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aili\Downloads\"/>
    </mc:Choice>
  </mc:AlternateContent>
  <xr:revisionPtr revIDLastSave="0" documentId="13_ncr:1_{CB36BEAE-9617-45ED-AC73-FD13E48FC34C}" xr6:coauthVersionLast="47" xr6:coauthVersionMax="47" xr10:uidLastSave="{00000000-0000-0000-0000-000000000000}"/>
  <bookViews>
    <workbookView xWindow="-120" yWindow="-120" windowWidth="38640" windowHeight="15720" tabRatio="987" activeTab="3" xr2:uid="{00000000-000D-0000-FFFF-FFFF00000000}"/>
  </bookViews>
  <sheets>
    <sheet name="Orientações" sheetId="1" r:id="rId1"/>
    <sheet name="II - Planilha Consolidada" sheetId="2" r:id="rId2"/>
    <sheet name="III - Parcela Fixa" sheetId="3" r:id="rId3"/>
    <sheet name="CCT E VT" sheetId="23" r:id="rId4"/>
    <sheet name="III-A - Mão de Obra (CCT)" sheetId="4" r:id="rId5"/>
    <sheet name="III-A.1 - Memorial de Cálculo" sheetId="5" r:id="rId6"/>
    <sheet name="III-A.2 - Uniforme, EPI e Equip" sheetId="6" r:id="rId7"/>
    <sheet name="III-C - Desloc e Pern" sheetId="8" r:id="rId8"/>
    <sheet name="III-E - Materiais de Consumo" sheetId="10" r:id="rId9"/>
    <sheet name="V - BDI" sheetId="13" r:id="rId10"/>
    <sheet name="V-A - ISS" sheetId="14" r:id="rId11"/>
  </sheets>
  <externalReferences>
    <externalReference r:id="rId12"/>
  </externalReferences>
  <definedNames>
    <definedName name="_xlnm.Print_Area" localSheetId="1">'II - Planilha Consolidada'!$A$1:$I$47</definedName>
    <definedName name="_xlnm.Print_Area" localSheetId="2">'III - Parcela Fixa'!$A$1:$G$24</definedName>
    <definedName name="_xlnm.Print_Area" localSheetId="4">'III-A - Mão de Obra (CCT)'!$A$1:$L$123</definedName>
    <definedName name="_xlnm.Print_Area" localSheetId="5">'III-A.1 - Memorial de Cálculo'!$A$1:$B$65</definedName>
    <definedName name="_xlnm.Print_Area" localSheetId="7">'III-C - Desloc e Pern'!$A$1:$J$8</definedName>
    <definedName name="_xlnm.Print_Area" localSheetId="8">'III-E - Materiais de Consumo'!$A$1:$I$330</definedName>
  </definedNames>
  <calcPr calcId="191028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J17" i="4" l="1"/>
  <c r="D17" i="13" l="1"/>
  <c r="D21" i="4" l="1"/>
  <c r="E23" i="2" l="1"/>
  <c r="E19" i="2" l="1"/>
  <c r="D19" i="2"/>
  <c r="C19" i="2"/>
  <c r="B19" i="2"/>
  <c r="D18" i="2"/>
  <c r="C18" i="2"/>
  <c r="B18" i="2"/>
  <c r="D17" i="2"/>
  <c r="C17" i="2"/>
  <c r="B17" i="2"/>
  <c r="E15" i="2" l="1"/>
  <c r="D15" i="2"/>
  <c r="C15" i="2"/>
  <c r="B15" i="2"/>
  <c r="E14" i="2"/>
  <c r="D14" i="2"/>
  <c r="C14" i="2"/>
  <c r="B14" i="2"/>
  <c r="E13" i="2"/>
  <c r="D13" i="2"/>
  <c r="C13" i="2"/>
  <c r="B13" i="2"/>
  <c r="E11" i="2"/>
  <c r="D11" i="2"/>
  <c r="C11" i="2"/>
  <c r="B11" i="2"/>
  <c r="E10" i="2"/>
  <c r="D10" i="2"/>
  <c r="C10" i="2"/>
  <c r="B10" i="2"/>
  <c r="E9" i="2"/>
  <c r="D9" i="2"/>
  <c r="C9" i="2"/>
  <c r="B9" i="2"/>
  <c r="E17" i="4"/>
  <c r="D17" i="4"/>
  <c r="D18" i="3" l="1"/>
  <c r="D17" i="3"/>
  <c r="D16" i="3"/>
  <c r="D13" i="3"/>
  <c r="D9" i="3"/>
  <c r="D12" i="3"/>
  <c r="D8" i="3"/>
  <c r="D11" i="3"/>
  <c r="D7" i="3"/>
  <c r="F17" i="4"/>
  <c r="G17" i="4"/>
  <c r="H17" i="4"/>
  <c r="I17" i="4"/>
  <c r="J18" i="4"/>
  <c r="J51" i="4" s="1"/>
  <c r="I18" i="4"/>
  <c r="I51" i="4" s="1"/>
  <c r="H18" i="4"/>
  <c r="H51" i="4" s="1"/>
  <c r="G18" i="4"/>
  <c r="G51" i="4" s="1"/>
  <c r="F18" i="4"/>
  <c r="F51" i="4" s="1"/>
  <c r="E18" i="4"/>
  <c r="E51" i="4" s="1"/>
  <c r="D18" i="4"/>
  <c r="K14" i="4"/>
  <c r="L16" i="4"/>
  <c r="K16" i="4"/>
  <c r="J16" i="4"/>
  <c r="I16" i="4"/>
  <c r="H16" i="4"/>
  <c r="G16" i="4"/>
  <c r="F16" i="4"/>
  <c r="E16" i="4"/>
  <c r="D16" i="4"/>
  <c r="J21" i="4"/>
  <c r="J54" i="4" s="1"/>
  <c r="D14" i="4"/>
  <c r="D26" i="4" s="1"/>
  <c r="D27" i="4" s="1"/>
  <c r="F14" i="4"/>
  <c r="H14" i="4"/>
  <c r="E14" i="4"/>
  <c r="G14" i="4"/>
  <c r="I14" i="4"/>
  <c r="J14" i="4"/>
  <c r="J114" i="4"/>
  <c r="L114" i="4"/>
  <c r="K114" i="4"/>
  <c r="I114" i="4"/>
  <c r="H114" i="4"/>
  <c r="G114" i="4"/>
  <c r="F114" i="4"/>
  <c r="E114" i="4"/>
  <c r="J113" i="4"/>
  <c r="L113" i="4"/>
  <c r="K113" i="4"/>
  <c r="I113" i="4"/>
  <c r="H113" i="4"/>
  <c r="G113" i="4"/>
  <c r="F113" i="4"/>
  <c r="E113" i="4"/>
  <c r="D114" i="4"/>
  <c r="D113" i="4"/>
  <c r="J82" i="4"/>
  <c r="J85" i="4" s="1"/>
  <c r="L82" i="4"/>
  <c r="L85" i="4" s="1"/>
  <c r="K82" i="4"/>
  <c r="K85" i="4" s="1"/>
  <c r="I82" i="4"/>
  <c r="I85" i="4" s="1"/>
  <c r="H82" i="4"/>
  <c r="H85" i="4" s="1"/>
  <c r="G82" i="4"/>
  <c r="G85" i="4" s="1"/>
  <c r="F82" i="4"/>
  <c r="F85" i="4" s="1"/>
  <c r="E82" i="4"/>
  <c r="E85" i="4" s="1"/>
  <c r="L54" i="4"/>
  <c r="K54" i="4"/>
  <c r="J53" i="4"/>
  <c r="L53" i="4"/>
  <c r="K53" i="4"/>
  <c r="I53" i="4"/>
  <c r="H53" i="4"/>
  <c r="G53" i="4"/>
  <c r="F53" i="4"/>
  <c r="E53" i="4"/>
  <c r="J52" i="4"/>
  <c r="L52" i="4"/>
  <c r="K52" i="4"/>
  <c r="I52" i="4"/>
  <c r="H52" i="4"/>
  <c r="G52" i="4"/>
  <c r="F52" i="4"/>
  <c r="E52" i="4"/>
  <c r="L51" i="4"/>
  <c r="K51" i="4"/>
  <c r="L14" i="4"/>
  <c r="C13" i="13"/>
  <c r="B106" i="4" s="1"/>
  <c r="D4" i="13"/>
  <c r="C4" i="13"/>
  <c r="J92" i="4"/>
  <c r="B107" i="4"/>
  <c r="B105" i="4"/>
  <c r="B104" i="4"/>
  <c r="B101" i="4"/>
  <c r="B100" i="4"/>
  <c r="B99" i="4"/>
  <c r="B98" i="4"/>
  <c r="D82" i="4"/>
  <c r="D85" i="4" s="1"/>
  <c r="B78" i="4"/>
  <c r="B77" i="4"/>
  <c r="B76" i="4"/>
  <c r="B75" i="4"/>
  <c r="B74" i="4"/>
  <c r="B69" i="4"/>
  <c r="B67" i="4"/>
  <c r="B64" i="4"/>
  <c r="D53" i="4"/>
  <c r="D52" i="4"/>
  <c r="B40" i="4"/>
  <c r="B37" i="4"/>
  <c r="B36" i="4"/>
  <c r="D51" i="4"/>
  <c r="D50" i="4"/>
  <c r="H8" i="8" l="1"/>
  <c r="D54" i="4"/>
  <c r="D55" i="4" s="1"/>
  <c r="D59" i="4" s="1"/>
  <c r="E21" i="4"/>
  <c r="E54" i="4" s="1"/>
  <c r="F21" i="4"/>
  <c r="F54" i="4" s="1"/>
  <c r="G21" i="4"/>
  <c r="G54" i="4" s="1"/>
  <c r="H21" i="4"/>
  <c r="H54" i="4" s="1"/>
  <c r="I21" i="4"/>
  <c r="I54" i="4" s="1"/>
  <c r="L26" i="4"/>
  <c r="L32" i="4" s="1"/>
  <c r="L116" i="4" s="1"/>
  <c r="L17" i="4"/>
  <c r="L50" i="4" s="1"/>
  <c r="L55" i="4" s="1"/>
  <c r="L59" i="4" s="1"/>
  <c r="K26" i="4"/>
  <c r="K32" i="4" s="1"/>
  <c r="K116" i="4" s="1"/>
  <c r="K17" i="4"/>
  <c r="K50" i="4" s="1"/>
  <c r="K55" i="4" s="1"/>
  <c r="K59" i="4" s="1"/>
  <c r="E90" i="4"/>
  <c r="G90" i="4"/>
  <c r="F90" i="4"/>
  <c r="I90" i="4"/>
  <c r="H90" i="4"/>
  <c r="L90" i="4"/>
  <c r="K90" i="4"/>
  <c r="J90" i="4"/>
  <c r="J93" i="4" s="1"/>
  <c r="J120" i="4" s="1"/>
  <c r="E92" i="4"/>
  <c r="D92" i="4"/>
  <c r="G92" i="4"/>
  <c r="F92" i="4"/>
  <c r="I92" i="4"/>
  <c r="H92" i="4"/>
  <c r="L92" i="4"/>
  <c r="K92" i="4"/>
  <c r="E26" i="4"/>
  <c r="E50" i="4"/>
  <c r="F26" i="4"/>
  <c r="F32" i="4" s="1"/>
  <c r="F116" i="4" s="1"/>
  <c r="F50" i="4"/>
  <c r="G26" i="4"/>
  <c r="G32" i="4" s="1"/>
  <c r="G116" i="4" s="1"/>
  <c r="G50" i="4"/>
  <c r="H26" i="4"/>
  <c r="H32" i="4" s="1"/>
  <c r="H116" i="4" s="1"/>
  <c r="H50" i="4"/>
  <c r="I26" i="4"/>
  <c r="I32" i="4" s="1"/>
  <c r="I116" i="4" s="1"/>
  <c r="I50" i="4"/>
  <c r="J26" i="4"/>
  <c r="J32" i="4" s="1"/>
  <c r="J116" i="4" s="1"/>
  <c r="J50" i="4"/>
  <c r="J55" i="4" s="1"/>
  <c r="J59" i="4" s="1"/>
  <c r="D90" i="4"/>
  <c r="D32" i="4"/>
  <c r="B38" i="4"/>
  <c r="B48" i="4"/>
  <c r="B68" i="4" s="1"/>
  <c r="B65" i="4"/>
  <c r="H6" i="8"/>
  <c r="I4" i="10"/>
  <c r="I5" i="10"/>
  <c r="I6" i="10"/>
  <c r="I8" i="10"/>
  <c r="I9" i="10"/>
  <c r="I10" i="10"/>
  <c r="I11" i="10"/>
  <c r="I12" i="10"/>
  <c r="I13" i="10"/>
  <c r="I14" i="10"/>
  <c r="I15" i="10"/>
  <c r="I16" i="10"/>
  <c r="I17" i="10"/>
  <c r="I197" i="10"/>
  <c r="I198" i="10"/>
  <c r="I199" i="10"/>
  <c r="I201" i="10"/>
  <c r="I202" i="10"/>
  <c r="I203" i="10"/>
  <c r="I204" i="10"/>
  <c r="I205" i="10"/>
  <c r="I206" i="10"/>
  <c r="I207" i="10"/>
  <c r="I208" i="10"/>
  <c r="I209" i="10"/>
  <c r="I210" i="10"/>
  <c r="I211" i="10"/>
  <c r="I212" i="10"/>
  <c r="I213" i="10"/>
  <c r="I214" i="10"/>
  <c r="I215" i="10"/>
  <c r="I216" i="10"/>
  <c r="I217" i="10"/>
  <c r="I218" i="10"/>
  <c r="I219" i="10"/>
  <c r="I220" i="10"/>
  <c r="I221" i="10"/>
  <c r="I222" i="10"/>
  <c r="I224" i="10"/>
  <c r="I225" i="10"/>
  <c r="I226" i="10"/>
  <c r="I228" i="10"/>
  <c r="I229" i="10"/>
  <c r="I230" i="10"/>
  <c r="I231" i="10"/>
  <c r="I232" i="10"/>
  <c r="I233" i="10"/>
  <c r="I234" i="10"/>
  <c r="I235" i="10"/>
  <c r="I236" i="10"/>
  <c r="I237" i="10"/>
  <c r="I238" i="10"/>
  <c r="I239" i="10"/>
  <c r="I240" i="10"/>
  <c r="I241" i="10"/>
  <c r="I242" i="10"/>
  <c r="I243" i="10"/>
  <c r="I244" i="10"/>
  <c r="I245" i="10"/>
  <c r="I246" i="10"/>
  <c r="I247" i="10"/>
  <c r="I248" i="10"/>
  <c r="I249" i="10"/>
  <c r="I250" i="10"/>
  <c r="I251" i="10"/>
  <c r="I252" i="10"/>
  <c r="I255" i="10"/>
  <c r="I256" i="10"/>
  <c r="I257" i="10"/>
  <c r="I258" i="10"/>
  <c r="I259" i="10"/>
  <c r="I260" i="10"/>
  <c r="I261" i="10"/>
  <c r="I262" i="10"/>
  <c r="I263" i="10"/>
  <c r="I264" i="10"/>
  <c r="I267" i="10"/>
  <c r="I269" i="10"/>
  <c r="I305" i="10"/>
  <c r="I306" i="10"/>
  <c r="I307" i="10"/>
  <c r="I308" i="10"/>
  <c r="I309" i="10"/>
  <c r="I310" i="10"/>
  <c r="I311" i="10"/>
  <c r="I312" i="10"/>
  <c r="I313" i="10"/>
  <c r="I314" i="10"/>
  <c r="I315" i="10"/>
  <c r="I316" i="10"/>
  <c r="I317" i="10"/>
  <c r="I318" i="10"/>
  <c r="I319" i="10"/>
  <c r="I320" i="10"/>
  <c r="D13" i="13"/>
  <c r="C73" i="14"/>
  <c r="D4" i="14" s="1"/>
  <c r="F4" i="14" s="1"/>
  <c r="L37" i="4" l="1"/>
  <c r="L36" i="4"/>
  <c r="G55" i="4"/>
  <c r="G59" i="4" s="1"/>
  <c r="F55" i="4"/>
  <c r="F59" i="4" s="1"/>
  <c r="E55" i="4"/>
  <c r="E59" i="4" s="1"/>
  <c r="H55" i="4"/>
  <c r="H59" i="4" s="1"/>
  <c r="K37" i="4"/>
  <c r="K36" i="4"/>
  <c r="K38" i="4" s="1"/>
  <c r="I253" i="10"/>
  <c r="I7" i="10"/>
  <c r="I254" i="10"/>
  <c r="I113" i="10"/>
  <c r="I280" i="10"/>
  <c r="I304" i="10"/>
  <c r="I270" i="10"/>
  <c r="I268" i="10"/>
  <c r="I265" i="10"/>
  <c r="I266" i="10"/>
  <c r="I200" i="10"/>
  <c r="I223" i="10"/>
  <c r="I227" i="10"/>
  <c r="I55" i="4"/>
  <c r="I59" i="4" s="1"/>
  <c r="K93" i="4"/>
  <c r="K120" i="4" s="1"/>
  <c r="L93" i="4"/>
  <c r="L120" i="4" s="1"/>
  <c r="D36" i="4"/>
  <c r="D37" i="4"/>
  <c r="J36" i="4"/>
  <c r="J37" i="4"/>
  <c r="I36" i="4"/>
  <c r="I37" i="4"/>
  <c r="H36" i="4"/>
  <c r="H37" i="4"/>
  <c r="G36" i="4"/>
  <c r="G37" i="4"/>
  <c r="F36" i="4"/>
  <c r="F37" i="4"/>
  <c r="E27" i="4"/>
  <c r="E32" i="4" s="1"/>
  <c r="E116" i="4" s="1"/>
  <c r="L38" i="4"/>
  <c r="H93" i="4"/>
  <c r="H120" i="4" s="1"/>
  <c r="I93" i="4"/>
  <c r="I120" i="4" s="1"/>
  <c r="F93" i="4"/>
  <c r="F120" i="4" s="1"/>
  <c r="G93" i="4"/>
  <c r="G120" i="4" s="1"/>
  <c r="E93" i="4"/>
  <c r="E120" i="4" s="1"/>
  <c r="D93" i="4"/>
  <c r="D120" i="4" s="1"/>
  <c r="D5" i="14"/>
  <c r="F5" i="14" s="1"/>
  <c r="D6" i="14"/>
  <c r="F6" i="14" s="1"/>
  <c r="D7" i="14"/>
  <c r="F7" i="14" s="1"/>
  <c r="D8" i="14"/>
  <c r="F8" i="14" s="1"/>
  <c r="D9" i="14"/>
  <c r="F9" i="14" s="1"/>
  <c r="D10" i="14"/>
  <c r="F10" i="14" s="1"/>
  <c r="D11" i="14"/>
  <c r="F11" i="14" s="1"/>
  <c r="D12" i="14"/>
  <c r="F12" i="14" s="1"/>
  <c r="D13" i="14"/>
  <c r="F13" i="14" s="1"/>
  <c r="D14" i="14"/>
  <c r="F14" i="14" s="1"/>
  <c r="D15" i="14"/>
  <c r="F15" i="14" s="1"/>
  <c r="D16" i="14"/>
  <c r="F16" i="14" s="1"/>
  <c r="D17" i="14"/>
  <c r="F17" i="14" s="1"/>
  <c r="D18" i="14"/>
  <c r="F18" i="14" s="1"/>
  <c r="D19" i="14"/>
  <c r="F19" i="14" s="1"/>
  <c r="D20" i="14"/>
  <c r="F20" i="14" s="1"/>
  <c r="D21" i="14"/>
  <c r="F21" i="14" s="1"/>
  <c r="D22" i="14"/>
  <c r="F22" i="14" s="1"/>
  <c r="D23" i="14"/>
  <c r="F23" i="14" s="1"/>
  <c r="D24" i="14"/>
  <c r="F24" i="14" s="1"/>
  <c r="D25" i="14"/>
  <c r="F25" i="14" s="1"/>
  <c r="D26" i="14"/>
  <c r="F26" i="14" s="1"/>
  <c r="D27" i="14"/>
  <c r="F27" i="14" s="1"/>
  <c r="D28" i="14"/>
  <c r="F28" i="14" s="1"/>
  <c r="D29" i="14"/>
  <c r="F29" i="14" s="1"/>
  <c r="D30" i="14"/>
  <c r="F30" i="14" s="1"/>
  <c r="D31" i="14"/>
  <c r="F31" i="14" s="1"/>
  <c r="D32" i="14"/>
  <c r="F32" i="14" s="1"/>
  <c r="D33" i="14"/>
  <c r="F33" i="14" s="1"/>
  <c r="D34" i="14"/>
  <c r="F34" i="14" s="1"/>
  <c r="D35" i="14"/>
  <c r="F35" i="14" s="1"/>
  <c r="D36" i="14"/>
  <c r="F36" i="14" s="1"/>
  <c r="D37" i="14"/>
  <c r="F37" i="14" s="1"/>
  <c r="D38" i="14"/>
  <c r="F38" i="14" s="1"/>
  <c r="D39" i="14"/>
  <c r="F39" i="14" s="1"/>
  <c r="D40" i="14"/>
  <c r="F40" i="14" s="1"/>
  <c r="D41" i="14"/>
  <c r="F41" i="14" s="1"/>
  <c r="D42" i="14"/>
  <c r="F42" i="14" s="1"/>
  <c r="D43" i="14"/>
  <c r="F43" i="14" s="1"/>
  <c r="D44" i="14"/>
  <c r="F44" i="14" s="1"/>
  <c r="D45" i="14"/>
  <c r="F45" i="14" s="1"/>
  <c r="D46" i="14"/>
  <c r="F46" i="14" s="1"/>
  <c r="D47" i="14"/>
  <c r="F47" i="14" s="1"/>
  <c r="D49" i="14"/>
  <c r="F49" i="14" s="1"/>
  <c r="D50" i="14"/>
  <c r="F50" i="14" s="1"/>
  <c r="D51" i="14"/>
  <c r="F51" i="14" s="1"/>
  <c r="D52" i="14"/>
  <c r="F52" i="14" s="1"/>
  <c r="D53" i="14"/>
  <c r="F53" i="14" s="1"/>
  <c r="D54" i="14"/>
  <c r="F54" i="14" s="1"/>
  <c r="D55" i="14"/>
  <c r="F55" i="14" s="1"/>
  <c r="D56" i="14"/>
  <c r="F56" i="14" s="1"/>
  <c r="D57" i="14"/>
  <c r="F57" i="14" s="1"/>
  <c r="D58" i="14"/>
  <c r="F58" i="14" s="1"/>
  <c r="D59" i="14"/>
  <c r="F59" i="14" s="1"/>
  <c r="D60" i="14"/>
  <c r="F60" i="14" s="1"/>
  <c r="D61" i="14"/>
  <c r="F61" i="14" s="1"/>
  <c r="D62" i="14"/>
  <c r="F62" i="14" s="1"/>
  <c r="D63" i="14"/>
  <c r="F63" i="14" s="1"/>
  <c r="D64" i="14"/>
  <c r="F64" i="14" s="1"/>
  <c r="D65" i="14"/>
  <c r="F65" i="14" s="1"/>
  <c r="D66" i="14"/>
  <c r="F66" i="14" s="1"/>
  <c r="D67" i="14"/>
  <c r="F67" i="14" s="1"/>
  <c r="D68" i="14"/>
  <c r="F68" i="14" s="1"/>
  <c r="D69" i="14"/>
  <c r="F69" i="14" s="1"/>
  <c r="D70" i="14"/>
  <c r="F70" i="14" s="1"/>
  <c r="D71" i="14"/>
  <c r="F71" i="14" s="1"/>
  <c r="D72" i="14"/>
  <c r="F72" i="14" s="1"/>
  <c r="D48" i="14"/>
  <c r="F48" i="14" s="1"/>
  <c r="D19" i="13"/>
  <c r="D9" i="13"/>
  <c r="B70" i="4"/>
  <c r="D38" i="4"/>
  <c r="D66" i="4" s="1"/>
  <c r="D116" i="4"/>
  <c r="I179" i="10" l="1"/>
  <c r="I132" i="10"/>
  <c r="I103" i="10"/>
  <c r="I57" i="10"/>
  <c r="I297" i="10"/>
  <c r="I188" i="10"/>
  <c r="I162" i="10"/>
  <c r="I110" i="10"/>
  <c r="I81" i="10"/>
  <c r="I66" i="10"/>
  <c r="I30" i="10"/>
  <c r="I290" i="10"/>
  <c r="I189" i="10"/>
  <c r="I181" i="10"/>
  <c r="I172" i="10"/>
  <c r="I165" i="10"/>
  <c r="I163" i="10"/>
  <c r="I150" i="10"/>
  <c r="I140" i="10"/>
  <c r="I134" i="10"/>
  <c r="I118" i="10"/>
  <c r="I111" i="10"/>
  <c r="I97" i="10"/>
  <c r="I74" i="10"/>
  <c r="I82" i="10"/>
  <c r="I73" i="10"/>
  <c r="I59" i="10"/>
  <c r="I67" i="10"/>
  <c r="I47" i="10"/>
  <c r="I39" i="10"/>
  <c r="I31" i="10"/>
  <c r="I23" i="10"/>
  <c r="I295" i="10"/>
  <c r="I287" i="10"/>
  <c r="I282" i="10"/>
  <c r="I187" i="10"/>
  <c r="I144" i="10"/>
  <c r="I109" i="10"/>
  <c r="I65" i="10"/>
  <c r="I21" i="10"/>
  <c r="I180" i="10"/>
  <c r="I149" i="10"/>
  <c r="I96" i="10"/>
  <c r="I58" i="10"/>
  <c r="I46" i="10"/>
  <c r="I22" i="10"/>
  <c r="I298" i="10"/>
  <c r="I281" i="10"/>
  <c r="I190" i="10"/>
  <c r="I182" i="10"/>
  <c r="I173" i="10"/>
  <c r="I166" i="10"/>
  <c r="I164" i="10"/>
  <c r="I145" i="10"/>
  <c r="I141" i="10"/>
  <c r="I129" i="10"/>
  <c r="I119" i="10"/>
  <c r="I112" i="10"/>
  <c r="I98" i="10"/>
  <c r="I75" i="10"/>
  <c r="I83" i="10"/>
  <c r="I70" i="10"/>
  <c r="I60" i="10"/>
  <c r="I68" i="10"/>
  <c r="I48" i="10"/>
  <c r="I40" i="10"/>
  <c r="I32" i="10"/>
  <c r="I24" i="10"/>
  <c r="I301" i="10"/>
  <c r="I296" i="10"/>
  <c r="I288" i="10"/>
  <c r="I102" i="10"/>
  <c r="I148" i="10"/>
  <c r="I29" i="10"/>
  <c r="I160" i="10"/>
  <c r="I133" i="10"/>
  <c r="I183" i="10"/>
  <c r="I177" i="10"/>
  <c r="I168" i="10"/>
  <c r="I167" i="10"/>
  <c r="I151" i="10"/>
  <c r="I146" i="10"/>
  <c r="I135" i="10"/>
  <c r="I130" i="10"/>
  <c r="I124" i="10"/>
  <c r="I116" i="10"/>
  <c r="I107" i="10"/>
  <c r="I99" i="10"/>
  <c r="I76" i="10"/>
  <c r="I84" i="10"/>
  <c r="I71" i="10"/>
  <c r="I61" i="10"/>
  <c r="I69" i="10"/>
  <c r="I49" i="10"/>
  <c r="I41" i="10"/>
  <c r="I33" i="10"/>
  <c r="I25" i="10"/>
  <c r="I302" i="10"/>
  <c r="I293" i="10"/>
  <c r="I285" i="10"/>
  <c r="I278" i="10"/>
  <c r="I86" i="10"/>
  <c r="I161" i="10"/>
  <c r="I80" i="10"/>
  <c r="I45" i="10"/>
  <c r="I194" i="10"/>
  <c r="I171" i="10"/>
  <c r="I139" i="10"/>
  <c r="I121" i="10"/>
  <c r="I104" i="10"/>
  <c r="I72" i="10"/>
  <c r="I38" i="10"/>
  <c r="I184" i="10"/>
  <c r="I178" i="10"/>
  <c r="I169" i="10"/>
  <c r="I155" i="10"/>
  <c r="I152" i="10"/>
  <c r="I147" i="10"/>
  <c r="I136" i="10"/>
  <c r="I131" i="10"/>
  <c r="I125" i="10"/>
  <c r="I117" i="10"/>
  <c r="I108" i="10"/>
  <c r="I100" i="10"/>
  <c r="I77" i="10"/>
  <c r="I89" i="10"/>
  <c r="I62" i="10"/>
  <c r="I54" i="10"/>
  <c r="I50" i="10"/>
  <c r="I42" i="10"/>
  <c r="I34" i="10"/>
  <c r="I26" i="10"/>
  <c r="I18" i="10"/>
  <c r="I303" i="10"/>
  <c r="I294" i="10"/>
  <c r="I286" i="10"/>
  <c r="I279" i="10"/>
  <c r="I195" i="10"/>
  <c r="I159" i="10"/>
  <c r="I120" i="10"/>
  <c r="I95" i="10"/>
  <c r="I53" i="10"/>
  <c r="I289" i="10"/>
  <c r="I185" i="10"/>
  <c r="I170" i="10"/>
  <c r="I153" i="10"/>
  <c r="I137" i="10"/>
  <c r="I122" i="10"/>
  <c r="I93" i="10"/>
  <c r="I78" i="10"/>
  <c r="I90" i="10"/>
  <c r="I63" i="10"/>
  <c r="I55" i="10"/>
  <c r="I51" i="10"/>
  <c r="I43" i="10"/>
  <c r="I35" i="10"/>
  <c r="I27" i="10"/>
  <c r="I19" i="10"/>
  <c r="I299" i="10"/>
  <c r="I291" i="10"/>
  <c r="I283" i="10"/>
  <c r="I271" i="10"/>
  <c r="I196" i="10"/>
  <c r="I176" i="10"/>
  <c r="I128" i="10"/>
  <c r="I92" i="10"/>
  <c r="I37" i="10"/>
  <c r="I273" i="10"/>
  <c r="I191" i="10"/>
  <c r="I174" i="10"/>
  <c r="I156" i="10"/>
  <c r="I142" i="10"/>
  <c r="I126" i="10"/>
  <c r="I114" i="10"/>
  <c r="I105" i="10"/>
  <c r="I192" i="10"/>
  <c r="I186" i="10"/>
  <c r="I175" i="10"/>
  <c r="I158" i="10"/>
  <c r="I157" i="10"/>
  <c r="I154" i="10"/>
  <c r="I143" i="10"/>
  <c r="I138" i="10"/>
  <c r="I127" i="10"/>
  <c r="I123" i="10"/>
  <c r="I115" i="10"/>
  <c r="I106" i="10"/>
  <c r="I94" i="10"/>
  <c r="I79" i="10"/>
  <c r="I91" i="10"/>
  <c r="I64" i="10"/>
  <c r="I56" i="10"/>
  <c r="I52" i="10"/>
  <c r="I44" i="10"/>
  <c r="I36" i="10"/>
  <c r="I28" i="10"/>
  <c r="I20" i="10"/>
  <c r="I300" i="10"/>
  <c r="I292" i="10"/>
  <c r="I284" i="10"/>
  <c r="I272" i="10"/>
  <c r="I193" i="10"/>
  <c r="E18" i="2"/>
  <c r="F73" i="14"/>
  <c r="D47" i="4"/>
  <c r="D46" i="4"/>
  <c r="D45" i="4"/>
  <c r="D44" i="4"/>
  <c r="D43" i="4"/>
  <c r="D42" i="4"/>
  <c r="D41" i="4"/>
  <c r="D40" i="4"/>
  <c r="L57" i="4"/>
  <c r="L40" i="4"/>
  <c r="L64" i="4"/>
  <c r="L67" i="4"/>
  <c r="L69" i="4"/>
  <c r="L66" i="4"/>
  <c r="L47" i="4"/>
  <c r="L46" i="4"/>
  <c r="L45" i="4"/>
  <c r="L44" i="4"/>
  <c r="L43" i="4"/>
  <c r="L42" i="4"/>
  <c r="L41" i="4"/>
  <c r="L65" i="4"/>
  <c r="L68" i="4"/>
  <c r="K57" i="4"/>
  <c r="K40" i="4"/>
  <c r="K64" i="4"/>
  <c r="K67" i="4"/>
  <c r="K69" i="4"/>
  <c r="K66" i="4"/>
  <c r="K47" i="4"/>
  <c r="K46" i="4"/>
  <c r="K45" i="4"/>
  <c r="K44" i="4"/>
  <c r="K43" i="4"/>
  <c r="K42" i="4"/>
  <c r="K41" i="4"/>
  <c r="K65" i="4"/>
  <c r="K68" i="4"/>
  <c r="E36" i="4"/>
  <c r="E37" i="4"/>
  <c r="F38" i="4"/>
  <c r="G38" i="4"/>
  <c r="H38" i="4"/>
  <c r="I38" i="4"/>
  <c r="J38" i="4"/>
  <c r="D57" i="4"/>
  <c r="D64" i="4"/>
  <c r="D67" i="4"/>
  <c r="D69" i="4"/>
  <c r="D65" i="4"/>
  <c r="D68" i="4"/>
  <c r="D48" i="4" l="1"/>
  <c r="D78" i="4" s="1"/>
  <c r="I87" i="10"/>
  <c r="I276" i="10"/>
  <c r="I277" i="10"/>
  <c r="I101" i="10"/>
  <c r="I274" i="10"/>
  <c r="E17" i="2"/>
  <c r="I88" i="10"/>
  <c r="I275" i="10"/>
  <c r="I85" i="10"/>
  <c r="J57" i="4"/>
  <c r="J65" i="4"/>
  <c r="J68" i="4"/>
  <c r="J66" i="4"/>
  <c r="J47" i="4"/>
  <c r="J46" i="4"/>
  <c r="J45" i="4"/>
  <c r="J44" i="4"/>
  <c r="J43" i="4"/>
  <c r="J42" i="4"/>
  <c r="J41" i="4"/>
  <c r="J40" i="4"/>
  <c r="J64" i="4"/>
  <c r="J67" i="4"/>
  <c r="J69" i="4"/>
  <c r="I57" i="4"/>
  <c r="I65" i="4"/>
  <c r="I68" i="4"/>
  <c r="I66" i="4"/>
  <c r="I47" i="4"/>
  <c r="I46" i="4"/>
  <c r="I45" i="4"/>
  <c r="I44" i="4"/>
  <c r="I43" i="4"/>
  <c r="I42" i="4"/>
  <c r="I41" i="4"/>
  <c r="I40" i="4"/>
  <c r="I64" i="4"/>
  <c r="I67" i="4"/>
  <c r="I69" i="4"/>
  <c r="H57" i="4"/>
  <c r="H65" i="4"/>
  <c r="H68" i="4"/>
  <c r="H66" i="4"/>
  <c r="H47" i="4"/>
  <c r="H46" i="4"/>
  <c r="H45" i="4"/>
  <c r="H44" i="4"/>
  <c r="H43" i="4"/>
  <c r="H42" i="4"/>
  <c r="H41" i="4"/>
  <c r="H40" i="4"/>
  <c r="H64" i="4"/>
  <c r="H67" i="4"/>
  <c r="H69" i="4"/>
  <c r="G57" i="4"/>
  <c r="G65" i="4"/>
  <c r="G68" i="4"/>
  <c r="G66" i="4"/>
  <c r="G47" i="4"/>
  <c r="G46" i="4"/>
  <c r="G45" i="4"/>
  <c r="G44" i="4"/>
  <c r="G43" i="4"/>
  <c r="G42" i="4"/>
  <c r="G41" i="4"/>
  <c r="G40" i="4"/>
  <c r="G64" i="4"/>
  <c r="G67" i="4"/>
  <c r="G69" i="4"/>
  <c r="F57" i="4"/>
  <c r="F65" i="4"/>
  <c r="F68" i="4"/>
  <c r="F66" i="4"/>
  <c r="F47" i="4"/>
  <c r="F46" i="4"/>
  <c r="F45" i="4"/>
  <c r="F44" i="4"/>
  <c r="F43" i="4"/>
  <c r="F42" i="4"/>
  <c r="F41" i="4"/>
  <c r="F40" i="4"/>
  <c r="F64" i="4"/>
  <c r="F67" i="4"/>
  <c r="F69" i="4"/>
  <c r="E38" i="4"/>
  <c r="K70" i="4"/>
  <c r="K118" i="4" s="1"/>
  <c r="K48" i="4"/>
  <c r="L70" i="4"/>
  <c r="L118" i="4" s="1"/>
  <c r="L48" i="4"/>
  <c r="D70" i="4"/>
  <c r="D118" i="4" s="1"/>
  <c r="D58" i="4"/>
  <c r="D60" i="4" s="1"/>
  <c r="I48" i="4" l="1"/>
  <c r="H48" i="4"/>
  <c r="G48" i="4"/>
  <c r="F48" i="4"/>
  <c r="F58" i="4" s="1"/>
  <c r="F60" i="4" s="1"/>
  <c r="F117" i="4" s="1"/>
  <c r="J48" i="4"/>
  <c r="I324" i="10"/>
  <c r="I326" i="10" s="1"/>
  <c r="L58" i="4"/>
  <c r="L60" i="4" s="1"/>
  <c r="L117" i="4" s="1"/>
  <c r="L78" i="4"/>
  <c r="K58" i="4"/>
  <c r="K60" i="4" s="1"/>
  <c r="K117" i="4" s="1"/>
  <c r="K78" i="4"/>
  <c r="E57" i="4"/>
  <c r="E66" i="4"/>
  <c r="E47" i="4"/>
  <c r="E46" i="4"/>
  <c r="E45" i="4"/>
  <c r="E44" i="4"/>
  <c r="E43" i="4"/>
  <c r="E42" i="4"/>
  <c r="E41" i="4"/>
  <c r="E40" i="4"/>
  <c r="E64" i="4"/>
  <c r="E67" i="4"/>
  <c r="E69" i="4"/>
  <c r="E65" i="4"/>
  <c r="E68" i="4"/>
  <c r="F70" i="4"/>
  <c r="F118" i="4" s="1"/>
  <c r="F78" i="4"/>
  <c r="G70" i="4"/>
  <c r="G118" i="4" s="1"/>
  <c r="G58" i="4"/>
  <c r="G60" i="4" s="1"/>
  <c r="G117" i="4" s="1"/>
  <c r="G78" i="4"/>
  <c r="H70" i="4"/>
  <c r="H118" i="4" s="1"/>
  <c r="H58" i="4"/>
  <c r="H60" i="4" s="1"/>
  <c r="H117" i="4" s="1"/>
  <c r="H78" i="4"/>
  <c r="I70" i="4"/>
  <c r="I118" i="4" s="1"/>
  <c r="I58" i="4"/>
  <c r="I60" i="4" s="1"/>
  <c r="I117" i="4" s="1"/>
  <c r="I78" i="4"/>
  <c r="J70" i="4"/>
  <c r="J118" i="4" s="1"/>
  <c r="J58" i="4"/>
  <c r="J60" i="4" s="1"/>
  <c r="J117" i="4" s="1"/>
  <c r="J78" i="4"/>
  <c r="D117" i="4"/>
  <c r="D74" i="4"/>
  <c r="D75" i="4"/>
  <c r="D76" i="4"/>
  <c r="D77" i="4"/>
  <c r="E48" i="4" l="1"/>
  <c r="E58" i="4" s="1"/>
  <c r="E60" i="4" s="1"/>
  <c r="E117" i="4" s="1"/>
  <c r="J74" i="4"/>
  <c r="J75" i="4"/>
  <c r="J76" i="4"/>
  <c r="J77" i="4"/>
  <c r="I74" i="4"/>
  <c r="I75" i="4"/>
  <c r="I76" i="4"/>
  <c r="I77" i="4"/>
  <c r="H74" i="4"/>
  <c r="H75" i="4"/>
  <c r="H76" i="4"/>
  <c r="H77" i="4"/>
  <c r="G74" i="4"/>
  <c r="G75" i="4"/>
  <c r="G76" i="4"/>
  <c r="G77" i="4"/>
  <c r="F74" i="4"/>
  <c r="F75" i="4"/>
  <c r="F76" i="4"/>
  <c r="F77" i="4"/>
  <c r="E70" i="4"/>
  <c r="E118" i="4" s="1"/>
  <c r="K74" i="4"/>
  <c r="K75" i="4"/>
  <c r="K76" i="4"/>
  <c r="K77" i="4"/>
  <c r="L74" i="4"/>
  <c r="L75" i="4"/>
  <c r="L76" i="4"/>
  <c r="L77" i="4"/>
  <c r="D79" i="4"/>
  <c r="E78" i="4" l="1"/>
  <c r="L79" i="4"/>
  <c r="K79" i="4"/>
  <c r="E74" i="4"/>
  <c r="E75" i="4"/>
  <c r="E76" i="4"/>
  <c r="E77" i="4"/>
  <c r="F79" i="4"/>
  <c r="G79" i="4"/>
  <c r="H79" i="4"/>
  <c r="I79" i="4"/>
  <c r="J79" i="4"/>
  <c r="D119" i="4"/>
  <c r="D121" i="4" s="1"/>
  <c r="D84" i="4"/>
  <c r="D86" i="4" s="1"/>
  <c r="I7" i="3" l="1"/>
  <c r="J7" i="3" s="1"/>
  <c r="J84" i="4"/>
  <c r="J86" i="4" s="1"/>
  <c r="J119" i="4"/>
  <c r="J121" i="4" s="1"/>
  <c r="I84" i="4"/>
  <c r="I86" i="4" s="1"/>
  <c r="I119" i="4"/>
  <c r="I121" i="4" s="1"/>
  <c r="H84" i="4"/>
  <c r="H86" i="4" s="1"/>
  <c r="H119" i="4"/>
  <c r="H121" i="4" s="1"/>
  <c r="G84" i="4"/>
  <c r="G86" i="4" s="1"/>
  <c r="G119" i="4"/>
  <c r="G121" i="4" s="1"/>
  <c r="F84" i="4"/>
  <c r="F86" i="4" s="1"/>
  <c r="F119" i="4"/>
  <c r="F121" i="4" s="1"/>
  <c r="K84" i="4"/>
  <c r="K86" i="4" s="1"/>
  <c r="K119" i="4"/>
  <c r="K121" i="4" s="1"/>
  <c r="L84" i="4"/>
  <c r="L86" i="4" s="1"/>
  <c r="L119" i="4"/>
  <c r="L121" i="4" s="1"/>
  <c r="E79" i="4"/>
  <c r="I16" i="3" l="1"/>
  <c r="J16" i="3" s="1"/>
  <c r="I9" i="3"/>
  <c r="J9" i="3" s="1"/>
  <c r="I18" i="3"/>
  <c r="J18" i="3" s="1"/>
  <c r="I8" i="3"/>
  <c r="J8" i="3" s="1"/>
  <c r="I17" i="3"/>
  <c r="J17" i="3" s="1"/>
  <c r="I13" i="3"/>
  <c r="J13" i="3" s="1"/>
  <c r="I12" i="3"/>
  <c r="J12" i="3" s="1"/>
  <c r="E84" i="4"/>
  <c r="E86" i="4" s="1"/>
  <c r="E119" i="4"/>
  <c r="E121" i="4" s="1"/>
  <c r="I11" i="3" l="1"/>
  <c r="J11" i="3" s="1"/>
  <c r="J23" i="3" s="1"/>
  <c r="H7" i="8" l="1"/>
  <c r="H5" i="8" l="1"/>
  <c r="I31" i="2" s="1"/>
  <c r="I32" i="2" s="1"/>
  <c r="L9" i="3" l="1"/>
  <c r="B109" i="4" l="1"/>
  <c r="C9" i="13"/>
  <c r="C18" i="13"/>
  <c r="I8" i="8" l="1"/>
  <c r="F23" i="2" s="1"/>
  <c r="G23" i="2" s="1"/>
  <c r="H23" i="2" s="1"/>
  <c r="I328" i="10"/>
  <c r="I330" i="10" s="1"/>
  <c r="F24" i="2" s="1"/>
  <c r="G24" i="2" s="1"/>
  <c r="H24" i="2" s="1"/>
  <c r="C80" i="14" s="1"/>
  <c r="B110" i="4"/>
  <c r="E110" i="4" s="1"/>
  <c r="E122" i="4" s="1"/>
  <c r="E123" i="4" s="1"/>
  <c r="F11" i="3" s="1"/>
  <c r="G11" i="3" s="1"/>
  <c r="H33" i="2"/>
  <c r="I33" i="2" s="1"/>
  <c r="I7" i="8"/>
  <c r="J7" i="8" s="1"/>
  <c r="F22" i="2" s="1"/>
  <c r="G22" i="2" s="1"/>
  <c r="H22" i="2" s="1"/>
  <c r="I6" i="8"/>
  <c r="J6" i="8" s="1"/>
  <c r="F20" i="3" s="1"/>
  <c r="G20" i="3" s="1"/>
  <c r="I5" i="8"/>
  <c r="J5" i="8" s="1"/>
  <c r="F20" i="2" s="1"/>
  <c r="G20" i="2" s="1"/>
  <c r="H20" i="2" s="1"/>
  <c r="I34" i="2" l="1"/>
  <c r="H39" i="2" s="1"/>
  <c r="C81" i="14"/>
  <c r="L110" i="4"/>
  <c r="L122" i="4" s="1"/>
  <c r="L123" i="4" s="1"/>
  <c r="F18" i="2" s="1"/>
  <c r="G18" i="2" s="1"/>
  <c r="H18" i="2" s="1"/>
  <c r="J8" i="8"/>
  <c r="F21" i="3" s="1"/>
  <c r="G21" i="3" s="1"/>
  <c r="F22" i="3"/>
  <c r="G22" i="3" s="1"/>
  <c r="F21" i="2"/>
  <c r="G21" i="2" s="1"/>
  <c r="H21" i="2" s="1"/>
  <c r="C82" i="14" s="1"/>
  <c r="F13" i="2"/>
  <c r="F110" i="4"/>
  <c r="F122" i="4" s="1"/>
  <c r="F123" i="4" s="1"/>
  <c r="F10" i="2" s="1"/>
  <c r="G10" i="2" s="1"/>
  <c r="H10" i="2" s="1"/>
  <c r="G110" i="4"/>
  <c r="G122" i="4" s="1"/>
  <c r="G123" i="4" s="1"/>
  <c r="F12" i="3" s="1"/>
  <c r="G12" i="3" s="1"/>
  <c r="H110" i="4"/>
  <c r="H122" i="4" s="1"/>
  <c r="H123" i="4" s="1"/>
  <c r="F11" i="2" s="1"/>
  <c r="K110" i="4"/>
  <c r="K122" i="4" s="1"/>
  <c r="K123" i="4" s="1"/>
  <c r="F17" i="2" s="1"/>
  <c r="J110" i="4"/>
  <c r="J122" i="4" s="1"/>
  <c r="J123" i="4" s="1"/>
  <c r="F18" i="3" s="1"/>
  <c r="G18" i="3" s="1"/>
  <c r="D110" i="4"/>
  <c r="D122" i="4" s="1"/>
  <c r="D123" i="4" s="1"/>
  <c r="F9" i="2" s="1"/>
  <c r="G9" i="2" s="1"/>
  <c r="I110" i="4"/>
  <c r="I122" i="4" s="1"/>
  <c r="I123" i="4" s="1"/>
  <c r="F13" i="3" s="1"/>
  <c r="G13" i="3" s="1"/>
  <c r="F19" i="3"/>
  <c r="G19" i="3" s="1"/>
  <c r="C83" i="14" l="1"/>
  <c r="F17" i="3"/>
  <c r="G17" i="3" s="1"/>
  <c r="F15" i="2"/>
  <c r="F14" i="2"/>
  <c r="G13" i="2"/>
  <c r="H13" i="2" s="1"/>
  <c r="F8" i="3"/>
  <c r="G8" i="3" s="1"/>
  <c r="G11" i="2"/>
  <c r="H11" i="2" s="1"/>
  <c r="G17" i="2"/>
  <c r="H17" i="2" s="1"/>
  <c r="F19" i="2"/>
  <c r="G19" i="2" s="1"/>
  <c r="H19" i="2" s="1"/>
  <c r="F16" i="3"/>
  <c r="G16" i="3" s="1"/>
  <c r="F7" i="3"/>
  <c r="G7" i="3" s="1"/>
  <c r="F9" i="3"/>
  <c r="G9" i="3" s="1"/>
  <c r="H9" i="2"/>
  <c r="G24" i="3" l="1"/>
  <c r="G14" i="2"/>
  <c r="H14" i="2" s="1"/>
  <c r="G15" i="2"/>
  <c r="H15" i="2" s="1"/>
  <c r="L7" i="3"/>
  <c r="L8" i="3" s="1"/>
  <c r="L10" i="3" s="1"/>
  <c r="H6" i="2" l="1"/>
  <c r="C77" i="14" s="1"/>
  <c r="C79" i="14" s="1"/>
  <c r="C84" i="14" s="1"/>
  <c r="D83" i="14" s="1"/>
  <c r="G6" i="2"/>
  <c r="D79" i="14" l="1"/>
  <c r="F74" i="14" s="1"/>
  <c r="F75" i="14" s="1"/>
  <c r="C17" i="13" s="1"/>
  <c r="D82" i="14"/>
  <c r="D78" i="14"/>
  <c r="D81" i="14"/>
  <c r="D77" i="14"/>
  <c r="D80" i="14"/>
  <c r="I25" i="2"/>
  <c r="H38" i="2" s="1"/>
  <c r="H40" i="2" s="1"/>
  <c r="D84" i="14" l="1"/>
</calcChain>
</file>

<file path=xl/sharedStrings.xml><?xml version="1.0" encoding="utf-8"?>
<sst xmlns="http://schemas.openxmlformats.org/spreadsheetml/2006/main" count="2130" uniqueCount="812">
  <si>
    <t>ORIENTAÇÕES DE PREENCHIMENTO</t>
  </si>
  <si>
    <t>Os campos em azul são calculados automaticamente. Não há necessidade de intervenção do orçamentista.</t>
  </si>
  <si>
    <r>
      <t xml:space="preserve">II - </t>
    </r>
    <r>
      <rPr>
        <b/>
        <sz val="11"/>
        <color rgb="FF000000"/>
        <rFont val="Arial"/>
        <family val="2"/>
        <charset val="1"/>
      </rPr>
      <t>Planilha Consolidada</t>
    </r>
    <r>
      <rPr>
        <sz val="11"/>
        <color rgb="FF000000"/>
        <rFont val="Arial"/>
        <family val="2"/>
        <charset val="1"/>
      </rPr>
      <t xml:space="preserve"> - Escolher o Regime de Tributação o qual a empresa pertence. (Desonedada ou Não desonerada) </t>
    </r>
    <r>
      <rPr>
        <b/>
        <sz val="11"/>
        <color rgb="FF000000"/>
        <rFont val="Arial"/>
        <family val="2"/>
      </rPr>
      <t>*Célula H47*</t>
    </r>
  </si>
  <si>
    <r>
      <t xml:space="preserve">Preencher a </t>
    </r>
    <r>
      <rPr>
        <b/>
        <sz val="11"/>
        <color rgb="FF000000"/>
        <rFont val="Arial"/>
        <family val="2"/>
      </rPr>
      <t>Célula H31</t>
    </r>
    <r>
      <rPr>
        <sz val="11"/>
        <color rgb="FF000000"/>
        <rFont val="Arial"/>
        <family val="2"/>
      </rPr>
      <t xml:space="preserve"> com o desconto aplicado pela empresa</t>
    </r>
  </si>
  <si>
    <r>
      <t xml:space="preserve">III - Parcela Fixa </t>
    </r>
    <r>
      <rPr>
        <sz val="11"/>
        <color rgb="FF000000"/>
        <rFont val="Arial"/>
        <family val="2"/>
        <charset val="1"/>
      </rPr>
      <t>- Recomenda não alterar, pois os cálculos são automáticos</t>
    </r>
  </si>
  <si>
    <r>
      <t>III-A - Mão de Obra (CCT)</t>
    </r>
    <r>
      <rPr>
        <sz val="11"/>
        <color rgb="FF000000"/>
        <rFont val="Arial"/>
        <family val="2"/>
        <charset val="1"/>
      </rPr>
      <t xml:space="preserve"> - Recomenda não alterar, pois os cálculos são automáticos.</t>
    </r>
  </si>
  <si>
    <r>
      <t>ABA CCT E VT</t>
    </r>
    <r>
      <rPr>
        <sz val="11"/>
        <color rgb="FF000000"/>
        <rFont val="Arial"/>
        <family val="2"/>
        <charset val="1"/>
      </rPr>
      <t xml:space="preserve"> - Deve-se preencher a </t>
    </r>
    <r>
      <rPr>
        <b/>
        <sz val="11"/>
        <color rgb="FF000000"/>
        <rFont val="Arial"/>
        <family val="2"/>
      </rPr>
      <t>coluna B</t>
    </r>
    <r>
      <rPr>
        <sz val="11"/>
        <color rgb="FF000000"/>
        <rFont val="Arial"/>
        <family val="2"/>
      </rPr>
      <t xml:space="preserve">, com a respectiva lei/CCT adotada pelo licitante, e a coluna </t>
    </r>
    <r>
      <rPr>
        <b/>
        <sz val="11"/>
        <color rgb="FF000000"/>
        <rFont val="Arial"/>
        <family val="2"/>
        <charset val="1"/>
      </rPr>
      <t>D e E com os valores desta Lei/CCT .</t>
    </r>
  </si>
  <si>
    <r>
      <t>III-A.1 - Memorial de Cálculo</t>
    </r>
    <r>
      <rPr>
        <sz val="11"/>
        <color rgb="FF000000"/>
        <rFont val="Arial"/>
        <family val="2"/>
        <charset val="1"/>
      </rPr>
      <t xml:space="preserve"> - Aba com informações mais relevantes da metodologia utilizada para formação do preço referencial da mão de obra. Devendo ser alterada, caso haja alteração nas fórmulas da </t>
    </r>
    <r>
      <rPr>
        <b/>
        <sz val="11"/>
        <color rgb="FF000000"/>
        <rFont val="Arial"/>
        <family val="2"/>
      </rPr>
      <t xml:space="preserve">aba III-A - Mão de Obra (CCT) </t>
    </r>
  </si>
  <si>
    <r>
      <t>III-A.2 - Uniforme, EPI e Equip</t>
    </r>
    <r>
      <rPr>
        <sz val="11"/>
        <color rgb="FF000000"/>
        <rFont val="Arial"/>
        <family val="2"/>
        <charset val="1"/>
      </rPr>
      <t xml:space="preserve"> - Deve-se preencher a </t>
    </r>
    <r>
      <rPr>
        <b/>
        <sz val="11"/>
        <color rgb="FF000000"/>
        <rFont val="Arial"/>
        <family val="2"/>
      </rPr>
      <t>coluna E</t>
    </r>
    <r>
      <rPr>
        <sz val="11"/>
        <color rgb="FF000000"/>
        <rFont val="Arial"/>
        <family val="2"/>
        <charset val="1"/>
      </rPr>
      <t xml:space="preserve"> com o respectivo custo unitário adotado para os EPIs e Ferramentas do profissional relacionado.</t>
    </r>
  </si>
  <si>
    <r>
      <t>III-C - Desloc e Pern</t>
    </r>
    <r>
      <rPr>
        <sz val="11"/>
        <color rgb="FF000000"/>
        <rFont val="Arial"/>
        <family val="2"/>
        <charset val="1"/>
      </rPr>
      <t xml:space="preserve"> - Deve-se preencher a </t>
    </r>
    <r>
      <rPr>
        <b/>
        <sz val="11"/>
        <color rgb="FF000000"/>
        <rFont val="Arial"/>
        <family val="2"/>
      </rPr>
      <t xml:space="preserve">coluna G, </t>
    </r>
    <r>
      <rPr>
        <sz val="11"/>
        <color rgb="FF000000"/>
        <rFont val="Arial"/>
        <family val="2"/>
      </rPr>
      <t xml:space="preserve">com o respectivo custo unitário relacionado ao item da </t>
    </r>
    <r>
      <rPr>
        <b/>
        <sz val="11"/>
        <color rgb="FF000000"/>
        <rFont val="Arial"/>
        <family val="2"/>
      </rPr>
      <t>coluna B</t>
    </r>
  </si>
  <si>
    <r>
      <t xml:space="preserve">Item 01 - Estimativa de Pernoite e Alimentação (Jantar) - </t>
    </r>
    <r>
      <rPr>
        <sz val="11"/>
        <color rgb="FF000000"/>
        <rFont val="Arial"/>
        <family val="2"/>
      </rPr>
      <t>Custo Unitário, para 01 funcionário da empresa, por pernoite na execução dos serviços.</t>
    </r>
  </si>
  <si>
    <r>
      <t xml:space="preserve">Item 02 - Estimativa - Pedágio/Passagem Transporte Fluvial/ Passagem Transporte Aéreo/Balsa - </t>
    </r>
    <r>
      <rPr>
        <sz val="11"/>
        <color rgb="FF000000"/>
        <rFont val="Arial"/>
        <family val="2"/>
      </rPr>
      <t>Custo Unitário (mensal) com 01 funcionário da empresa com pedágio, Transporte Fluvial, Passagem Aéra e Balsa nos deslocamentos para atender os serviços preventivos, corretivos e eventual.</t>
    </r>
  </si>
  <si>
    <r>
      <t>Item 03 - Estimativa de gasto com os deslocamentos dos Veículos da Manutenção Predial. -</t>
    </r>
    <r>
      <rPr>
        <sz val="11"/>
        <color rgb="FF000000"/>
        <rFont val="Arial"/>
        <family val="2"/>
      </rPr>
      <t xml:space="preserve"> Custo Unitário (mensal) com os deslocamentos dos veículos da manutenção predial. (combustível e manutenção do véiculo)</t>
    </r>
    <r>
      <rPr>
        <b/>
        <i/>
        <sz val="11"/>
        <color rgb="FF000000"/>
        <rFont val="Arial"/>
        <family val="2"/>
      </rPr>
      <t>.</t>
    </r>
  </si>
  <si>
    <r>
      <t xml:space="preserve">Item 04 - Estimativa de Gasto pela disponibilidade do Veículo -- </t>
    </r>
    <r>
      <rPr>
        <sz val="11"/>
        <color rgb="FF000000"/>
        <rFont val="Arial"/>
        <family val="2"/>
      </rPr>
      <t>Custo Unitário (mensal) pela</t>
    </r>
    <r>
      <rPr>
        <b/>
        <i/>
        <sz val="11"/>
        <color rgb="FF000000"/>
        <rFont val="Arial"/>
        <family val="2"/>
      </rPr>
      <t xml:space="preserve"> disponibilidade por veículo </t>
    </r>
    <r>
      <rPr>
        <sz val="11"/>
        <color rgb="FF000000"/>
        <rFont val="Arial"/>
        <family val="2"/>
      </rPr>
      <t>para o serviço de manutenção predial.</t>
    </r>
    <r>
      <rPr>
        <b/>
        <i/>
        <sz val="11"/>
        <color rgb="FF000000"/>
        <rFont val="Arial"/>
        <family val="2"/>
      </rPr>
      <t xml:space="preserve"> </t>
    </r>
    <r>
      <rPr>
        <sz val="11"/>
        <color rgb="FF000000"/>
        <rFont val="Arial"/>
        <family val="2"/>
      </rPr>
      <t>(Depreciação, Juros e Impostos)</t>
    </r>
  </si>
  <si>
    <r>
      <t>III-E - Materiais de Consumo</t>
    </r>
    <r>
      <rPr>
        <sz val="11"/>
        <color rgb="FF000000"/>
        <rFont val="Arial"/>
        <family val="2"/>
        <charset val="1"/>
      </rPr>
      <t xml:space="preserve"> - Deve-se preencher a </t>
    </r>
    <r>
      <rPr>
        <b/>
        <sz val="11"/>
        <color rgb="FF000000"/>
        <rFont val="Arial"/>
        <family val="2"/>
      </rPr>
      <t>coluna H</t>
    </r>
    <r>
      <rPr>
        <sz val="11"/>
        <color rgb="FF000000"/>
        <rFont val="Arial"/>
        <family val="2"/>
        <charset val="1"/>
      </rPr>
      <t xml:space="preserve">, com o respectivo custo unitário relacionado ao item da </t>
    </r>
    <r>
      <rPr>
        <b/>
        <sz val="11"/>
        <color rgb="FF000000"/>
        <rFont val="Arial"/>
        <family val="2"/>
      </rPr>
      <t>coluna D</t>
    </r>
  </si>
  <si>
    <r>
      <t>V - BDI</t>
    </r>
    <r>
      <rPr>
        <sz val="11"/>
        <color rgb="FF000000"/>
        <rFont val="Arial"/>
        <family val="2"/>
        <charset val="1"/>
      </rPr>
      <t xml:space="preserve"> - Deve-se preencher os percentuais do BDI</t>
    </r>
    <r>
      <rPr>
        <b/>
        <sz val="11"/>
        <color rgb="FF000000"/>
        <rFont val="Arial"/>
        <family val="2"/>
        <charset val="1"/>
      </rPr>
      <t xml:space="preserve">.  A célula C17 </t>
    </r>
    <r>
      <rPr>
        <sz val="11"/>
        <color rgb="FF000000"/>
        <rFont val="Arial"/>
        <family val="2"/>
      </rPr>
      <t xml:space="preserve">traz a sugestão de ISS para adotar na </t>
    </r>
    <r>
      <rPr>
        <b/>
        <sz val="11"/>
        <color rgb="FF000000"/>
        <rFont val="Arial"/>
        <family val="2"/>
      </rPr>
      <t>Célula C16</t>
    </r>
  </si>
  <si>
    <r>
      <t>V-A - ISS</t>
    </r>
    <r>
      <rPr>
        <sz val="11"/>
        <color rgb="FF000000"/>
        <rFont val="Arial"/>
        <family val="2"/>
        <charset val="1"/>
      </rPr>
      <t xml:space="preserve"> - É apenas para realizar o cálculo do ISS da </t>
    </r>
    <r>
      <rPr>
        <b/>
        <sz val="11"/>
        <color rgb="FF000000"/>
        <rFont val="Arial"/>
        <family val="2"/>
      </rPr>
      <t>célula C17 da aba V - BDI.</t>
    </r>
  </si>
  <si>
    <t>PLANILHA DE CUSTO E FORMAÇÃO DE PREÇO
ESTADO DO AMAZONAS - GERÊNCIA EXECUTIVA DE MANAUS/AM</t>
  </si>
  <si>
    <t>PLANILHA CONSOLIDADA</t>
  </si>
  <si>
    <t>QUADRO RESUMO - SERVIÇOS DE MANUTENÇÃO (EMPREITADA A PREÇO GLOBAL)</t>
  </si>
  <si>
    <t>ITEM 1</t>
  </si>
  <si>
    <t>Tipo de Serviço (A)</t>
  </si>
  <si>
    <t>Unidade</t>
  </si>
  <si>
    <t>Quantidade (A)</t>
  </si>
  <si>
    <t>Valor proposto por mês (B)</t>
  </si>
  <si>
    <t>Valor Total  Mensal do Serviço (C) = (A x B)</t>
  </si>
  <si>
    <t>Valor Anual (12 meses de contrato = (Cx12)</t>
  </si>
  <si>
    <t>Obs</t>
  </si>
  <si>
    <t>1.1.1</t>
  </si>
  <si>
    <t>Mão de obra</t>
  </si>
  <si>
    <t>Equipe Técnica de Manutenção</t>
  </si>
  <si>
    <t>POLO MANAUS</t>
  </si>
  <si>
    <t>POLO TABATINGA</t>
  </si>
  <si>
    <t>1.1.2</t>
  </si>
  <si>
    <t>Estimativa de Pernoite e Alimentação (Jantar) (Anexo III-C)</t>
  </si>
  <si>
    <t>1.1.3</t>
  </si>
  <si>
    <t>Estimativa de Pedágio e outras Tarifas (Anexo III-C)</t>
  </si>
  <si>
    <t>1.1.4</t>
  </si>
  <si>
    <t>Estimativa - Deslocamento Veículo Manut. Predial.</t>
  </si>
  <si>
    <t>1.1.5</t>
  </si>
  <si>
    <t>Estimativa de Gasto Por Veículo</t>
  </si>
  <si>
    <t>1.1.6</t>
  </si>
  <si>
    <t>Materiais de consumo (Anexo III-E)</t>
  </si>
  <si>
    <t>1.1</t>
  </si>
  <si>
    <t>TOTAL ESTIMADO DA PROPOSTA PARA SERVIÇOS DE MANUTENÇÃO (PARCELA FIXA)</t>
  </si>
  <si>
    <t>QUADRO RESUMO - MATERIAIS DE MANUTENÇÃO PREDIAL SOB DEMANDA (EMPREITADA A PREÇO UNITÁRIO)</t>
  </si>
  <si>
    <t>ITEM 2</t>
  </si>
  <si>
    <t>VALOR TOTAL ESTIMADO PARA OS MATERIAIS E INSUMOS DE MANUTENÇÃO</t>
  </si>
  <si>
    <t>Ref</t>
  </si>
  <si>
    <t>Descrição</t>
  </si>
  <si>
    <t>%</t>
  </si>
  <si>
    <t>Valor</t>
  </si>
  <si>
    <t>A</t>
  </si>
  <si>
    <t xml:space="preserve">Valor Total Estimado com Material de Insumo e Serviço Eventual para Manutenção Predial (Sem BDI) </t>
  </si>
  <si>
    <t>B</t>
  </si>
  <si>
    <t>(-) Percentual de Desconto sobre a Tabela SINAPI, ofertado pelo licitante, a incidir sobre o montante de custos estimado para materiais  = (% de desconto x 'A')</t>
  </si>
  <si>
    <t>C</t>
  </si>
  <si>
    <t>Valor Total Estimado com Material de Insumo e Serviço Eventual para Manutenção Predial (Com desconto PROPOSTO e Sem BDI)</t>
  </si>
  <si>
    <t>D</t>
  </si>
  <si>
    <t>Valor Total Estimado para Contratação de Material de Consumo para Manutenção Predial (Com desconto e BDI)</t>
  </si>
  <si>
    <t>BDI:</t>
  </si>
  <si>
    <t>1.2</t>
  </si>
  <si>
    <t>TOTAL ESTIMADO DA PROPOSTA PARA MATERIAIS DE MANUTENÇÃO PREDIAL SOB DEMANDA</t>
  </si>
  <si>
    <t>PREÇO GLOBAL</t>
  </si>
  <si>
    <t>VALOR GLOBAL ESTIMADO DA PROPOSTA</t>
  </si>
  <si>
    <t>Ref.</t>
  </si>
  <si>
    <t>Valor (R$)</t>
  </si>
  <si>
    <t>Valor Total estimado dos Serviços de Manutenção Predial (Empreitada a preço Global)</t>
  </si>
  <si>
    <t>Valor Total Estimado com Material de Insumo e Serviço Eventual para Manutenção Predial por DEMANDA (Empreitada a preços unitários)</t>
  </si>
  <si>
    <t>VALOR TOTAL DA PROPOSTA ( 12 meses)</t>
  </si>
  <si>
    <t>LEGENDA</t>
  </si>
  <si>
    <t>Extrair do orçamento de referência elaborado pela CONTRATANTE</t>
  </si>
  <si>
    <t>Valor do desconto ofertado pela LICITANTE</t>
  </si>
  <si>
    <t>Custo do item ofetado pela LICITANTE (sem BDI)</t>
  </si>
  <si>
    <t>Valor do item com o desconto ofertado e BDI da LICITANTE</t>
  </si>
  <si>
    <t>REGIME DE TRIBUTAÇÃO UTILIZADO</t>
  </si>
  <si>
    <t>DESONERADO</t>
  </si>
  <si>
    <r>
      <t xml:space="preserve">PLANILHA DE CUSTO E FORMAÇÃO DE PREÇO
</t>
    </r>
    <r>
      <rPr>
        <sz val="8"/>
        <color rgb="FF000000"/>
        <rFont val="Arial"/>
        <family val="2"/>
        <charset val="1"/>
      </rPr>
      <t xml:space="preserve">
</t>
    </r>
    <r>
      <rPr>
        <b/>
        <sz val="10"/>
        <color rgb="FF000000"/>
        <rFont val="Arial"/>
        <family val="2"/>
        <charset val="1"/>
      </rPr>
      <t>III – Planilha estimativa de custos mensais da parcela fixa (item 1.1 – Manutenção Predial)</t>
    </r>
  </si>
  <si>
    <t>CÓDIGO</t>
  </si>
  <si>
    <t>DESCRIÇÃO</t>
  </si>
  <si>
    <t>UNIDADE</t>
  </si>
  <si>
    <t>LOCAL</t>
  </si>
  <si>
    <t>QUANTIDADE</t>
  </si>
  <si>
    <t>VALOR UNITÁRIO
(BDI JÁ INCLUSO)</t>
  </si>
  <si>
    <t>VALOR MENSAL
(BDI JÁ INCLUSO)</t>
  </si>
  <si>
    <r>
      <rPr>
        <b/>
        <sz val="8"/>
        <rFont val="Arial"/>
        <family val="2"/>
        <charset val="1"/>
      </rPr>
      <t xml:space="preserve">Mão de Obra </t>
    </r>
    <r>
      <rPr>
        <b/>
        <sz val="11"/>
        <rFont val="Arial"/>
        <family val="2"/>
        <charset val="1"/>
      </rPr>
      <t>(Anexo III-A)</t>
    </r>
  </si>
  <si>
    <t>1.1.1.1</t>
  </si>
  <si>
    <t>Oficial de Manutenção A (Eletricista/Instalador-Reparador de Redes Telefônicas e de comunicação de dados) - CBO 5143-25 - Jornada 44h</t>
  </si>
  <si>
    <t>posto/mês</t>
  </si>
  <si>
    <t>1.1.1.2</t>
  </si>
  <si>
    <t>Oficial de Manutenção B (Pedreiro/Bombeiro Hidráulico) - CBO 5143-25 - Jornada 44h</t>
  </si>
  <si>
    <t>1.1.1.3</t>
  </si>
  <si>
    <t>Ajudante de Eletricista/Instalador - Reparado de Redes Telefônicas e de Comunicação de Dados - CBO 7156-15 - Jornada 44h</t>
  </si>
  <si>
    <t>1.1.1.4</t>
  </si>
  <si>
    <t>1.1.1.5</t>
  </si>
  <si>
    <t>1.1.1.6</t>
  </si>
  <si>
    <t>Equipe Técnica Administrativa</t>
  </si>
  <si>
    <t>1.1.2.1</t>
  </si>
  <si>
    <t>Engenheiro Civil – CBO 2142-05</t>
  </si>
  <si>
    <t>1.1.2.2</t>
  </si>
  <si>
    <t>Engenheiro Eletricista – CBO 2143-05</t>
  </si>
  <si>
    <t>1.1.2.3</t>
  </si>
  <si>
    <t>Encarregado de Manutenção – CBO 7102-05 - Jornada 44h</t>
  </si>
  <si>
    <r>
      <rPr>
        <b/>
        <sz val="8"/>
        <color rgb="FF000000"/>
        <rFont val="Arial"/>
        <family val="2"/>
        <charset val="1"/>
      </rPr>
      <t xml:space="preserve">Estimativa de Pernoite e Alimentação (Jantar) </t>
    </r>
    <r>
      <rPr>
        <b/>
        <sz val="11"/>
        <color rgb="FFC9211E"/>
        <rFont val="Arial"/>
        <family val="2"/>
        <charset val="1"/>
      </rPr>
      <t>(Anexo III-C)</t>
    </r>
  </si>
  <si>
    <t>mês</t>
  </si>
  <si>
    <t>1.3</t>
  </si>
  <si>
    <r>
      <rPr>
        <b/>
        <sz val="8"/>
        <color rgb="FF000000"/>
        <rFont val="Arial"/>
        <family val="2"/>
        <charset val="1"/>
      </rPr>
      <t xml:space="preserve">Estimativa de Pedágio e outras Tarifas </t>
    </r>
    <r>
      <rPr>
        <b/>
        <sz val="11"/>
        <color rgb="FFC9211E"/>
        <rFont val="Arial"/>
        <family val="2"/>
        <charset val="1"/>
      </rPr>
      <t>(Anexo III-C)</t>
    </r>
  </si>
  <si>
    <t>1.4</t>
  </si>
  <si>
    <t>1.5</t>
  </si>
  <si>
    <r>
      <rPr>
        <b/>
        <sz val="8"/>
        <color rgb="FF000000"/>
        <rFont val="Arial"/>
        <family val="2"/>
        <charset val="1"/>
      </rPr>
      <t xml:space="preserve">Materiais de consumo </t>
    </r>
    <r>
      <rPr>
        <b/>
        <sz val="11"/>
        <color rgb="FFC9211E"/>
        <rFont val="Arial"/>
        <family val="2"/>
        <charset val="1"/>
      </rPr>
      <t>(Anexo III-E)</t>
    </r>
  </si>
  <si>
    <t>VALOR MENSAL DA PARCELA FIXA – SUBITEM 1.1 – MANUTENÇÃO PREDIAL (BDI JÁ INCLUSO)</t>
  </si>
  <si>
    <r>
      <t xml:space="preserve">PLANILHA DE CUSTO E FORMAÇÃO DE PREÇO
</t>
    </r>
    <r>
      <rPr>
        <sz val="8"/>
        <color rgb="FF000000"/>
        <rFont val="Arial"/>
        <family val="2"/>
        <charset val="1"/>
      </rPr>
      <t xml:space="preserve">
</t>
    </r>
    <r>
      <rPr>
        <b/>
        <sz val="10"/>
        <color rgb="FF000000"/>
        <rFont val="Arial"/>
        <family val="2"/>
        <charset val="1"/>
      </rPr>
      <t xml:space="preserve">III – Planilha estimativa de custos mensais da parcela fixa (item 1.1 – Manutenção Predial)
</t>
    </r>
    <r>
      <rPr>
        <sz val="8"/>
        <color rgb="FF000000"/>
        <rFont val="Arial"/>
        <family val="2"/>
        <charset val="1"/>
      </rPr>
      <t xml:space="preserve">
</t>
    </r>
    <r>
      <rPr>
        <sz val="10"/>
        <color rgb="FF000000"/>
        <rFont val="Arial"/>
        <family val="2"/>
        <charset val="1"/>
      </rPr>
      <t>III-A – Planilha estimativa de custos da Mão de Obra</t>
    </r>
  </si>
  <si>
    <t>Dados CCT</t>
  </si>
  <si>
    <t>Número do Registro</t>
  </si>
  <si>
    <t>AM000310/2022</t>
  </si>
  <si>
    <t>Termo Aditivo</t>
  </si>
  <si>
    <t>AM000401/2022</t>
  </si>
  <si>
    <t>Vigência</t>
  </si>
  <si>
    <t>01/07/2022 a 30/06/2023</t>
  </si>
  <si>
    <t>Data Base</t>
  </si>
  <si>
    <t>01º de Julho</t>
  </si>
  <si>
    <t>Nº da Solicitação</t>
  </si>
  <si>
    <t>MR036505/2022</t>
  </si>
  <si>
    <t>CNPJ Sindicato</t>
  </si>
  <si>
    <t>04.438.917/0001-23</t>
  </si>
  <si>
    <t xml:space="preserve">Profissionais </t>
  </si>
  <si>
    <t>Oficial de Manutenção A, Oficial de Manutenção B, Profissíonal Categoria A - Ajudante, Encarregado</t>
  </si>
  <si>
    <t>Extensão Territorial</t>
  </si>
  <si>
    <t>Manaus/AM</t>
  </si>
  <si>
    <t>Tabatinga/AM</t>
  </si>
  <si>
    <t>PROFISSIONAL</t>
  </si>
  <si>
    <t>Oficial de Manutenção A (Eletricista/Instalador-Reparador de Reders Telefônicas e de comunicação de dados) – Jornada 44h semanais</t>
  </si>
  <si>
    <t>Oficial de Manutenção B (Pedreiro/Bombeiro Hidráulico) – Jornada 44h semanais</t>
  </si>
  <si>
    <t>Profissíonal Categoria A - Ajudante de Eletricista/Instalador-Reparador de Redes Telefônicas e de Comunicação – Jornada de 44h semanais</t>
  </si>
  <si>
    <t>Encarregado de Manutenção – Jornada 44h semanais</t>
  </si>
  <si>
    <t>Engenheiro Civil - Jornada 30h semanais</t>
  </si>
  <si>
    <t>Engenheiro Eletricista - Jornada 30h semanais</t>
  </si>
  <si>
    <t>Local do Posto</t>
  </si>
  <si>
    <t>SALÁRIO NORMATIVO DA CATEGORIA</t>
  </si>
  <si>
    <t>CBO</t>
  </si>
  <si>
    <t>5143-25</t>
  </si>
  <si>
    <t xml:space="preserve"> 5143-25</t>
  </si>
  <si>
    <t>7156-15</t>
  </si>
  <si>
    <t>7102-05</t>
  </si>
  <si>
    <t>2142-05</t>
  </si>
  <si>
    <t>2143-05</t>
  </si>
  <si>
    <t>CONV. COLETIVA</t>
  </si>
  <si>
    <t>NÚMERO</t>
  </si>
  <si>
    <t>VALE TRANSPORTE</t>
  </si>
  <si>
    <t>VALE REFEIÇÃO / Alimentação</t>
  </si>
  <si>
    <t>Assistência Médica</t>
  </si>
  <si>
    <t>ASSISTÊNCIA ODONTOLÓGICA</t>
  </si>
  <si>
    <t>Outros (Seguro Mensalista / Pariticipação nos lucros)</t>
  </si>
  <si>
    <t>OBSERVAÇÃO</t>
  </si>
  <si>
    <t>MÓDULO 1: COMPOSIÇÃO DA REMUNERAÇÃO</t>
  </si>
  <si>
    <t>1 - Composição da Remuneração</t>
  </si>
  <si>
    <t>Percentuais</t>
  </si>
  <si>
    <t xml:space="preserve">Valor (R$)  </t>
  </si>
  <si>
    <t>A - Salário-Base</t>
  </si>
  <si>
    <t>B - Adicional de Periculosidade</t>
  </si>
  <si>
    <t>C - Adicional de Insalubridade</t>
  </si>
  <si>
    <t>D - Adicional Noturno</t>
  </si>
  <si>
    <t>E - Adicional de Hora Noturna Reduzida</t>
  </si>
  <si>
    <t>F – Outros</t>
  </si>
  <si>
    <t>Total</t>
  </si>
  <si>
    <t>MÓDULO 2: ENCARGOS E BENEFÍCIOS ANUAIS, MENSAIS E DIÁRIOS</t>
  </si>
  <si>
    <t>2.1 - 13º (décimo terceiro) Salário, Férias e Adicional de Férias</t>
  </si>
  <si>
    <t>A - 13º (décimo terceiro) Salário</t>
  </si>
  <si>
    <t>B - Férias e Adicional de Férias</t>
  </si>
  <si>
    <t>Subtotal</t>
  </si>
  <si>
    <t>2.2 - GPS, FGTS e outras contribuições
Incide sobre os Módulos 1 e 2.1</t>
  </si>
  <si>
    <r>
      <rPr>
        <sz val="8"/>
        <color rgb="FF000000"/>
        <rFont val="Arial"/>
        <family val="2"/>
        <charset val="1"/>
      </rPr>
      <t xml:space="preserve">A – INSS
</t>
    </r>
    <r>
      <rPr>
        <sz val="11"/>
        <color rgb="FFC9211E"/>
        <rFont val="Arial"/>
        <family val="2"/>
        <charset val="1"/>
      </rPr>
      <t>20% - Regime Não Desonerado
0% - Regime Desonerado</t>
    </r>
  </si>
  <si>
    <t>B - Salário Educação</t>
  </si>
  <si>
    <r>
      <rPr>
        <sz val="8"/>
        <color rgb="FF000000"/>
        <rFont val="Arial"/>
        <family val="2"/>
        <charset val="1"/>
      </rPr>
      <t xml:space="preserve">C - SAT
</t>
    </r>
    <r>
      <rPr>
        <sz val="11"/>
        <color rgb="FFC9211E"/>
        <rFont val="Arial"/>
        <family val="2"/>
        <charset val="1"/>
      </rPr>
      <t>Utilizar o RAT Ajustado conforme GFIP: RAT x FAP</t>
    </r>
  </si>
  <si>
    <t>D – SESI ou SESC</t>
  </si>
  <si>
    <t>E - SENAI - SENAC</t>
  </si>
  <si>
    <t>F - SEBRAE</t>
  </si>
  <si>
    <t>G - INCRA</t>
  </si>
  <si>
    <t>F - FGTS</t>
  </si>
  <si>
    <t>2.3 - Benefícios Mensais e Diários</t>
  </si>
  <si>
    <t>Valores</t>
  </si>
  <si>
    <t>A – Transporte</t>
  </si>
  <si>
    <t>B – Auxílio-Refeição/Alimentação</t>
  </si>
  <si>
    <t>C – Assistência Médica e Familiar</t>
  </si>
  <si>
    <t>D – Assistência Odontológica</t>
  </si>
  <si>
    <t>E – Outros</t>
  </si>
  <si>
    <t>2 - Encargos e Benefícios Anuais, Mensais e Diários</t>
  </si>
  <si>
    <t>2.2 - GPS, FGTS e outras contribuições</t>
  </si>
  <si>
    <t>MÓDULO 3: PROVISÃO PARA RESCISÃO</t>
  </si>
  <si>
    <t>3 - Provisão para Rescisão</t>
  </si>
  <si>
    <t>A - Aviso Prévio Indenizado</t>
  </si>
  <si>
    <t>B - Incidência do FGTS sobre Aviso Prévio Indenizado</t>
  </si>
  <si>
    <r>
      <rPr>
        <sz val="8"/>
        <color rgb="FF000000"/>
        <rFont val="Arial"/>
        <family val="2"/>
        <charset val="1"/>
      </rPr>
      <t xml:space="preserve">C - Multa do FGTS e contribuições sociais sobre o Aviso Prévio Indenizado
</t>
    </r>
    <r>
      <rPr>
        <sz val="11"/>
        <color rgb="FFC9211E"/>
        <rFont val="Arial"/>
        <family val="2"/>
        <charset val="1"/>
      </rPr>
      <t>Considerando que a multa do FGTS e Contribuição Social incide uma única vez sobre a totalidade dos meses de contrato, independentemente da espécie de Aviso Prévio - trabalhado ou indenizado -, zeramos essa rubrica e aportamos na sua totalidade na alínea “f” deste mesmo módulo</t>
    </r>
  </si>
  <si>
    <r>
      <rPr>
        <sz val="8"/>
        <color rgb="FF000000"/>
        <rFont val="Arial"/>
        <family val="2"/>
        <charset val="1"/>
      </rPr>
      <t xml:space="preserve">D - Aviso Prévio Trabalhado
</t>
    </r>
    <r>
      <rPr>
        <sz val="11"/>
        <color rgb="FFC9211E"/>
        <rFont val="Arial"/>
        <family val="2"/>
        <charset val="1"/>
      </rPr>
      <t>Esta parcela deverá ser reduzida após o primeiro ano da contratação para o percentual máximo de 0,194% (Acórdão 1.186/2017-P)</t>
    </r>
  </si>
  <si>
    <t>E - Incidência de GPS, FGTS e outras contribuições sobre o Aviso Prévio Trabalhado</t>
  </si>
  <si>
    <t>F - Multa do FGTS e contribuição social sobre o Aviso Prévio Trabalhado</t>
  </si>
  <si>
    <t>MÓDULO 4: CUSTO DE REPOSIÇÃO DO PROFISSIONAL AUSENTE</t>
  </si>
  <si>
    <t>4.1 -Substituto nas Ausências Legais</t>
  </si>
  <si>
    <t xml:space="preserve">A – Substituto na cobertura de Férias
</t>
  </si>
  <si>
    <t>B – Substituto na cobertura de Ausências Legais</t>
  </si>
  <si>
    <t>C – Substituto na cobertura de Licença-Paternidade</t>
  </si>
  <si>
    <t>D – Substituto na cobertura de Ausência por acidente de trabalho</t>
  </si>
  <si>
    <t>E – Substituto na cobertura de Afastamento Maternidade</t>
  </si>
  <si>
    <t xml:space="preserve">4.2 - Substituto na Intrajornada  </t>
  </si>
  <si>
    <r>
      <rPr>
        <sz val="8"/>
        <color rgb="FF000000"/>
        <rFont val="Arial"/>
        <family val="2"/>
        <charset val="1"/>
      </rPr>
      <t xml:space="preserve">A – Substituto na cobertura de Intervalo para repouso ou alimentação
</t>
    </r>
    <r>
      <rPr>
        <sz val="11"/>
        <color rgb="FFC9211E"/>
        <rFont val="Arial"/>
        <family val="2"/>
        <charset val="1"/>
      </rPr>
      <t>(Para profissionais 12x36)</t>
    </r>
  </si>
  <si>
    <t>4 - Custo de Reposição do Profissional Ausente</t>
  </si>
  <si>
    <t>4.1 - Ausências Legais</t>
  </si>
  <si>
    <t>4.2 – Intrajornada</t>
  </si>
  <si>
    <t>MÓDULO 5: INSUMOS DIVERSOS</t>
  </si>
  <si>
    <t>5 - Insumos Diversos</t>
  </si>
  <si>
    <r>
      <rPr>
        <sz val="8"/>
        <color rgb="FF000000"/>
        <rFont val="Arial"/>
        <family val="2"/>
        <charset val="1"/>
      </rPr>
      <t xml:space="preserve">A – Uniformes </t>
    </r>
    <r>
      <rPr>
        <sz val="11"/>
        <color rgb="FFC9211E"/>
        <rFont val="Arial"/>
        <family val="2"/>
        <charset val="1"/>
      </rPr>
      <t>(Anexo III-A.2)</t>
    </r>
  </si>
  <si>
    <r>
      <rPr>
        <sz val="8"/>
        <color rgb="FF000000"/>
        <rFont val="Arial"/>
        <family val="2"/>
        <charset val="1"/>
      </rPr>
      <t xml:space="preserve">B – Materiais
</t>
    </r>
    <r>
      <rPr>
        <sz val="11"/>
        <color rgb="FFC9211E"/>
        <rFont val="Arial"/>
        <family val="2"/>
        <charset val="1"/>
      </rPr>
      <t>(Valores considerados separadamente na “Planilha II-E – Materiais de Consumo”)</t>
    </r>
  </si>
  <si>
    <r>
      <rPr>
        <sz val="8"/>
        <color rgb="FF000000"/>
        <rFont val="Arial"/>
        <family val="2"/>
        <charset val="1"/>
      </rPr>
      <t xml:space="preserve">C – Equipamentos </t>
    </r>
    <r>
      <rPr>
        <sz val="11"/>
        <color rgb="FFC9211E"/>
        <rFont val="Arial"/>
        <family val="2"/>
        <charset val="1"/>
      </rPr>
      <t>(Anexo III-A.2)</t>
    </r>
  </si>
  <si>
    <t>MÓDULO 6 - CUSTOS INDIRETOS, TRIBUTOS E LUCRO</t>
  </si>
  <si>
    <t>6 - Custos Indiretos, Tributos e Lucro</t>
  </si>
  <si>
    <t>A - Custos Indiretos</t>
  </si>
  <si>
    <t xml:space="preserve"> A.1 - Administração Central (AC)</t>
  </si>
  <si>
    <t xml:space="preserve"> A.2 - Despesas Financeiras (DF)</t>
  </si>
  <si>
    <t xml:space="preserve"> A.3 - Riscos e Garantias (R)  </t>
  </si>
  <si>
    <t>B - Lucro (L)</t>
  </si>
  <si>
    <t>C - Tributos</t>
  </si>
  <si>
    <t xml:space="preserve"> C.1 - Tributos Federais (PIS e COFINS)</t>
  </si>
  <si>
    <t xml:space="preserve">  C.1.1 - PIS</t>
  </si>
  <si>
    <t xml:space="preserve">  C.1.2 - COFINS</t>
  </si>
  <si>
    <r>
      <rPr>
        <sz val="8"/>
        <color rgb="FF000000"/>
        <rFont val="Arial"/>
        <family val="2"/>
        <charset val="1"/>
      </rPr>
      <t xml:space="preserve">C.1.3 – CPRB
</t>
    </r>
    <r>
      <rPr>
        <sz val="11"/>
        <color rgb="FFC9211E"/>
        <rFont val="Arial"/>
        <family val="2"/>
        <charset val="1"/>
      </rPr>
      <t>0% - Regime Onerado
4,5% - Regime Desonerado</t>
    </r>
  </si>
  <si>
    <t xml:space="preserve"> C.2 - Tributos Estaduais</t>
  </si>
  <si>
    <t xml:space="preserve"> C.3 - Tributos Municipais</t>
  </si>
  <si>
    <t xml:space="preserve">  C.3.1 - ISS</t>
  </si>
  <si>
    <r>
      <rPr>
        <sz val="8"/>
        <color rgb="FF000000"/>
        <rFont val="Arial"/>
        <family val="2"/>
        <charset val="1"/>
      </rPr>
      <t xml:space="preserve">TOTAL MÓDULO 6 - CUSTOS INDIRETOS, TRIBUTOS E LUCRO
</t>
    </r>
    <r>
      <rPr>
        <sz val="11"/>
        <color rgb="FFC9211E"/>
        <rFont val="Arial"/>
        <family val="2"/>
        <charset val="1"/>
      </rPr>
      <t>Os índices utilizados nesse Submódulo e a metodologia de cálculo são equivalentes ao do BDI utilizado (“Anexo V – BDI”)</t>
    </r>
  </si>
  <si>
    <t>QUADRO RESUMO DO CUSTO MENSAL POR POSTO</t>
  </si>
  <si>
    <r>
      <rPr>
        <sz val="8"/>
        <color rgb="FF000000"/>
        <rFont val="Arial"/>
        <family val="2"/>
        <charset val="1"/>
      </rPr>
      <t xml:space="preserve">SUB-TOTAL MÓDULOS 1 + 2 + 3 + 4 + 5 </t>
    </r>
    <r>
      <rPr>
        <sz val="11"/>
        <color rgb="FFC9211E"/>
        <rFont val="Arial"/>
        <family val="2"/>
        <charset val="1"/>
      </rPr>
      <t>(CUSTO)</t>
    </r>
  </si>
  <si>
    <t>TOTAL MÓDULO 6 - CUSTOS INDIRETOS, TRIBUTOS E LUCRO</t>
  </si>
  <si>
    <t>VALOR TOTAL POR EMPREGADO</t>
  </si>
  <si>
    <r>
      <rPr>
        <b/>
        <sz val="11"/>
        <color rgb="FF000000"/>
        <rFont val="Arial"/>
        <family val="2"/>
      </rPr>
      <t xml:space="preserve">PLANILHA DE CUSTO E FORMAÇÃO DE PREÇO
</t>
    </r>
    <r>
      <rPr>
        <sz val="10"/>
        <color rgb="FF000000"/>
        <rFont val="Arial"/>
        <family val="2"/>
      </rPr>
      <t xml:space="preserve">
</t>
    </r>
    <r>
      <rPr>
        <b/>
        <sz val="11"/>
        <color rgb="FF000000"/>
        <rFont val="Arial"/>
        <family val="2"/>
      </rPr>
      <t xml:space="preserve">III – Planilha Resumo com os principais valores da mão de Obra
</t>
    </r>
    <r>
      <rPr>
        <sz val="10"/>
        <color rgb="FF000000"/>
        <rFont val="Arial"/>
        <family val="2"/>
      </rPr>
      <t xml:space="preserve">
III-A – Planilha estimativa de custos da mão de obra</t>
    </r>
  </si>
  <si>
    <t>Profissional</t>
  </si>
  <si>
    <t>CCT</t>
  </si>
  <si>
    <t>Local</t>
  </si>
  <si>
    <t>Desconto Auxílio Alimentação (Cláusula 9ª CCT)</t>
  </si>
  <si>
    <t>Tipo de Transporte</t>
  </si>
  <si>
    <t>LEI</t>
  </si>
  <si>
    <t>Tarifa de Onibus</t>
  </si>
  <si>
    <t>-</t>
  </si>
  <si>
    <t>ALIMENTAÇÃO</t>
  </si>
  <si>
    <t xml:space="preserve">Tipo </t>
  </si>
  <si>
    <t>EMBASAMENTO</t>
  </si>
  <si>
    <t>Vale Refeição</t>
  </si>
  <si>
    <t>Manaus - Tabatinga</t>
  </si>
  <si>
    <t>Outros (Cesta básica)</t>
  </si>
  <si>
    <t>SEGUROS</t>
  </si>
  <si>
    <t>Seguro de Vida</t>
  </si>
  <si>
    <t>Participação nos Lucros</t>
  </si>
  <si>
    <r>
      <t xml:space="preserve">PLANILHA DE CUSTO E FORMAÇÃO DE PREÇO
</t>
    </r>
    <r>
      <rPr>
        <sz val="10"/>
        <color rgb="FF000000"/>
        <rFont val="Arial"/>
        <family val="2"/>
        <charset val="1"/>
      </rPr>
      <t xml:space="preserve">
</t>
    </r>
    <r>
      <rPr>
        <b/>
        <sz val="11"/>
        <color rgb="FF000000"/>
        <rFont val="Arial"/>
        <family val="2"/>
        <charset val="1"/>
      </rPr>
      <t xml:space="preserve">III – Planilha estimativa de custos mensais da parcela fixa (item 1.1 – Manutenção Predial)
</t>
    </r>
    <r>
      <rPr>
        <sz val="10"/>
        <color rgb="FF000000"/>
        <rFont val="Arial"/>
        <family val="2"/>
        <charset val="1"/>
      </rPr>
      <t xml:space="preserve">
III-A – Planilha estimativa de custos da mão de obra
III-A.1 – Memorial de Cálculo</t>
    </r>
  </si>
  <si>
    <t>Nas tabelas abaixo estão inseridas as informações mais relevantes da metodologia utilizada para formação do preço referencial</t>
  </si>
  <si>
    <t>GERAL</t>
  </si>
  <si>
    <t>Dias efetivamente trabalhos (Jornada 44h)</t>
  </si>
  <si>
    <t>Salário Mínimo</t>
  </si>
  <si>
    <t>DESCONTOS</t>
  </si>
  <si>
    <t>Vale Transporte  (Manaus - exceto engenheiro) - não associado ao sindicato laboral.</t>
  </si>
  <si>
    <t>Vale Transporte  (Manaus - exceto engenheiro) - associado ao sindicato laboral.</t>
  </si>
  <si>
    <t>FÉRIAS E ADICIONAL DE FÉRIAS</t>
  </si>
  <si>
    <t>Para das férias e do adicional de férias considerou-se 5 anos de contrato com gozo de 4 férias.</t>
  </si>
  <si>
    <t>RAT / FAT / SAT</t>
  </si>
  <si>
    <t>Seguro de Acidente do Trabalho</t>
  </si>
  <si>
    <t>Fator de Acidente do Trabalho</t>
  </si>
  <si>
    <t>AVISO PRÉVIO INDENIZADO</t>
  </si>
  <si>
    <t>Proporção estimada dos empregados demitidos com Aviso Prévio Indenizado, no período de 12 meses, durante a vigência do contrato</t>
  </si>
  <si>
    <t>Aviso prévio indenizado</t>
  </si>
  <si>
    <t>1/12 x 5%</t>
  </si>
  <si>
    <t>[ (100% / 30) x 7] / 12 = 1,94%</t>
  </si>
  <si>
    <t>Aviso Prévio Trabalhado de acordo com Acórdão TCU 1186/2017-Plenário</t>
  </si>
  <si>
    <t>Foi considerado que 100% dos empregados seriam demitidos com Aviso Prévio Trabalhado ao final do contrato.</t>
  </si>
  <si>
    <t>MULTA DO FGTS</t>
  </si>
  <si>
    <t>0,08 x 0,4 x 0,9 x (1 + 5/56 + 5/56 + 1/3 * 5/56) = 3,48%.</t>
  </si>
  <si>
    <t>Foi considerado que 10% dos empregados pedem as contas.</t>
  </si>
  <si>
    <t>AUSÊNCIA LEGAIS (DIVERSAS)</t>
  </si>
  <si>
    <t>4,8860 / 30,4375  / 12 = 1,34%</t>
  </si>
  <si>
    <t>Estimativa de dias por mês</t>
  </si>
  <si>
    <t>Ausência justificada</t>
  </si>
  <si>
    <t>Afastamento por doença</t>
  </si>
  <si>
    <t>Consulta médica filho</t>
  </si>
  <si>
    <t>Óbitos na família</t>
  </si>
  <si>
    <t>Casamento</t>
  </si>
  <si>
    <t>Doação de sangue</t>
  </si>
  <si>
    <t>Testemunho</t>
  </si>
  <si>
    <t>Consulta pré-natal</t>
  </si>
  <si>
    <t>Média total de faltas legais por ano</t>
  </si>
  <si>
    <t>LICENÇA PATERNIDADE</t>
  </si>
  <si>
    <t>5/30,4375/12*1,5%*100% = 0,02%</t>
  </si>
  <si>
    <t>Percentual de Homens (Estimativa com base no histórico observado)</t>
  </si>
  <si>
    <t>Expectativa anual de nascimento de filhos dos trabalhadores (IBGE)</t>
  </si>
  <si>
    <t>AUSÊNCIA POR ACIDENTE DO TRABALHO</t>
  </si>
  <si>
    <t>0,9545/30,4375/12 = 0,26%</t>
  </si>
  <si>
    <t>Média de faltas anuais por acidente de trabalho</t>
  </si>
  <si>
    <t>LICENÇA MATERNIDADE</t>
  </si>
  <si>
    <t>Percentual de Mulheres (Estimativa com base no histórico observado)</t>
  </si>
  <si>
    <t>Expectativa mensal Afastamento Maternidade(Censo IBGE)</t>
  </si>
  <si>
    <t>MÓDULO 5 – INSUMOS DIVERSOS</t>
  </si>
  <si>
    <t>Foram considerados para mão de obra os custos estimativos a Uniformes, EPI e ferramentas e equipamentos comuns da atividade.</t>
  </si>
  <si>
    <t>Os materiais de consumo usualmente utilizados na Manutenção foram considerados em planilhas específicas, que compõem o custo estimado da Parcela Fixa (Planilha III - E)</t>
  </si>
  <si>
    <t>Para padronização dos valores a serem utilizados e ainda em cumprimento ao Anexo VII-D da Instrução Normativa nº 5, foram utilizados os mesmos parâmetros considerados no dimensionamento do BDI, bem como a fórmula de cálculo.
Dessa forma, o cálculo dos custos indiretos, tributos e lucros foi assim calculado:
Módulo 6 = (Médulo 1 + Módulo 2 + Módulo 3 + Módulo 4 + Módulo 5) x BDI</t>
  </si>
  <si>
    <r>
      <t xml:space="preserve">PLANILHA DE CUSTO E FORMAÇÃO DE PREÇO
</t>
    </r>
    <r>
      <rPr>
        <sz val="8"/>
        <color rgb="FF000000"/>
        <rFont val="Arial"/>
        <family val="2"/>
        <charset val="1"/>
      </rPr>
      <t xml:space="preserve">
</t>
    </r>
    <r>
      <rPr>
        <b/>
        <sz val="10"/>
        <color rgb="FF000000"/>
        <rFont val="Arial"/>
        <family val="2"/>
        <charset val="1"/>
      </rPr>
      <t xml:space="preserve">III – Planilha estimativa de custos mensais da parcela fixa (item 1.1 – Manutenção Predial)
</t>
    </r>
    <r>
      <rPr>
        <sz val="8"/>
        <color rgb="FF000000"/>
        <rFont val="Arial"/>
        <family val="2"/>
        <charset val="1"/>
      </rPr>
      <t xml:space="preserve">
</t>
    </r>
    <r>
      <rPr>
        <sz val="10"/>
        <color rgb="FF000000"/>
        <rFont val="Arial"/>
        <family val="2"/>
        <charset val="1"/>
      </rPr>
      <t xml:space="preserve">III-A – Planilha estimativa de custos da mão de obra
</t>
    </r>
    <r>
      <rPr>
        <sz val="8"/>
        <color rgb="FF000000"/>
        <rFont val="Arial"/>
        <family val="2"/>
        <charset val="1"/>
      </rPr>
      <t xml:space="preserve">
</t>
    </r>
    <r>
      <rPr>
        <sz val="10"/>
        <color rgb="FF000000"/>
        <rFont val="Arial"/>
        <family val="2"/>
        <charset val="1"/>
      </rPr>
      <t>III-A.2 – Uniforme, EPI e Equipamentos</t>
    </r>
  </si>
  <si>
    <t>UNIFORMES E EPI</t>
  </si>
  <si>
    <t>OFICIAL DE MANUTENÇÃO A (ELETRICISTA/INSTALADOR-REPARADOR DE REDES TELEFÔNICAS E DE COMUNICAÇÃO DE DADOS) – CBO 5143-25</t>
  </si>
  <si>
    <t>BASE</t>
  </si>
  <si>
    <t>CUSTO UNITÁRIO
(R$)</t>
  </si>
  <si>
    <t>SINAPI</t>
  </si>
  <si>
    <t>EPI - FAMILIA ELETRICISTA - MENSALISTA (ENCARGOS COMPLEMENTARES - COLETADO CAIXA)</t>
  </si>
  <si>
    <t>MÊS</t>
  </si>
  <si>
    <t>OFICIAL DE MANUTENÇÃO B (PEDREIRO/BOMBEIRO HIDRÁULICO) – CBO 5143-25</t>
  </si>
  <si>
    <t>EPI - FAMILIA PEDREIRO - MENSALISTA (ENCARGOS COMPLEMENTARES - COLETADO CAIXA)</t>
  </si>
  <si>
    <t>AJUDANTE DE ELETRICISTA/INSTALADOR-REPARADOR DE REDES TELEFÔNICAS E DE COMUNICAÇÃO DE DADOS – CBO 7156-15</t>
  </si>
  <si>
    <t>ENGENHEIRO CIVIL – CBO 2142-05</t>
  </si>
  <si>
    <t>EPI - FAMILIA ENGENHEIRO CIVIL - MENSALISTA (ENCARGOS COMPLEMENTARES - COLETADO CAIXA)</t>
  </si>
  <si>
    <t>MES</t>
  </si>
  <si>
    <t>ENGENHEIRO ELETRICISTA – CBO 2143-05</t>
  </si>
  <si>
    <t>ENCARREGADO DE MANUTENÇÃO – CBO 7102-05</t>
  </si>
  <si>
    <t>EPI - FAMILIA ENCARREGADO GERAL - HORISTA (ENCARGOS COMPLEMENTARES - COLETADO CAIXA)</t>
  </si>
  <si>
    <t>FERRAMENTAS</t>
  </si>
  <si>
    <t>FERRAMENTAS - FAMILIA ELETRICISTA - MENSALISTA (ENCARGOS COMPLEMENTARES - COLETADO CAIXA)</t>
  </si>
  <si>
    <t>REF.</t>
  </si>
  <si>
    <t>UNID</t>
  </si>
  <si>
    <t>FERRAMENTAS - FAMILIA PEDREIRO - MENSALISTA (ENCARGOS COMPLEMENTARES - COLETADO CAIXA)</t>
  </si>
  <si>
    <t>FERRAMENTAS - FAMILIA ENGENHEIRO CIVIL - MENSALISTA (ENCARGOS COMPLEMENTARES - COLETADO CAIXA)</t>
  </si>
  <si>
    <t>FERRAMENTAS - FAMILIA ENCARREGADO GERAL - HORISTA (ENCARGOS COMPLEMENTARES - COLETADO CAIXA)</t>
  </si>
  <si>
    <t>TOTAL</t>
  </si>
  <si>
    <t>ITEM</t>
  </si>
  <si>
    <t/>
  </si>
  <si>
    <t>ÁREA (M²)</t>
  </si>
  <si>
    <r>
      <t xml:space="preserve">PLANILHA DE CUSTO E FORMAÇÃO DE PREÇO
</t>
    </r>
    <r>
      <rPr>
        <sz val="11"/>
        <color rgb="FF000000"/>
        <rFont val="Arial"/>
        <family val="2"/>
        <charset val="1"/>
      </rPr>
      <t xml:space="preserve">
</t>
    </r>
    <r>
      <rPr>
        <b/>
        <sz val="10"/>
        <color rgb="FF000000"/>
        <rFont val="Arial"/>
        <family val="2"/>
        <charset val="1"/>
      </rPr>
      <t xml:space="preserve">III – Planilha estimativa de custos mensais da parcela fixa (item 1.1 – Manutenção Predial)
</t>
    </r>
    <r>
      <rPr>
        <sz val="11"/>
        <color rgb="FF000000"/>
        <rFont val="Arial"/>
        <family val="2"/>
        <charset val="1"/>
      </rPr>
      <t xml:space="preserve">
</t>
    </r>
    <r>
      <rPr>
        <sz val="10"/>
        <color rgb="FF000000"/>
        <rFont val="Arial"/>
        <family val="2"/>
        <charset val="1"/>
      </rPr>
      <t>III-C – Planilha estimativa de custos de deslocamentos e pernoites</t>
    </r>
  </si>
  <si>
    <t>CUSTO UNITÁRIO</t>
  </si>
  <si>
    <t>UNIDADE ADMINISTRATIVA</t>
  </si>
  <si>
    <t>H</t>
  </si>
  <si>
    <t>DISCRIMINAÇÃO</t>
  </si>
  <si>
    <t>Estimativa de gasto com os deslocamentos dos Veículos da Manutenção Predial.</t>
  </si>
  <si>
    <t>BANCO DE DADOS</t>
  </si>
  <si>
    <t>CM</t>
  </si>
  <si>
    <t>UN</t>
  </si>
  <si>
    <t>RESUMO DAS ESTIMATIVAS DE DESLOCAMENTOS E DIÁRIAS</t>
  </si>
  <si>
    <t>QUANTIDADE
(MENSAL)</t>
  </si>
  <si>
    <t>CUSTO TOTAL
(MENSAL)</t>
  </si>
  <si>
    <t>BDI</t>
  </si>
  <si>
    <t>VALOR TOTAL MENSAL</t>
  </si>
  <si>
    <t>01</t>
  </si>
  <si>
    <t>Estimativa de Pernoite e Alimentação (Jantar)</t>
  </si>
  <si>
    <t>02</t>
  </si>
  <si>
    <t>Estimativa - Pedágio/Passagem Transporte Fluvial/ Passagem Transporte Aéreo/Balsa</t>
  </si>
  <si>
    <t>03</t>
  </si>
  <si>
    <t>04</t>
  </si>
  <si>
    <t>Estimativa de Gasto por Veículo</t>
  </si>
  <si>
    <t>UND</t>
  </si>
  <si>
    <t>03.CHOR.CAUX.391/01</t>
  </si>
  <si>
    <t>INSUMO</t>
  </si>
  <si>
    <t>03.CHOR.CAUX.392/01</t>
  </si>
  <si>
    <t>03.CHOR.CAUX.393/01</t>
  </si>
  <si>
    <t>03.CHOR.CAUX.394/01</t>
  </si>
  <si>
    <t>03.CHOR.CAUX.395/01</t>
  </si>
  <si>
    <r>
      <t xml:space="preserve">PLANILHA DE CUSTO E FORMAÇÃO DE PREÇO
III – Planilha estimativa de custos mensais da parcela fixa (item 1.1 – Manutenção Predial)
</t>
    </r>
    <r>
      <rPr>
        <sz val="10"/>
        <rFont val="Arial"/>
        <family val="2"/>
        <charset val="1"/>
      </rPr>
      <t>III-E – Planilha estimativa de custos de materiais de consumo</t>
    </r>
  </si>
  <si>
    <t>Ref SINAPI</t>
  </si>
  <si>
    <t>Coeficiente</t>
  </si>
  <si>
    <t>QUANTIDADE
(ANUAL)</t>
  </si>
  <si>
    <t>CUSTO TOTAL (ANUAL)</t>
  </si>
  <si>
    <t>10.2</t>
  </si>
  <si>
    <t>11.1</t>
  </si>
  <si>
    <t>11.2</t>
  </si>
  <si>
    <t>11.3</t>
  </si>
  <si>
    <t>11.4</t>
  </si>
  <si>
    <t>11.5</t>
  </si>
  <si>
    <t>11.6</t>
  </si>
  <si>
    <t>11.7</t>
  </si>
  <si>
    <t>11.8</t>
  </si>
  <si>
    <t>11.9</t>
  </si>
  <si>
    <t>11.10</t>
  </si>
  <si>
    <t>11.11</t>
  </si>
  <si>
    <t>11.12</t>
  </si>
  <si>
    <t>11.13</t>
  </si>
  <si>
    <t>12.24</t>
  </si>
  <si>
    <t>12.25</t>
  </si>
  <si>
    <t>12.26</t>
  </si>
  <si>
    <t>12.27</t>
  </si>
  <si>
    <t>12.28</t>
  </si>
  <si>
    <t>12.29</t>
  </si>
  <si>
    <t>12.30</t>
  </si>
  <si>
    <t>12.31</t>
  </si>
  <si>
    <t>12.32</t>
  </si>
  <si>
    <t>12.33</t>
  </si>
  <si>
    <t>12.34</t>
  </si>
  <si>
    <t>12.35</t>
  </si>
  <si>
    <t>12.36</t>
  </si>
  <si>
    <t>12.37</t>
  </si>
  <si>
    <t>12.38</t>
  </si>
  <si>
    <t>12.39</t>
  </si>
  <si>
    <t>12.40</t>
  </si>
  <si>
    <t>12.41</t>
  </si>
  <si>
    <t>12.42</t>
  </si>
  <si>
    <t>12.43</t>
  </si>
  <si>
    <t>12.44</t>
  </si>
  <si>
    <t>12.45</t>
  </si>
  <si>
    <t>12.46</t>
  </si>
  <si>
    <t>12.47</t>
  </si>
  <si>
    <t>12.48</t>
  </si>
  <si>
    <t>12.50</t>
  </si>
  <si>
    <t>12.51</t>
  </si>
  <si>
    <t>12.58</t>
  </si>
  <si>
    <t>12.64</t>
  </si>
  <si>
    <t>12.65</t>
  </si>
  <si>
    <t>12.66</t>
  </si>
  <si>
    <t>12.67</t>
  </si>
  <si>
    <t>12.68</t>
  </si>
  <si>
    <t>12.69</t>
  </si>
  <si>
    <t>12.70</t>
  </si>
  <si>
    <t>12.71</t>
  </si>
  <si>
    <t>12.72</t>
  </si>
  <si>
    <t>12.73</t>
  </si>
  <si>
    <t>12.74</t>
  </si>
  <si>
    <t>12.75</t>
  </si>
  <si>
    <t>12.76</t>
  </si>
  <si>
    <t>12.77</t>
  </si>
  <si>
    <t>12.78</t>
  </si>
  <si>
    <t>12.79</t>
  </si>
  <si>
    <t>12.80</t>
  </si>
  <si>
    <t>12.81</t>
  </si>
  <si>
    <t>12.82</t>
  </si>
  <si>
    <t>12.83</t>
  </si>
  <si>
    <t>12.84</t>
  </si>
  <si>
    <t>12.86</t>
  </si>
  <si>
    <t>12.87</t>
  </si>
  <si>
    <t>12.88</t>
  </si>
  <si>
    <t>12.89</t>
  </si>
  <si>
    <t>12.90</t>
  </si>
  <si>
    <t>12.91</t>
  </si>
  <si>
    <t>12.107</t>
  </si>
  <si>
    <t>12.108</t>
  </si>
  <si>
    <t>13.1</t>
  </si>
  <si>
    <t>13.2</t>
  </si>
  <si>
    <t>13.3</t>
  </si>
  <si>
    <t>13.4</t>
  </si>
  <si>
    <t>13.5</t>
  </si>
  <si>
    <t>13.6</t>
  </si>
  <si>
    <t>13.7</t>
  </si>
  <si>
    <t>13.8</t>
  </si>
  <si>
    <t>CONSUMO INT</t>
  </si>
  <si>
    <t>% REPOSIÇÃO</t>
  </si>
  <si>
    <t>13.9</t>
  </si>
  <si>
    <t>13.10</t>
  </si>
  <si>
    <t>REATOR ELETRONICO BIVOLT PARA 1 LAMPADA FLUORESCENTE DE 18/20 W</t>
  </si>
  <si>
    <t>13.11</t>
  </si>
  <si>
    <t>REATOR ELETRONICO BIVOLT PARA 2 LAMPADAS FLUORESCENTES DE 36/40 W</t>
  </si>
  <si>
    <t>REATOR ELETRONICO BIVOLT PARA 2 LAMPADAS FLUORESCENTES DE 18/20 W</t>
  </si>
  <si>
    <t>13.12</t>
  </si>
  <si>
    <t>13.13</t>
  </si>
  <si>
    <t>13.14</t>
  </si>
  <si>
    <t>13.15</t>
  </si>
  <si>
    <t>13.16</t>
  </si>
  <si>
    <t>13.17</t>
  </si>
  <si>
    <t>13.18</t>
  </si>
  <si>
    <t>13.19</t>
  </si>
  <si>
    <t>13.20</t>
  </si>
  <si>
    <t>13.21</t>
  </si>
  <si>
    <t>13.22</t>
  </si>
  <si>
    <t>13.23</t>
  </si>
  <si>
    <t>13.24</t>
  </si>
  <si>
    <t>13.25</t>
  </si>
  <si>
    <t>13.26</t>
  </si>
  <si>
    <t>13.27</t>
  </si>
  <si>
    <t>13.28</t>
  </si>
  <si>
    <t>13.29</t>
  </si>
  <si>
    <t>13.30</t>
  </si>
  <si>
    <t>13.31</t>
  </si>
  <si>
    <t>13.32</t>
  </si>
  <si>
    <t>13.33</t>
  </si>
  <si>
    <t>13.34</t>
  </si>
  <si>
    <t>13.35</t>
  </si>
  <si>
    <t>13.36</t>
  </si>
  <si>
    <t>13.37</t>
  </si>
  <si>
    <t>13.38</t>
  </si>
  <si>
    <t>13.39</t>
  </si>
  <si>
    <t>13.40</t>
  </si>
  <si>
    <t>13.41</t>
  </si>
  <si>
    <t>13.42</t>
  </si>
  <si>
    <t>13.43</t>
  </si>
  <si>
    <t>13.44</t>
  </si>
  <si>
    <t>13.45</t>
  </si>
  <si>
    <t>13.46</t>
  </si>
  <si>
    <t>13.47</t>
  </si>
  <si>
    <t>13.48</t>
  </si>
  <si>
    <t>13.49</t>
  </si>
  <si>
    <t>13.50</t>
  </si>
  <si>
    <t>13.51</t>
  </si>
  <si>
    <t>13.52</t>
  </si>
  <si>
    <t>13.53</t>
  </si>
  <si>
    <t>13.54</t>
  </si>
  <si>
    <t>13.55</t>
  </si>
  <si>
    <t>13.56</t>
  </si>
  <si>
    <t>13.57</t>
  </si>
  <si>
    <t>13.58</t>
  </si>
  <si>
    <t>13.61</t>
  </si>
  <si>
    <t>13.62</t>
  </si>
  <si>
    <t>CUSTO ESTIMADO ANUAL</t>
  </si>
  <si>
    <t>CUSTO ESTIMADO MENSAL</t>
  </si>
  <si>
    <t>VALOR MENSAL</t>
  </si>
  <si>
    <t xml:space="preserve">UN    </t>
  </si>
  <si>
    <t>Insumos</t>
  </si>
  <si>
    <r>
      <rPr>
        <b/>
        <sz val="10"/>
        <color rgb="FF000000"/>
        <rFont val="Arial"/>
        <family val="2"/>
        <charset val="1"/>
      </rPr>
      <t xml:space="preserve">PLANILHA DE CUSTO E FORMAÇÃO DE PREÇO
</t>
    </r>
    <r>
      <rPr>
        <sz val="8"/>
        <color rgb="FF000000"/>
        <rFont val="Arial"/>
        <family val="2"/>
        <charset val="1"/>
      </rPr>
      <t xml:space="preserve">
</t>
    </r>
    <r>
      <rPr>
        <b/>
        <sz val="10"/>
        <color rgb="FF000000"/>
        <rFont val="Arial"/>
        <family val="2"/>
        <charset val="1"/>
      </rPr>
      <t>V – Planilha de composição do BDI</t>
    </r>
  </si>
  <si>
    <t>% DIFERENCIADO</t>
  </si>
  <si>
    <t>CUSTOS INDIRETOS</t>
  </si>
  <si>
    <t>A.1</t>
  </si>
  <si>
    <t>Administração Central (AC)</t>
  </si>
  <si>
    <t>A.2</t>
  </si>
  <si>
    <t>Despesas Financeiras (DF)</t>
  </si>
  <si>
    <t>A.3</t>
  </si>
  <si>
    <t>Riscos, Seguros e Garantias (R+S+G);</t>
  </si>
  <si>
    <t>LUCRO (L)</t>
  </si>
  <si>
    <t>TRIBUTOS (T)</t>
  </si>
  <si>
    <t>C.1</t>
  </si>
  <si>
    <t>FEDERAIS</t>
  </si>
  <si>
    <t>C.1.1</t>
  </si>
  <si>
    <t>PIS</t>
  </si>
  <si>
    <t>C.1.2</t>
  </si>
  <si>
    <t>COFINS</t>
  </si>
  <si>
    <t>C.1.3</t>
  </si>
  <si>
    <r>
      <rPr>
        <sz val="8"/>
        <color rgb="FF000000"/>
        <rFont val="Arial"/>
        <family val="2"/>
        <charset val="1"/>
      </rPr>
      <t xml:space="preserve">CPRB
</t>
    </r>
    <r>
      <rPr>
        <sz val="11"/>
        <color rgb="FFC9211E"/>
        <rFont val="Arial"/>
        <family val="2"/>
        <charset val="1"/>
      </rPr>
      <t>0% - Regime Não Desonerado
4,5% - Regime Desonerado</t>
    </r>
  </si>
  <si>
    <t>C.2</t>
  </si>
  <si>
    <t>ESTADUAIS</t>
  </si>
  <si>
    <t>C.3</t>
  </si>
  <si>
    <t>MUNICIPAIS</t>
  </si>
  <si>
    <t>C.3.1</t>
  </si>
  <si>
    <t>ISS (PONDERADO)</t>
  </si>
  <si>
    <t>BDI Diferenciado</t>
  </si>
  <si>
    <t>Observação</t>
  </si>
  <si>
    <r>
      <rPr>
        <sz val="12"/>
        <color rgb="FF000000"/>
        <rFont val="Arial"/>
        <family val="2"/>
        <charset val="1"/>
      </rPr>
      <t xml:space="preserve">- O percentual do ISS deverá observar a legislação de cada município abrangido pelo contrato, sendo adotado a média ponderada levando em consideração a área dos imóveis.
</t>
    </r>
    <r>
      <rPr>
        <sz val="8"/>
        <color rgb="FF000000"/>
        <rFont val="Arial"/>
        <family val="2"/>
        <charset val="1"/>
      </rPr>
      <t xml:space="preserve">
</t>
    </r>
    <r>
      <rPr>
        <sz val="12"/>
        <color rgb="FF000000"/>
        <rFont val="Arial"/>
        <family val="2"/>
        <charset val="1"/>
      </rPr>
      <t xml:space="preserve">- A licitante deve adotar a correta tributação à qual esteja vinculada e caso tenha havido erro, e a tributação real seja pela CPRB, será promovido o reequilíbrio dos valores pactuados para correção da falha, caso contrário a empresa deve arcar com o ônus de seu equívoco, conforme notas introdutórias das minutas padrão do INSS.
</t>
    </r>
    <r>
      <rPr>
        <sz val="8"/>
        <color rgb="FF000000"/>
        <rFont val="Arial"/>
        <family val="2"/>
        <charset val="1"/>
      </rPr>
      <t xml:space="preserve">
</t>
    </r>
    <r>
      <rPr>
        <sz val="12"/>
        <color rgb="FF000000"/>
        <rFont val="Arial"/>
        <family val="2"/>
        <charset val="1"/>
      </rPr>
      <t xml:space="preserve">- A licitante deve adotar 0% para o CPRB, caso faça parte do regime onerado de folha de pagamento, mas deve declarar o INSS como 20% na Aba "Planilha II-A – Mão de Obra", Submódulo 4.1, letra "A - INSS". Caso faça parte do regime desonerado, a licitante deve adotar 4,5% para o CPRB e 0% para o INSS.
</t>
    </r>
    <r>
      <rPr>
        <sz val="8"/>
        <color rgb="FF000000"/>
        <rFont val="Arial"/>
        <family val="2"/>
        <charset val="1"/>
      </rPr>
      <t xml:space="preserve">
</t>
    </r>
    <r>
      <rPr>
        <sz val="12"/>
        <color rgb="FF000000"/>
        <rFont val="Arial"/>
        <family val="2"/>
        <charset val="1"/>
      </rPr>
      <t xml:space="preserve">- O BDI diferenciado será utilizado para o determinação dos valores de referência dos materiais e peças de reposição, conforme instrução fornecida pela Súmula 253/2010 do TCU
</t>
    </r>
    <r>
      <rPr>
        <sz val="8"/>
        <color rgb="FF000000"/>
        <rFont val="Arial"/>
        <family val="2"/>
        <charset val="1"/>
      </rPr>
      <t xml:space="preserve">
</t>
    </r>
    <r>
      <rPr>
        <sz val="12"/>
        <color rgb="FF000000"/>
        <rFont val="Arial"/>
        <family val="2"/>
        <charset val="1"/>
      </rPr>
      <t>- Os índices utilizados foram colhidos do Acórdão TCU 2622/2013 - BDI para obras de edificações</t>
    </r>
  </si>
  <si>
    <t>Fórmula utilizada para o cálculo</t>
  </si>
  <si>
    <r>
      <rPr>
        <b/>
        <sz val="10"/>
        <color rgb="FF000000"/>
        <rFont val="Arial"/>
        <family val="2"/>
        <charset val="1"/>
      </rPr>
      <t xml:space="preserve">PLANILHA DE CUSTO E FORMAÇÃO DE PREÇO
</t>
    </r>
    <r>
      <rPr>
        <sz val="8"/>
        <color rgb="FF000000"/>
        <rFont val="Arial"/>
        <family val="2"/>
        <charset val="1"/>
      </rPr>
      <t xml:space="preserve">
</t>
    </r>
    <r>
      <rPr>
        <b/>
        <sz val="10"/>
        <color rgb="FF000000"/>
        <rFont val="Arial"/>
        <family val="2"/>
        <charset val="1"/>
      </rPr>
      <t xml:space="preserve">V – Planilha de composição do BDI
</t>
    </r>
    <r>
      <rPr>
        <sz val="8"/>
        <color rgb="FF000000"/>
        <rFont val="Arial"/>
        <family val="2"/>
        <charset val="1"/>
      </rPr>
      <t xml:space="preserve">
</t>
    </r>
    <r>
      <rPr>
        <sz val="10"/>
        <color rgb="FF000000"/>
        <rFont val="Arial"/>
        <family val="2"/>
        <charset val="1"/>
      </rPr>
      <t>V-A – Planilha de cálculo do ISS</t>
    </r>
  </si>
  <si>
    <t>ENDEREÇO</t>
  </si>
  <si>
    <t>PORCENTAGEM DA ÁREA POR APS</t>
  </si>
  <si>
    <t>ISS</t>
  </si>
  <si>
    <t>ISS x % DA ÁREA DA UNIDADE</t>
  </si>
  <si>
    <t>Referência</t>
  </si>
  <si>
    <t>LEI MUNICIPAL Nº 193, DE 22 DE JULHO DE 2022</t>
  </si>
  <si>
    <t>LEI MUNICIPAL Nº 407 DE 06 DE DEZEMBRO 2003</t>
  </si>
  <si>
    <t>LEI MUNICIPAL Nº 896, DE 21 DE DEZEMBRO DE 2020</t>
  </si>
  <si>
    <t>LEI MUNICIPAL Nº 254, DE 19 DE DEZEMBRO DE 2003</t>
  </si>
  <si>
    <t>LEI COMPLEMENTAR MUNICIPAL Nº 002 DE 11 de dezembro de 2017</t>
  </si>
  <si>
    <t>LEI MUNICIPAL Nº 10, DE 16 DE MAIO DE 2017</t>
  </si>
  <si>
    <t>LEI N° 200 DE 11 DE DEZEMBRO DE 2009.</t>
  </si>
  <si>
    <t>LEI MUNICIPAL Nº 018, DE 18 DE DEZEMBRO DE 2003</t>
  </si>
  <si>
    <t>Lei Ordinária Nº 1947, DE 18 DE DEZEMBRO DE 1987</t>
  </si>
  <si>
    <t>DECRETO Nº 009 DE 09 DE JANEIRO DE 2012</t>
  </si>
  <si>
    <t>Lei complementar  Nº 006/2009 DE 21 DE DEZEMBRO DE 2009</t>
  </si>
  <si>
    <t>Lei complementar  Nº 01 DE 20 DE DEZEMBRO DE 2017</t>
  </si>
  <si>
    <t>LEI MUNICIPAL Nº 553 DE 29 DE DEZEMBRO DE 2005.</t>
  </si>
  <si>
    <t>LEI COMPLEMENTAR Nº 019, DE 23 DE DEZEMBRO DE 2019.</t>
  </si>
  <si>
    <t>DECRETO Nº 009 DE 01 DE MARÇO DE 2019</t>
  </si>
  <si>
    <t>LEI MUNICIPAL Nº 140/2010, de 20 de dezembro de 2010</t>
  </si>
  <si>
    <t>Lei nº 342 DE 28 DE DEZEMBRO DE 2017</t>
  </si>
  <si>
    <t>LEI Nº 015, DE 28 DE DEZEMBRO DE 2017.</t>
  </si>
  <si>
    <t>LEI COMPLEMENTAR Nº 175, DE 17 DE DEZEMBRO DE 2017.</t>
  </si>
  <si>
    <t>LEI MUNICIPAL Nº 941 DE 17 DE DEZEMBRO DE 2019</t>
  </si>
  <si>
    <t>LEI COMPLEMENTAR Nº 403, DE 29 DE NOVEMBRO DE 2016.</t>
  </si>
  <si>
    <t>LEI COMPLEMENTAR Nº 079, de 10 de dezembro de 2010.</t>
  </si>
  <si>
    <t>LEI MUNICIPAL N.º 778 DE 28 DE DEZEMBRO DE 2017</t>
  </si>
  <si>
    <t>LEI MUNICIPAL N.º 10 DE 13 DE DEZEMBRO DE 2005</t>
  </si>
  <si>
    <t>LEI 563 DE 28 DE MARÇO DE 2018</t>
  </si>
  <si>
    <t>% correpondente à Mão de obra</t>
  </si>
  <si>
    <t>ISS ponderado</t>
  </si>
  <si>
    <t>SERVIÇOS DE MANUTENÇÃO C/ EVENTUAIS</t>
  </si>
  <si>
    <t>Custo Mensal S/ BDI</t>
  </si>
  <si>
    <t>% DO CUSTO TOTAL</t>
  </si>
  <si>
    <t>Custo de mão de obra</t>
  </si>
  <si>
    <t>Eq Manutenção</t>
  </si>
  <si>
    <t>Eq Administrativa</t>
  </si>
  <si>
    <t>Materiais e deslocamentos</t>
  </si>
  <si>
    <t>Mat consumo</t>
  </si>
  <si>
    <t>Deslocamento e pernoite</t>
  </si>
  <si>
    <t>CUSTO TOTAL (SEM BDI)</t>
  </si>
  <si>
    <t>APS TEFÉ</t>
  </si>
  <si>
    <t>Av. Joaquim Nabuco, 92-Monte Castelo-Centro -Tefé/AM</t>
  </si>
  <si>
    <t>APS COARI</t>
  </si>
  <si>
    <t>Rua Jonathas Pedrosa, 138-Bairro Sta Efigência-Coari/AM</t>
  </si>
  <si>
    <t>APS TABATINGA</t>
  </si>
  <si>
    <t>Rua Rui Barbosa, 846 - Centro - Tabatinga/AM</t>
  </si>
  <si>
    <t>APS LABREA</t>
  </si>
  <si>
    <t>Rua Dr. João Fábio de Araújo s/n. Centro Lábrea-AM.</t>
  </si>
  <si>
    <t>APS BENJAMIN CONSTANT</t>
  </si>
  <si>
    <t>Av.Castelo Branco, 346 - Centro - Benjamin Constant</t>
  </si>
  <si>
    <t>APS EIRUNEPE</t>
  </si>
  <si>
    <t>Rua Dr. Otaviano Melo s/nr.-Nossa Sra. De Fátima-</t>
  </si>
  <si>
    <t>APS SANTO ANTONIO DE ICA</t>
  </si>
  <si>
    <t xml:space="preserve"> AV.Presidente Médici sino-Centro-Santo Antônio Do lçá/AM</t>
  </si>
  <si>
    <t>APS SÃO PAULO DE OLIVENÇA</t>
  </si>
  <si>
    <t>Estrada Bomfim S/N. Centro, CEP-69.600-000 - SPO</t>
  </si>
  <si>
    <t>GEX TEFÉ (fechou)</t>
  </si>
  <si>
    <t>GEX MANAUS</t>
  </si>
  <si>
    <t>AV. SETE DE SETEMBRO NR.280 B. CENTRO, CEP:69005-140, MANAUS-AM</t>
  </si>
  <si>
    <t>APS MANAUS -CENTRO</t>
  </si>
  <si>
    <t>FECHOU</t>
  </si>
  <si>
    <t>APS MANAUS -CODAJAS</t>
  </si>
  <si>
    <t>Av.Marquês Da Silveira s/n-São Francisco Manaus-AM</t>
  </si>
  <si>
    <t>APS MANAUS -CIDADE NOVA</t>
  </si>
  <si>
    <t>Av. Noel Nutels, 111 - Cidade Nova I - Manaus/AM</t>
  </si>
  <si>
    <t>APS MANAUS -ALEIXO</t>
  </si>
  <si>
    <t>Av. André Araújo, 2335 - Aleixo - Manaus/AM</t>
  </si>
  <si>
    <t>APS MANAUS -COMPENSA</t>
  </si>
  <si>
    <t>Av.Amazonas s/no-Compensa - Manaus/AM</t>
  </si>
  <si>
    <t>APS MANAUS -PORTO</t>
  </si>
  <si>
    <t>Rua Leovigildo Coelho, 542 - Manaus/AM</t>
  </si>
  <si>
    <t>APS MANAUS- SAO JOSE</t>
  </si>
  <si>
    <t>APS ITACOATIARA</t>
  </si>
  <si>
    <t>Av.Antonio Serrudo Martins, 878 -Centro-Itacoatiara/AM</t>
  </si>
  <si>
    <t>APS PARINTINS</t>
  </si>
  <si>
    <t>Rua Pedro Gonçalves, 1725 - Centro - Parintins/AM</t>
  </si>
  <si>
    <t>APS AUTAZES</t>
  </si>
  <si>
    <t>Bairro Novo s/Nr. - Autazes/AM</t>
  </si>
  <si>
    <t>APS PRESIDENTE FIGUEIREDO</t>
  </si>
  <si>
    <t>BR.174 km 107 - Centro - Presidente Figueiredo/AM</t>
  </si>
  <si>
    <t xml:space="preserve">APS MAUES </t>
  </si>
  <si>
    <t>Rua São João, 582 - Ramalho Júnior - Maués/AM</t>
  </si>
  <si>
    <t>APS SAO GABRIEL DA CACHOEIRA</t>
  </si>
  <si>
    <t>Av. 31 De Março, s/nr.-Centro-São Gabriel Da Cachoeira/AM</t>
  </si>
  <si>
    <t>APS MANACAPURU</t>
  </si>
  <si>
    <t>Rua Eduardo Ribeiro, 457 - Centro - Manacapuru/AM</t>
  </si>
  <si>
    <t>APS IRANDUBA</t>
  </si>
  <si>
    <t>Av. Rio Solimões s/nr - Centro - Iranduba/AM.</t>
  </si>
  <si>
    <t>APS BOCA DO ACRE</t>
  </si>
  <si>
    <t>Bloco 2, Lote 04, Quadra 36-Bairro Platô Do Piquiá-Boca Do Acre/AM</t>
  </si>
  <si>
    <t>APS NOVA OLINDA DO NORTE</t>
  </si>
  <si>
    <t>Rua Getúlio Vargas, Setor 4, Quadra 1, Lote 98 -B.N. Sra de Fátima. Nova olinda do Norte/AM.</t>
  </si>
  <si>
    <t>APS MANICORE</t>
  </si>
  <si>
    <t>Rua Santos Dumont, s/nO- Centro - Manicoré/AM</t>
  </si>
  <si>
    <t>APS RIO PRETO DA EVA</t>
  </si>
  <si>
    <t>Rua Governador Pimenta Bueno, s/nr. Quadra 09,Lote 12 -Rio Preto Da Eva/AM</t>
  </si>
  <si>
    <t>APS BORBA</t>
  </si>
  <si>
    <t>Estrada do Aeroporto Borba-Mapiá, S/N. B. Recreio Borba-am.</t>
  </si>
  <si>
    <t>APS  HUMAITÁ</t>
  </si>
  <si>
    <t>Rua Francisco Monteiro S/N, B. São Pedro - Humaitá/AM.</t>
  </si>
  <si>
    <t>APS BARREIRINHA</t>
  </si>
  <si>
    <t>Rodovia BH1-Nilo Peçanha S/N.-Centro Barreirinha-AM.</t>
  </si>
  <si>
    <t>APS BARCELOS</t>
  </si>
  <si>
    <t>Rua Dorval Porto, s/no -centro Barcelos/AM,</t>
  </si>
  <si>
    <t>CEDOC/ARQUIVO/GARAGEM/DEPÓSITO</t>
  </si>
  <si>
    <t xml:space="preserve">RUA CODAJÁS Nº 26, CACHOEIRINHA, MANAUS-AM. </t>
  </si>
  <si>
    <t>MES DE COLETA: 04/2023</t>
  </si>
  <si>
    <t xml:space="preserve">ABRACADEIRA EM ACO PARA AMARRACAO DE ELETRODUTOS, TIPO D, COM 1/2" E PARAFUSO DE FIXACAO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</si>
  <si>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     </t>
  </si>
  <si>
    <t xml:space="preserve">ADAPTADOR PVC SOLDAVEL, COM FLANGE E ANEL DE VEDACAO, 32 MM X 1", PARA CAIXA D'AGUA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</si>
  <si>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ADAPTADOR PVC SOLDAVEL, LONGO, COM FLANGE LIVRE,  32 MM X 1", PARA CAIXA D' AGUA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</si>
  <si>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ADESIVO PLASTICO PARA PVC, FRASCO COM *850* GR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</si>
  <si>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ADESIVO PLASTICO PARA PVC, FRASCO COM 175 GR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</si>
  <si>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ANEL BORRACHA PARA TUBO ESGOTO PREDIAL, DN 100 MM (NBR 5688)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</si>
  <si>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ANEL BORRACHA PARA TUBO ESGOTO PREDIAL, DN 50 MM (NBR 5688)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</si>
  <si>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ANEL BORRACHA PARA TUBO ESGOTO PREDIAL, DN 75 MM (NBR 5688)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</si>
  <si>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ANEL BORRACHA, DN 100 MM, PARA TUBO SERIE REFORCADA ESGOTO PREDIAL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</si>
  <si>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ANEL BORRACHA, DN 75 MM, PARA TUBO SERIE REFORCADA ESGOTO PREDIAL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</si>
  <si>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AUTOMATICO DE BOIA SUPERIOR / INFERIOR, *15* A / 250 V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</si>
  <si>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BUCHA DE NYLON SEM ABA S6, COM PARAFUSO DE 4,20 X 40 MM EM ACO ZINCADO COM ROSCA SOBERBA, CABECA CHATA E FENDA PHILLIPS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</si>
  <si>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CABO DE COBRE NU 50 MM2 MEIO-DURO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</si>
  <si>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CABO DE COBRE, FLEXIVEL, CLASSE 4 OU 5, ISOLACAO EM PVC/A, ANTICHAMA BWF-B, COBERTURA PVC-ST1, ANTICHAMA BWF-B, 1 CONDUTOR, 0,6/1 KV, SECAO NOMINAL 10 MM2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</si>
  <si>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CABO DE COBRE, FLEXIVEL, CLASSE 4 OU 5, ISOLACAO EM PVC/A, ANTICHAMA BWF-B, COBERTURA PVC-ST1, ANTICHAMA BWF-B, 1 CONDUTOR, 0,6/1 KV, SECAO NOMINAL 16 MM2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</si>
  <si>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CABO DE COBRE, FLEXIVEL, CLASSE 4 OU 5, ISOLACAO EM PVC/A, ANTICHAMA BWF-B, COBERTURA PVC-ST1, ANTICHAMA BWF-B, 1 CONDUTOR, 0,6/1 KV, SECAO NOMINAL 50 MM2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</si>
  <si>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CABO DE COBRE, FLEXIVEL, CLASSE 4 OU 5, ISOLACAO EM PVC/A, ANTICHAMA BWF-B, COBERTURA PVC-ST1, ANTICHAMA BWF-B, 1 CONDUTOR, 0,6/1 KV, SECAO NOMINAL 95 MM2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</si>
  <si>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CABO DE COBRE, FLEXIVEL, CLASSE 4 OU 5, ISOLACAO EM PVC/A, ANTICHAMA BWF-B, 1 CONDUTOR, 450/750 V, SECAO NOMINAL 2,5 MM2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</si>
  <si>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CABO DE COBRE, FLEXIVEL, CLASSE 4 OU 5, ISOLACAO EM PVC/A, ANTICHAMA BWF-B, 1 CONDUTOR, 450/750 V, SECAO NOMINAL 25 MM2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</si>
  <si>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CABO DE COBRE, FLEXIVEL, CLASSE 4 OU 5, ISOLACAO EM PVC/A, ANTICHAMA BWF-B, 1 CONDUTOR, 450/750 V, SECAO NOMINAL 4 MM2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</si>
  <si>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CABO DE COBRE, FLEXIVEL, CLASSE 4 OU 5, ISOLACAO EM PVC/A, ANTICHAMA BWF-B, 1 CONDUTOR, 450/750 V, SECAO NOMINAL 50 MM2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</si>
  <si>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CABO DE COBRE, FLEXIVEL, CLASSE 4 OU 5, ISOLACAO EM PVC/A, ANTICHAMA BWF-B, 1 CONDUTOR, 450/750 V, SECAO NOMINAL 6 MM2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</si>
  <si>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CABO DE REDE, PAR TRANCADO UTP, 4 PARES, CATEGORIA 6 (CAT 6), ISOLAMENTO PVC (LSZH)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</si>
  <si>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CABO TELEFONICO CCI 50, 2 PARES, USO INTERNO, SEM BLINDAGEM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</si>
  <si>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CABO TELEFONICO CCI 50, 4 PARES, USO INTERNO, SEM BLINDAGEM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</si>
  <si>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CABO TELEFONICO CCI 50, 6 PARES, USO INTERNO, SEM BLINDAGEM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</si>
  <si>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CABO TELEFONICO CI 50, 10 PARES, USO INTERNO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</si>
  <si>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CABO TELEFONICO CI 50, 50 PARES, USO INTERNO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</si>
  <si>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CAP PVC, SOLDAVEL, DN 50 MM, SERIE NORMAL, PARA ESGOTO PREDIAL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</si>
  <si>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CAP PVC, SOLDAVEL, DN 75 MM, SERIE NORMAL, PARA ESGOTO PREDIAL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</si>
  <si>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CONDULETE DE ALUMINIO TIPO C, PARA ELETRODUTO ROSCAVEL DE 3/4", COM TAMPA CEGA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</si>
  <si>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CONDULETE DE ALUMINIO TIPO T, PARA ELETRODUTO ROSCAVEL DE 1", COM TAMPA CEGA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</si>
  <si>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CONDULETE EM PVC, TIPO "LB", SEM TAMPA, DE 1/2" OU 3/4"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</si>
  <si>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CONDULETE EM PVC, TIPO "LL", SEM TAMPA, DE 1/2" OU 3/4"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</si>
  <si>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CONECTOR / TOMADA FEMEA RJ 45, CATEGORIA 6 (CAT 6) PARA CABOS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</si>
  <si>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CONECTOR MACHO RJ 45, CATEGORIA 6 (CAT 6) PARA CABOS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</si>
  <si>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DISJUNTOR TERMOMAGNETICO TRIPOLAR 200 A / 600 V, TIPO FXD / ICC - 35 KA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</si>
  <si>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DISJUNTOR TIPO DIN / IEC, MONOPOLAR DE 40  ATE 50A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</si>
  <si>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DISJUNTOR TIPO DIN/IEC, MONOPOLAR DE 6  ATE  32A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</si>
  <si>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DISJUNTOR TIPO NEMA, BIPOLAR 10  ATE  50 A, TENSAO MAXIMA 415 V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</si>
  <si>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DISJUNTOR TIPO NEMA, TRIPOLAR 60 ATE 100 A, TENSAO MAXIMA DE 415 V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</si>
  <si>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ELETRODUTO DE PVC RIGIDO ROSCAVEL DE 1 1/4 ", SEM LUVA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</si>
  <si>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ELETRODUTO DE PVC RIGIDO ROSCAVEL DE 2 1/2 ", SEM LUVA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</si>
  <si>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ELETRODUTO DE PVC RIGIDO SOLDAVEL, CLASSE B, DE 25 MM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</si>
  <si>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ELETRODUTO EM ACO GALVANIZADO ELETROLITICO, LEVE, DIAMETRO 3/4", PAREDE DE 0,90 MM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</si>
  <si>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ESPELHO / PLACA CEGA 4" X 2", PARA INSTALACAO DE TOMADAS E INTERRUPTORES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</si>
  <si>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ESPELHO / PLACA CEGA 4" X 4", PARA INSTALACAO DE TOMADAS E INTERRUPTORES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</si>
  <si>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ESPELHO / PLACA DE 3 POSTOS 4" X 2", PARA INSTALACAO DE TOMADAS E INTERRUPTORES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</si>
  <si>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FITA ADESIVA ASFALTICA ALUMINIZADA MULTIUSO, L = 10 CM, ROLO DE 10 M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</si>
  <si>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FITA ISOLANTE ADESIVA ANTICHAMA, USO ATE 750 V, EM ROLO DE 19 MM X 5 M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</si>
  <si>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FITA VEDA ROSCA EM ROLOS DE 18 MM X 10 M (L X C)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</si>
  <si>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FITA VEDA ROSCA EM ROLOS DE 18 MM X 25 M (L X C)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</si>
  <si>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INTERRUPTOR SIMPLES + TOMADA 2P+T 10A, 250V, CONJUNTO MONTADO PARA EMBUTIR 4" X 2" (PLACA + SUPORTE + MODULOS)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</si>
  <si>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INTERRUPTOR SIMPLES 10A, 250V (APENAS MODULO)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</si>
  <si>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INTERRUPTOR SIMPLES 10A, 250V, CONJUNTO MONTADO PARA EMBUTIR 4" X 2" (PLACA + SUPORTE + MODULO)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</si>
  <si>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INTERRUPTOR SIMPLES 10A, 250V, CONJUNTO MONTADO PARA SOBREPOR 4" X 2" (CAIXA + MODULO)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</si>
  <si>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JOELHO PVC, SOLDAVEL COM ROSCA, 90 GRAUS, 25 MM X 3/4", COR MARROM, PARA AGUA FRIA PREDIAL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</si>
  <si>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JOELHO PVC, SOLDAVEL, BB, 45 GRAUS, DN 40 MM, PARA ESGOTO PREDIAL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</si>
  <si>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JOELHO PVC, SOLDAVEL, BB, 90 GRAUS, SEM ANEL, DN 40 MM, PARA ESGOTO PREDIAL SECUNDARIO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</si>
  <si>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JOELHO PVC, SOLDAVEL, COM BUCHA DE LATAO, 90 GRAUS, 20 MM X 1/2", PARA AGUA FRIA PREDIAL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</si>
  <si>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JOELHO PVC, SOLDAVEL, COM BUCHA DE LATAO, 90 GRAUS, 25 MM X 3/4", PARA AGUA FRIA PREDIAL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</si>
  <si>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JOELHO PVC, SOLDAVEL, PB, 45 GRAUS, DN 100 MM, PARA ESGOTO PREDIAL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</si>
  <si>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JOELHO PVC, SOLDAVEL, PB, 45 GRAUS, DN 50 MM, PARA ESGOTO PREDIAL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</si>
  <si>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JOELHO PVC, SOLDAVEL, PB, 90 GRAUS, DN 100 MM, PARA ESGOTO PREDIAL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</si>
  <si>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JOELHO PVC, SOLDAVEL, PB, 90 GRAUS, DN 50 MM, PARA ESGOTO PREDIAL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</si>
  <si>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JOELHO PVC, SOLDAVEL, PB, 90 GRAUS, DN 75 MM, PARA ESGOTO PREDIAL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</si>
  <si>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JOELHO PVC, SOLDAVEL, 90 GRAUS, 20 MM, COR MARROM, PARA AGUA FRIA PREDIAL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</si>
  <si>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JOELHO PVC, SOLDAVEL, 90 GRAUS, 25 MM, COR MARROM, PARA AGUA FRIA PREDIAL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</si>
  <si>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JOELHO PVC, SOLDAVEL, 90 GRAUS, 32 MM, COR MARROM, PARA AGUA FRIA PREDIAL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</si>
  <si>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JOELHO PVC, SOLDAVEL, 90 GRAUS, 40 MM, COR MARROM, PARA AGUA FRIA PREDIAL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</si>
  <si>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JOELHO, PVC SOLDAVEL, 45 GRAUS, 25 MM, COR MARROM, PARA AGUA FRIA PREDIAL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</si>
  <si>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JOELHO, PVC SOLDAVEL, 90 GRAUS, 75 MM, COR MARROM, PARA AGUA FRIA PREDIAL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</si>
  <si>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JUNCAO SIMPLES DE REDUCAO, PVC, DN 100 X 50 MM, SERIE NORMAL PARA ESGOTO PREDIAL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</si>
  <si>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JUNCAO SIMPLES, PVC, 45 GRAUS, DN 100 X 100 MM, SERIE NORMAL PARA ESGOTO PREDIAL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</si>
  <si>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JUNCAO SIMPLES, PVC, 45 GRAUS, DN 50 X 50 MM, SERIE NORMAL PARA ESGOTO PREDIAL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</si>
  <si>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LAMPADA FLUORESCENTE COMPACTA 3U BRANCA 20 W, BASE E27 (127/220 V)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</si>
  <si>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LAMPADA FLUORESCENTE TUBULAR T10, DE 20 OU 40 W, BIVOLT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</si>
  <si>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LAMPADA FLUORESCENTE TUBULAR T8 DE 16/18 W, BIVOLT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</si>
  <si>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LAMPADA FLUORESCENTE TUBULAR T8 DE 32/36 W, BIVOLT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</si>
  <si>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LAMPADA LED TUBULAR BIVOLT 18/20 W, BASE G13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</si>
  <si>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LAMPADA LED TUBULAR BIVOLT 9/10 W, BASE G13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</si>
  <si>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LAMPADA LED 10 W BIVOLT BRANCA, FORMATO TRADICIONAL (BASE E27)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</si>
  <si>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LAMPADA LED 6 W BIVOLT BRANCA, FORMATO TRADICIONAL (BASE E27)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</si>
  <si>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LAMPADA VAPOR MERCURIO 250 W (BASE E40)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</si>
  <si>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LIXA D'AGUA EM FOLHA, GRAO 100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</si>
  <si>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LUMINARIA DE EMERGENCIA 30 LEDS, POTENCIA 2 W, BATERIA DE LITIO, AUTONOMIA DE 6 HORAS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</si>
  <si>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LUMINARIA DE SOBREPOR EM CHAPA DE ACO PARA 1 LAMPADA FLUORESCENTE DE *18* W, ALETADA, COMPLETA (LAMPADA E REATOR INCLUSOS)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</si>
  <si>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LUMINARIA DE SOBREPOR EM CHAPA DE ACO PARA 1 LAMPADA FLUORESCENTE DE *36* W, ALETADA, COMPLETA (LAMPADA E REATOR INCLUSOS)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</si>
  <si>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LUMINARIA DE SOBREPOR EM CHAPA DE ACO PARA 2 LAMPADAS FLUORESCENTES DE *18* W, ALETADA, COMPLETA (LAMPADAS E REATOR INCLUSOS)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</si>
  <si>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LUMINARIA DE SOBREPOR EM CHAPA DE ACO PARA 2 LAMPADAS FLUORESCENTES DE *36* W, ALETADA, COMPLETA (LAMPADAS E REATOR INCLUSOS)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</si>
  <si>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LUMINARIA LED PLAFON REDONDO DE SOBREPOR BIVOLT 12/13 W,  D = *17* CM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</si>
  <si>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LUMINARIA LED REFLETOR RETANGULAR BIVOLT, LUZ BRANCA, 30 W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</si>
  <si>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LUMINARIA LED REFLETOR RETANGULAR BIVOLT, LUZ BRANCA, 50 W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</si>
  <si>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LUMINARIA TIPO TARTARUGA PARA AREA EXTERNA EM ALUMINIO, COM GRADE, PARA 1 LAMPADA, BASE E27, POTENCIA MAXIMA 40/60 W (NAO INCLUI LAMPADA)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</si>
  <si>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LUVA DE REDUCAO SOLDAVEL, PVC, 32 MM X 25 MM, PARA AGUA FRIA PREDIAL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</si>
  <si>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LUVA DE REDUCAO SOLDAVEL, PVC, 40 MM X 32 MM, PARA AGUA FRIA PREDIAL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</si>
  <si>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LUVA DE REDUCAO SOLDAVEL, PVC, 60 MM X 50 MM, PARA AGUA FRIA PREDIAL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</si>
  <si>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LUVA DE REDUCAO, SOLDAVEL, PVC, 50 X 25 MM, PARA AGUA FRIA PREDIAL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</si>
  <si>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LUVA PARA ELETRODUTO, EM ACO GALVANIZADO ELETROLITICO, DIAMETRO DE 20 MM (3/4")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</si>
  <si>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LUVA SOLDAVEL COM ROSCA, PVC, 25 MM X 3/4", PARA AGUA FRIA PREDIAL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</si>
  <si>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PARAFUSO DE ACO ZINCADO COM ROSCA SOBERBA, CABECA CHATA E FENDA SIMPLES, DIAMETRO 4,8 MM, COMPRIMENTO 45 MM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</si>
  <si>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PASTA LUBRIFICANTE PARA TUBOS E CONEXOES COM JUNTA ELASTICA, EMBALAGEM DE *400* GR (USO EM PVC, ACO, POLIETILENO E OUTROS)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</si>
  <si>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PATCH CORD (CABO DE REDE), CATEGORIA 6 (CAT 6) UTP, 23 AWG, 4 PARES, EXTENSAO DE 2,50 M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</si>
  <si>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REATOR ELETRONICO BIVOLT PARA 1 LAMPADA FLUORESCENTE DE 18/20 W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</si>
  <si>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REATOR ELETRONICO BIVOLT PARA 1 LAMPADA FLUORESCENTE DE 36/40 W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</si>
  <si>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REATOR ELETRONICO BIVOLT PARA 2 LAMPADAS FLUORESCENTES DE 18/20 W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</si>
  <si>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REATOR ELETRONICO BIVOLT PARA 2 LAMPADAS FLUORESCENTES DE 36/40 W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</si>
  <si>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REATOR INTERNO/INTEGRADO PARA LAMPADA VAPOR METALICO 400 W, ALTO FATOR DE POTENCIA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</si>
  <si>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REATOR P/ 1 LAMPADA VAPOR DE MERCURIO 250W USO EXT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</si>
  <si>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REDUCAO EXCENTRICA PVC, SERIE R, DN 75 X 50 MM, PARA ESGOTO PREDIAL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</si>
  <si>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REFLETOR REDONDO EM ALUMINIO ANODIZADO PARA LAMPADA VAPOR DE MERCURIO/SODIO, CORPO EM ALUMINIO COM PINTURA EPOXI, PARA LAMPADA E-27 DE 300 W, COM SUPORTE REDONDO E ALCA REGULAVEL PARA FIXACAO.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</si>
  <si>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SIFAO EM METAL CROMADO PARA PIA OU LAVATORIO, 1 X 1.1/2 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</si>
  <si>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SOLUCAO PREPARADORA / LIMPADORA PARA PVC, FRASCO COM 1000 CM3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</si>
  <si>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SOQUETE DE BAQUELITE BASE E27, PARA LAMPADAS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</si>
  <si>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SUPORTE DE FIXACAO PARA ESPELHO / PLACA 4" X 2", PARA 3 MODULOS, PARA INSTALACAO DE TOMADAS E INTERRUPTORES (SOMENTE SUPORTE)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</si>
  <si>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SUPORTE ISOLADOR REFORCADO DIAMETRO NOMINAL 5/16", COM ROSCA SOBERBA E BUCHA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</si>
  <si>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TE DE REDUCAO, PVC, SOLDAVEL, 90 GRAUS, 40 MM X 32 MM, PARA AGUA FRIA PREDIAL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</si>
  <si>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TE PVC, SOLDAVEL, COM BUCHA DE LATAO NA BOLSA CENTRAL, 90 GRAUS, 20 MM X 1/2", PARA AGUA FRIA PREDIAL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</si>
  <si>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TE SANITARIO, PVC, DN 100 X 100 MM, SERIE NORMAL, PARA ESGOTO PREDIAL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</si>
  <si>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TE SANITARIO, PVC, DN 50 X 50 MM, SERIE NORMAL, PARA ESGOTO PREDIAL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</si>
  <si>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TE SANITARIO, PVC, DN 75 X 75 MM, SERIE NORMAL PARA ESGOTO PREDIAL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</si>
  <si>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TE SOLDAVEL, PVC, 90 GRAUS, 20 MM, PARA AGUA FRIA PREDIAL (NBR 5648)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</si>
  <si>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TE SOLDAVEL, PVC, 90 GRAUS, 25 MM, PARA AGUA FRIA PREDIAL (NBR 5648)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</si>
  <si>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TE SOLDAVEL, PVC, 90 GRAUS, 32 MM, PARA AGUA FRIA PREDIAL (NBR 5648)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</si>
  <si>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TE SOLDAVEL, PVC, 90 GRAUS, 40 MM, PARA AGUA FRIA PREDIAL (NBR 5648)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</si>
  <si>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TE SOLDAVEL, PVC, 90 GRAUS, 60 MM, PARA AGUA FRIA PREDIAL (NBR 5648)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</si>
  <si>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TE SOLDAVEL, PVC, 90 GRAUS, 75 MM, PARA AGUA FRIA PREDIAL (NBR 5648)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</si>
  <si>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TE, PVC, SERIE R, 100 X 75 MM, PARA ESGOTO PREDIAL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</si>
  <si>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TERMINAL A COMPRESSAO EM COBRE ESTANHADO PARA CABO 10 MM2, 1 FURO E 1 COMPRESSAO, PARA PARAFUSO DE FIXACAO M6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</si>
  <si>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TERMINAL A COMPRESSAO EM COBRE ESTANHADO PARA CABO 16 MM2, 1 FURO E 1 COMPRESSAO, PARA PARAFUSO DE FIXACAO M6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</si>
  <si>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TERMINAL A COMPRESSAO EM COBRE ESTANHADO PARA CABO 2,5 MM2, 1 FURO E 1 COMPRESSAO, PARA PARAFUSO DE FIXACAO M5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</si>
  <si>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TERMINAL A COMPRESSAO EM COBRE ESTANHADO PARA CABO 25 MM2, 1 FURO E 1 COMPRESSAO, PARA PARAFUSO DE FIXACAO M8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</si>
  <si>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TERMINAL A COMPRESSAO EM COBRE ESTANHADO PARA CABO 4 MM2, 1 FURO E 1 COMPRESSAO, PARA PARAFUSO DE FIXACAO M5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</si>
  <si>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TERMINAL A COMPRESSAO EM COBRE ESTANHADO PARA CABO 6 MM2, 1 FURO E 1 COMPRESSAO, PARA PARAFUSO DE FIXACAO M6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</si>
  <si>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TERMINAL A COMPRESSAO EM COBRE ESTANHADO PARA CABO 95 MM2, 1 FURO E 1 COMPRESSAO, PARA PARAFUSO DE FIXACAO M12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</si>
  <si>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TERMINAL METALICO A PRESSAO PARA 1 CABO DE 25 MM2, COM 1 FURO DE FIXACAO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</si>
  <si>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TOMADA RJ11, 2 FIOS, CONJUNTO MONTADO PARA EMBUTIR 4" X 2" (PLACA + SUPORTE + MODULO)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</si>
  <si>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TOMADA RJ45, 8 FIOS, CAT 5E, CONJUNTO MONTADO PARA EMBUTIR 4" X 2" (PLACA + SUPORTE + MODULO)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</si>
  <si>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TOMADA 2P+T 10A, 250V  (APENAS MODULO)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</si>
  <si>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TOMADA 2P+T 10A, 250V, CONJUNTO MONTADO PARA EMBUTIR 4" X 2" (PLACA + SUPORTE + MODULO)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</si>
  <si>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TOMADA 2P+T 10A, 250V, CONJUNTO MONTADO PARA SOBREPOR 4" X 2" (CAIXA + MODULO)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</si>
  <si>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TOMADA 2P+T 20A, 250V  (APENAS MODULO)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</si>
  <si>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TUBO PVC  SERIE NORMAL, DN 100 MM, PARA ESGOTO  PREDIAL (NBR 5688)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</si>
  <si>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TUBO PVC  SERIE NORMAL, DN 40 MM, PARA ESGOTO  PREDIAL (NBR 5688)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</si>
  <si>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TUBO PVC SERIE NORMAL, DN 50 MM, PARA ESGOTO PREDIAL (NBR 5688)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</si>
  <si>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TUBO PVC SERIE NORMAL, DN 75 MM, PARA ESGOTO PREDIAL (NBR 5688)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</si>
  <si>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TUBO PVC, SERIE R, DN 100 MM, PARA ESGOTO OU AGUAS PLUVIAIS PREDIAL (NBR 5688)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</si>
  <si>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TUBO PVC, SOLDAVEL, DE 20 MM, AGUA FRIA (NBR-5648)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</si>
  <si>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TUBO PVC, SOLDAVEL, DE 25 MM, AGUA FRIA (NBR-5648)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</si>
  <si>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TUBO PVC, SOLDAVEL, DE 32 MM, AGUA FRIA (NBR-5648)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</si>
  <si>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TUBO PVC, SOLDAVEL, DE 40 MM, AGUA FRIA (NBR-5648)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</si>
  <si>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TUBO PVC, SOLDAVEL, DE 60 MM, AGUA FRIA (NBR-5648)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</si>
  <si>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TUBO PVC, SOLDAVEL, DE 85 MM, AGUA FRIA (NBR-5648)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</si>
  <si>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RECARGA DE EXTINTOR DE INCÊNDIO ÁGUA PRESSURIZADA 10 LITROS NBR 11715</t>
  </si>
  <si>
    <t xml:space="preserve">UN </t>
  </si>
  <si>
    <t>RECARGA DE EXTINTOR DE INCÊNDIO ÁGUA PRESSURIZADA 12 LITROS NBR 11715</t>
  </si>
  <si>
    <t>RECARGA DE EXTINTOR DE INCÊNDIO PÓ QUÍMICO SECO 4 Kg (BC) NBR 11716</t>
  </si>
  <si>
    <t>RECARGA DE EXTINTOR DE INCÊNDIO PÓ QUÍMICO SECO 6 Kg (BC) NBR 11716</t>
  </si>
  <si>
    <t>RECARGA DE EXTINTOR DE INCÊNDIO PÓ QUÍMICO SECO 8 Kg (BC) NBR 11716</t>
  </si>
  <si>
    <t>RECARGA DE EXTINTOR DE INCÊNDIO PÓ QUÍMICO SECO 10 Kg (BC) NBR 11716</t>
  </si>
  <si>
    <t>RECARGA DE EXTINTOR DE INCÊNDIO PÓ QUÍMICO SECO 12 Kg (BC) NBR 11716</t>
  </si>
  <si>
    <t>RECARGA DE EXTINTOR DE INCÊNDIO PÓ QUÍMICO SECO 4 Kg (ABC) NBR 11716</t>
  </si>
  <si>
    <t>RECARGA DE EXTINTOR DE INCÊNDIO PÓ QUÍMICO SECO 6 Kg (ABC) NBR 11716</t>
  </si>
  <si>
    <t>RECARGA DE EXTINTOR DE INCÊNDIO PÓ QUÍMICO SECO 8 Kg (ABC) NBR 11716</t>
  </si>
  <si>
    <t>RECARGA DE EXTINTOR DE INCÊNDIO PÓ QUÍMICO SECO 10 Kg (ABC) NBR 11716</t>
  </si>
  <si>
    <t>RECARGA DE EXTINTOR DE INCÊNDIO PÓ QUÍMICO SECO 12 Kg (ABC) NBR 11716</t>
  </si>
  <si>
    <t>RECARGA DE EXTINTOR DE INCÊNDIO DIÓXIDO DE CARBONO (CO2) 4 Kg NBR 11716</t>
  </si>
  <si>
    <t>RECARGA DE EXTINTOR DE INCÊNDIO DIÓXIDO DE CARBONO (CO2) 6 Kg NBR 11716</t>
  </si>
  <si>
    <t xml:space="preserve">Transporte publico </t>
  </si>
  <si>
    <t xml:space="preserve">SUGESTÃO DE ISS (PONDERADO)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</si>
</sst>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_-&quot;R$ &quot;* #,##0.00_-;&quot;-R$ &quot;* #,##0.00_-;_-&quot;R$ &quot;* \-??_-;_-@_-"/>
    <numFmt numFmtId="165" formatCode="_-* #,##0.00_-;\-* #,##0.00_-;_-* \-??_-;_-@_-"/>
    <numFmt numFmtId="166" formatCode="[$R$-416]\ #,##0.00;[Red]\-[$R$-416]\ #,##0.00"/>
    <numFmt numFmtId="167" formatCode="[$R$-416]\ #,##0.00;[Red][$R$-416]\ #,##0.00"/>
    <numFmt numFmtId="168" formatCode="d/mmm"/>
    <numFmt numFmtId="169" formatCode="0.0000"/>
    <numFmt numFmtId="174" formatCode="0&quot; h&quot;"/>
    <numFmt numFmtId="175" formatCode="0&quot; diária(s)&quot;"/>
    <numFmt numFmtId="179" formatCode="0.0%"/>
    <numFmt numFmtId="191" formatCode="&quot;R$&quot;\ #,##0.00"/>
    <numFmt numFmtId="192" formatCode="_-[$R$-416]\ * #,##0.00_-;\-[$R$-416]\ * #,##0.00_-;_-[$R$-416]\ * &quot;-&quot;??_-;_-@_-"/>
    <numFmt numFmtId="193" formatCode="_-&quot;R$&quot;* #,##0.00_-;\-&quot;R$&quot;* #,##0.00_-;_-&quot;R$&quot;* &quot;-&quot;??_-;_-@_-"/>
    <numFmt numFmtId="194" formatCode="0.0000%"/>
  </numFmts>
  <fonts count="39" x14ac:knownFonts="1">
    <font>
      <sz val="11"/>
      <color rgb="FF000000"/>
      <name val="Arial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000000"/>
      <name val="Arial"/>
      <family val="2"/>
      <charset val="1"/>
    </font>
    <font>
      <sz val="12"/>
      <color rgb="FF000000"/>
      <name val="Arial"/>
      <family val="2"/>
      <charset val="1"/>
    </font>
    <font>
      <sz val="10"/>
      <name val="Arial"/>
      <family val="2"/>
      <charset val="1"/>
    </font>
    <font>
      <sz val="11"/>
      <color rgb="FFFFFFFF"/>
      <name val="Calibri"/>
      <family val="2"/>
      <charset val="1"/>
    </font>
    <font>
      <b/>
      <sz val="11"/>
      <color rgb="FF000000"/>
      <name val="Arial"/>
      <family val="2"/>
      <charset val="1"/>
    </font>
    <font>
      <sz val="8"/>
      <color rgb="FF000000"/>
      <name val="Arial"/>
      <family val="2"/>
      <charset val="1"/>
    </font>
    <font>
      <sz val="10"/>
      <color rgb="FF000000"/>
      <name val="Arial"/>
      <family val="2"/>
      <charset val="1"/>
    </font>
    <font>
      <b/>
      <sz val="8"/>
      <color rgb="FFFF0000"/>
      <name val="Arial"/>
      <family val="2"/>
      <charset val="1"/>
    </font>
    <font>
      <sz val="11"/>
      <color rgb="FFC9211E"/>
      <name val="Arial"/>
      <family val="2"/>
      <charset val="1"/>
    </font>
    <font>
      <b/>
      <sz val="8"/>
      <color rgb="FF000000"/>
      <name val="Arial"/>
      <family val="2"/>
      <charset val="1"/>
    </font>
    <font>
      <sz val="8"/>
      <name val="Arial"/>
      <family val="2"/>
      <charset val="1"/>
    </font>
    <font>
      <b/>
      <sz val="8"/>
      <name val="Arial"/>
      <family val="2"/>
      <charset val="1"/>
    </font>
    <font>
      <b/>
      <sz val="11"/>
      <name val="Arial"/>
      <family val="2"/>
      <charset val="1"/>
    </font>
    <font>
      <b/>
      <sz val="11"/>
      <color rgb="FFC9211E"/>
      <name val="Arial"/>
      <family val="2"/>
      <charset val="1"/>
    </font>
    <font>
      <sz val="9"/>
      <color rgb="FF000000"/>
      <name val="Times New Roman"/>
      <family val="1"/>
      <charset val="1"/>
    </font>
    <font>
      <sz val="9"/>
      <color rgb="FFC55A11"/>
      <name val="Times New Roman"/>
      <family val="1"/>
      <charset val="1"/>
    </font>
    <font>
      <sz val="8"/>
      <color rgb="FFC55A11"/>
      <name val="Arial"/>
      <family val="2"/>
      <charset val="1"/>
    </font>
    <font>
      <sz val="11"/>
      <name val="Arial"/>
      <family val="2"/>
      <charset val="1"/>
    </font>
    <font>
      <b/>
      <sz val="10"/>
      <name val="Arial"/>
      <family val="2"/>
      <charset val="1"/>
    </font>
    <font>
      <sz val="8"/>
      <color rgb="FF7030A0"/>
      <name val="Arial"/>
      <family val="2"/>
      <charset val="1"/>
    </font>
    <font>
      <sz val="8"/>
      <color rgb="FFFF0000"/>
      <name val="Arial"/>
      <family val="2"/>
      <charset val="1"/>
    </font>
    <font>
      <sz val="11"/>
      <color rgb="FF000000"/>
      <name val="Arial"/>
      <family val="2"/>
      <charset val="1"/>
    </font>
    <font>
      <b/>
      <sz val="11"/>
      <color rgb="FF000000"/>
      <name val="Arial"/>
      <family val="2"/>
    </font>
    <font>
      <sz val="10"/>
      <color rgb="FF000000"/>
      <name val="Arial"/>
      <family val="2"/>
    </font>
    <font>
      <sz val="11"/>
      <color theme="0"/>
      <name val="Arial"/>
      <family val="2"/>
      <charset val="1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2"/>
      <color rgb="FF000000"/>
      <name val="Arial"/>
      <family val="2"/>
    </font>
    <font>
      <sz val="11"/>
      <color rgb="FF000000"/>
      <name val="Arial"/>
      <family val="2"/>
    </font>
    <font>
      <b/>
      <i/>
      <sz val="11"/>
      <color rgb="FF000000"/>
      <name val="Arial"/>
      <family val="2"/>
    </font>
  </fonts>
  <fills count="41">
    <fill>
      <patternFill patternType="none"/>
    </fill>
    <fill>
      <patternFill patternType="gray125"/>
    </fill>
    <fill>
      <patternFill patternType="solid">
        <fgColor rgb="FFDDDDDD"/>
        <bgColor rgb="FFD9D9D9"/>
      </patternFill>
    </fill>
    <fill>
      <patternFill patternType="solid">
        <fgColor rgb="FF333399"/>
        <bgColor rgb="FF043363"/>
      </patternFill>
    </fill>
    <fill>
      <patternFill patternType="solid">
        <fgColor rgb="FFBFBFBF"/>
        <bgColor rgb="FFC0C0C0"/>
      </patternFill>
    </fill>
    <fill>
      <patternFill patternType="solid">
        <fgColor rgb="FFDAE3F3"/>
        <bgColor rgb="FFDDEBF7"/>
      </patternFill>
    </fill>
    <fill>
      <patternFill patternType="solid">
        <fgColor rgb="FFB2B2B2"/>
        <bgColor rgb="FFA6A6A6"/>
      </patternFill>
    </fill>
    <fill>
      <patternFill patternType="solid">
        <fgColor rgb="FFD9D9D9"/>
        <bgColor rgb="FFDDDDDD"/>
      </patternFill>
    </fill>
    <fill>
      <patternFill patternType="solid">
        <fgColor rgb="FFFFFF00"/>
        <bgColor rgb="FFFFC000"/>
      </patternFill>
    </fill>
    <fill>
      <patternFill patternType="solid">
        <fgColor rgb="FFA6A6A6"/>
        <bgColor rgb="FFB2B2B2"/>
      </patternFill>
    </fill>
    <fill>
      <patternFill patternType="solid">
        <fgColor rgb="FFFFFFFF"/>
        <bgColor rgb="FFFFFFCC"/>
      </patternFill>
    </fill>
    <fill>
      <patternFill patternType="solid">
        <fgColor rgb="FF2E75B6"/>
        <bgColor rgb="FF4472C4"/>
      </patternFill>
    </fill>
    <fill>
      <patternFill patternType="solid">
        <fgColor rgb="FF00B0F0"/>
        <bgColor rgb="FF2E75B6"/>
      </patternFill>
    </fill>
    <fill>
      <patternFill patternType="solid">
        <fgColor rgb="FFD6DCE5"/>
        <bgColor rgb="FFDDDDDD"/>
      </patternFill>
    </fill>
    <fill>
      <patternFill patternType="solid">
        <fgColor rgb="FFDEEBF7"/>
        <bgColor rgb="FFDDEBF7"/>
      </patternFill>
    </fill>
    <fill>
      <patternFill patternType="solid">
        <fgColor rgb="FFCCCCCC"/>
        <bgColor rgb="FFD0CECE"/>
      </patternFill>
    </fill>
    <fill>
      <patternFill patternType="solid">
        <fgColor rgb="FFFBE5D6"/>
        <bgColor rgb="FFE2F0D9"/>
      </patternFill>
    </fill>
    <fill>
      <patternFill patternType="solid">
        <fgColor rgb="FFDDE8CB"/>
        <bgColor rgb="FFE2F0D9"/>
      </patternFill>
    </fill>
    <fill>
      <patternFill patternType="solid">
        <fgColor rgb="FFFFA6A6"/>
        <bgColor rgb="FFF4B183"/>
      </patternFill>
    </fill>
    <fill>
      <patternFill patternType="solid">
        <fgColor rgb="FFB4C7DD"/>
        <bgColor rgb="FFC0C0C0"/>
      </patternFill>
    </fill>
    <fill>
      <patternFill patternType="solid">
        <fgColor rgb="FF8FAADC"/>
        <bgColor rgb="FFA6A6A6"/>
      </patternFill>
    </fill>
    <fill>
      <patternFill patternType="solid">
        <fgColor rgb="FFE2F0D9"/>
        <bgColor rgb="FFDDE8CB"/>
      </patternFill>
    </fill>
    <fill>
      <patternFill patternType="solid">
        <fgColor rgb="FFBDD7EE"/>
        <bgColor rgb="FFB4C7DD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A6A6A6"/>
        <bgColor indexed="64"/>
      </patternFill>
    </fill>
    <fill>
      <patternFill patternType="solid">
        <fgColor rgb="FFC6E0B4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theme="8" tint="0.59999389629810485"/>
        <bgColor rgb="FFFFFFCC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rgb="FFDDEBF7"/>
      </patternFill>
    </fill>
    <fill>
      <patternFill patternType="solid">
        <fgColor theme="8" tint="0.79998168889431442"/>
        <bgColor rgb="FFFFFFCC"/>
      </patternFill>
    </fill>
    <fill>
      <patternFill patternType="solid">
        <fgColor rgb="FFB4B4B4"/>
        <bgColor indexed="64"/>
      </patternFill>
    </fill>
    <fill>
      <patternFill patternType="solid">
        <fgColor rgb="FFB4B4B4"/>
        <bgColor rgb="FFC0C0C0"/>
      </patternFill>
    </fill>
  </fills>
  <borders count="4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</borders>
  <cellStyleXfs count="8">
    <xf numFmtId="0" fontId="0" fillId="0" borderId="0"/>
    <xf numFmtId="165" fontId="25" fillId="0" borderId="0" applyBorder="0" applyProtection="0"/>
    <xf numFmtId="164" fontId="25" fillId="0" borderId="0" applyBorder="0" applyProtection="0"/>
    <xf numFmtId="9" fontId="25" fillId="0" borderId="0" applyBorder="0" applyProtection="0"/>
    <xf numFmtId="0" fontId="7" fillId="3" borderId="0" applyBorder="0" applyProtection="0"/>
    <xf numFmtId="193" fontId="3" fillId="0" borderId="0" applyFont="0" applyFill="0" applyBorder="0" applyAlignment="0" applyProtection="0"/>
    <xf numFmtId="0" fontId="2" fillId="0" borderId="0"/>
    <xf numFmtId="0" fontId="1" fillId="0" borderId="0"/>
  </cellStyleXfs>
  <cellXfs count="388">
    <xf numFmtId="0" fontId="0" fillId="0" borderId="0" xfId="0"/>
    <xf numFmtId="0" fontId="13" fillId="2" borderId="1" xfId="0" applyFont="1" applyFill="1" applyBorder="1" applyAlignment="1">
      <alignment horizontal="center" vertical="center" wrapText="1"/>
    </xf>
    <xf numFmtId="0" fontId="13" fillId="15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justify" vertical="center" wrapText="1"/>
    </xf>
    <xf numFmtId="0" fontId="4" fillId="0" borderId="0" xfId="0" applyFont="1" applyAlignment="1">
      <alignment horizontal="center" vertical="center" wrapText="1"/>
    </xf>
    <xf numFmtId="0" fontId="13" fillId="7" borderId="1" xfId="0" applyFont="1" applyFill="1" applyBorder="1" applyAlignment="1">
      <alignment horizontal="center" vertical="center"/>
    </xf>
    <xf numFmtId="0" fontId="15" fillId="15" borderId="1" xfId="0" applyFont="1" applyFill="1" applyBorder="1" applyAlignment="1">
      <alignment horizontal="center" vertical="center" wrapText="1"/>
    </xf>
    <xf numFmtId="0" fontId="13" fillId="22" borderId="1" xfId="0" applyFont="1" applyFill="1" applyBorder="1" applyAlignment="1">
      <alignment horizontal="center" vertical="center" wrapText="1"/>
    </xf>
    <xf numFmtId="0" fontId="13" fillId="16" borderId="1" xfId="0" applyFont="1" applyFill="1" applyBorder="1" applyAlignment="1">
      <alignment horizontal="center" vertical="center" wrapText="1"/>
    </xf>
    <xf numFmtId="0" fontId="13" fillId="15" borderId="11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9" fillId="0" borderId="1" xfId="0" applyFont="1" applyBorder="1" applyAlignment="1">
      <alignment horizontal="justify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8" fillId="4" borderId="1" xfId="0" applyFont="1" applyFill="1" applyBorder="1"/>
    <xf numFmtId="0" fontId="0" fillId="0" borderId="1" xfId="0" applyBorder="1"/>
    <xf numFmtId="0" fontId="0" fillId="0" borderId="1" xfId="0" applyBorder="1" applyAlignment="1">
      <alignment wrapText="1"/>
    </xf>
    <xf numFmtId="0" fontId="8" fillId="0" borderId="1" xfId="0" applyFont="1" applyBorder="1" applyAlignment="1">
      <alignment wrapText="1"/>
    </xf>
    <xf numFmtId="0" fontId="8" fillId="0" borderId="1" xfId="0" applyFont="1" applyBorder="1"/>
    <xf numFmtId="0" fontId="9" fillId="0" borderId="0" xfId="0" applyFont="1" applyAlignment="1">
      <alignment horizontal="center"/>
    </xf>
    <xf numFmtId="0" fontId="9" fillId="0" borderId="0" xfId="0" applyFont="1"/>
    <xf numFmtId="0" fontId="10" fillId="0" borderId="0" xfId="0" applyFont="1" applyAlignment="1">
      <alignment horizontal="right"/>
    </xf>
    <xf numFmtId="17" fontId="10" fillId="0" borderId="0" xfId="0" applyNumberFormat="1" applyFont="1"/>
    <xf numFmtId="165" fontId="9" fillId="0" borderId="0" xfId="0" applyNumberFormat="1" applyFont="1"/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 applyProtection="1">
      <alignment horizontal="center" vertical="center"/>
      <protection locked="0"/>
    </xf>
    <xf numFmtId="165" fontId="11" fillId="0" borderId="0" xfId="0" applyNumberFormat="1" applyFont="1"/>
    <xf numFmtId="0" fontId="9" fillId="0" borderId="0" xfId="0" applyFont="1" applyAlignment="1">
      <alignment vertical="center"/>
    </xf>
    <xf numFmtId="0" fontId="13" fillId="2" borderId="1" xfId="0" applyFont="1" applyFill="1" applyBorder="1" applyAlignment="1">
      <alignment horizontal="center" vertical="center"/>
    </xf>
    <xf numFmtId="0" fontId="15" fillId="7" borderId="1" xfId="0" applyFont="1" applyFill="1" applyBorder="1" applyAlignment="1">
      <alignment horizontal="left" vertical="center"/>
    </xf>
    <xf numFmtId="0" fontId="15" fillId="7" borderId="1" xfId="0" applyFont="1" applyFill="1" applyBorder="1" applyAlignment="1">
      <alignment horizontal="justify" vertical="center" wrapText="1"/>
    </xf>
    <xf numFmtId="0" fontId="15" fillId="7" borderId="1" xfId="0" applyFont="1" applyFill="1" applyBorder="1" applyAlignment="1">
      <alignment vertical="center"/>
    </xf>
    <xf numFmtId="166" fontId="15" fillId="7" borderId="1" xfId="0" applyNumberFormat="1" applyFont="1" applyFill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justify" vertical="center" wrapText="1"/>
    </xf>
    <xf numFmtId="0" fontId="9" fillId="0" borderId="1" xfId="0" applyFont="1" applyBorder="1" applyAlignment="1">
      <alignment vertical="center"/>
    </xf>
    <xf numFmtId="168" fontId="9" fillId="0" borderId="0" xfId="0" applyNumberFormat="1" applyFont="1" applyAlignment="1">
      <alignment vertical="center"/>
    </xf>
    <xf numFmtId="4" fontId="13" fillId="0" borderId="1" xfId="0" applyNumberFormat="1" applyFont="1" applyBorder="1" applyAlignment="1" applyProtection="1">
      <alignment horizontal="center" vertical="center"/>
      <protection locked="0"/>
    </xf>
    <xf numFmtId="0" fontId="13" fillId="7" borderId="1" xfId="0" applyFont="1" applyFill="1" applyBorder="1" applyAlignment="1">
      <alignment horizontal="left" vertical="center"/>
    </xf>
    <xf numFmtId="0" fontId="13" fillId="7" borderId="1" xfId="0" applyFont="1" applyFill="1" applyBorder="1" applyAlignment="1">
      <alignment horizontal="justify" vertical="center" wrapText="1"/>
    </xf>
    <xf numFmtId="4" fontId="13" fillId="7" borderId="1" xfId="0" applyNumberFormat="1" applyFont="1" applyFill="1" applyBorder="1" applyAlignment="1" applyProtection="1">
      <alignment horizontal="center" vertical="center"/>
      <protection locked="0"/>
    </xf>
    <xf numFmtId="166" fontId="13" fillId="7" borderId="1" xfId="0" applyNumberFormat="1" applyFont="1" applyFill="1" applyBorder="1" applyAlignment="1">
      <alignment horizontal="center" vertical="center"/>
    </xf>
    <xf numFmtId="166" fontId="13" fillId="5" borderId="1" xfId="0" applyNumberFormat="1" applyFont="1" applyFill="1" applyBorder="1" applyAlignment="1">
      <alignment vertical="center"/>
    </xf>
    <xf numFmtId="0" fontId="9" fillId="0" borderId="0" xfId="0" applyFont="1" applyAlignment="1">
      <alignment horizontal="justify" vertical="center" wrapText="1"/>
    </xf>
    <xf numFmtId="0" fontId="9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4" fillId="6" borderId="1" xfId="0" applyFont="1" applyFill="1" applyBorder="1" applyAlignment="1">
      <alignment horizontal="center" vertical="center" wrapText="1"/>
    </xf>
    <xf numFmtId="0" fontId="14" fillId="0" borderId="1" xfId="0" applyFont="1" applyBorder="1" applyAlignment="1" applyProtection="1">
      <alignment horizontal="center" vertical="center" wrapText="1"/>
      <protection locked="0"/>
    </xf>
    <xf numFmtId="0" fontId="9" fillId="6" borderId="2" xfId="0" applyFont="1" applyFill="1" applyBorder="1" applyAlignment="1">
      <alignment horizontal="justify" vertical="center" wrapText="1"/>
    </xf>
    <xf numFmtId="0" fontId="9" fillId="6" borderId="3" xfId="0" applyFont="1" applyFill="1" applyBorder="1" applyAlignment="1">
      <alignment horizontal="center" vertical="center" wrapText="1"/>
    </xf>
    <xf numFmtId="0" fontId="14" fillId="6" borderId="2" xfId="0" applyFont="1" applyFill="1" applyBorder="1" applyAlignment="1">
      <alignment horizontal="center" vertical="center" wrapText="1"/>
    </xf>
    <xf numFmtId="0" fontId="14" fillId="6" borderId="10" xfId="0" applyFont="1" applyFill="1" applyBorder="1" applyAlignment="1">
      <alignment horizontal="center" vertical="center" wrapText="1"/>
    </xf>
    <xf numFmtId="0" fontId="14" fillId="6" borderId="3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justify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9" fillId="7" borderId="1" xfId="0" applyFont="1" applyFill="1" applyBorder="1" applyAlignment="1">
      <alignment horizontal="justify" vertical="center" wrapText="1"/>
    </xf>
    <xf numFmtId="0" fontId="9" fillId="0" borderId="1" xfId="0" applyFont="1" applyBorder="1" applyAlignment="1" applyProtection="1">
      <alignment horizontal="center" vertical="center" wrapText="1"/>
      <protection locked="0"/>
    </xf>
    <xf numFmtId="166" fontId="14" fillId="5" borderId="1" xfId="0" applyNumberFormat="1" applyFont="1" applyFill="1" applyBorder="1" applyAlignment="1">
      <alignment horizontal="center" vertical="center" wrapText="1"/>
    </xf>
    <xf numFmtId="10" fontId="9" fillId="0" borderId="1" xfId="0" applyNumberFormat="1" applyFont="1" applyBorder="1" applyAlignment="1" applyProtection="1">
      <alignment horizontal="center" vertical="center" wrapText="1"/>
      <protection locked="0"/>
    </xf>
    <xf numFmtId="0" fontId="14" fillId="10" borderId="1" xfId="0" applyFont="1" applyFill="1" applyBorder="1" applyAlignment="1">
      <alignment horizontal="center" vertical="center" wrapText="1"/>
    </xf>
    <xf numFmtId="0" fontId="13" fillId="11" borderId="1" xfId="0" applyFont="1" applyFill="1" applyBorder="1" applyAlignment="1">
      <alignment horizontal="center" vertical="center" wrapText="1"/>
    </xf>
    <xf numFmtId="0" fontId="9" fillId="11" borderId="1" xfId="0" applyFont="1" applyFill="1" applyBorder="1" applyAlignment="1">
      <alignment horizontal="center" vertical="center" wrapText="1"/>
    </xf>
    <xf numFmtId="166" fontId="15" fillId="11" borderId="1" xfId="0" applyNumberFormat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justify" vertical="center" wrapText="1"/>
    </xf>
    <xf numFmtId="0" fontId="13" fillId="12" borderId="1" xfId="0" applyFont="1" applyFill="1" applyBorder="1" applyAlignment="1">
      <alignment horizontal="center" vertical="center" wrapText="1"/>
    </xf>
    <xf numFmtId="10" fontId="13" fillId="12" borderId="1" xfId="0" applyNumberFormat="1" applyFont="1" applyFill="1" applyBorder="1" applyAlignment="1">
      <alignment horizontal="center" vertical="center" wrapText="1"/>
    </xf>
    <xf numFmtId="166" fontId="15" fillId="12" borderId="1" xfId="0" applyNumberFormat="1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166" fontId="14" fillId="13" borderId="1" xfId="0" applyNumberFormat="1" applyFont="1" applyFill="1" applyBorder="1" applyAlignment="1">
      <alignment horizontal="center" vertical="center" wrapText="1"/>
    </xf>
    <xf numFmtId="0" fontId="9" fillId="12" borderId="1" xfId="0" applyFont="1" applyFill="1" applyBorder="1" applyAlignment="1">
      <alignment horizontal="center" vertical="center" wrapText="1"/>
    </xf>
    <xf numFmtId="0" fontId="8" fillId="11" borderId="1" xfId="0" applyFont="1" applyFill="1" applyBorder="1" applyAlignment="1">
      <alignment horizontal="center" vertical="center"/>
    </xf>
    <xf numFmtId="0" fontId="8" fillId="11" borderId="1" xfId="0" applyFont="1" applyFill="1" applyBorder="1"/>
    <xf numFmtId="10" fontId="18" fillId="0" borderId="1" xfId="0" applyNumberFormat="1" applyFont="1" applyBorder="1" applyAlignment="1" applyProtection="1">
      <alignment horizontal="center" vertical="center" wrapText="1"/>
      <protection locked="0"/>
    </xf>
    <xf numFmtId="10" fontId="19" fillId="0" borderId="1" xfId="0" applyNumberFormat="1" applyFont="1" applyBorder="1" applyAlignment="1" applyProtection="1">
      <alignment horizontal="center" vertical="center" wrapText="1"/>
      <protection locked="0"/>
    </xf>
    <xf numFmtId="10" fontId="13" fillId="11" borderId="1" xfId="0" applyNumberFormat="1" applyFont="1" applyFill="1" applyBorder="1" applyAlignment="1">
      <alignment horizontal="center" vertical="center" wrapText="1"/>
    </xf>
    <xf numFmtId="10" fontId="20" fillId="0" borderId="1" xfId="3" applyNumberFormat="1" applyFont="1" applyBorder="1" applyAlignment="1" applyProtection="1">
      <alignment horizontal="center" vertical="center" wrapText="1"/>
      <protection locked="0"/>
    </xf>
    <xf numFmtId="0" fontId="14" fillId="0" borderId="1" xfId="0" applyFont="1" applyBorder="1" applyAlignment="1">
      <alignment horizontal="center" vertical="center" wrapText="1"/>
    </xf>
    <xf numFmtId="2" fontId="14" fillId="5" borderId="1" xfId="0" applyNumberFormat="1" applyFont="1" applyFill="1" applyBorder="1" applyAlignment="1">
      <alignment horizontal="center" vertical="center" wrapText="1"/>
    </xf>
    <xf numFmtId="2" fontId="14" fillId="5" borderId="1" xfId="2" applyNumberFormat="1" applyFont="1" applyFill="1" applyBorder="1" applyAlignment="1" applyProtection="1">
      <alignment horizontal="center" vertical="center" wrapText="1"/>
    </xf>
    <xf numFmtId="164" fontId="9" fillId="0" borderId="0" xfId="0" applyNumberFormat="1" applyFont="1" applyAlignment="1">
      <alignment horizontal="center" vertical="center" wrapText="1"/>
    </xf>
    <xf numFmtId="0" fontId="14" fillId="5" borderId="1" xfId="0" applyFont="1" applyFill="1" applyBorder="1" applyAlignment="1">
      <alignment horizontal="center" vertical="center" wrapText="1"/>
    </xf>
    <xf numFmtId="0" fontId="9" fillId="11" borderId="1" xfId="0" applyFont="1" applyFill="1" applyBorder="1" applyAlignment="1">
      <alignment horizontal="justify" vertical="center" wrapText="1"/>
    </xf>
    <xf numFmtId="10" fontId="9" fillId="11" borderId="1" xfId="0" applyNumberFormat="1" applyFont="1" applyFill="1" applyBorder="1" applyAlignment="1">
      <alignment horizontal="center" vertical="center" wrapText="1"/>
    </xf>
    <xf numFmtId="166" fontId="14" fillId="11" borderId="1" xfId="0" applyNumberFormat="1" applyFont="1" applyFill="1" applyBorder="1" applyAlignment="1">
      <alignment horizontal="center" vertical="center" wrapText="1"/>
    </xf>
    <xf numFmtId="0" fontId="13" fillId="6" borderId="4" xfId="0" applyFont="1" applyFill="1" applyBorder="1" applyAlignment="1">
      <alignment horizontal="center" vertical="center" wrapText="1"/>
    </xf>
    <xf numFmtId="0" fontId="9" fillId="6" borderId="5" xfId="0" applyFont="1" applyFill="1" applyBorder="1" applyAlignment="1">
      <alignment horizontal="center" vertical="center" wrapText="1"/>
    </xf>
    <xf numFmtId="0" fontId="9" fillId="6" borderId="8" xfId="0" applyFont="1" applyFill="1" applyBorder="1" applyAlignment="1">
      <alignment horizontal="center" vertical="center" wrapText="1"/>
    </xf>
    <xf numFmtId="0" fontId="9" fillId="6" borderId="9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justify" vertical="center" wrapText="1"/>
    </xf>
    <xf numFmtId="0" fontId="9" fillId="0" borderId="3" xfId="0" applyFont="1" applyBorder="1" applyAlignment="1">
      <alignment horizontal="center" vertical="center" wrapText="1"/>
    </xf>
    <xf numFmtId="166" fontId="14" fillId="14" borderId="1" xfId="0" applyNumberFormat="1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justify" vertical="center" wrapText="1"/>
    </xf>
    <xf numFmtId="0" fontId="9" fillId="2" borderId="3" xfId="0" applyFont="1" applyFill="1" applyBorder="1" applyAlignment="1">
      <alignment horizontal="center" vertical="center" wrapText="1"/>
    </xf>
    <xf numFmtId="166" fontId="15" fillId="2" borderId="1" xfId="0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horizontal="justify" vertical="center" wrapText="1"/>
    </xf>
    <xf numFmtId="9" fontId="10" fillId="0" borderId="1" xfId="0" applyNumberFormat="1" applyFont="1" applyBorder="1" applyAlignment="1">
      <alignment horizontal="center" vertical="center" wrapText="1"/>
    </xf>
    <xf numFmtId="4" fontId="10" fillId="0" borderId="1" xfId="0" applyNumberFormat="1" applyFont="1" applyBorder="1" applyAlignment="1">
      <alignment horizontal="center" vertical="center" wrapText="1"/>
    </xf>
    <xf numFmtId="169" fontId="10" fillId="0" borderId="1" xfId="0" applyNumberFormat="1" applyFont="1" applyBorder="1" applyAlignment="1">
      <alignment horizontal="center" vertical="center" wrapText="1"/>
    </xf>
    <xf numFmtId="10" fontId="10" fillId="0" borderId="1" xfId="0" applyNumberFormat="1" applyFont="1" applyBorder="1" applyAlignment="1">
      <alignment horizontal="center" vertical="center" wrapText="1"/>
    </xf>
    <xf numFmtId="0" fontId="4" fillId="0" borderId="0" xfId="0" applyFont="1" applyAlignment="1">
      <alignment horizontal="justify" vertical="center" wrapText="1"/>
    </xf>
    <xf numFmtId="166" fontId="9" fillId="0" borderId="1" xfId="0" applyNumberFormat="1" applyFont="1" applyBorder="1" applyAlignment="1">
      <alignment horizontal="center" vertical="center" wrapText="1"/>
    </xf>
    <xf numFmtId="0" fontId="14" fillId="14" borderId="1" xfId="0" applyFont="1" applyFill="1" applyBorder="1" applyAlignment="1">
      <alignment horizontal="center" vertical="center" wrapText="1"/>
    </xf>
    <xf numFmtId="0" fontId="21" fillId="0" borderId="0" xfId="0" applyFont="1"/>
    <xf numFmtId="165" fontId="9" fillId="0" borderId="1" xfId="1" applyFont="1" applyBorder="1" applyAlignment="1" applyProtection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0" fillId="0" borderId="0" xfId="0" applyAlignment="1">
      <alignment wrapText="1"/>
    </xf>
    <xf numFmtId="0" fontId="9" fillId="10" borderId="1" xfId="0" applyFont="1" applyFill="1" applyBorder="1" applyAlignment="1" applyProtection="1">
      <alignment horizontal="center" vertical="center"/>
      <protection locked="0"/>
    </xf>
    <xf numFmtId="0" fontId="9" fillId="14" borderId="1" xfId="0" applyFont="1" applyFill="1" applyBorder="1" applyAlignment="1">
      <alignment horizontal="center" vertical="center" wrapText="1"/>
    </xf>
    <xf numFmtId="167" fontId="9" fillId="0" borderId="0" xfId="0" applyNumberFormat="1" applyFont="1" applyAlignment="1">
      <alignment horizontal="center" vertical="center"/>
    </xf>
    <xf numFmtId="166" fontId="9" fillId="0" borderId="1" xfId="0" applyNumberFormat="1" applyFont="1" applyBorder="1" applyAlignment="1">
      <alignment horizontal="center" vertical="center"/>
    </xf>
    <xf numFmtId="0" fontId="14" fillId="0" borderId="0" xfId="0" applyFont="1" applyAlignment="1">
      <alignment horizontal="justify" vertical="center" wrapText="1"/>
    </xf>
    <xf numFmtId="0" fontId="15" fillId="0" borderId="0" xfId="0" applyFont="1" applyAlignment="1">
      <alignment horizontal="center" vertical="center" wrapText="1"/>
    </xf>
    <xf numFmtId="0" fontId="15" fillId="15" borderId="12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14" fillId="0" borderId="1" xfId="0" applyFont="1" applyBorder="1" applyAlignment="1" applyProtection="1">
      <alignment horizontal="center" vertical="center"/>
      <protection locked="0"/>
    </xf>
    <xf numFmtId="0" fontId="6" fillId="0" borderId="1" xfId="4" applyFont="1" applyFill="1" applyBorder="1" applyAlignment="1" applyProtection="1">
      <alignment horizontal="center" vertical="center" wrapText="1"/>
      <protection locked="0"/>
    </xf>
    <xf numFmtId="0" fontId="14" fillId="14" borderId="1" xfId="0" applyFont="1" applyFill="1" applyBorder="1" applyAlignment="1">
      <alignment horizontal="justify" vertical="center" wrapText="1"/>
    </xf>
    <xf numFmtId="0" fontId="14" fillId="14" borderId="2" xfId="0" applyFont="1" applyFill="1" applyBorder="1" applyAlignment="1">
      <alignment horizontal="center" vertical="center" wrapText="1"/>
    </xf>
    <xf numFmtId="4" fontId="6" fillId="14" borderId="3" xfId="4" applyNumberFormat="1" applyFont="1" applyFill="1" applyBorder="1" applyAlignment="1">
      <alignment horizontal="center" vertical="center"/>
    </xf>
    <xf numFmtId="166" fontId="14" fillId="14" borderId="1" xfId="0" applyNumberFormat="1" applyFont="1" applyFill="1" applyBorder="1" applyAlignment="1">
      <alignment horizontal="center" vertical="center"/>
    </xf>
    <xf numFmtId="0" fontId="6" fillId="0" borderId="1" xfId="4" applyFont="1" applyFill="1" applyBorder="1" applyAlignment="1" applyProtection="1">
      <alignment horizontal="center" vertical="center"/>
      <protection locked="0"/>
    </xf>
    <xf numFmtId="49" fontId="14" fillId="0" borderId="1" xfId="0" applyNumberFormat="1" applyFont="1" applyBorder="1" applyAlignment="1">
      <alignment horizontal="center" vertical="center"/>
    </xf>
    <xf numFmtId="0" fontId="23" fillId="14" borderId="1" xfId="0" applyFont="1" applyFill="1" applyBorder="1" applyAlignment="1">
      <alignment horizontal="center" vertical="center" wrapText="1"/>
    </xf>
    <xf numFmtId="0" fontId="24" fillId="14" borderId="1" xfId="0" applyFont="1" applyFill="1" applyBorder="1" applyAlignment="1">
      <alignment horizontal="center" vertical="center" wrapText="1"/>
    </xf>
    <xf numFmtId="0" fontId="24" fillId="0" borderId="0" xfId="0" applyFont="1" applyAlignment="1">
      <alignment horizontal="left" vertical="center"/>
    </xf>
    <xf numFmtId="166" fontId="14" fillId="0" borderId="0" xfId="0" applyNumberFormat="1" applyFont="1" applyAlignment="1">
      <alignment horizontal="center" vertical="center"/>
    </xf>
    <xf numFmtId="166" fontId="15" fillId="0" borderId="1" xfId="0" applyNumberFormat="1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horizontal="justify" vertical="center" wrapText="1"/>
    </xf>
    <xf numFmtId="166" fontId="15" fillId="0" borderId="0" xfId="0" applyNumberFormat="1" applyFont="1" applyAlignment="1">
      <alignment horizontal="center" vertical="center"/>
    </xf>
    <xf numFmtId="10" fontId="15" fillId="0" borderId="1" xfId="0" applyNumberFormat="1" applyFont="1" applyBorder="1" applyAlignment="1">
      <alignment horizontal="center" vertical="center"/>
    </xf>
    <xf numFmtId="166" fontId="14" fillId="0" borderId="1" xfId="0" applyNumberFormat="1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2" fontId="9" fillId="14" borderId="1" xfId="0" applyNumberFormat="1" applyFont="1" applyFill="1" applyBorder="1" applyAlignment="1">
      <alignment horizontal="center" vertical="center" wrapText="1"/>
    </xf>
    <xf numFmtId="10" fontId="9" fillId="0" borderId="1" xfId="0" applyNumberFormat="1" applyFont="1" applyBorder="1" applyAlignment="1">
      <alignment horizontal="center" vertical="center" wrapText="1"/>
    </xf>
    <xf numFmtId="0" fontId="13" fillId="17" borderId="1" xfId="0" applyFont="1" applyFill="1" applyBorder="1" applyAlignment="1">
      <alignment horizontal="center" vertical="center"/>
    </xf>
    <xf numFmtId="0" fontId="13" fillId="17" borderId="1" xfId="0" applyFont="1" applyFill="1" applyBorder="1" applyAlignment="1">
      <alignment horizontal="justify" vertical="center" wrapText="1"/>
    </xf>
    <xf numFmtId="10" fontId="13" fillId="17" borderId="1" xfId="0" applyNumberFormat="1" applyFont="1" applyFill="1" applyBorder="1" applyAlignment="1">
      <alignment horizontal="center" vertical="center"/>
    </xf>
    <xf numFmtId="0" fontId="9" fillId="17" borderId="1" xfId="0" applyFont="1" applyFill="1" applyBorder="1" applyAlignment="1">
      <alignment horizontal="center" vertical="center"/>
    </xf>
    <xf numFmtId="0" fontId="9" fillId="17" borderId="1" xfId="0" applyFont="1" applyFill="1" applyBorder="1" applyAlignment="1">
      <alignment horizontal="justify" vertical="center" wrapText="1"/>
    </xf>
    <xf numFmtId="10" fontId="9" fillId="10" borderId="1" xfId="0" applyNumberFormat="1" applyFont="1" applyFill="1" applyBorder="1" applyAlignment="1" applyProtection="1">
      <alignment horizontal="center" vertical="center"/>
      <protection locked="0"/>
    </xf>
    <xf numFmtId="0" fontId="13" fillId="18" borderId="1" xfId="0" applyFont="1" applyFill="1" applyBorder="1" applyAlignment="1">
      <alignment horizontal="center" vertical="center"/>
    </xf>
    <xf numFmtId="0" fontId="13" fillId="18" borderId="1" xfId="0" applyFont="1" applyFill="1" applyBorder="1" applyAlignment="1">
      <alignment horizontal="justify" vertical="center" wrapText="1"/>
    </xf>
    <xf numFmtId="10" fontId="13" fillId="10" borderId="1" xfId="0" applyNumberFormat="1" applyFont="1" applyFill="1" applyBorder="1" applyAlignment="1" applyProtection="1">
      <alignment horizontal="center" vertical="center"/>
      <protection locked="0"/>
    </xf>
    <xf numFmtId="0" fontId="13" fillId="19" borderId="1" xfId="0" applyFont="1" applyFill="1" applyBorder="1" applyAlignment="1">
      <alignment horizontal="center" vertical="center"/>
    </xf>
    <xf numFmtId="0" fontId="13" fillId="19" borderId="1" xfId="0" applyFont="1" applyFill="1" applyBorder="1" applyAlignment="1">
      <alignment horizontal="justify" vertical="center" wrapText="1"/>
    </xf>
    <xf numFmtId="10" fontId="13" fillId="19" borderId="1" xfId="0" applyNumberFormat="1" applyFont="1" applyFill="1" applyBorder="1" applyAlignment="1">
      <alignment horizontal="center" vertical="center"/>
    </xf>
    <xf numFmtId="0" fontId="9" fillId="19" borderId="1" xfId="0" applyFont="1" applyFill="1" applyBorder="1" applyAlignment="1">
      <alignment horizontal="center" vertical="center"/>
    </xf>
    <xf numFmtId="0" fontId="9" fillId="19" borderId="1" xfId="0" applyFont="1" applyFill="1" applyBorder="1" applyAlignment="1">
      <alignment horizontal="justify" vertical="center" wrapText="1"/>
    </xf>
    <xf numFmtId="10" fontId="9" fillId="10" borderId="1" xfId="0" applyNumberFormat="1" applyFont="1" applyFill="1" applyBorder="1" applyAlignment="1">
      <alignment horizontal="center" vertical="center"/>
    </xf>
    <xf numFmtId="10" fontId="9" fillId="14" borderId="1" xfId="0" applyNumberFormat="1" applyFont="1" applyFill="1" applyBorder="1" applyAlignment="1">
      <alignment horizontal="center" vertical="center"/>
    </xf>
    <xf numFmtId="10" fontId="13" fillId="0" borderId="1" xfId="0" applyNumberFormat="1" applyFont="1" applyBorder="1" applyAlignment="1">
      <alignment horizontal="center" vertical="center"/>
    </xf>
    <xf numFmtId="179" fontId="9" fillId="0" borderId="0" xfId="0" applyNumberFormat="1" applyFont="1" applyAlignment="1">
      <alignment horizontal="center" vertical="center" wrapText="1"/>
    </xf>
    <xf numFmtId="179" fontId="13" fillId="15" borderId="1" xfId="0" applyNumberFormat="1" applyFont="1" applyFill="1" applyBorder="1" applyAlignment="1">
      <alignment horizontal="center" vertical="center" wrapText="1"/>
    </xf>
    <xf numFmtId="179" fontId="9" fillId="0" borderId="1" xfId="3" applyNumberFormat="1" applyFont="1" applyBorder="1" applyAlignment="1" applyProtection="1">
      <alignment horizontal="center" vertical="center" wrapText="1"/>
      <protection locked="0"/>
    </xf>
    <xf numFmtId="2" fontId="13" fillId="15" borderId="1" xfId="0" applyNumberFormat="1" applyFont="1" applyFill="1" applyBorder="1" applyAlignment="1">
      <alignment horizontal="center" vertical="center" wrapText="1"/>
    </xf>
    <xf numFmtId="179" fontId="13" fillId="15" borderId="12" xfId="0" applyNumberFormat="1" applyFont="1" applyFill="1" applyBorder="1" applyAlignment="1">
      <alignment horizontal="center" vertical="center" wrapText="1"/>
    </xf>
    <xf numFmtId="10" fontId="13" fillId="15" borderId="12" xfId="3" applyNumberFormat="1" applyFont="1" applyFill="1" applyBorder="1" applyAlignment="1" applyProtection="1">
      <alignment horizontal="center" vertical="center" wrapText="1"/>
    </xf>
    <xf numFmtId="179" fontId="9" fillId="0" borderId="1" xfId="0" applyNumberFormat="1" applyFont="1" applyBorder="1" applyAlignment="1">
      <alignment horizontal="center" vertical="center" wrapText="1"/>
    </xf>
    <xf numFmtId="179" fontId="13" fillId="20" borderId="1" xfId="0" applyNumberFormat="1" applyFont="1" applyFill="1" applyBorder="1" applyAlignment="1">
      <alignment horizontal="center" vertical="center" wrapText="1"/>
    </xf>
    <xf numFmtId="10" fontId="13" fillId="20" borderId="1" xfId="3" applyNumberFormat="1" applyFont="1" applyFill="1" applyBorder="1" applyAlignment="1" applyProtection="1">
      <alignment horizontal="center" vertical="center" wrapText="1"/>
    </xf>
    <xf numFmtId="165" fontId="9" fillId="0" borderId="2" xfId="1" applyFont="1" applyBorder="1" applyAlignment="1" applyProtection="1">
      <alignment horizontal="center" vertical="center" wrapText="1"/>
    </xf>
    <xf numFmtId="179" fontId="9" fillId="0" borderId="12" xfId="3" applyNumberFormat="1" applyFont="1" applyBorder="1" applyAlignment="1" applyProtection="1">
      <alignment horizontal="center" vertical="center" wrapText="1"/>
    </xf>
    <xf numFmtId="0" fontId="13" fillId="21" borderId="3" xfId="0" applyFont="1" applyFill="1" applyBorder="1" applyAlignment="1">
      <alignment horizontal="center" vertical="center" wrapText="1"/>
    </xf>
    <xf numFmtId="165" fontId="13" fillId="21" borderId="2" xfId="0" applyNumberFormat="1" applyFont="1" applyFill="1" applyBorder="1" applyAlignment="1">
      <alignment horizontal="center" vertical="center" wrapText="1"/>
    </xf>
    <xf numFmtId="10" fontId="13" fillId="21" borderId="1" xfId="3" applyNumberFormat="1" applyFont="1" applyFill="1" applyBorder="1" applyAlignment="1" applyProtection="1">
      <alignment horizontal="center" vertical="center" wrapText="1"/>
    </xf>
    <xf numFmtId="165" fontId="13" fillId="22" borderId="2" xfId="0" applyNumberFormat="1" applyFont="1" applyFill="1" applyBorder="1" applyAlignment="1">
      <alignment horizontal="center" vertical="center" wrapText="1"/>
    </xf>
    <xf numFmtId="179" fontId="13" fillId="22" borderId="1" xfId="3" applyNumberFormat="1" applyFont="1" applyFill="1" applyBorder="1" applyAlignment="1" applyProtection="1">
      <alignment horizontal="center" vertical="center" wrapText="1"/>
    </xf>
    <xf numFmtId="165" fontId="13" fillId="16" borderId="2" xfId="0" applyNumberFormat="1" applyFont="1" applyFill="1" applyBorder="1" applyAlignment="1">
      <alignment horizontal="center" vertical="center" wrapText="1"/>
    </xf>
    <xf numFmtId="9" fontId="13" fillId="16" borderId="11" xfId="3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10" fontId="9" fillId="14" borderId="1" xfId="0" applyNumberFormat="1" applyFont="1" applyFill="1" applyBorder="1" applyAlignment="1">
      <alignment horizontal="center" vertical="center" wrapText="1"/>
    </xf>
    <xf numFmtId="179" fontId="9" fillId="0" borderId="0" xfId="3" applyNumberFormat="1" applyFont="1" applyBorder="1" applyAlignment="1" applyProtection="1">
      <alignment horizontal="center" vertical="center" wrapText="1"/>
      <protection locked="0"/>
    </xf>
    <xf numFmtId="0" fontId="9" fillId="0" borderId="16" xfId="0" applyFont="1" applyBorder="1" applyAlignment="1">
      <alignment horizontal="center" vertical="center" wrapText="1"/>
    </xf>
    <xf numFmtId="0" fontId="9" fillId="14" borderId="2" xfId="0" applyFont="1" applyFill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191" fontId="0" fillId="0" borderId="16" xfId="0" applyNumberFormat="1" applyBorder="1" applyAlignment="1">
      <alignment vertical="center"/>
    </xf>
    <xf numFmtId="0" fontId="8" fillId="27" borderId="17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4" fillId="0" borderId="0" xfId="0" applyFont="1" applyAlignment="1">
      <alignment vertical="center" wrapText="1"/>
    </xf>
    <xf numFmtId="0" fontId="13" fillId="7" borderId="16" xfId="0" applyFont="1" applyFill="1" applyBorder="1" applyAlignment="1">
      <alignment horizontal="left" vertical="center" wrapText="1"/>
    </xf>
    <xf numFmtId="0" fontId="13" fillId="7" borderId="16" xfId="0" applyFont="1" applyFill="1" applyBorder="1" applyAlignment="1">
      <alignment horizontal="left" vertical="center"/>
    </xf>
    <xf numFmtId="0" fontId="14" fillId="6" borderId="16" xfId="0" applyFont="1" applyFill="1" applyBorder="1" applyAlignment="1">
      <alignment horizontal="center" vertical="center" wrapText="1"/>
    </xf>
    <xf numFmtId="0" fontId="14" fillId="0" borderId="16" xfId="0" applyFont="1" applyBorder="1" applyAlignment="1" applyProtection="1">
      <alignment horizontal="center" vertical="center" wrapText="1"/>
      <protection locked="0"/>
    </xf>
    <xf numFmtId="0" fontId="14" fillId="6" borderId="18" xfId="0" applyFont="1" applyFill="1" applyBorder="1" applyAlignment="1">
      <alignment horizontal="center" vertical="center" wrapText="1"/>
    </xf>
    <xf numFmtId="0" fontId="4" fillId="0" borderId="27" xfId="0" applyFont="1" applyBorder="1" applyAlignment="1">
      <alignment horizontal="center" vertical="center" wrapText="1"/>
    </xf>
    <xf numFmtId="0" fontId="14" fillId="6" borderId="30" xfId="0" applyFont="1" applyFill="1" applyBorder="1" applyAlignment="1">
      <alignment horizontal="center" vertical="center" wrapText="1"/>
    </xf>
    <xf numFmtId="0" fontId="14" fillId="0" borderId="15" xfId="0" applyFont="1" applyBorder="1" applyAlignment="1" applyProtection="1">
      <alignment horizontal="center" vertical="center" wrapText="1"/>
      <protection locked="0"/>
    </xf>
    <xf numFmtId="0" fontId="9" fillId="25" borderId="0" xfId="0" applyFont="1" applyFill="1" applyAlignment="1">
      <alignment horizontal="center" vertical="center" wrapText="1"/>
    </xf>
    <xf numFmtId="0" fontId="0" fillId="25" borderId="0" xfId="0" applyFill="1"/>
    <xf numFmtId="0" fontId="13" fillId="25" borderId="0" xfId="0" applyFont="1" applyFill="1" applyAlignment="1">
      <alignment horizontal="center" vertical="center" wrapText="1"/>
    </xf>
    <xf numFmtId="0" fontId="13" fillId="6" borderId="6" xfId="0" applyFont="1" applyFill="1" applyBorder="1" applyAlignment="1">
      <alignment horizontal="center" vertical="center" wrapText="1"/>
    </xf>
    <xf numFmtId="0" fontId="9" fillId="6" borderId="7" xfId="0" applyFont="1" applyFill="1" applyBorder="1" applyAlignment="1">
      <alignment horizontal="center" vertical="center" wrapText="1"/>
    </xf>
    <xf numFmtId="192" fontId="10" fillId="0" borderId="1" xfId="0" applyNumberFormat="1" applyFont="1" applyBorder="1" applyAlignment="1">
      <alignment horizontal="center" vertical="center" wrapText="1"/>
    </xf>
    <xf numFmtId="0" fontId="8" fillId="27" borderId="17" xfId="0" applyFont="1" applyFill="1" applyBorder="1" applyAlignment="1">
      <alignment horizontal="center" vertical="center" wrapText="1"/>
    </xf>
    <xf numFmtId="191" fontId="0" fillId="24" borderId="16" xfId="0" applyNumberFormat="1" applyFill="1" applyBorder="1" applyAlignment="1">
      <alignment vertical="center"/>
    </xf>
    <xf numFmtId="166" fontId="13" fillId="0" borderId="0" xfId="0" applyNumberFormat="1" applyFont="1" applyAlignment="1">
      <alignment vertical="center"/>
    </xf>
    <xf numFmtId="168" fontId="9" fillId="8" borderId="0" xfId="0" applyNumberFormat="1" applyFont="1" applyFill="1" applyAlignment="1">
      <alignment horizontal="center" vertical="center"/>
    </xf>
    <xf numFmtId="0" fontId="0" fillId="0" borderId="0" xfId="0" applyAlignment="1">
      <alignment horizontal="right" vertical="center"/>
    </xf>
    <xf numFmtId="191" fontId="0" fillId="0" borderId="0" xfId="0" applyNumberFormat="1" applyAlignment="1">
      <alignment horizontal="center" vertical="center"/>
    </xf>
    <xf numFmtId="0" fontId="30" fillId="0" borderId="9" xfId="6" applyFont="1" applyBorder="1" applyAlignment="1">
      <alignment vertical="center"/>
    </xf>
    <xf numFmtId="0" fontId="31" fillId="32" borderId="1" xfId="6" applyFont="1" applyFill="1" applyBorder="1" applyAlignment="1">
      <alignment horizontal="center" vertical="center" wrapText="1"/>
    </xf>
    <xf numFmtId="0" fontId="31" fillId="32" borderId="1" xfId="6" applyFont="1" applyFill="1" applyBorder="1" applyAlignment="1">
      <alignment vertical="center" wrapText="1"/>
    </xf>
    <xf numFmtId="0" fontId="31" fillId="32" borderId="1" xfId="0" applyFont="1" applyFill="1" applyBorder="1" applyAlignment="1">
      <alignment horizontal="center" vertical="center" wrapText="1"/>
    </xf>
    <xf numFmtId="0" fontId="31" fillId="34" borderId="1" xfId="0" applyFont="1" applyFill="1" applyBorder="1" applyAlignment="1">
      <alignment vertical="center"/>
    </xf>
    <xf numFmtId="191" fontId="33" fillId="34" borderId="1" xfId="6" applyNumberFormat="1" applyFont="1" applyFill="1" applyBorder="1" applyAlignment="1">
      <alignment horizontal="center" vertical="center" wrapText="1"/>
    </xf>
    <xf numFmtId="0" fontId="33" fillId="34" borderId="1" xfId="6" applyFont="1" applyFill="1" applyBorder="1" applyAlignment="1">
      <alignment horizontal="center" vertical="center" wrapText="1"/>
    </xf>
    <xf numFmtId="191" fontId="33" fillId="34" borderId="1" xfId="6" applyNumberFormat="1" applyFont="1" applyFill="1" applyBorder="1" applyAlignment="1">
      <alignment horizontal="right" vertical="center" wrapText="1"/>
    </xf>
    <xf numFmtId="191" fontId="31" fillId="34" borderId="1" xfId="6" applyNumberFormat="1" applyFont="1" applyFill="1" applyBorder="1" applyAlignment="1">
      <alignment horizontal="right" vertical="center" wrapText="1"/>
    </xf>
    <xf numFmtId="0" fontId="31" fillId="34" borderId="12" xfId="0" applyFont="1" applyFill="1" applyBorder="1" applyAlignment="1">
      <alignment vertical="center"/>
    </xf>
    <xf numFmtId="191" fontId="33" fillId="34" borderId="12" xfId="6" applyNumberFormat="1" applyFont="1" applyFill="1" applyBorder="1" applyAlignment="1">
      <alignment horizontal="center" vertical="center" wrapText="1"/>
    </xf>
    <xf numFmtId="0" fontId="33" fillId="34" borderId="0" xfId="6" applyFont="1" applyFill="1" applyAlignment="1">
      <alignment horizontal="center" vertical="center" wrapText="1"/>
    </xf>
    <xf numFmtId="191" fontId="33" fillId="34" borderId="12" xfId="6" applyNumberFormat="1" applyFont="1" applyFill="1" applyBorder="1" applyAlignment="1">
      <alignment horizontal="right" vertical="center" wrapText="1"/>
    </xf>
    <xf numFmtId="191" fontId="31" fillId="34" borderId="12" xfId="6" applyNumberFormat="1" applyFont="1" applyFill="1" applyBorder="1" applyAlignment="1">
      <alignment horizontal="right" vertical="center" wrapText="1"/>
    </xf>
    <xf numFmtId="191" fontId="33" fillId="34" borderId="11" xfId="6" applyNumberFormat="1" applyFont="1" applyFill="1" applyBorder="1" applyAlignment="1">
      <alignment horizontal="right" vertical="center" wrapText="1"/>
    </xf>
    <xf numFmtId="191" fontId="33" fillId="35" borderId="11" xfId="6" applyNumberFormat="1" applyFont="1" applyFill="1" applyBorder="1" applyAlignment="1">
      <alignment vertical="center" wrapText="1"/>
    </xf>
    <xf numFmtId="191" fontId="33" fillId="35" borderId="1" xfId="6" applyNumberFormat="1" applyFont="1" applyFill="1" applyBorder="1" applyAlignment="1">
      <alignment vertical="center" wrapText="1"/>
    </xf>
    <xf numFmtId="0" fontId="31" fillId="34" borderId="1" xfId="6" applyFont="1" applyFill="1" applyBorder="1" applyAlignment="1">
      <alignment horizontal="center" vertical="center"/>
    </xf>
    <xf numFmtId="165" fontId="31" fillId="34" borderId="1" xfId="1" applyFont="1" applyFill="1" applyBorder="1" applyAlignment="1">
      <alignment vertical="center"/>
    </xf>
    <xf numFmtId="191" fontId="31" fillId="34" borderId="1" xfId="1" applyNumberFormat="1" applyFont="1" applyFill="1" applyBorder="1" applyAlignment="1">
      <alignment vertical="center"/>
    </xf>
    <xf numFmtId="0" fontId="31" fillId="35" borderId="1" xfId="6" applyFont="1" applyFill="1" applyBorder="1" applyAlignment="1">
      <alignment vertical="center"/>
    </xf>
    <xf numFmtId="0" fontId="34" fillId="34" borderId="1" xfId="6" applyFont="1" applyFill="1" applyBorder="1" applyAlignment="1">
      <alignment horizontal="center" vertical="center" wrapText="1"/>
    </xf>
    <xf numFmtId="191" fontId="34" fillId="34" borderId="1" xfId="1" applyNumberFormat="1" applyFont="1" applyFill="1" applyBorder="1" applyAlignment="1">
      <alignment vertical="center" wrapText="1"/>
    </xf>
    <xf numFmtId="0" fontId="34" fillId="35" borderId="1" xfId="6" applyFont="1" applyFill="1" applyBorder="1" applyAlignment="1">
      <alignment vertical="center" wrapText="1"/>
    </xf>
    <xf numFmtId="0" fontId="34" fillId="32" borderId="2" xfId="6" applyFont="1" applyFill="1" applyBorder="1" applyAlignment="1">
      <alignment horizontal="center" vertical="center" wrapText="1"/>
    </xf>
    <xf numFmtId="191" fontId="34" fillId="32" borderId="1" xfId="6" applyNumberFormat="1" applyFont="1" applyFill="1" applyBorder="1" applyAlignment="1">
      <alignment horizontal="center" vertical="center" wrapText="1"/>
    </xf>
    <xf numFmtId="0" fontId="30" fillId="0" borderId="0" xfId="6" applyFont="1" applyAlignment="1">
      <alignment vertical="center"/>
    </xf>
    <xf numFmtId="0" fontId="34" fillId="32" borderId="1" xfId="6" applyFont="1" applyFill="1" applyBorder="1" applyAlignment="1">
      <alignment horizontal="center" vertical="center" wrapText="1"/>
    </xf>
    <xf numFmtId="0" fontId="34" fillId="32" borderId="2" xfId="6" applyFont="1" applyFill="1" applyBorder="1" applyAlignment="1">
      <alignment vertical="center" wrapText="1"/>
    </xf>
    <xf numFmtId="0" fontId="34" fillId="32" borderId="10" xfId="6" applyFont="1" applyFill="1" applyBorder="1" applyAlignment="1">
      <alignment vertical="center" wrapText="1"/>
    </xf>
    <xf numFmtId="0" fontId="34" fillId="32" borderId="3" xfId="6" applyFont="1" applyFill="1" applyBorder="1" applyAlignment="1">
      <alignment vertical="center" wrapText="1"/>
    </xf>
    <xf numFmtId="0" fontId="35" fillId="36" borderId="1" xfId="6" applyFont="1" applyFill="1" applyBorder="1" applyAlignment="1">
      <alignment horizontal="center" vertical="center" wrapText="1"/>
    </xf>
    <xf numFmtId="0" fontId="35" fillId="34" borderId="1" xfId="6" applyFont="1" applyFill="1" applyBorder="1" applyAlignment="1">
      <alignment horizontal="center" vertical="center" wrapText="1"/>
    </xf>
    <xf numFmtId="191" fontId="30" fillId="34" borderId="1" xfId="5" applyNumberFormat="1" applyFont="1" applyFill="1" applyBorder="1" applyAlignment="1">
      <alignment horizontal="center" vertical="center" wrapText="1"/>
    </xf>
    <xf numFmtId="0" fontId="34" fillId="36" borderId="1" xfId="6" applyFont="1" applyFill="1" applyBorder="1" applyAlignment="1">
      <alignment horizontal="center" vertical="center" wrapText="1"/>
    </xf>
    <xf numFmtId="10" fontId="33" fillId="23" borderId="1" xfId="6" applyNumberFormat="1" applyFont="1" applyFill="1" applyBorder="1" applyAlignment="1">
      <alignment horizontal="center" vertical="center" wrapText="1"/>
    </xf>
    <xf numFmtId="191" fontId="35" fillId="34" borderId="1" xfId="6" applyNumberFormat="1" applyFont="1" applyFill="1" applyBorder="1" applyAlignment="1">
      <alignment horizontal="center" vertical="center" wrapText="1"/>
    </xf>
    <xf numFmtId="10" fontId="33" fillId="34" borderId="1" xfId="6" applyNumberFormat="1" applyFont="1" applyFill="1" applyBorder="1" applyAlignment="1">
      <alignment horizontal="center" vertical="center" wrapText="1"/>
    </xf>
    <xf numFmtId="0" fontId="35" fillId="34" borderId="1" xfId="6" applyFont="1" applyFill="1" applyBorder="1" applyAlignment="1">
      <alignment horizontal="right" vertical="center" wrapText="1"/>
    </xf>
    <xf numFmtId="10" fontId="33" fillId="34" borderId="3" xfId="6" applyNumberFormat="1" applyFont="1" applyFill="1" applyBorder="1" applyAlignment="1">
      <alignment horizontal="center" vertical="center" wrapText="1"/>
    </xf>
    <xf numFmtId="191" fontId="34" fillId="33" borderId="1" xfId="6" applyNumberFormat="1" applyFont="1" applyFill="1" applyBorder="1" applyAlignment="1">
      <alignment horizontal="center" vertical="center" wrapText="1"/>
    </xf>
    <xf numFmtId="0" fontId="31" fillId="32" borderId="4" xfId="0" applyFont="1" applyFill="1" applyBorder="1" applyAlignment="1">
      <alignment horizontal="center" vertical="center"/>
    </xf>
    <xf numFmtId="0" fontId="33" fillId="32" borderId="14" xfId="0" applyFont="1" applyFill="1" applyBorder="1" applyAlignment="1">
      <alignment vertical="center"/>
    </xf>
    <xf numFmtId="0" fontId="33" fillId="32" borderId="5" xfId="0" applyFont="1" applyFill="1" applyBorder="1" applyAlignment="1">
      <alignment vertical="center"/>
    </xf>
    <xf numFmtId="0" fontId="31" fillId="32" borderId="2" xfId="0" applyFont="1" applyFill="1" applyBorder="1" applyAlignment="1">
      <alignment horizontal="center" vertical="center"/>
    </xf>
    <xf numFmtId="0" fontId="33" fillId="32" borderId="10" xfId="0" applyFont="1" applyFill="1" applyBorder="1" applyAlignment="1">
      <alignment vertical="center"/>
    </xf>
    <xf numFmtId="0" fontId="33" fillId="32" borderId="3" xfId="0" applyFont="1" applyFill="1" applyBorder="1" applyAlignment="1">
      <alignment vertical="center"/>
    </xf>
    <xf numFmtId="0" fontId="31" fillId="32" borderId="8" xfId="0" applyFont="1" applyFill="1" applyBorder="1" applyAlignment="1">
      <alignment horizontal="center" vertical="center"/>
    </xf>
    <xf numFmtId="0" fontId="33" fillId="32" borderId="13" xfId="0" applyFont="1" applyFill="1" applyBorder="1" applyAlignment="1">
      <alignment vertical="center"/>
    </xf>
    <xf numFmtId="0" fontId="33" fillId="32" borderId="9" xfId="0" applyFont="1" applyFill="1" applyBorder="1" applyAlignment="1">
      <alignment vertical="center"/>
    </xf>
    <xf numFmtId="0" fontId="31" fillId="34" borderId="1" xfId="0" applyFont="1" applyFill="1" applyBorder="1" applyAlignment="1">
      <alignment horizontal="center" vertical="center"/>
    </xf>
    <xf numFmtId="0" fontId="31" fillId="34" borderId="12" xfId="0" applyFont="1" applyFill="1" applyBorder="1" applyAlignment="1">
      <alignment horizontal="center" vertical="center"/>
    </xf>
    <xf numFmtId="0" fontId="33" fillId="34" borderId="11" xfId="0" applyFont="1" applyFill="1" applyBorder="1" applyAlignment="1">
      <alignment horizontal="center" vertical="center"/>
    </xf>
    <xf numFmtId="0" fontId="33" fillId="34" borderId="1" xfId="0" applyFont="1" applyFill="1" applyBorder="1" applyAlignment="1">
      <alignment horizontal="center" vertical="center"/>
    </xf>
    <xf numFmtId="4" fontId="33" fillId="34" borderId="11" xfId="0" applyNumberFormat="1" applyFont="1" applyFill="1" applyBorder="1" applyAlignment="1">
      <alignment horizontal="center" vertical="center"/>
    </xf>
    <xf numFmtId="0" fontId="33" fillId="34" borderId="11" xfId="0" applyFont="1" applyFill="1" applyBorder="1" applyAlignment="1">
      <alignment horizontal="left" vertical="center" wrapText="1"/>
    </xf>
    <xf numFmtId="4" fontId="33" fillId="34" borderId="1" xfId="0" applyNumberFormat="1" applyFont="1" applyFill="1" applyBorder="1" applyAlignment="1">
      <alignment horizontal="center" vertical="center"/>
    </xf>
    <xf numFmtId="191" fontId="0" fillId="0" borderId="0" xfId="0" applyNumberFormat="1"/>
    <xf numFmtId="0" fontId="36" fillId="30" borderId="1" xfId="0" applyFont="1" applyFill="1" applyBorder="1" applyAlignment="1">
      <alignment horizontal="left" wrapText="1"/>
    </xf>
    <xf numFmtId="0" fontId="37" fillId="0" borderId="1" xfId="0" applyFont="1" applyBorder="1" applyAlignment="1">
      <alignment wrapText="1"/>
    </xf>
    <xf numFmtId="0" fontId="8" fillId="0" borderId="1" xfId="0" applyFont="1" applyBorder="1" applyAlignment="1">
      <alignment horizontal="left" vertical="center" wrapText="1"/>
    </xf>
    <xf numFmtId="0" fontId="38" fillId="0" borderId="0" xfId="0" applyFont="1" applyAlignment="1">
      <alignment wrapText="1"/>
    </xf>
    <xf numFmtId="0" fontId="28" fillId="0" borderId="0" xfId="0" applyFont="1" applyAlignment="1">
      <alignment horizontal="center" vertical="center"/>
    </xf>
    <xf numFmtId="166" fontId="9" fillId="0" borderId="0" xfId="0" applyNumberFormat="1" applyFont="1" applyAlignment="1">
      <alignment vertical="center"/>
    </xf>
    <xf numFmtId="194" fontId="25" fillId="0" borderId="0" xfId="3" applyNumberFormat="1"/>
    <xf numFmtId="4" fontId="0" fillId="0" borderId="0" xfId="0" applyNumberFormat="1"/>
    <xf numFmtId="191" fontId="9" fillId="0" borderId="0" xfId="0" applyNumberFormat="1" applyFont="1"/>
    <xf numFmtId="0" fontId="34" fillId="32" borderId="1" xfId="6" applyFont="1" applyFill="1" applyBorder="1" applyAlignment="1">
      <alignment horizontal="center" vertical="center" wrapText="1"/>
    </xf>
    <xf numFmtId="0" fontId="31" fillId="36" borderId="1" xfId="0" applyFont="1" applyFill="1" applyBorder="1" applyAlignment="1">
      <alignment horizontal="center" vertical="center" textRotation="90"/>
    </xf>
    <xf numFmtId="0" fontId="32" fillId="32" borderId="1" xfId="6" applyFont="1" applyFill="1" applyBorder="1" applyAlignment="1">
      <alignment horizontal="center" vertical="center" textRotation="90"/>
    </xf>
    <xf numFmtId="0" fontId="34" fillId="33" borderId="2" xfId="6" applyFont="1" applyFill="1" applyBorder="1" applyAlignment="1">
      <alignment horizontal="center" vertical="center" wrapText="1"/>
    </xf>
    <xf numFmtId="0" fontId="34" fillId="33" borderId="10" xfId="6" applyFont="1" applyFill="1" applyBorder="1" applyAlignment="1">
      <alignment horizontal="center" vertical="center" wrapText="1"/>
    </xf>
    <xf numFmtId="0" fontId="34" fillId="33" borderId="3" xfId="6" applyFont="1" applyFill="1" applyBorder="1" applyAlignment="1">
      <alignment horizontal="center" vertical="center" wrapText="1"/>
    </xf>
    <xf numFmtId="0" fontId="35" fillId="34" borderId="1" xfId="6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29" fillId="32" borderId="2" xfId="0" applyFont="1" applyFill="1" applyBorder="1" applyAlignment="1">
      <alignment horizontal="center" vertical="center" wrapText="1"/>
    </xf>
    <xf numFmtId="0" fontId="29" fillId="32" borderId="10" xfId="0" applyFont="1" applyFill="1" applyBorder="1" applyAlignment="1">
      <alignment horizontal="center" vertical="center"/>
    </xf>
    <xf numFmtId="0" fontId="29" fillId="32" borderId="3" xfId="0" applyFont="1" applyFill="1" applyBorder="1" applyAlignment="1">
      <alignment horizontal="center" vertical="center"/>
    </xf>
    <xf numFmtId="0" fontId="29" fillId="33" borderId="1" xfId="6" applyFont="1" applyFill="1" applyBorder="1" applyAlignment="1">
      <alignment horizontal="center" vertical="center"/>
    </xf>
    <xf numFmtId="0" fontId="31" fillId="32" borderId="1" xfId="6" applyFont="1" applyFill="1" applyBorder="1" applyAlignment="1">
      <alignment horizontal="center" vertical="center"/>
    </xf>
    <xf numFmtId="0" fontId="31" fillId="31" borderId="1" xfId="0" applyFont="1" applyFill="1" applyBorder="1" applyAlignment="1">
      <alignment horizontal="center" vertical="center"/>
    </xf>
    <xf numFmtId="0" fontId="34" fillId="32" borderId="2" xfId="6" applyFont="1" applyFill="1" applyBorder="1" applyAlignment="1">
      <alignment horizontal="center" vertical="center" wrapText="1"/>
    </xf>
    <xf numFmtId="0" fontId="34" fillId="32" borderId="10" xfId="6" applyFont="1" applyFill="1" applyBorder="1" applyAlignment="1">
      <alignment horizontal="center" vertical="center" wrapText="1"/>
    </xf>
    <xf numFmtId="0" fontId="34" fillId="32" borderId="3" xfId="6" applyFont="1" applyFill="1" applyBorder="1" applyAlignment="1">
      <alignment horizontal="center" vertical="center" wrapText="1"/>
    </xf>
    <xf numFmtId="0" fontId="35" fillId="34" borderId="2" xfId="6" applyFont="1" applyFill="1" applyBorder="1" applyAlignment="1">
      <alignment horizontal="center" vertical="center" wrapText="1"/>
    </xf>
    <xf numFmtId="0" fontId="35" fillId="34" borderId="10" xfId="6" applyFont="1" applyFill="1" applyBorder="1" applyAlignment="1">
      <alignment horizontal="center" vertical="center" wrapText="1"/>
    </xf>
    <xf numFmtId="0" fontId="35" fillId="34" borderId="3" xfId="6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168" fontId="9" fillId="8" borderId="0" xfId="0" applyNumberFormat="1" applyFont="1" applyFill="1" applyAlignment="1">
      <alignment horizontal="center" vertical="center"/>
    </xf>
    <xf numFmtId="0" fontId="13" fillId="7" borderId="1" xfId="0" applyFont="1" applyFill="1" applyBorder="1" applyAlignment="1">
      <alignment horizontal="center" vertical="center"/>
    </xf>
    <xf numFmtId="0" fontId="13" fillId="31" borderId="2" xfId="0" applyFont="1" applyFill="1" applyBorder="1" applyAlignment="1">
      <alignment horizontal="center" vertical="center"/>
    </xf>
    <xf numFmtId="0" fontId="13" fillId="31" borderId="10" xfId="0" applyFont="1" applyFill="1" applyBorder="1" applyAlignment="1">
      <alignment horizontal="center" vertical="center"/>
    </xf>
    <xf numFmtId="0" fontId="13" fillId="31" borderId="3" xfId="0" applyFont="1" applyFill="1" applyBorder="1" applyAlignment="1">
      <alignment horizontal="center" vertical="center"/>
    </xf>
    <xf numFmtId="0" fontId="4" fillId="0" borderId="20" xfId="0" applyFont="1" applyBorder="1" applyAlignment="1">
      <alignment horizontal="center" vertical="center" wrapText="1"/>
    </xf>
    <xf numFmtId="0" fontId="4" fillId="0" borderId="34" xfId="0" applyFont="1" applyBorder="1" applyAlignment="1">
      <alignment horizontal="center" vertical="center" wrapText="1"/>
    </xf>
    <xf numFmtId="14" fontId="4" fillId="0" borderId="20" xfId="0" applyNumberFormat="1" applyFont="1" applyBorder="1" applyAlignment="1">
      <alignment horizontal="center" vertical="center" wrapText="1"/>
    </xf>
    <xf numFmtId="14" fontId="4" fillId="0" borderId="34" xfId="0" applyNumberFormat="1" applyFont="1" applyBorder="1" applyAlignment="1">
      <alignment horizontal="center" vertical="center" wrapText="1"/>
    </xf>
    <xf numFmtId="0" fontId="13" fillId="7" borderId="16" xfId="0" applyFont="1" applyFill="1" applyBorder="1" applyAlignment="1">
      <alignment horizontal="center" vertical="center" wrapText="1"/>
    </xf>
    <xf numFmtId="0" fontId="13" fillId="9" borderId="16" xfId="0" applyFont="1" applyFill="1" applyBorder="1" applyAlignment="1">
      <alignment horizontal="center" vertical="center" wrapText="1"/>
    </xf>
    <xf numFmtId="0" fontId="4" fillId="28" borderId="25" xfId="0" applyFont="1" applyFill="1" applyBorder="1" applyAlignment="1">
      <alignment horizontal="center" vertical="center" wrapText="1"/>
    </xf>
    <xf numFmtId="0" fontId="4" fillId="28" borderId="16" xfId="0" applyFont="1" applyFill="1" applyBorder="1" applyAlignment="1">
      <alignment horizontal="center" vertical="center" wrapText="1"/>
    </xf>
    <xf numFmtId="0" fontId="4" fillId="28" borderId="26" xfId="0" applyFont="1" applyFill="1" applyBorder="1" applyAlignment="1">
      <alignment horizontal="center" vertical="center" wrapText="1"/>
    </xf>
    <xf numFmtId="0" fontId="4" fillId="28" borderId="24" xfId="0" applyFont="1" applyFill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 wrapText="1"/>
    </xf>
    <xf numFmtId="0" fontId="4" fillId="0" borderId="35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4" fillId="0" borderId="23" xfId="0" applyFont="1" applyBorder="1" applyAlignment="1">
      <alignment horizontal="center" vertical="center" wrapText="1"/>
    </xf>
    <xf numFmtId="0" fontId="13" fillId="7" borderId="16" xfId="0" applyFont="1" applyFill="1" applyBorder="1" applyAlignment="1">
      <alignment horizontal="left" vertical="center" wrapText="1"/>
    </xf>
    <xf numFmtId="166" fontId="14" fillId="0" borderId="0" xfId="0" applyNumberFormat="1" applyFont="1" applyAlignment="1" applyProtection="1">
      <alignment horizontal="center" vertical="center" wrapText="1"/>
      <protection locked="0"/>
    </xf>
    <xf numFmtId="0" fontId="4" fillId="27" borderId="40" xfId="0" applyFont="1" applyFill="1" applyBorder="1" applyAlignment="1">
      <alignment horizontal="center" vertical="center" wrapText="1"/>
    </xf>
    <xf numFmtId="0" fontId="4" fillId="27" borderId="37" xfId="0" applyFont="1" applyFill="1" applyBorder="1" applyAlignment="1">
      <alignment horizontal="center" vertical="center" wrapText="1"/>
    </xf>
    <xf numFmtId="0" fontId="4" fillId="27" borderId="41" xfId="0" applyFont="1" applyFill="1" applyBorder="1" applyAlignment="1">
      <alignment horizontal="center" vertical="center" wrapText="1"/>
    </xf>
    <xf numFmtId="0" fontId="4" fillId="28" borderId="38" xfId="0" applyFont="1" applyFill="1" applyBorder="1" applyAlignment="1">
      <alignment horizontal="center" vertical="center" wrapText="1"/>
    </xf>
    <xf numFmtId="0" fontId="4" fillId="28" borderId="39" xfId="0" applyFont="1" applyFill="1" applyBorder="1" applyAlignment="1">
      <alignment horizontal="center" vertical="center" wrapText="1"/>
    </xf>
    <xf numFmtId="0" fontId="4" fillId="0" borderId="32" xfId="0" applyFont="1" applyBorder="1" applyAlignment="1">
      <alignment horizontal="center" vertical="center" wrapText="1"/>
    </xf>
    <xf numFmtId="0" fontId="4" fillId="0" borderId="31" xfId="0" applyFont="1" applyBorder="1" applyAlignment="1">
      <alignment horizontal="center" vertical="center" wrapText="1"/>
    </xf>
    <xf numFmtId="14" fontId="4" fillId="0" borderId="15" xfId="0" applyNumberFormat="1" applyFont="1" applyBorder="1" applyAlignment="1">
      <alignment horizontal="center" vertical="center" wrapText="1"/>
    </xf>
    <xf numFmtId="0" fontId="4" fillId="0" borderId="33" xfId="0" applyFont="1" applyBorder="1" applyAlignment="1">
      <alignment horizontal="center" vertical="center" wrapText="1"/>
    </xf>
    <xf numFmtId="0" fontId="4" fillId="0" borderId="28" xfId="0" applyFont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0" fontId="4" fillId="0" borderId="24" xfId="0" applyFont="1" applyBorder="1" applyAlignment="1">
      <alignment horizontal="center" vertical="center" wrapText="1"/>
    </xf>
    <xf numFmtId="0" fontId="4" fillId="0" borderId="39" xfId="0" applyFont="1" applyBorder="1" applyAlignment="1">
      <alignment horizontal="center" vertical="center" wrapText="1"/>
    </xf>
    <xf numFmtId="14" fontId="4" fillId="0" borderId="16" xfId="0" applyNumberFormat="1" applyFont="1" applyBorder="1" applyAlignment="1">
      <alignment horizontal="center" vertical="center" wrapText="1"/>
    </xf>
    <xf numFmtId="0" fontId="8" fillId="26" borderId="15" xfId="0" applyFont="1" applyFill="1" applyBorder="1" applyAlignment="1">
      <alignment horizontal="center" vertical="center"/>
    </xf>
    <xf numFmtId="0" fontId="8" fillId="26" borderId="20" xfId="0" applyFont="1" applyFill="1" applyBorder="1" applyAlignment="1">
      <alignment horizontal="center" vertical="center"/>
    </xf>
    <xf numFmtId="0" fontId="8" fillId="26" borderId="19" xfId="0" applyFont="1" applyFill="1" applyBorder="1" applyAlignment="1">
      <alignment horizontal="center" vertical="center"/>
    </xf>
    <xf numFmtId="0" fontId="8" fillId="26" borderId="36" xfId="0" applyFont="1" applyFill="1" applyBorder="1" applyAlignment="1">
      <alignment horizontal="center" vertical="center"/>
    </xf>
    <xf numFmtId="0" fontId="8" fillId="26" borderId="30" xfId="0" applyFont="1" applyFill="1" applyBorder="1" applyAlignment="1">
      <alignment horizontal="center" vertical="center"/>
    </xf>
    <xf numFmtId="0" fontId="8" fillId="26" borderId="27" xfId="0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justify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13" fillId="15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3" fillId="15" borderId="1" xfId="0" applyFont="1" applyFill="1" applyBorder="1" applyAlignment="1">
      <alignment horizontal="center" vertical="center"/>
    </xf>
    <xf numFmtId="0" fontId="13" fillId="15" borderId="11" xfId="0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15" fillId="15" borderId="1" xfId="0" applyFont="1" applyFill="1" applyBorder="1" applyAlignment="1">
      <alignment horizontal="center" vertical="center"/>
    </xf>
    <xf numFmtId="0" fontId="22" fillId="0" borderId="1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left" vertical="center"/>
    </xf>
    <xf numFmtId="0" fontId="0" fillId="0" borderId="1" xfId="0" applyBorder="1"/>
    <xf numFmtId="0" fontId="5" fillId="0" borderId="1" xfId="0" applyFont="1" applyBorder="1" applyAlignment="1">
      <alignment horizontal="justify" vertical="center" wrapText="1"/>
    </xf>
    <xf numFmtId="0" fontId="13" fillId="16" borderId="1" xfId="0" applyFont="1" applyFill="1" applyBorder="1" applyAlignment="1">
      <alignment horizontal="center" vertical="center" wrapText="1"/>
    </xf>
    <xf numFmtId="0" fontId="13" fillId="21" borderId="1" xfId="0" applyFont="1" applyFill="1" applyBorder="1" applyAlignment="1">
      <alignment horizontal="center" vertical="center" wrapText="1"/>
    </xf>
    <xf numFmtId="0" fontId="13" fillId="22" borderId="1" xfId="0" applyFont="1" applyFill="1" applyBorder="1" applyAlignment="1">
      <alignment horizontal="center" vertical="center" wrapText="1"/>
    </xf>
    <xf numFmtId="0" fontId="9" fillId="30" borderId="1" xfId="0" applyFont="1" applyFill="1" applyBorder="1" applyAlignment="1">
      <alignment horizontal="right" vertical="center"/>
    </xf>
    <xf numFmtId="0" fontId="9" fillId="30" borderId="1" xfId="0" applyFont="1" applyFill="1" applyBorder="1" applyAlignment="1">
      <alignment horizontal="justify" vertical="center" wrapText="1"/>
    </xf>
    <xf numFmtId="0" fontId="9" fillId="30" borderId="1" xfId="0" applyFont="1" applyFill="1" applyBorder="1" applyAlignment="1">
      <alignment horizontal="center" vertical="center"/>
    </xf>
    <xf numFmtId="4" fontId="9" fillId="30" borderId="1" xfId="0" applyNumberFormat="1" applyFont="1" applyFill="1" applyBorder="1" applyAlignment="1" applyProtection="1">
      <alignment horizontal="center" vertical="center"/>
      <protection locked="0"/>
    </xf>
    <xf numFmtId="166" fontId="9" fillId="37" borderId="1" xfId="0" applyNumberFormat="1" applyFont="1" applyFill="1" applyBorder="1" applyAlignment="1">
      <alignment horizontal="center" vertical="center"/>
    </xf>
    <xf numFmtId="166" fontId="9" fillId="30" borderId="1" xfId="0" applyNumberFormat="1" applyFont="1" applyFill="1" applyBorder="1" applyAlignment="1">
      <alignment horizontal="center" vertical="center"/>
    </xf>
    <xf numFmtId="0" fontId="9" fillId="30" borderId="16" xfId="0" applyFont="1" applyFill="1" applyBorder="1" applyAlignment="1">
      <alignment horizontal="center" vertical="center"/>
    </xf>
    <xf numFmtId="0" fontId="9" fillId="30" borderId="15" xfId="0" applyFont="1" applyFill="1" applyBorder="1" applyAlignment="1">
      <alignment horizontal="center" vertical="center"/>
    </xf>
    <xf numFmtId="166" fontId="14" fillId="30" borderId="16" xfId="0" applyNumberFormat="1" applyFont="1" applyFill="1" applyBorder="1" applyAlignment="1" applyProtection="1">
      <alignment horizontal="center" vertical="center" wrapText="1"/>
      <protection locked="0"/>
    </xf>
    <xf numFmtId="166" fontId="14" fillId="30" borderId="15" xfId="0" applyNumberFormat="1" applyFont="1" applyFill="1" applyBorder="1" applyAlignment="1" applyProtection="1">
      <alignment horizontal="center" vertical="center" wrapText="1"/>
      <protection locked="0"/>
    </xf>
    <xf numFmtId="0" fontId="14" fillId="30" borderId="16" xfId="0" applyFont="1" applyFill="1" applyBorder="1" applyAlignment="1" applyProtection="1">
      <alignment horizontal="center" vertical="center" wrapText="1"/>
      <protection locked="0"/>
    </xf>
    <xf numFmtId="0" fontId="14" fillId="30" borderId="15" xfId="0" applyFont="1" applyFill="1" applyBorder="1" applyAlignment="1" applyProtection="1">
      <alignment horizontal="center" vertical="center" wrapText="1"/>
      <protection locked="0"/>
    </xf>
    <xf numFmtId="167" fontId="14" fillId="30" borderId="16" xfId="0" applyNumberFormat="1" applyFont="1" applyFill="1" applyBorder="1" applyAlignment="1" applyProtection="1">
      <alignment horizontal="center" vertical="center" wrapText="1"/>
      <protection locked="0"/>
    </xf>
    <xf numFmtId="167" fontId="14" fillId="30" borderId="15" xfId="0" applyNumberFormat="1" applyFont="1" applyFill="1" applyBorder="1" applyAlignment="1" applyProtection="1">
      <alignment horizontal="center" vertical="center" wrapText="1"/>
      <protection locked="0"/>
    </xf>
    <xf numFmtId="2" fontId="14" fillId="0" borderId="16" xfId="0" applyNumberFormat="1" applyFont="1" applyBorder="1" applyAlignment="1" applyProtection="1">
      <alignment horizontal="center" vertical="center" wrapText="1"/>
      <protection locked="0"/>
    </xf>
    <xf numFmtId="166" fontId="14" fillId="38" borderId="1" xfId="0" applyNumberFormat="1" applyFont="1" applyFill="1" applyBorder="1" applyAlignment="1">
      <alignment horizontal="center" vertical="center" wrapText="1"/>
    </xf>
    <xf numFmtId="0" fontId="0" fillId="38" borderId="16" xfId="0" applyFill="1" applyBorder="1" applyAlignment="1">
      <alignment vertical="center" wrapText="1"/>
    </xf>
    <xf numFmtId="0" fontId="0" fillId="38" borderId="16" xfId="0" applyFill="1" applyBorder="1" applyAlignment="1">
      <alignment horizontal="center" vertical="center"/>
    </xf>
    <xf numFmtId="0" fontId="0" fillId="38" borderId="16" xfId="0" applyFill="1" applyBorder="1" applyAlignment="1">
      <alignment horizontal="center"/>
    </xf>
    <xf numFmtId="0" fontId="0" fillId="38" borderId="19" xfId="0" applyFill="1" applyBorder="1" applyAlignment="1">
      <alignment horizontal="center" vertical="center"/>
    </xf>
    <xf numFmtId="0" fontId="10" fillId="30" borderId="1" xfId="0" applyFont="1" applyFill="1" applyBorder="1" applyAlignment="1">
      <alignment vertical="center" wrapText="1"/>
    </xf>
    <xf numFmtId="0" fontId="10" fillId="30" borderId="1" xfId="0" applyFont="1" applyFill="1" applyBorder="1" applyAlignment="1">
      <alignment horizontal="center" vertical="center" wrapText="1"/>
    </xf>
    <xf numFmtId="0" fontId="10" fillId="30" borderId="1" xfId="0" applyFont="1" applyFill="1" applyBorder="1" applyAlignment="1">
      <alignment horizontal="justify" vertical="center" wrapText="1"/>
    </xf>
    <xf numFmtId="0" fontId="10" fillId="30" borderId="1" xfId="0" applyFont="1" applyFill="1" applyBorder="1" applyAlignment="1">
      <alignment horizontal="justify" vertical="center" wrapText="1"/>
    </xf>
    <xf numFmtId="0" fontId="9" fillId="30" borderId="1" xfId="0" applyFont="1" applyFill="1" applyBorder="1" applyAlignment="1">
      <alignment horizontal="center" vertical="center" wrapText="1"/>
    </xf>
    <xf numFmtId="0" fontId="9" fillId="30" borderId="1" xfId="0" applyFont="1" applyFill="1" applyBorder="1" applyAlignment="1">
      <alignment horizontal="justify" vertical="center"/>
    </xf>
    <xf numFmtId="175" fontId="9" fillId="30" borderId="1" xfId="0" applyNumberFormat="1" applyFont="1" applyFill="1" applyBorder="1" applyAlignment="1">
      <alignment horizontal="center" vertical="center"/>
    </xf>
    <xf numFmtId="174" fontId="9" fillId="37" borderId="1" xfId="0" applyNumberFormat="1" applyFont="1" applyFill="1" applyBorder="1" applyAlignment="1">
      <alignment horizontal="center" vertical="center"/>
    </xf>
    <xf numFmtId="0" fontId="9" fillId="37" borderId="1" xfId="0" applyFont="1" applyFill="1" applyBorder="1" applyAlignment="1">
      <alignment horizontal="center" vertical="center"/>
    </xf>
    <xf numFmtId="10" fontId="9" fillId="30" borderId="1" xfId="0" applyNumberFormat="1" applyFont="1" applyFill="1" applyBorder="1" applyAlignment="1">
      <alignment horizontal="center" vertical="center"/>
    </xf>
    <xf numFmtId="166" fontId="13" fillId="30" borderId="1" xfId="0" applyNumberFormat="1" applyFont="1" applyFill="1" applyBorder="1" applyAlignment="1">
      <alignment horizontal="center" vertical="center"/>
    </xf>
    <xf numFmtId="0" fontId="0" fillId="39" borderId="0" xfId="0" applyFill="1"/>
    <xf numFmtId="0" fontId="9" fillId="40" borderId="1" xfId="0" applyFont="1" applyFill="1" applyBorder="1" applyAlignment="1">
      <alignment horizontal="justify" vertical="center" wrapText="1"/>
    </xf>
    <xf numFmtId="10" fontId="9" fillId="29" borderId="1" xfId="0" applyNumberFormat="1" applyFont="1" applyFill="1" applyBorder="1" applyAlignment="1" applyProtection="1">
      <alignment horizontal="center" vertical="center"/>
      <protection locked="0"/>
    </xf>
  </cellXfs>
  <cellStyles count="8">
    <cellStyle name="Moeda" xfId="2" builtinId="4"/>
    <cellStyle name="Moeda 2" xfId="5" xr:uid="{0C741BD6-526F-471B-85D9-8B7F41BF0E98}"/>
    <cellStyle name="Normal" xfId="0" builtinId="0"/>
    <cellStyle name="Normal 3" xfId="6" xr:uid="{E3DF8493-8DE8-4DE0-AC66-C41F00A8E9D5}"/>
    <cellStyle name="Normal 3 2" xfId="7" xr:uid="{B92DBE43-0F28-4B94-8821-82F48AD919C1}"/>
    <cellStyle name="Porcentagem" xfId="3" builtinId="5"/>
    <cellStyle name="Texto Explicativo" xfId="4" builtinId="53" customBuiltin="1"/>
    <cellStyle name="Vírgula" xfId="1" builtinId="3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DDE8CB"/>
      <rgbColor rgb="FF0000EE"/>
      <rgbColor rgb="FFFFFF00"/>
      <rgbColor rgb="FFFFC7CE"/>
      <rgbColor rgb="FFC6EFCE"/>
      <rgbColor rgb="FF9C0006"/>
      <rgbColor rgb="FF006600"/>
      <rgbColor rgb="FFE2F0D9"/>
      <rgbColor rgb="FF996600"/>
      <rgbColor rgb="FFC55A11"/>
      <rgbColor rgb="FFCCCCCC"/>
      <rgbColor rgb="FFC0C0C0"/>
      <rgbColor rgb="FF808080"/>
      <rgbColor rgb="FF8FAADC"/>
      <rgbColor rgb="FF7030A0"/>
      <rgbColor rgb="FFFFFFCC"/>
      <rgbColor rgb="FFDDEBF7"/>
      <rgbColor rgb="FFDDDDDD"/>
      <rgbColor rgb="FFFF8080"/>
      <rgbColor rgb="FF2E75B6"/>
      <rgbColor rgb="FFBDD7EE"/>
      <rgbColor rgb="FFFBE5D6"/>
      <rgbColor rgb="FFD9D9D9"/>
      <rgbColor rgb="FFFFE699"/>
      <rgbColor rgb="FFC5E0B4"/>
      <rgbColor rgb="FFD6DCE5"/>
      <rgbColor rgb="FFCC0000"/>
      <rgbColor rgb="FFD0CECE"/>
      <rgbColor rgb="FFDAE3F3"/>
      <rgbColor rgb="FF00B0F0"/>
      <rgbColor rgb="FFDEEBF7"/>
      <rgbColor rgb="FFCCFFCC"/>
      <rgbColor rgb="FFFFEB9C"/>
      <rgbColor rgb="FFB4C7DD"/>
      <rgbColor rgb="FFFFA6A6"/>
      <rgbColor rgb="FFB2B2B2"/>
      <rgbColor rgb="FFFFCCCC"/>
      <rgbColor rgb="FF4472C4"/>
      <rgbColor rgb="FFA9D18E"/>
      <rgbColor rgb="FF92D050"/>
      <rgbColor rgb="FFFFC000"/>
      <rgbColor rgb="FFF4B183"/>
      <rgbColor rgb="FFFF6600"/>
      <rgbColor rgb="FF595959"/>
      <rgbColor rgb="FFA6A6A6"/>
      <rgbColor rgb="FF043363"/>
      <rgbColor rgb="FFBFBFBF"/>
      <rgbColor rgb="FF006100"/>
      <rgbColor rgb="FF404040"/>
      <rgbColor rgb="FF9C5700"/>
      <rgbColor rgb="FFC9211E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247650</xdr:colOff>
      <xdr:row>2</xdr:row>
      <xdr:rowOff>0</xdr:rowOff>
    </xdr:to>
    <xdr:sp macro="" textlink="">
      <xdr:nvSpPr>
        <xdr:cNvPr id="2052" name="shapetype_202" hidden="1">
          <a:extLst>
            <a:ext uri="{FF2B5EF4-FFF2-40B4-BE49-F238E27FC236}">
              <a16:creationId xmlns:a16="http://schemas.microsoft.com/office/drawing/2014/main" id="{070001AE-C9AD-A24E-DA30-7B5FAEBDA2FD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247650</xdr:colOff>
      <xdr:row>2</xdr:row>
      <xdr:rowOff>0</xdr:rowOff>
    </xdr:to>
    <xdr:sp macro="" textlink="">
      <xdr:nvSpPr>
        <xdr:cNvPr id="2050" name="shapetype_202" hidden="1">
          <a:extLst>
            <a:ext uri="{FF2B5EF4-FFF2-40B4-BE49-F238E27FC236}">
              <a16:creationId xmlns:a16="http://schemas.microsoft.com/office/drawing/2014/main" id="{72AA5180-077B-7EC5-5FDF-7685136EDF9D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1440</xdr:colOff>
      <xdr:row>24</xdr:row>
      <xdr:rowOff>141120</xdr:rowOff>
    </xdr:from>
    <xdr:to>
      <xdr:col>3</xdr:col>
      <xdr:colOff>624240</xdr:colOff>
      <xdr:row>24</xdr:row>
      <xdr:rowOff>2098080</xdr:rowOff>
    </xdr:to>
    <xdr:pic>
      <xdr:nvPicPr>
        <xdr:cNvPr id="2" name="Figura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440" y="9004320"/>
          <a:ext cx="4299120" cy="1956960"/>
        </a:xfrm>
        <a:prstGeom prst="rect">
          <a:avLst/>
        </a:prstGeom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taili\Downloads\01___Modelo_de_Proposta_Orcamento_Para%20(1).xlsx" TargetMode="External"/><Relationship Id="rId1" Type="http://schemas.openxmlformats.org/officeDocument/2006/relationships/externalLinkPath" Target="01___Modelo_de_Proposta_Orcamento_Para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rientações"/>
      <sheetName val="II - Planilha Consolidada"/>
      <sheetName val="III - Parcela Fixa"/>
      <sheetName val="III-A - Mão de Obra (CCT)"/>
      <sheetName val="CCT E VT"/>
      <sheetName val="III-A.1 - Memorial de Cálculo"/>
      <sheetName val="III-A.2 - Uniforme, EPI e Equip"/>
      <sheetName val="III-C - Desloc e Pern"/>
      <sheetName val="III-E - Materiais de Consumo"/>
      <sheetName val="V - BDI"/>
      <sheetName val="V-A - IS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A29"/>
  <sheetViews>
    <sheetView view="pageBreakPreview" zoomScaleNormal="100" workbookViewId="0">
      <selection activeCell="A37" sqref="A37"/>
    </sheetView>
  </sheetViews>
  <sheetFormatPr defaultRowHeight="14.25" x14ac:dyDescent="0.2"/>
  <cols>
    <col min="1" max="1" width="72.25"/>
    <col min="2" max="1025" width="8.875"/>
  </cols>
  <sheetData>
    <row r="1" spans="1:1" ht="15" x14ac:dyDescent="0.25">
      <c r="A1" s="15" t="s">
        <v>0</v>
      </c>
    </row>
    <row r="3" spans="1:1" ht="31.5" x14ac:dyDescent="0.25">
      <c r="A3" s="259" t="s">
        <v>1</v>
      </c>
    </row>
    <row r="4" spans="1:1" x14ac:dyDescent="0.2">
      <c r="A4" s="16"/>
    </row>
    <row r="5" spans="1:1" x14ac:dyDescent="0.2">
      <c r="A5" s="16"/>
    </row>
    <row r="6" spans="1:1" ht="30" x14ac:dyDescent="0.25">
      <c r="A6" s="17" t="s">
        <v>2</v>
      </c>
    </row>
    <row r="7" spans="1:1" ht="15" x14ac:dyDescent="0.25">
      <c r="A7" s="260" t="s">
        <v>3</v>
      </c>
    </row>
    <row r="8" spans="1:1" x14ac:dyDescent="0.2">
      <c r="A8" s="16"/>
    </row>
    <row r="9" spans="1:1" ht="15" x14ac:dyDescent="0.25">
      <c r="A9" s="18" t="s">
        <v>4</v>
      </c>
    </row>
    <row r="10" spans="1:1" x14ac:dyDescent="0.2">
      <c r="A10" s="17"/>
    </row>
    <row r="11" spans="1:1" ht="29.25" x14ac:dyDescent="0.2">
      <c r="A11" s="261" t="s">
        <v>5</v>
      </c>
    </row>
    <row r="13" spans="1:1" ht="30" x14ac:dyDescent="0.25">
      <c r="A13" s="18" t="s">
        <v>6</v>
      </c>
    </row>
    <row r="15" spans="1:1" ht="44.25" x14ac:dyDescent="0.25">
      <c r="A15" s="18" t="s">
        <v>7</v>
      </c>
    </row>
    <row r="17" spans="1:1" ht="29.25" x14ac:dyDescent="0.2">
      <c r="A17" s="18" t="s">
        <v>8</v>
      </c>
    </row>
    <row r="19" spans="1:1" ht="30" x14ac:dyDescent="0.25">
      <c r="A19" s="18" t="s">
        <v>9</v>
      </c>
    </row>
    <row r="20" spans="1:1" ht="28.5" x14ac:dyDescent="0.2">
      <c r="A20" s="262" t="s">
        <v>10</v>
      </c>
    </row>
    <row r="21" spans="1:1" ht="57" x14ac:dyDescent="0.2">
      <c r="A21" s="262" t="s">
        <v>11</v>
      </c>
    </row>
    <row r="22" spans="1:1" ht="42.75" x14ac:dyDescent="0.2">
      <c r="A22" s="262" t="s">
        <v>12</v>
      </c>
    </row>
    <row r="23" spans="1:1" ht="42.75" x14ac:dyDescent="0.2">
      <c r="A23" s="262" t="s">
        <v>13</v>
      </c>
    </row>
    <row r="25" spans="1:1" ht="30" x14ac:dyDescent="0.25">
      <c r="A25" s="18" t="s">
        <v>14</v>
      </c>
    </row>
    <row r="27" spans="1:1" ht="30" x14ac:dyDescent="0.25">
      <c r="A27" s="18" t="s">
        <v>15</v>
      </c>
    </row>
    <row r="29" spans="1:1" ht="15" x14ac:dyDescent="0.25">
      <c r="A29" s="19" t="s">
        <v>16</v>
      </c>
    </row>
  </sheetData>
  <printOptions horizontalCentered="1"/>
  <pageMargins left="0.39370078740157483" right="0.39370078740157483" top="0.59055118110236227" bottom="0.39370078740157483" header="0.51181102362204722" footer="0.51181102362204722"/>
  <pageSetup paperSize="9" firstPageNumber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  <pageSetUpPr fitToPage="1"/>
  </sheetPr>
  <dimension ref="A1:AMJ25"/>
  <sheetViews>
    <sheetView view="pageBreakPreview" topLeftCell="A12" zoomScale="115" zoomScaleNormal="100" zoomScalePageLayoutView="115" workbookViewId="0">
      <selection activeCell="C14" sqref="C14:D16"/>
    </sheetView>
  </sheetViews>
  <sheetFormatPr defaultRowHeight="14.25" x14ac:dyDescent="0.2"/>
  <cols>
    <col min="1" max="1" width="10.875" style="25"/>
    <col min="2" max="2" width="25.875" style="44"/>
    <col min="3" max="3" width="10.875" style="25"/>
    <col min="4" max="4" width="14" style="25"/>
    <col min="5" max="1023" width="10.875" style="25"/>
    <col min="1024" max="1025" width="8.875"/>
  </cols>
  <sheetData>
    <row r="1" spans="1:1024" ht="54" customHeight="1" x14ac:dyDescent="0.2">
      <c r="A1" s="290" t="s">
        <v>502</v>
      </c>
      <c r="B1" s="290"/>
      <c r="C1" s="290"/>
      <c r="D1" s="290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</row>
    <row r="2" spans="1:1024" x14ac:dyDescent="0.2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</row>
    <row r="3" spans="1:1024" s="133" customFormat="1" ht="22.9" customHeight="1" x14ac:dyDescent="0.2">
      <c r="A3" s="2" t="s">
        <v>325</v>
      </c>
      <c r="B3" s="2" t="s">
        <v>79</v>
      </c>
      <c r="C3" s="2" t="s">
        <v>50</v>
      </c>
      <c r="D3" s="2" t="s">
        <v>503</v>
      </c>
      <c r="AMJ3"/>
    </row>
    <row r="4" spans="1:1024" x14ac:dyDescent="0.2">
      <c r="A4" s="136" t="s">
        <v>52</v>
      </c>
      <c r="B4" s="137" t="s">
        <v>504</v>
      </c>
      <c r="C4" s="138">
        <f>SUM(C5:C7)</f>
        <v>0</v>
      </c>
      <c r="D4" s="138">
        <f>SUM(D5:D7)</f>
        <v>0</v>
      </c>
    </row>
    <row r="5" spans="1:1024" x14ac:dyDescent="0.2">
      <c r="A5" s="139" t="s">
        <v>505</v>
      </c>
      <c r="B5" s="140" t="s">
        <v>506</v>
      </c>
      <c r="C5" s="141"/>
      <c r="D5" s="141"/>
    </row>
    <row r="6" spans="1:1024" x14ac:dyDescent="0.2">
      <c r="A6" s="139" t="s">
        <v>507</v>
      </c>
      <c r="B6" s="140" t="s">
        <v>508</v>
      </c>
      <c r="C6" s="141"/>
      <c r="D6" s="141"/>
    </row>
    <row r="7" spans="1:1024" x14ac:dyDescent="0.2">
      <c r="A7" s="139" t="s">
        <v>509</v>
      </c>
      <c r="B7" s="140" t="s">
        <v>510</v>
      </c>
      <c r="C7" s="141"/>
      <c r="D7" s="141"/>
    </row>
    <row r="8" spans="1:1024" x14ac:dyDescent="0.2">
      <c r="A8" s="142" t="s">
        <v>54</v>
      </c>
      <c r="B8" s="143" t="s">
        <v>511</v>
      </c>
      <c r="C8" s="144"/>
      <c r="D8" s="144"/>
    </row>
    <row r="9" spans="1:1024" x14ac:dyDescent="0.2">
      <c r="A9" s="145" t="s">
        <v>56</v>
      </c>
      <c r="B9" s="146" t="s">
        <v>512</v>
      </c>
      <c r="C9" s="147">
        <f>SUM(C10:C16)</f>
        <v>4.4999999999999998E-2</v>
      </c>
      <c r="D9" s="147">
        <f>SUM(D10:D16)</f>
        <v>4.4999999999999998E-2</v>
      </c>
    </row>
    <row r="10" spans="1:1024" x14ac:dyDescent="0.2">
      <c r="A10" s="148" t="s">
        <v>513</v>
      </c>
      <c r="B10" s="149" t="s">
        <v>514</v>
      </c>
      <c r="C10" s="141"/>
      <c r="D10" s="141"/>
    </row>
    <row r="11" spans="1:1024" x14ac:dyDescent="0.2">
      <c r="A11" s="148" t="s">
        <v>515</v>
      </c>
      <c r="B11" s="149" t="s">
        <v>516</v>
      </c>
      <c r="C11" s="150"/>
      <c r="D11" s="150"/>
    </row>
    <row r="12" spans="1:1024" x14ac:dyDescent="0.2">
      <c r="A12" s="148" t="s">
        <v>517</v>
      </c>
      <c r="B12" s="149" t="s">
        <v>518</v>
      </c>
      <c r="C12" s="150"/>
      <c r="D12" s="150"/>
    </row>
    <row r="13" spans="1:1024" ht="54" x14ac:dyDescent="0.2">
      <c r="A13" s="148" t="s">
        <v>519</v>
      </c>
      <c r="B13" s="149" t="s">
        <v>520</v>
      </c>
      <c r="C13" s="151">
        <f>IF('II - Planilha Consolidada'!H47="DESONERADO",0.045,0)</f>
        <v>4.4999999999999998E-2</v>
      </c>
      <c r="D13" s="151">
        <f>C13</f>
        <v>4.4999999999999998E-2</v>
      </c>
    </row>
    <row r="14" spans="1:1024" x14ac:dyDescent="0.2">
      <c r="A14" s="148" t="s">
        <v>521</v>
      </c>
      <c r="B14" s="149" t="s">
        <v>522</v>
      </c>
      <c r="C14" s="141"/>
      <c r="D14" s="141"/>
    </row>
    <row r="15" spans="1:1024" x14ac:dyDescent="0.2">
      <c r="A15" s="148" t="s">
        <v>523</v>
      </c>
      <c r="B15" s="149" t="s">
        <v>524</v>
      </c>
      <c r="C15" s="107"/>
      <c r="D15" s="107"/>
    </row>
    <row r="16" spans="1:1024" x14ac:dyDescent="0.2">
      <c r="A16" s="148" t="s">
        <v>525</v>
      </c>
      <c r="B16" s="149" t="s">
        <v>526</v>
      </c>
      <c r="C16" s="141"/>
      <c r="D16" s="141"/>
    </row>
    <row r="17" spans="1:4" x14ac:dyDescent="0.2">
      <c r="A17" s="385"/>
      <c r="B17" s="386" t="s">
        <v>811</v>
      </c>
      <c r="C17" s="387">
        <f>'V-A - ISS'!F75</f>
        <v>1.2529379471446325E-2</v>
      </c>
      <c r="D17" s="387">
        <f>'[1]V-A - ISS'!G75</f>
        <v>0</v>
      </c>
    </row>
    <row r="18" spans="1:4" x14ac:dyDescent="0.2">
      <c r="A18" s="341" t="s">
        <v>340</v>
      </c>
      <c r="B18" s="341"/>
      <c r="C18" s="152">
        <f>((1+(C5+C7))*(1+C6)*(1+C8))/(1-C11-C12-C13-C14-C16)-1</f>
        <v>4.7120418848167533E-2</v>
      </c>
      <c r="D18"/>
    </row>
    <row r="19" spans="1:4" x14ac:dyDescent="0.2">
      <c r="A19" s="341" t="s">
        <v>527</v>
      </c>
      <c r="B19" s="341"/>
      <c r="C19" s="341"/>
      <c r="D19" s="152">
        <f>((1+(D5+D7))*(1+D6)*(1+D8))/(1-D11-D12-D13-D14-D16)-1</f>
        <v>4.7120418848167533E-2</v>
      </c>
    </row>
    <row r="20" spans="1:4" x14ac:dyDescent="0.2">
      <c r="A20"/>
      <c r="B20"/>
      <c r="C20"/>
      <c r="D20"/>
    </row>
    <row r="21" spans="1:4" x14ac:dyDescent="0.2">
      <c r="A21" s="348" t="s">
        <v>528</v>
      </c>
      <c r="B21" s="348"/>
      <c r="C21" s="348"/>
      <c r="D21" s="348"/>
    </row>
    <row r="22" spans="1:4" ht="396.75" customHeight="1" x14ac:dyDescent="0.2">
      <c r="A22" s="350" t="s">
        <v>529</v>
      </c>
      <c r="B22" s="350"/>
      <c r="C22" s="350"/>
      <c r="D22" s="350"/>
    </row>
    <row r="23" spans="1:4" x14ac:dyDescent="0.2">
      <c r="A23"/>
      <c r="B23"/>
      <c r="C23"/>
      <c r="D23"/>
    </row>
    <row r="24" spans="1:4" x14ac:dyDescent="0.2">
      <c r="A24" s="348" t="s">
        <v>530</v>
      </c>
      <c r="B24" s="348"/>
      <c r="C24" s="348"/>
      <c r="D24" s="348"/>
    </row>
    <row r="25" spans="1:4" ht="197.1" customHeight="1" x14ac:dyDescent="0.2">
      <c r="A25" s="349"/>
      <c r="B25" s="349"/>
      <c r="C25" s="349"/>
      <c r="D25" s="349"/>
    </row>
  </sheetData>
  <mergeCells count="7">
    <mergeCell ref="A24:D24"/>
    <mergeCell ref="A25:D25"/>
    <mergeCell ref="A1:D1"/>
    <mergeCell ref="A18:B18"/>
    <mergeCell ref="A19:C19"/>
    <mergeCell ref="A21:D21"/>
    <mergeCell ref="A22:D22"/>
  </mergeCells>
  <printOptions horizontalCentered="1"/>
  <pageMargins left="0.39370078740157483" right="0.39370078740157483" top="0.59055118110236227" bottom="0.39370078740157483" header="0" footer="0"/>
  <pageSetup paperSize="9" scale="79" firstPageNumber="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  <pageSetUpPr fitToPage="1"/>
  </sheetPr>
  <dimension ref="A1:AMJ84"/>
  <sheetViews>
    <sheetView view="pageBreakPreview" topLeftCell="A32" zoomScaleNormal="150" workbookViewId="0">
      <selection activeCell="D89" sqref="D88:D89"/>
    </sheetView>
  </sheetViews>
  <sheetFormatPr defaultRowHeight="14.25" x14ac:dyDescent="0.2"/>
  <cols>
    <col min="1" max="1" width="17.875" style="45" customWidth="1"/>
    <col min="2" max="2" width="22.75" style="45" customWidth="1"/>
    <col min="3" max="4" width="13.25" style="45"/>
    <col min="5" max="5" width="13.25" style="153"/>
    <col min="6" max="1018" width="13.25" style="45"/>
    <col min="1019" max="1025" width="8.875"/>
  </cols>
  <sheetData>
    <row r="1" spans="1:1018" ht="62.25" customHeight="1" x14ac:dyDescent="0.2">
      <c r="A1" s="343" t="s">
        <v>531</v>
      </c>
      <c r="B1" s="344"/>
      <c r="C1" s="344"/>
      <c r="D1" s="344"/>
      <c r="E1" s="344"/>
      <c r="F1" s="344"/>
      <c r="G1" s="344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</row>
    <row r="2" spans="1:1018" x14ac:dyDescent="0.2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</row>
    <row r="3" spans="1:1018" ht="22.5" x14ac:dyDescent="0.2">
      <c r="A3" s="2" t="s">
        <v>330</v>
      </c>
      <c r="B3" s="2" t="s">
        <v>532</v>
      </c>
      <c r="C3" s="2" t="s">
        <v>327</v>
      </c>
      <c r="D3" s="2" t="s">
        <v>533</v>
      </c>
      <c r="E3" s="154" t="s">
        <v>534</v>
      </c>
      <c r="F3" s="2" t="s">
        <v>535</v>
      </c>
      <c r="G3" s="157" t="s">
        <v>536</v>
      </c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</row>
    <row r="4" spans="1:1018" ht="65.25" customHeight="1" x14ac:dyDescent="0.2">
      <c r="A4" s="108" t="s">
        <v>574</v>
      </c>
      <c r="B4" s="108" t="s">
        <v>575</v>
      </c>
      <c r="C4" s="134">
        <v>160.46</v>
      </c>
      <c r="D4" s="172">
        <f>IFERROR(C4/$C$73,"")</f>
        <v>3.4522947131439144E-3</v>
      </c>
      <c r="E4" s="155">
        <v>0.05</v>
      </c>
      <c r="F4" s="175">
        <f t="shared" ref="F4:F35" si="0">IFERROR(D4*E4,"")</f>
        <v>1.7261473565719572E-4</v>
      </c>
      <c r="G4" s="174" t="s">
        <v>537</v>
      </c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</row>
    <row r="5" spans="1:1018" ht="33.75" x14ac:dyDescent="0.2">
      <c r="A5" s="108" t="s">
        <v>576</v>
      </c>
      <c r="B5" s="108" t="s">
        <v>577</v>
      </c>
      <c r="C5" s="134">
        <v>121.2</v>
      </c>
      <c r="D5" s="172">
        <f t="shared" ref="D5:D68" si="1">IFERROR(C5/$C$73,"")</f>
        <v>2.6076163482054247E-3</v>
      </c>
      <c r="E5" s="155">
        <v>0.05</v>
      </c>
      <c r="F5" s="175">
        <f t="shared" si="0"/>
        <v>1.3038081741027123E-4</v>
      </c>
      <c r="G5" s="174" t="s">
        <v>538</v>
      </c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</row>
    <row r="6" spans="1:1018" ht="45" x14ac:dyDescent="0.2">
      <c r="A6" s="108" t="s">
        <v>578</v>
      </c>
      <c r="B6" s="108" t="s">
        <v>579</v>
      </c>
      <c r="C6" s="134">
        <v>416.24</v>
      </c>
      <c r="D6" s="172">
        <f t="shared" si="1"/>
        <v>8.9553979272031844E-3</v>
      </c>
      <c r="E6" s="155">
        <v>0.05</v>
      </c>
      <c r="F6" s="175">
        <f t="shared" si="0"/>
        <v>4.4776989636015926E-4</v>
      </c>
      <c r="G6" s="174" t="s">
        <v>539</v>
      </c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</row>
    <row r="7" spans="1:1018" ht="45" x14ac:dyDescent="0.2">
      <c r="A7" s="108" t="s">
        <v>580</v>
      </c>
      <c r="B7" s="108" t="s">
        <v>581</v>
      </c>
      <c r="C7" s="134">
        <v>330</v>
      </c>
      <c r="D7" s="172">
        <f t="shared" si="1"/>
        <v>7.099945502539522E-3</v>
      </c>
      <c r="E7" s="155">
        <v>0.05</v>
      </c>
      <c r="F7" s="175">
        <f t="shared" si="0"/>
        <v>3.5499727512697612E-4</v>
      </c>
      <c r="G7" s="174" t="s">
        <v>540</v>
      </c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</row>
    <row r="8" spans="1:1018" ht="56.25" x14ac:dyDescent="0.2">
      <c r="A8" s="108" t="s">
        <v>582</v>
      </c>
      <c r="B8" s="108" t="s">
        <v>583</v>
      </c>
      <c r="C8" s="134">
        <v>373.96</v>
      </c>
      <c r="D8" s="172">
        <f t="shared" si="1"/>
        <v>8.0457443034232714E-3</v>
      </c>
      <c r="E8" s="155">
        <v>0.05</v>
      </c>
      <c r="F8" s="175">
        <f t="shared" si="0"/>
        <v>4.0228721517116358E-4</v>
      </c>
      <c r="G8" s="174" t="s">
        <v>541</v>
      </c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</row>
    <row r="9" spans="1:1018" ht="33.75" x14ac:dyDescent="0.2">
      <c r="A9" s="108" t="s">
        <v>584</v>
      </c>
      <c r="B9" s="108" t="s">
        <v>585</v>
      </c>
      <c r="C9" s="134">
        <v>108.8</v>
      </c>
      <c r="D9" s="172">
        <f t="shared" si="1"/>
        <v>2.3408305172009092E-3</v>
      </c>
      <c r="E9" s="155">
        <v>0.05</v>
      </c>
      <c r="F9" s="175">
        <f t="shared" si="0"/>
        <v>1.1704152586004547E-4</v>
      </c>
      <c r="G9" s="174" t="s">
        <v>542</v>
      </c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</row>
    <row r="10" spans="1:1018" ht="33.75" x14ac:dyDescent="0.2">
      <c r="A10" s="108" t="s">
        <v>586</v>
      </c>
      <c r="B10" s="108" t="s">
        <v>587</v>
      </c>
      <c r="C10" s="134">
        <v>330</v>
      </c>
      <c r="D10" s="172">
        <f t="shared" si="1"/>
        <v>7.099945502539522E-3</v>
      </c>
      <c r="E10" s="155">
        <v>0.05</v>
      </c>
      <c r="F10" s="175">
        <f t="shared" si="0"/>
        <v>3.5499727512697612E-4</v>
      </c>
      <c r="G10" s="174" t="s">
        <v>543</v>
      </c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</row>
    <row r="11" spans="1:1018" ht="45" x14ac:dyDescent="0.2">
      <c r="A11" s="108" t="s">
        <v>588</v>
      </c>
      <c r="B11" s="108" t="s">
        <v>589</v>
      </c>
      <c r="C11" s="134">
        <v>330</v>
      </c>
      <c r="D11" s="172">
        <f t="shared" si="1"/>
        <v>7.099945502539522E-3</v>
      </c>
      <c r="E11" s="155">
        <v>0.05</v>
      </c>
      <c r="F11" s="175">
        <f t="shared" si="0"/>
        <v>3.5499727512697612E-4</v>
      </c>
      <c r="G11" s="174" t="s">
        <v>544</v>
      </c>
      <c r="H11" s="173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</row>
    <row r="12" spans="1:1018" ht="33.75" x14ac:dyDescent="0.2">
      <c r="A12" s="108" t="s">
        <v>590</v>
      </c>
      <c r="B12" s="108" t="s">
        <v>326</v>
      </c>
      <c r="C12" s="134" t="s">
        <v>326</v>
      </c>
      <c r="D12" s="172" t="str">
        <f t="shared" si="1"/>
        <v/>
      </c>
      <c r="E12" s="155">
        <v>0.05</v>
      </c>
      <c r="F12" s="175" t="str">
        <f t="shared" si="0"/>
        <v/>
      </c>
      <c r="G12" s="174" t="s">
        <v>537</v>
      </c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</row>
    <row r="13" spans="1:1018" ht="45" x14ac:dyDescent="0.2">
      <c r="A13" s="108" t="s">
        <v>591</v>
      </c>
      <c r="B13" s="108" t="s">
        <v>592</v>
      </c>
      <c r="C13" s="134">
        <v>14117.73</v>
      </c>
      <c r="D13" s="172">
        <f t="shared" si="1"/>
        <v>0.30374276854414328</v>
      </c>
      <c r="E13" s="155">
        <v>0.02</v>
      </c>
      <c r="F13" s="175">
        <f t="shared" si="0"/>
        <v>6.0748553708828658E-3</v>
      </c>
      <c r="G13" s="174" t="s">
        <v>545</v>
      </c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</row>
    <row r="14" spans="1:1018" ht="45" x14ac:dyDescent="0.2">
      <c r="A14" s="108" t="s">
        <v>593</v>
      </c>
      <c r="B14" s="108" t="s">
        <v>594</v>
      </c>
      <c r="C14" s="134">
        <v>1636.4</v>
      </c>
      <c r="D14" s="172">
        <f t="shared" si="1"/>
        <v>3.5207123698047502E-2</v>
      </c>
      <c r="E14" s="155">
        <v>0.02</v>
      </c>
      <c r="F14" s="175">
        <f t="shared" si="0"/>
        <v>7.0414247396095007E-4</v>
      </c>
      <c r="G14" s="174" t="s">
        <v>545</v>
      </c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</row>
    <row r="15" spans="1:1018" ht="45" x14ac:dyDescent="0.2">
      <c r="A15" s="108" t="s">
        <v>595</v>
      </c>
      <c r="B15" s="108" t="s">
        <v>596</v>
      </c>
      <c r="C15" s="134">
        <v>3170.57</v>
      </c>
      <c r="D15" s="172">
        <f t="shared" si="1"/>
        <v>6.8214770339353734E-2</v>
      </c>
      <c r="E15" s="155">
        <v>0.02</v>
      </c>
      <c r="F15" s="175">
        <f t="shared" si="0"/>
        <v>1.3642954067870747E-3</v>
      </c>
      <c r="G15" s="174" t="s">
        <v>545</v>
      </c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</row>
    <row r="16" spans="1:1018" ht="45" x14ac:dyDescent="0.2">
      <c r="A16" s="108" t="s">
        <v>597</v>
      </c>
      <c r="B16" s="108" t="s">
        <v>598</v>
      </c>
      <c r="C16" s="134">
        <v>385.54</v>
      </c>
      <c r="D16" s="172">
        <f t="shared" si="1"/>
        <v>8.2948878456032948E-3</v>
      </c>
      <c r="E16" s="155">
        <v>0.02</v>
      </c>
      <c r="F16" s="175">
        <f t="shared" si="0"/>
        <v>1.658977569120659E-4</v>
      </c>
      <c r="G16" s="174" t="s">
        <v>545</v>
      </c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</row>
    <row r="17" spans="1:1018" ht="45" x14ac:dyDescent="0.2">
      <c r="A17" s="108" t="s">
        <v>599</v>
      </c>
      <c r="B17" s="108" t="s">
        <v>600</v>
      </c>
      <c r="C17" s="134">
        <v>551.6</v>
      </c>
      <c r="D17" s="172">
        <f t="shared" si="1"/>
        <v>1.1867666482426669E-2</v>
      </c>
      <c r="E17" s="155">
        <v>0.02</v>
      </c>
      <c r="F17" s="175">
        <f t="shared" si="0"/>
        <v>2.3735332964853337E-4</v>
      </c>
      <c r="G17" s="174" t="s">
        <v>545</v>
      </c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</row>
    <row r="18" spans="1:1018" ht="45" x14ac:dyDescent="0.2">
      <c r="A18" s="108" t="s">
        <v>601</v>
      </c>
      <c r="B18" s="108" t="s">
        <v>602</v>
      </c>
      <c r="C18" s="134">
        <v>385.54</v>
      </c>
      <c r="D18" s="172">
        <f t="shared" si="1"/>
        <v>8.2948878456032948E-3</v>
      </c>
      <c r="E18" s="155">
        <v>0.02</v>
      </c>
      <c r="F18" s="175">
        <f t="shared" si="0"/>
        <v>1.658977569120659E-4</v>
      </c>
      <c r="G18" s="174" t="s">
        <v>545</v>
      </c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</row>
    <row r="19" spans="1:1018" ht="45" x14ac:dyDescent="0.2">
      <c r="A19" s="108" t="s">
        <v>603</v>
      </c>
      <c r="B19" s="108" t="s">
        <v>604</v>
      </c>
      <c r="C19" s="134">
        <v>1256.3499999999999</v>
      </c>
      <c r="D19" s="172">
        <f t="shared" si="1"/>
        <v>2.7030353127622812E-2</v>
      </c>
      <c r="E19" s="155">
        <v>0.02</v>
      </c>
      <c r="F19" s="175">
        <f t="shared" si="0"/>
        <v>5.4060706255245629E-4</v>
      </c>
      <c r="G19" s="174" t="s">
        <v>545</v>
      </c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</row>
    <row r="20" spans="1:1018" ht="45" x14ac:dyDescent="0.2">
      <c r="A20" s="108" t="s">
        <v>605</v>
      </c>
      <c r="B20" s="108" t="s">
        <v>594</v>
      </c>
      <c r="C20" s="134">
        <v>385.54</v>
      </c>
      <c r="D20" s="172">
        <f t="shared" si="1"/>
        <v>8.2948878456032948E-3</v>
      </c>
      <c r="E20" s="155">
        <v>0.02</v>
      </c>
      <c r="F20" s="175">
        <f t="shared" si="0"/>
        <v>1.658977569120659E-4</v>
      </c>
      <c r="G20" s="174" t="s">
        <v>545</v>
      </c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</row>
    <row r="21" spans="1:1018" ht="33.75" x14ac:dyDescent="0.2">
      <c r="A21" s="108" t="s">
        <v>606</v>
      </c>
      <c r="B21" s="108" t="s">
        <v>607</v>
      </c>
      <c r="C21" s="134">
        <v>1597</v>
      </c>
      <c r="D21" s="172">
        <f t="shared" si="1"/>
        <v>3.4359433235017021E-2</v>
      </c>
      <c r="E21" s="155">
        <v>0.05</v>
      </c>
      <c r="F21" s="175">
        <f t="shared" si="0"/>
        <v>1.7179716617508512E-3</v>
      </c>
      <c r="G21" s="174" t="s">
        <v>546</v>
      </c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</row>
    <row r="22" spans="1:1018" ht="45" x14ac:dyDescent="0.2">
      <c r="A22" s="108" t="s">
        <v>608</v>
      </c>
      <c r="B22" s="108" t="s">
        <v>609</v>
      </c>
      <c r="C22" s="134">
        <v>200</v>
      </c>
      <c r="D22" s="172">
        <f t="shared" si="1"/>
        <v>4.3029972742663772E-3</v>
      </c>
      <c r="E22" s="155">
        <v>0.05</v>
      </c>
      <c r="F22" s="175">
        <f t="shared" si="0"/>
        <v>2.1514986371331887E-4</v>
      </c>
      <c r="G22" s="174" t="s">
        <v>547</v>
      </c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</row>
    <row r="23" spans="1:1018" ht="45" x14ac:dyDescent="0.2">
      <c r="A23" s="108" t="s">
        <v>610</v>
      </c>
      <c r="B23" s="108" t="s">
        <v>611</v>
      </c>
      <c r="C23" s="134">
        <v>330</v>
      </c>
      <c r="D23" s="172">
        <f t="shared" si="1"/>
        <v>7.099945502539522E-3</v>
      </c>
      <c r="E23" s="155">
        <v>0.05</v>
      </c>
      <c r="F23" s="175">
        <f t="shared" si="0"/>
        <v>3.5499727512697612E-4</v>
      </c>
      <c r="G23" s="174" t="s">
        <v>548</v>
      </c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</row>
    <row r="24" spans="1:1018" ht="45" x14ac:dyDescent="0.2">
      <c r="A24" s="108" t="s">
        <v>612</v>
      </c>
      <c r="B24" s="108" t="s">
        <v>613</v>
      </c>
      <c r="C24" s="134">
        <v>330</v>
      </c>
      <c r="D24" s="172">
        <f t="shared" si="1"/>
        <v>7.099945502539522E-3</v>
      </c>
      <c r="E24" s="155">
        <v>0.05</v>
      </c>
      <c r="F24" s="175">
        <f t="shared" si="0"/>
        <v>3.5499727512697612E-4</v>
      </c>
      <c r="G24" s="174" t="s">
        <v>549</v>
      </c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</row>
    <row r="25" spans="1:1018" ht="34.5" customHeight="1" x14ac:dyDescent="0.2">
      <c r="A25" s="108" t="s">
        <v>614</v>
      </c>
      <c r="B25" s="108" t="s">
        <v>615</v>
      </c>
      <c r="C25" s="134">
        <v>298.3</v>
      </c>
      <c r="D25" s="172">
        <f t="shared" si="1"/>
        <v>6.4179204345683012E-3</v>
      </c>
      <c r="E25" s="155">
        <v>0.05</v>
      </c>
      <c r="F25" s="175">
        <f t="shared" si="0"/>
        <v>3.2089602172841506E-4</v>
      </c>
      <c r="G25" s="174" t="s">
        <v>550</v>
      </c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</row>
    <row r="26" spans="1:1018" ht="33.75" x14ac:dyDescent="0.2">
      <c r="A26" s="108" t="s">
        <v>616</v>
      </c>
      <c r="B26" s="108" t="s">
        <v>617</v>
      </c>
      <c r="C26" s="134">
        <v>330</v>
      </c>
      <c r="D26" s="172">
        <f t="shared" si="1"/>
        <v>7.099945502539522E-3</v>
      </c>
      <c r="E26" s="155">
        <v>0.05</v>
      </c>
      <c r="F26" s="175">
        <f t="shared" si="0"/>
        <v>3.5499727512697612E-4</v>
      </c>
      <c r="G26" s="174" t="s">
        <v>551</v>
      </c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</row>
    <row r="27" spans="1:1018" ht="33.75" x14ac:dyDescent="0.2">
      <c r="A27" s="108" t="s">
        <v>618</v>
      </c>
      <c r="B27" s="108" t="s">
        <v>619</v>
      </c>
      <c r="C27" s="134">
        <v>384</v>
      </c>
      <c r="D27" s="172">
        <f t="shared" si="1"/>
        <v>8.2617547665914445E-3</v>
      </c>
      <c r="E27" s="155">
        <v>0.05</v>
      </c>
      <c r="F27" s="175">
        <f t="shared" si="0"/>
        <v>4.1308773832957226E-4</v>
      </c>
      <c r="G27" s="174" t="s">
        <v>552</v>
      </c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</row>
    <row r="28" spans="1:1018" ht="33.75" x14ac:dyDescent="0.2">
      <c r="A28" s="108" t="s">
        <v>620</v>
      </c>
      <c r="B28" s="108" t="s">
        <v>621</v>
      </c>
      <c r="C28" s="134">
        <v>330</v>
      </c>
      <c r="D28" s="172">
        <f t="shared" si="1"/>
        <v>7.099945502539522E-3</v>
      </c>
      <c r="E28" s="155">
        <v>0.05</v>
      </c>
      <c r="F28" s="175">
        <f t="shared" si="0"/>
        <v>3.5499727512697612E-4</v>
      </c>
      <c r="G28" s="174" t="s">
        <v>553</v>
      </c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</row>
    <row r="29" spans="1:1018" ht="33.75" x14ac:dyDescent="0.2">
      <c r="A29" s="108" t="s">
        <v>622</v>
      </c>
      <c r="B29" s="108" t="s">
        <v>623</v>
      </c>
      <c r="C29" s="134">
        <v>330</v>
      </c>
      <c r="D29" s="172">
        <f t="shared" si="1"/>
        <v>7.099945502539522E-3</v>
      </c>
      <c r="E29" s="155">
        <v>0.05</v>
      </c>
      <c r="F29" s="175">
        <f t="shared" si="0"/>
        <v>3.5499727512697612E-4</v>
      </c>
      <c r="G29" s="174" t="s">
        <v>554</v>
      </c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</row>
    <row r="30" spans="1:1018" ht="56.25" x14ac:dyDescent="0.2">
      <c r="A30" s="108" t="s">
        <v>624</v>
      </c>
      <c r="B30" s="108" t="s">
        <v>625</v>
      </c>
      <c r="C30" s="134">
        <v>330</v>
      </c>
      <c r="D30" s="172">
        <f t="shared" si="1"/>
        <v>7.099945502539522E-3</v>
      </c>
      <c r="E30" s="155">
        <v>0.05</v>
      </c>
      <c r="F30" s="175">
        <f t="shared" si="0"/>
        <v>3.5499727512697612E-4</v>
      </c>
      <c r="G30" s="174" t="s">
        <v>555</v>
      </c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</row>
    <row r="31" spans="1:1018" ht="45" x14ac:dyDescent="0.2">
      <c r="A31" s="108" t="s">
        <v>626</v>
      </c>
      <c r="B31" s="108" t="s">
        <v>627</v>
      </c>
      <c r="C31" s="134">
        <v>330</v>
      </c>
      <c r="D31" s="172">
        <f t="shared" si="1"/>
        <v>7.099945502539522E-3</v>
      </c>
      <c r="E31" s="155">
        <v>0.03</v>
      </c>
      <c r="F31" s="175">
        <f t="shared" si="0"/>
        <v>2.1299836507618564E-4</v>
      </c>
      <c r="G31" s="174" t="s">
        <v>556</v>
      </c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</row>
    <row r="32" spans="1:1018" ht="56.25" x14ac:dyDescent="0.2">
      <c r="A32" s="108" t="s">
        <v>628</v>
      </c>
      <c r="B32" s="108" t="s">
        <v>629</v>
      </c>
      <c r="C32" s="134">
        <v>330</v>
      </c>
      <c r="D32" s="172">
        <f t="shared" si="1"/>
        <v>7.099945502539522E-3</v>
      </c>
      <c r="E32" s="155">
        <v>0.02</v>
      </c>
      <c r="F32" s="175">
        <f t="shared" si="0"/>
        <v>1.4199891005079045E-4</v>
      </c>
      <c r="G32" s="174" t="s">
        <v>557</v>
      </c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</row>
    <row r="33" spans="1:1018" ht="45" x14ac:dyDescent="0.2">
      <c r="A33" s="108" t="s">
        <v>630</v>
      </c>
      <c r="B33" s="108" t="s">
        <v>631</v>
      </c>
      <c r="C33" s="134">
        <v>330</v>
      </c>
      <c r="D33" s="172">
        <f t="shared" si="1"/>
        <v>7.099945502539522E-3</v>
      </c>
      <c r="E33" s="155">
        <v>0.05</v>
      </c>
      <c r="F33" s="175">
        <f t="shared" si="0"/>
        <v>3.5499727512697612E-4</v>
      </c>
      <c r="G33" s="174" t="s">
        <v>558</v>
      </c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</row>
    <row r="34" spans="1:1018" ht="45" x14ac:dyDescent="0.2">
      <c r="A34" s="108" t="s">
        <v>632</v>
      </c>
      <c r="B34" s="108" t="s">
        <v>633</v>
      </c>
      <c r="C34" s="134">
        <v>330</v>
      </c>
      <c r="D34" s="172">
        <f t="shared" si="1"/>
        <v>7.099945502539522E-3</v>
      </c>
      <c r="E34" s="155">
        <v>0.03</v>
      </c>
      <c r="F34" s="175">
        <f t="shared" si="0"/>
        <v>2.1299836507618564E-4</v>
      </c>
      <c r="G34" s="174" t="s">
        <v>559</v>
      </c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</row>
    <row r="35" spans="1:1018" ht="45" x14ac:dyDescent="0.2">
      <c r="A35" s="108" t="s">
        <v>634</v>
      </c>
      <c r="B35" s="108" t="s">
        <v>635</v>
      </c>
      <c r="C35" s="134">
        <v>330</v>
      </c>
      <c r="D35" s="172">
        <f t="shared" si="1"/>
        <v>7.099945502539522E-3</v>
      </c>
      <c r="E35" s="155">
        <v>0.05</v>
      </c>
      <c r="F35" s="175">
        <f t="shared" si="0"/>
        <v>3.5499727512697612E-4</v>
      </c>
      <c r="G35" s="174" t="s">
        <v>560</v>
      </c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</row>
    <row r="36" spans="1:1018" ht="22.5" x14ac:dyDescent="0.2">
      <c r="A36" s="108" t="s">
        <v>636</v>
      </c>
      <c r="B36" s="108" t="s">
        <v>637</v>
      </c>
      <c r="C36" s="134">
        <v>330</v>
      </c>
      <c r="D36" s="172">
        <f t="shared" si="1"/>
        <v>7.099945502539522E-3</v>
      </c>
      <c r="E36" s="155">
        <v>0.05</v>
      </c>
      <c r="F36" s="175">
        <f t="shared" ref="F36:F66" si="2">IFERROR(D36*E36,"")</f>
        <v>3.5499727512697612E-4</v>
      </c>
      <c r="G36" s="174" t="s">
        <v>561</v>
      </c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</row>
    <row r="37" spans="1:1018" ht="42.75" customHeight="1" x14ac:dyDescent="0.2">
      <c r="A37" s="108" t="s">
        <v>638</v>
      </c>
      <c r="B37" s="108" t="s">
        <v>639</v>
      </c>
      <c r="C37" s="134">
        <v>15980</v>
      </c>
      <c r="D37" s="172">
        <f t="shared" si="1"/>
        <v>0.34380948221388352</v>
      </c>
      <c r="E37" s="155">
        <v>0.02</v>
      </c>
      <c r="F37" s="175">
        <f t="shared" si="2"/>
        <v>6.8761896442776707E-3</v>
      </c>
      <c r="G37" s="174" t="s">
        <v>545</v>
      </c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</row>
    <row r="38" spans="1:1018" hidden="1" x14ac:dyDescent="0.2">
      <c r="A38" s="108"/>
      <c r="B38" s="108"/>
      <c r="C38" s="134"/>
      <c r="D38" s="172">
        <f t="shared" si="1"/>
        <v>0</v>
      </c>
      <c r="E38" s="155">
        <v>0</v>
      </c>
      <c r="F38" s="175">
        <f t="shared" si="2"/>
        <v>0</v>
      </c>
      <c r="G38" s="174" t="s">
        <v>241</v>
      </c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</row>
    <row r="39" spans="1:1018" hidden="1" x14ac:dyDescent="0.2">
      <c r="A39" s="108"/>
      <c r="B39" s="108"/>
      <c r="C39" s="134"/>
      <c r="D39" s="172">
        <f t="shared" si="1"/>
        <v>0</v>
      </c>
      <c r="E39" s="155">
        <v>0</v>
      </c>
      <c r="F39" s="175">
        <f t="shared" si="2"/>
        <v>0</v>
      </c>
      <c r="G39" s="174" t="s">
        <v>241</v>
      </c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</row>
    <row r="40" spans="1:1018" hidden="1" x14ac:dyDescent="0.2">
      <c r="A40" s="108"/>
      <c r="B40" s="108"/>
      <c r="C40" s="134"/>
      <c r="D40" s="172">
        <f t="shared" si="1"/>
        <v>0</v>
      </c>
      <c r="E40" s="155">
        <v>0</v>
      </c>
      <c r="F40" s="175">
        <f t="shared" si="2"/>
        <v>0</v>
      </c>
      <c r="G40" s="174" t="s">
        <v>241</v>
      </c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</row>
    <row r="41" spans="1:1018" hidden="1" x14ac:dyDescent="0.2">
      <c r="A41" s="108"/>
      <c r="B41" s="108"/>
      <c r="C41" s="134"/>
      <c r="D41" s="172">
        <f t="shared" si="1"/>
        <v>0</v>
      </c>
      <c r="E41" s="155">
        <v>0</v>
      </c>
      <c r="F41" s="175">
        <f t="shared" si="2"/>
        <v>0</v>
      </c>
      <c r="G41" s="174" t="s">
        <v>241</v>
      </c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</row>
    <row r="42" spans="1:1018" hidden="1" x14ac:dyDescent="0.2">
      <c r="A42" s="108"/>
      <c r="B42" s="108"/>
      <c r="C42" s="134"/>
      <c r="D42" s="172">
        <f t="shared" si="1"/>
        <v>0</v>
      </c>
      <c r="E42" s="155">
        <v>0</v>
      </c>
      <c r="F42" s="175">
        <f t="shared" si="2"/>
        <v>0</v>
      </c>
      <c r="G42" s="174" t="s">
        <v>241</v>
      </c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</row>
    <row r="43" spans="1:1018" hidden="1" x14ac:dyDescent="0.2">
      <c r="A43" s="108"/>
      <c r="B43" s="108"/>
      <c r="C43" s="134"/>
      <c r="D43" s="172">
        <f t="shared" si="1"/>
        <v>0</v>
      </c>
      <c r="E43" s="155">
        <v>0</v>
      </c>
      <c r="F43" s="175">
        <f t="shared" si="2"/>
        <v>0</v>
      </c>
      <c r="G43" s="174" t="s">
        <v>241</v>
      </c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</row>
    <row r="44" spans="1:1018" hidden="1" x14ac:dyDescent="0.2">
      <c r="A44" s="108"/>
      <c r="B44" s="108"/>
      <c r="C44" s="134"/>
      <c r="D44" s="172">
        <f t="shared" si="1"/>
        <v>0</v>
      </c>
      <c r="E44" s="155">
        <v>0</v>
      </c>
      <c r="F44" s="175">
        <f t="shared" si="2"/>
        <v>0</v>
      </c>
      <c r="G44" s="174" t="s">
        <v>241</v>
      </c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</row>
    <row r="45" spans="1:1018" hidden="1" x14ac:dyDescent="0.2">
      <c r="A45" s="108"/>
      <c r="B45" s="108"/>
      <c r="C45" s="134"/>
      <c r="D45" s="172">
        <f t="shared" si="1"/>
        <v>0</v>
      </c>
      <c r="E45" s="155">
        <v>0</v>
      </c>
      <c r="F45" s="175">
        <f t="shared" si="2"/>
        <v>0</v>
      </c>
      <c r="G45" s="174" t="s">
        <v>241</v>
      </c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</row>
    <row r="46" spans="1:1018" hidden="1" x14ac:dyDescent="0.2">
      <c r="A46" s="108"/>
      <c r="B46" s="108"/>
      <c r="C46" s="134"/>
      <c r="D46" s="172">
        <f t="shared" si="1"/>
        <v>0</v>
      </c>
      <c r="E46" s="155">
        <v>0</v>
      </c>
      <c r="F46" s="175">
        <f t="shared" si="2"/>
        <v>0</v>
      </c>
      <c r="G46" s="174" t="s">
        <v>241</v>
      </c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</row>
    <row r="47" spans="1:1018" hidden="1" x14ac:dyDescent="0.2">
      <c r="A47" s="108"/>
      <c r="B47" s="108"/>
      <c r="C47" s="134"/>
      <c r="D47" s="172">
        <f t="shared" si="1"/>
        <v>0</v>
      </c>
      <c r="E47" s="155">
        <v>0</v>
      </c>
      <c r="F47" s="175">
        <f t="shared" si="2"/>
        <v>0</v>
      </c>
      <c r="G47" s="174" t="s">
        <v>241</v>
      </c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</row>
    <row r="48" spans="1:1018" hidden="1" x14ac:dyDescent="0.2">
      <c r="A48" s="108"/>
      <c r="B48" s="108"/>
      <c r="C48" s="134"/>
      <c r="D48" s="172">
        <f t="shared" si="1"/>
        <v>0</v>
      </c>
      <c r="E48" s="155">
        <v>0</v>
      </c>
      <c r="F48" s="175">
        <f t="shared" si="2"/>
        <v>0</v>
      </c>
      <c r="G48" s="174" t="s">
        <v>241</v>
      </c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</row>
    <row r="49" spans="1:1018" hidden="1" x14ac:dyDescent="0.2">
      <c r="A49" s="108"/>
      <c r="B49" s="108"/>
      <c r="C49" s="134"/>
      <c r="D49" s="172">
        <f t="shared" si="1"/>
        <v>0</v>
      </c>
      <c r="E49" s="155">
        <v>0</v>
      </c>
      <c r="F49" s="175">
        <f t="shared" si="2"/>
        <v>0</v>
      </c>
      <c r="G49" s="174" t="s">
        <v>241</v>
      </c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</row>
    <row r="50" spans="1:1018" hidden="1" x14ac:dyDescent="0.2">
      <c r="A50" s="108"/>
      <c r="B50" s="108"/>
      <c r="C50" s="134"/>
      <c r="D50" s="172">
        <f t="shared" si="1"/>
        <v>0</v>
      </c>
      <c r="E50" s="155">
        <v>0</v>
      </c>
      <c r="F50" s="175">
        <f t="shared" si="2"/>
        <v>0</v>
      </c>
      <c r="G50" s="174" t="s">
        <v>241</v>
      </c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</row>
    <row r="51" spans="1:1018" hidden="1" x14ac:dyDescent="0.2">
      <c r="A51" s="108"/>
      <c r="B51" s="108"/>
      <c r="C51" s="134"/>
      <c r="D51" s="172">
        <f t="shared" si="1"/>
        <v>0</v>
      </c>
      <c r="E51" s="155">
        <v>0</v>
      </c>
      <c r="F51" s="175">
        <f t="shared" si="2"/>
        <v>0</v>
      </c>
      <c r="G51" s="174" t="s">
        <v>241</v>
      </c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</row>
    <row r="52" spans="1:1018" hidden="1" x14ac:dyDescent="0.2">
      <c r="A52" s="108"/>
      <c r="B52" s="108"/>
      <c r="C52" s="134"/>
      <c r="D52" s="172">
        <f t="shared" si="1"/>
        <v>0</v>
      </c>
      <c r="E52" s="155">
        <v>0</v>
      </c>
      <c r="F52" s="175">
        <f t="shared" si="2"/>
        <v>0</v>
      </c>
      <c r="G52" s="174" t="s">
        <v>241</v>
      </c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</row>
    <row r="53" spans="1:1018" hidden="1" x14ac:dyDescent="0.2">
      <c r="A53" s="108"/>
      <c r="B53" s="108"/>
      <c r="C53" s="134"/>
      <c r="D53" s="172">
        <f t="shared" si="1"/>
        <v>0</v>
      </c>
      <c r="E53" s="155">
        <v>0</v>
      </c>
      <c r="F53" s="175">
        <f t="shared" si="2"/>
        <v>0</v>
      </c>
      <c r="G53" s="174" t="s">
        <v>241</v>
      </c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</row>
    <row r="54" spans="1:1018" hidden="1" x14ac:dyDescent="0.2">
      <c r="A54" s="108"/>
      <c r="B54" s="108"/>
      <c r="C54" s="134"/>
      <c r="D54" s="172">
        <f t="shared" si="1"/>
        <v>0</v>
      </c>
      <c r="E54" s="155">
        <v>0</v>
      </c>
      <c r="F54" s="175">
        <f t="shared" si="2"/>
        <v>0</v>
      </c>
      <c r="G54" s="174" t="s">
        <v>241</v>
      </c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</row>
    <row r="55" spans="1:1018" hidden="1" x14ac:dyDescent="0.2">
      <c r="A55" s="108"/>
      <c r="B55" s="108"/>
      <c r="C55" s="134"/>
      <c r="D55" s="172">
        <f t="shared" si="1"/>
        <v>0</v>
      </c>
      <c r="E55" s="155">
        <v>0</v>
      </c>
      <c r="F55" s="175">
        <f t="shared" si="2"/>
        <v>0</v>
      </c>
      <c r="G55" s="174" t="s">
        <v>241</v>
      </c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</row>
    <row r="56" spans="1:1018" hidden="1" x14ac:dyDescent="0.2">
      <c r="A56" s="108"/>
      <c r="B56" s="108"/>
      <c r="C56" s="134"/>
      <c r="D56" s="172">
        <f t="shared" si="1"/>
        <v>0</v>
      </c>
      <c r="E56" s="155">
        <v>0</v>
      </c>
      <c r="F56" s="175">
        <f t="shared" si="2"/>
        <v>0</v>
      </c>
      <c r="G56" s="174" t="s">
        <v>241</v>
      </c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</row>
    <row r="57" spans="1:1018" hidden="1" x14ac:dyDescent="0.2">
      <c r="A57" s="108"/>
      <c r="B57" s="108"/>
      <c r="C57" s="134"/>
      <c r="D57" s="172">
        <f t="shared" si="1"/>
        <v>0</v>
      </c>
      <c r="E57" s="155">
        <v>0</v>
      </c>
      <c r="F57" s="175">
        <f t="shared" si="2"/>
        <v>0</v>
      </c>
      <c r="G57" s="174" t="s">
        <v>241</v>
      </c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</row>
    <row r="58" spans="1:1018" hidden="1" x14ac:dyDescent="0.2">
      <c r="A58" s="108"/>
      <c r="B58" s="108"/>
      <c r="C58" s="134"/>
      <c r="D58" s="172">
        <f t="shared" si="1"/>
        <v>0</v>
      </c>
      <c r="E58" s="155">
        <v>0</v>
      </c>
      <c r="F58" s="175">
        <f t="shared" si="2"/>
        <v>0</v>
      </c>
      <c r="G58" s="174" t="s">
        <v>241</v>
      </c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</row>
    <row r="59" spans="1:1018" hidden="1" x14ac:dyDescent="0.2">
      <c r="A59" s="108"/>
      <c r="B59" s="108"/>
      <c r="C59" s="134"/>
      <c r="D59" s="172">
        <f t="shared" si="1"/>
        <v>0</v>
      </c>
      <c r="E59" s="155">
        <v>0</v>
      </c>
      <c r="F59" s="175">
        <f t="shared" si="2"/>
        <v>0</v>
      </c>
      <c r="G59" s="174" t="s">
        <v>241</v>
      </c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</row>
    <row r="60" spans="1:1018" hidden="1" x14ac:dyDescent="0.2">
      <c r="A60" s="108"/>
      <c r="B60" s="108"/>
      <c r="C60" s="134"/>
      <c r="D60" s="172">
        <f t="shared" si="1"/>
        <v>0</v>
      </c>
      <c r="E60" s="155">
        <v>0</v>
      </c>
      <c r="F60" s="175">
        <f t="shared" si="2"/>
        <v>0</v>
      </c>
      <c r="G60" s="174" t="s">
        <v>241</v>
      </c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</row>
    <row r="61" spans="1:1018" hidden="1" x14ac:dyDescent="0.2">
      <c r="A61" s="108"/>
      <c r="B61" s="108"/>
      <c r="C61" s="134"/>
      <c r="D61" s="172">
        <f t="shared" si="1"/>
        <v>0</v>
      </c>
      <c r="E61" s="155">
        <v>0</v>
      </c>
      <c r="F61" s="175">
        <f t="shared" si="2"/>
        <v>0</v>
      </c>
      <c r="G61" s="174" t="s">
        <v>241</v>
      </c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</row>
    <row r="62" spans="1:1018" hidden="1" x14ac:dyDescent="0.2">
      <c r="A62" s="108"/>
      <c r="B62" s="108"/>
      <c r="C62" s="134"/>
      <c r="D62" s="172">
        <f t="shared" si="1"/>
        <v>0</v>
      </c>
      <c r="E62" s="155">
        <v>0</v>
      </c>
      <c r="F62" s="175">
        <f t="shared" si="2"/>
        <v>0</v>
      </c>
      <c r="G62" s="174" t="s">
        <v>241</v>
      </c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</row>
    <row r="63" spans="1:1018" hidden="1" x14ac:dyDescent="0.2">
      <c r="A63" s="108"/>
      <c r="B63" s="108"/>
      <c r="C63" s="134"/>
      <c r="D63" s="172">
        <f t="shared" si="1"/>
        <v>0</v>
      </c>
      <c r="E63" s="155">
        <v>0</v>
      </c>
      <c r="F63" s="175">
        <f t="shared" si="2"/>
        <v>0</v>
      </c>
      <c r="G63" s="174" t="s">
        <v>241</v>
      </c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</row>
    <row r="64" spans="1:1018" hidden="1" x14ac:dyDescent="0.2">
      <c r="A64" s="108"/>
      <c r="B64" s="108"/>
      <c r="C64" s="134"/>
      <c r="D64" s="172">
        <f t="shared" si="1"/>
        <v>0</v>
      </c>
      <c r="E64" s="155">
        <v>0</v>
      </c>
      <c r="F64" s="175">
        <f t="shared" si="2"/>
        <v>0</v>
      </c>
      <c r="G64" s="174" t="s">
        <v>241</v>
      </c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</row>
    <row r="65" spans="1:1024" hidden="1" x14ac:dyDescent="0.2">
      <c r="A65" s="108"/>
      <c r="B65" s="108"/>
      <c r="C65" s="134"/>
      <c r="D65" s="172">
        <f t="shared" si="1"/>
        <v>0</v>
      </c>
      <c r="E65" s="155">
        <v>0</v>
      </c>
      <c r="F65" s="175">
        <f t="shared" si="2"/>
        <v>0</v>
      </c>
      <c r="G65" s="174" t="s">
        <v>241</v>
      </c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</row>
    <row r="66" spans="1:1024" hidden="1" x14ac:dyDescent="0.2">
      <c r="A66" s="108"/>
      <c r="B66" s="108"/>
      <c r="C66" s="134"/>
      <c r="D66" s="172">
        <f t="shared" si="1"/>
        <v>0</v>
      </c>
      <c r="E66" s="155">
        <v>0</v>
      </c>
      <c r="F66" s="175">
        <f t="shared" si="2"/>
        <v>0</v>
      </c>
      <c r="G66" s="174" t="s">
        <v>241</v>
      </c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</row>
    <row r="67" spans="1:1024" hidden="1" x14ac:dyDescent="0.2">
      <c r="A67" s="108"/>
      <c r="B67" s="108"/>
      <c r="C67" s="134"/>
      <c r="D67" s="172">
        <f t="shared" si="1"/>
        <v>0</v>
      </c>
      <c r="E67" s="155">
        <v>0</v>
      </c>
      <c r="F67" s="175">
        <f t="shared" ref="F67:F72" si="3">IFERROR(D67*E67,"")</f>
        <v>0</v>
      </c>
      <c r="G67" s="174" t="s">
        <v>241</v>
      </c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</row>
    <row r="68" spans="1:1024" hidden="1" x14ac:dyDescent="0.2">
      <c r="A68" s="108"/>
      <c r="B68" s="108"/>
      <c r="C68" s="134"/>
      <c r="D68" s="172">
        <f t="shared" si="1"/>
        <v>0</v>
      </c>
      <c r="E68" s="155">
        <v>0</v>
      </c>
      <c r="F68" s="175">
        <f t="shared" si="3"/>
        <v>0</v>
      </c>
      <c r="G68" s="174" t="s">
        <v>241</v>
      </c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</row>
    <row r="69" spans="1:1024" hidden="1" x14ac:dyDescent="0.2">
      <c r="A69" s="108"/>
      <c r="B69" s="108"/>
      <c r="C69" s="134"/>
      <c r="D69" s="172">
        <f t="shared" ref="D69:D72" si="4">IFERROR(C69/$C$73,"")</f>
        <v>0</v>
      </c>
      <c r="E69" s="155">
        <v>0</v>
      </c>
      <c r="F69" s="175">
        <f t="shared" si="3"/>
        <v>0</v>
      </c>
      <c r="G69" s="174" t="s">
        <v>241</v>
      </c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</row>
    <row r="70" spans="1:1024" hidden="1" x14ac:dyDescent="0.2">
      <c r="A70" s="108"/>
      <c r="B70" s="108"/>
      <c r="C70" s="134"/>
      <c r="D70" s="172">
        <f t="shared" si="4"/>
        <v>0</v>
      </c>
      <c r="E70" s="155">
        <v>0</v>
      </c>
      <c r="F70" s="175">
        <f t="shared" si="3"/>
        <v>0</v>
      </c>
      <c r="G70" s="174" t="s">
        <v>241</v>
      </c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</row>
    <row r="71" spans="1:1024" hidden="1" x14ac:dyDescent="0.2">
      <c r="A71" s="108"/>
      <c r="B71" s="108"/>
      <c r="C71" s="134"/>
      <c r="D71" s="172">
        <f t="shared" si="4"/>
        <v>0</v>
      </c>
      <c r="E71" s="155">
        <v>0</v>
      </c>
      <c r="F71" s="175">
        <f t="shared" si="3"/>
        <v>0</v>
      </c>
      <c r="G71" s="174" t="s">
        <v>241</v>
      </c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</row>
    <row r="72" spans="1:1024" hidden="1" x14ac:dyDescent="0.2">
      <c r="A72" s="108"/>
      <c r="B72" s="108"/>
      <c r="C72" s="134"/>
      <c r="D72" s="172">
        <f t="shared" si="4"/>
        <v>0</v>
      </c>
      <c r="E72" s="155">
        <v>0</v>
      </c>
      <c r="F72" s="175">
        <f t="shared" si="3"/>
        <v>0</v>
      </c>
      <c r="G72" s="174" t="s">
        <v>241</v>
      </c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</row>
    <row r="73" spans="1:1024" s="11" customFormat="1" ht="27.2" customHeight="1" x14ac:dyDescent="0.2">
      <c r="A73" s="2" t="s">
        <v>324</v>
      </c>
      <c r="B73" s="2"/>
      <c r="C73" s="156">
        <f>SUM(C4:C72)</f>
        <v>46479.229999999996</v>
      </c>
      <c r="D73" s="2"/>
      <c r="E73" s="157"/>
      <c r="F73" s="158">
        <f>IF(C4="",0,SUM(F4:F72))</f>
        <v>2.5060298976553617E-2</v>
      </c>
      <c r="G73" s="2"/>
      <c r="AME73"/>
      <c r="AMF73"/>
      <c r="AMG73"/>
      <c r="AMH73"/>
      <c r="AMI73"/>
      <c r="AMJ73"/>
    </row>
    <row r="74" spans="1:1024" ht="22.5" x14ac:dyDescent="0.2">
      <c r="A74"/>
      <c r="B74"/>
      <c r="C74"/>
      <c r="D74"/>
      <c r="E74" s="159" t="s">
        <v>562</v>
      </c>
      <c r="F74" s="135">
        <f>D79</f>
        <v>0.49996927343799036</v>
      </c>
    </row>
    <row r="75" spans="1:1024" x14ac:dyDescent="0.2">
      <c r="A75"/>
      <c r="B75"/>
      <c r="C75"/>
      <c r="D75"/>
      <c r="E75" s="160" t="s">
        <v>563</v>
      </c>
      <c r="F75" s="161">
        <f>F73*F74</f>
        <v>1.2529379471446325E-2</v>
      </c>
    </row>
    <row r="76" spans="1:1024" ht="22.5" customHeight="1" x14ac:dyDescent="0.2">
      <c r="A76" s="351" t="s">
        <v>564</v>
      </c>
      <c r="B76" s="351"/>
      <c r="C76" s="9" t="s">
        <v>565</v>
      </c>
      <c r="D76" s="9" t="s">
        <v>566</v>
      </c>
    </row>
    <row r="77" spans="1:1024" ht="33.75" customHeight="1" x14ac:dyDescent="0.2">
      <c r="A77" s="352" t="s">
        <v>567</v>
      </c>
      <c r="B77" s="90" t="s">
        <v>568</v>
      </c>
      <c r="C77" s="162">
        <f>('II - Planilha Consolidada'!H6+'II - Planilha Consolidada'!I33*0.5)/(1+'V - BDI'!$C$18)</f>
        <v>268363.39195266139</v>
      </c>
      <c r="D77" s="163">
        <f>C77/$C$84</f>
        <v>0.49996927343799036</v>
      </c>
    </row>
    <row r="78" spans="1:1024" x14ac:dyDescent="0.2">
      <c r="A78" s="352"/>
      <c r="B78" s="90" t="s">
        <v>569</v>
      </c>
      <c r="C78" s="162">
        <v>0</v>
      </c>
      <c r="D78" s="163">
        <f>C78/$C$84</f>
        <v>0</v>
      </c>
    </row>
    <row r="79" spans="1:1024" x14ac:dyDescent="0.2">
      <c r="A79" s="352"/>
      <c r="B79" s="164" t="s">
        <v>164</v>
      </c>
      <c r="C79" s="165">
        <f>C78+C77</f>
        <v>268363.39195266139</v>
      </c>
      <c r="D79" s="166">
        <f>C79/C84</f>
        <v>0.49996927343799036</v>
      </c>
    </row>
    <row r="80" spans="1:1024" ht="22.5" customHeight="1" x14ac:dyDescent="0.2">
      <c r="A80" s="353" t="s">
        <v>570</v>
      </c>
      <c r="B80" s="13" t="s">
        <v>571</v>
      </c>
      <c r="C80" s="104">
        <f>('II - Planilha Consolidada'!H24)/(1+'V - BDI'!$C$18)</f>
        <v>0</v>
      </c>
      <c r="D80" s="163">
        <f>C80/$C$84</f>
        <v>0</v>
      </c>
    </row>
    <row r="81" spans="1:4" x14ac:dyDescent="0.2">
      <c r="A81" s="353"/>
      <c r="B81" s="13" t="s">
        <v>501</v>
      </c>
      <c r="C81" s="104">
        <f>('II - Planilha Consolidada'!I33*0.5)/(1+'V - BDI'!$C$18)</f>
        <v>268396.37751734315</v>
      </c>
      <c r="D81" s="163">
        <f>C81/$C$84</f>
        <v>0.50003072656200953</v>
      </c>
    </row>
    <row r="82" spans="1:4" x14ac:dyDescent="0.2">
      <c r="A82" s="353"/>
      <c r="B82" s="13" t="s">
        <v>572</v>
      </c>
      <c r="C82" s="104">
        <f>(SUM('II - Planilha Consolidada'!H20:H23))/(1+'V - BDI'!$C$18)</f>
        <v>0</v>
      </c>
      <c r="D82" s="163">
        <f>C82/$C$84</f>
        <v>0</v>
      </c>
    </row>
    <row r="83" spans="1:4" x14ac:dyDescent="0.2">
      <c r="A83" s="353"/>
      <c r="B83" s="8" t="s">
        <v>164</v>
      </c>
      <c r="C83" s="167">
        <f>SUM(C80:C82)</f>
        <v>268396.37751734315</v>
      </c>
      <c r="D83" s="168">
        <f>C83/C84</f>
        <v>0.50003072656200953</v>
      </c>
    </row>
    <row r="84" spans="1:4" ht="19.5" customHeight="1" x14ac:dyDescent="0.2">
      <c r="A84" s="351" t="s">
        <v>573</v>
      </c>
      <c r="B84" s="351"/>
      <c r="C84" s="169">
        <f>C83+C79</f>
        <v>536759.7694700046</v>
      </c>
      <c r="D84" s="170">
        <f>D83+D79</f>
        <v>0.99999999999999989</v>
      </c>
    </row>
  </sheetData>
  <mergeCells count="5">
    <mergeCell ref="A76:B76"/>
    <mergeCell ref="A77:A79"/>
    <mergeCell ref="A80:A83"/>
    <mergeCell ref="A84:B84"/>
    <mergeCell ref="A1:G1"/>
  </mergeCells>
  <printOptions horizontalCentered="1"/>
  <pageMargins left="0.39370078740157483" right="0.39370078740157483" top="0.59055118110236227" bottom="0.39370078740157483" header="0" footer="0"/>
  <pageSetup paperSize="9" scale="82" firstPageNumber="0" fitToHeight="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0.59999389629810485"/>
    <pageSetUpPr fitToPage="1"/>
  </sheetPr>
  <dimension ref="A1:AMJ49"/>
  <sheetViews>
    <sheetView view="pageBreakPreview" topLeftCell="A28" zoomScale="160" zoomScaleNormal="100" zoomScaleSheetLayoutView="160" workbookViewId="0">
      <selection activeCell="M44" sqref="M44"/>
    </sheetView>
  </sheetViews>
  <sheetFormatPr defaultColWidth="6.5" defaultRowHeight="14.25" x14ac:dyDescent="0.2"/>
  <cols>
    <col min="1" max="1" width="9" style="20" customWidth="1"/>
    <col min="2" max="2" width="9.125" style="20" customWidth="1"/>
    <col min="3" max="3" width="42" style="21" customWidth="1"/>
    <col min="4" max="5" width="9" style="21" customWidth="1"/>
    <col min="6" max="6" width="12.875" style="21" customWidth="1"/>
    <col min="7" max="9" width="20.625" style="21" customWidth="1"/>
    <col min="10" max="10" width="11.75" style="21" bestFit="1" customWidth="1"/>
    <col min="11" max="11" width="8.875" style="21" bestFit="1" customWidth="1"/>
    <col min="12" max="1022" width="6.5" style="21"/>
  </cols>
  <sheetData>
    <row r="1" spans="1:12" ht="39" customHeight="1" x14ac:dyDescent="0.2">
      <c r="A1" s="278" t="s">
        <v>17</v>
      </c>
      <c r="B1" s="279"/>
      <c r="C1" s="279"/>
      <c r="D1" s="279"/>
      <c r="E1" s="279"/>
      <c r="F1" s="279"/>
      <c r="G1" s="279"/>
      <c r="H1" s="279"/>
      <c r="I1" s="280"/>
      <c r="J1"/>
      <c r="L1"/>
    </row>
    <row r="2" spans="1:12" ht="15" x14ac:dyDescent="0.2">
      <c r="A2" s="281" t="s">
        <v>18</v>
      </c>
      <c r="B2" s="281"/>
      <c r="C2" s="281"/>
      <c r="D2" s="281"/>
      <c r="E2" s="281"/>
      <c r="F2" s="281"/>
      <c r="G2" s="281"/>
      <c r="H2" s="281"/>
      <c r="I2" s="281"/>
      <c r="J2"/>
      <c r="L2"/>
    </row>
    <row r="3" spans="1:12" x14ac:dyDescent="0.2">
      <c r="A3" s="5"/>
      <c r="B3" s="5"/>
      <c r="C3" s="5"/>
      <c r="D3" s="5"/>
      <c r="E3" s="5"/>
      <c r="F3" s="5"/>
      <c r="G3"/>
      <c r="H3"/>
      <c r="I3"/>
      <c r="J3"/>
      <c r="L3"/>
    </row>
    <row r="4" spans="1:12" x14ac:dyDescent="0.2">
      <c r="A4" s="201"/>
      <c r="B4" s="282" t="s">
        <v>19</v>
      </c>
      <c r="C4" s="282"/>
      <c r="D4" s="282"/>
      <c r="E4" s="282"/>
      <c r="F4" s="282"/>
      <c r="G4" s="282"/>
      <c r="H4" s="282"/>
      <c r="I4" s="282"/>
      <c r="J4"/>
      <c r="L4"/>
    </row>
    <row r="5" spans="1:12" ht="25.5" x14ac:dyDescent="0.2">
      <c r="A5" s="270" t="s">
        <v>20</v>
      </c>
      <c r="B5" s="202"/>
      <c r="C5" s="203" t="s">
        <v>21</v>
      </c>
      <c r="D5" s="202" t="s">
        <v>22</v>
      </c>
      <c r="E5" s="204" t="s">
        <v>23</v>
      </c>
      <c r="F5" s="204" t="s">
        <v>24</v>
      </c>
      <c r="G5" s="202" t="s">
        <v>25</v>
      </c>
      <c r="H5" s="202" t="s">
        <v>26</v>
      </c>
      <c r="I5" s="202" t="s">
        <v>27</v>
      </c>
      <c r="J5"/>
      <c r="L5"/>
    </row>
    <row r="6" spans="1:12" x14ac:dyDescent="0.2">
      <c r="A6" s="270"/>
      <c r="B6" s="251" t="s">
        <v>28</v>
      </c>
      <c r="C6" s="205" t="s">
        <v>29</v>
      </c>
      <c r="D6" s="206"/>
      <c r="E6" s="207"/>
      <c r="F6" s="208"/>
      <c r="G6" s="209">
        <f>SUM(G9:G19)</f>
        <v>-2.8783215254559202</v>
      </c>
      <c r="H6" s="209">
        <f>SUM(H9:H19)</f>
        <v>-34.539858305471043</v>
      </c>
      <c r="I6" s="206"/>
      <c r="J6"/>
      <c r="L6"/>
    </row>
    <row r="7" spans="1:12" x14ac:dyDescent="0.2">
      <c r="A7" s="270"/>
      <c r="B7" s="252" t="s">
        <v>28</v>
      </c>
      <c r="C7" s="210" t="s">
        <v>30</v>
      </c>
      <c r="D7" s="211"/>
      <c r="E7" s="212"/>
      <c r="F7" s="213"/>
      <c r="G7" s="214"/>
      <c r="H7" s="214"/>
      <c r="I7" s="211"/>
      <c r="J7"/>
      <c r="L7"/>
    </row>
    <row r="8" spans="1:12" x14ac:dyDescent="0.2">
      <c r="A8" s="270"/>
      <c r="B8" s="283" t="s">
        <v>31</v>
      </c>
      <c r="C8" s="283"/>
      <c r="D8" s="283"/>
      <c r="E8" s="283"/>
      <c r="F8" s="283"/>
      <c r="G8" s="283"/>
      <c r="H8" s="283"/>
      <c r="I8" s="283"/>
      <c r="J8"/>
      <c r="L8"/>
    </row>
    <row r="9" spans="1:12" ht="38.25" x14ac:dyDescent="0.2">
      <c r="A9" s="270"/>
      <c r="B9" s="253" t="str">
        <f>'III - Parcela Fixa'!A7</f>
        <v>1.1.1.1</v>
      </c>
      <c r="C9" s="256" t="str">
        <f>'III - Parcela Fixa'!B7</f>
        <v>Oficial de Manutenção A (Eletricista/Instalador-Reparador de Redes Telefônicas e de comunicação de dados) - CBO 5143-25 - Jornada 44h</v>
      </c>
      <c r="D9" s="253" t="str">
        <f>'III - Parcela Fixa'!C7</f>
        <v>posto/mês</v>
      </c>
      <c r="E9" s="255">
        <f>'III - Parcela Fixa'!E7</f>
        <v>4</v>
      </c>
      <c r="F9" s="215">
        <f>'III-A - Mão de Obra (CCT)'!D123</f>
        <v>-0.23026572203647364</v>
      </c>
      <c r="G9" s="215">
        <f>F9*E9</f>
        <v>-0.92106288814589454</v>
      </c>
      <c r="H9" s="215">
        <f>G9*12</f>
        <v>-11.052754657750734</v>
      </c>
      <c r="I9" s="216"/>
      <c r="J9"/>
      <c r="L9"/>
    </row>
    <row r="10" spans="1:12" ht="25.5" x14ac:dyDescent="0.2">
      <c r="A10" s="270"/>
      <c r="B10" s="253" t="str">
        <f>'III - Parcela Fixa'!A8</f>
        <v>1.1.1.2</v>
      </c>
      <c r="C10" s="256" t="str">
        <f>'III - Parcela Fixa'!B8</f>
        <v>Oficial de Manutenção B (Pedreiro/Bombeiro Hidráulico) - CBO 5143-25 - Jornada 44h</v>
      </c>
      <c r="D10" s="253" t="str">
        <f>'III - Parcela Fixa'!C8</f>
        <v>posto/mês</v>
      </c>
      <c r="E10" s="255">
        <f>'III - Parcela Fixa'!E8</f>
        <v>4</v>
      </c>
      <c r="F10" s="208">
        <f>'III-A - Mão de Obra (CCT)'!F123</f>
        <v>-0.11513286101823682</v>
      </c>
      <c r="G10" s="208">
        <f t="shared" ref="G10:G24" si="0">F10*E10</f>
        <v>-0.46053144407294727</v>
      </c>
      <c r="H10" s="208">
        <f t="shared" ref="H10:H24" si="1">G10*12</f>
        <v>-5.526377328875367</v>
      </c>
      <c r="I10" s="217"/>
      <c r="J10"/>
      <c r="L10"/>
    </row>
    <row r="11" spans="1:12" ht="38.25" x14ac:dyDescent="0.2">
      <c r="A11" s="270"/>
      <c r="B11" s="253" t="str">
        <f>'III - Parcela Fixa'!A9</f>
        <v>1.1.1.3</v>
      </c>
      <c r="C11" s="256" t="str">
        <f>'III - Parcela Fixa'!B9</f>
        <v>Ajudante de Eletricista/Instalador - Reparado de Redes Telefônicas e de Comunicação de Dados - CBO 7156-15 - Jornada 44h</v>
      </c>
      <c r="D11" s="253" t="str">
        <f>'III - Parcela Fixa'!C9</f>
        <v>posto/mês</v>
      </c>
      <c r="E11" s="255">
        <f>'III - Parcela Fixa'!E9</f>
        <v>4</v>
      </c>
      <c r="F11" s="208">
        <f>'III-A - Mão de Obra (CCT)'!H123</f>
        <v>-0.11513286101823682</v>
      </c>
      <c r="G11" s="208">
        <f t="shared" si="0"/>
        <v>-0.46053144407294727</v>
      </c>
      <c r="H11" s="208">
        <f t="shared" si="1"/>
        <v>-5.526377328875367</v>
      </c>
      <c r="I11" s="217"/>
      <c r="J11"/>
      <c r="L11"/>
    </row>
    <row r="12" spans="1:12" x14ac:dyDescent="0.2">
      <c r="A12" s="270"/>
      <c r="B12" s="283" t="s">
        <v>32</v>
      </c>
      <c r="C12" s="283"/>
      <c r="D12" s="283"/>
      <c r="E12" s="283"/>
      <c r="F12" s="283"/>
      <c r="G12" s="283"/>
      <c r="H12" s="283"/>
      <c r="I12" s="283"/>
      <c r="J12"/>
      <c r="L12"/>
    </row>
    <row r="13" spans="1:12" ht="38.25" x14ac:dyDescent="0.2">
      <c r="A13" s="270"/>
      <c r="B13" s="253" t="str">
        <f>'III - Parcela Fixa'!A11</f>
        <v>1.1.1.4</v>
      </c>
      <c r="C13" s="256" t="str">
        <f>'III - Parcela Fixa'!B11</f>
        <v>Oficial de Manutenção A (Eletricista/Instalador-Reparador de Redes Telefônicas e de comunicação de dados) - CBO 5143-25 - Jornada 44h</v>
      </c>
      <c r="D13" s="253" t="str">
        <f>'III - Parcela Fixa'!C11</f>
        <v>posto/mês</v>
      </c>
      <c r="E13" s="255">
        <f>'III - Parcela Fixa'!E11</f>
        <v>1</v>
      </c>
      <c r="F13" s="208">
        <f>'III-A - Mão de Obra (CCT)'!E123</f>
        <v>-0.23026572203647364</v>
      </c>
      <c r="G13" s="215">
        <f>F13*E13</f>
        <v>-0.23026572203647364</v>
      </c>
      <c r="H13" s="215">
        <f>G13*12</f>
        <v>-2.7631886644376835</v>
      </c>
      <c r="I13" s="217"/>
      <c r="J13"/>
      <c r="L13"/>
    </row>
    <row r="14" spans="1:12" ht="25.5" x14ac:dyDescent="0.2">
      <c r="A14" s="270"/>
      <c r="B14" s="253" t="str">
        <f>'III - Parcela Fixa'!A12</f>
        <v>1.1.1.5</v>
      </c>
      <c r="C14" s="256" t="str">
        <f>'III - Parcela Fixa'!B12</f>
        <v>Oficial de Manutenção B (Pedreiro/Bombeiro Hidráulico) - CBO 5143-25 - Jornada 44h</v>
      </c>
      <c r="D14" s="253" t="str">
        <f>'III - Parcela Fixa'!C12</f>
        <v>posto/mês</v>
      </c>
      <c r="E14" s="255">
        <f>'III - Parcela Fixa'!E12</f>
        <v>1</v>
      </c>
      <c r="F14" s="208">
        <f>'III-A - Mão de Obra (CCT)'!G123</f>
        <v>-0.11513286101823682</v>
      </c>
      <c r="G14" s="208">
        <f t="shared" ref="G14:G15" si="2">F14*E14</f>
        <v>-0.11513286101823682</v>
      </c>
      <c r="H14" s="208">
        <f t="shared" ref="H14:H15" si="3">G14*12</f>
        <v>-1.3815943322188418</v>
      </c>
      <c r="I14" s="217"/>
      <c r="J14"/>
      <c r="L14"/>
    </row>
    <row r="15" spans="1:12" ht="38.25" x14ac:dyDescent="0.2">
      <c r="A15" s="270"/>
      <c r="B15" s="253" t="str">
        <f>'III - Parcela Fixa'!A13</f>
        <v>1.1.1.6</v>
      </c>
      <c r="C15" s="256" t="str">
        <f>'III - Parcela Fixa'!B13</f>
        <v>Ajudante de Eletricista/Instalador - Reparado de Redes Telefônicas e de Comunicação de Dados - CBO 7156-15 - Jornada 44h</v>
      </c>
      <c r="D15" s="253" t="str">
        <f>'III - Parcela Fixa'!C13</f>
        <v>posto/mês</v>
      </c>
      <c r="E15" s="255">
        <f>'III - Parcela Fixa'!E13</f>
        <v>1</v>
      </c>
      <c r="F15" s="208">
        <f>'III-A - Mão de Obra (CCT)'!I123</f>
        <v>-0.11513286101823682</v>
      </c>
      <c r="G15" s="208">
        <f t="shared" si="2"/>
        <v>-0.11513286101823682</v>
      </c>
      <c r="H15" s="208">
        <f t="shared" si="3"/>
        <v>-1.3815943322188418</v>
      </c>
      <c r="I15" s="217"/>
      <c r="J15"/>
      <c r="L15"/>
    </row>
    <row r="16" spans="1:12" x14ac:dyDescent="0.2">
      <c r="A16" s="270"/>
      <c r="B16" s="283" t="s">
        <v>31</v>
      </c>
      <c r="C16" s="283"/>
      <c r="D16" s="283"/>
      <c r="E16" s="283"/>
      <c r="F16" s="283"/>
      <c r="G16" s="283"/>
      <c r="H16" s="283"/>
      <c r="I16" s="283"/>
      <c r="J16"/>
      <c r="L16"/>
    </row>
    <row r="17" spans="1:12" x14ac:dyDescent="0.2">
      <c r="A17" s="270"/>
      <c r="B17" s="254" t="str">
        <f>'III - Parcela Fixa'!A16</f>
        <v>1.1.2.1</v>
      </c>
      <c r="C17" s="254" t="str">
        <f>'III - Parcela Fixa'!B16</f>
        <v>Engenheiro Civil – CBO 2142-05</v>
      </c>
      <c r="D17" s="254" t="str">
        <f>'III - Parcela Fixa'!C16</f>
        <v>posto/mês</v>
      </c>
      <c r="E17" s="257">
        <f>'III - Parcela Fixa'!E16</f>
        <v>0.48927819865319866</v>
      </c>
      <c r="F17" s="208">
        <f>'III-A - Mão de Obra (CCT)'!K123</f>
        <v>0</v>
      </c>
      <c r="G17" s="208">
        <f t="shared" si="0"/>
        <v>0</v>
      </c>
      <c r="H17" s="208">
        <f t="shared" si="1"/>
        <v>0</v>
      </c>
      <c r="I17" s="217"/>
      <c r="J17"/>
      <c r="L17"/>
    </row>
    <row r="18" spans="1:12" x14ac:dyDescent="0.2">
      <c r="A18" s="270"/>
      <c r="B18" s="254" t="str">
        <f>'III - Parcela Fixa'!A17</f>
        <v>1.1.2.2</v>
      </c>
      <c r="C18" s="254" t="str">
        <f>'III - Parcela Fixa'!B17</f>
        <v>Engenheiro Eletricista – CBO 2143-05</v>
      </c>
      <c r="D18" s="254" t="str">
        <f>'III - Parcela Fixa'!C17</f>
        <v>posto/mês</v>
      </c>
      <c r="E18" s="257">
        <f>'III - Parcela Fixa'!E17</f>
        <v>0.1892781986531987</v>
      </c>
      <c r="F18" s="208">
        <f>'III-A - Mão de Obra (CCT)'!L123</f>
        <v>0</v>
      </c>
      <c r="G18" s="208">
        <f t="shared" si="0"/>
        <v>0</v>
      </c>
      <c r="H18" s="208">
        <f t="shared" si="1"/>
        <v>0</v>
      </c>
      <c r="I18" s="217"/>
      <c r="J18"/>
      <c r="L18"/>
    </row>
    <row r="19" spans="1:12" x14ac:dyDescent="0.2">
      <c r="A19" s="270"/>
      <c r="B19" s="254" t="str">
        <f>'III - Parcela Fixa'!A18</f>
        <v>1.1.2.3</v>
      </c>
      <c r="C19" s="254" t="str">
        <f>'III - Parcela Fixa'!B18</f>
        <v>Encarregado de Manutenção – CBO 7102-05 - Jornada 44h</v>
      </c>
      <c r="D19" s="254" t="str">
        <f>'III - Parcela Fixa'!C18</f>
        <v>posto/mês</v>
      </c>
      <c r="E19" s="257">
        <f>'III - Parcela Fixa'!E18</f>
        <v>1</v>
      </c>
      <c r="F19" s="208">
        <f>'III-A - Mão de Obra (CCT)'!J123</f>
        <v>-0.57566430509118405</v>
      </c>
      <c r="G19" s="208">
        <f t="shared" si="0"/>
        <v>-0.57566430509118405</v>
      </c>
      <c r="H19" s="208">
        <f t="shared" si="1"/>
        <v>-6.9079716610942086</v>
      </c>
      <c r="I19" s="217"/>
      <c r="J19"/>
      <c r="L19"/>
    </row>
    <row r="20" spans="1:12" x14ac:dyDescent="0.2">
      <c r="A20" s="270"/>
      <c r="B20" s="218" t="s">
        <v>33</v>
      </c>
      <c r="C20" s="205" t="s">
        <v>34</v>
      </c>
      <c r="D20" s="218" t="s">
        <v>22</v>
      </c>
      <c r="E20" s="218">
        <v>1</v>
      </c>
      <c r="F20" s="219">
        <f>'III-C - Desloc e Pern'!J5</f>
        <v>0</v>
      </c>
      <c r="G20" s="220">
        <f t="shared" si="0"/>
        <v>0</v>
      </c>
      <c r="H20" s="220">
        <f t="shared" si="1"/>
        <v>0</v>
      </c>
      <c r="I20" s="221"/>
      <c r="J20"/>
      <c r="L20"/>
    </row>
    <row r="21" spans="1:12" x14ac:dyDescent="0.2">
      <c r="A21" s="270"/>
      <c r="B21" s="218" t="s">
        <v>35</v>
      </c>
      <c r="C21" s="205" t="s">
        <v>36</v>
      </c>
      <c r="D21" s="218" t="s">
        <v>22</v>
      </c>
      <c r="E21" s="222">
        <v>1</v>
      </c>
      <c r="F21" s="219">
        <f>'III-C - Desloc e Pern'!J6</f>
        <v>0</v>
      </c>
      <c r="G21" s="223">
        <f>F21*E21</f>
        <v>0</v>
      </c>
      <c r="H21" s="223">
        <f>G21*12</f>
        <v>0</v>
      </c>
      <c r="I21" s="224"/>
      <c r="J21"/>
      <c r="L21"/>
    </row>
    <row r="22" spans="1:12" x14ac:dyDescent="0.2">
      <c r="A22" s="270"/>
      <c r="B22" s="218" t="s">
        <v>37</v>
      </c>
      <c r="C22" s="205" t="s">
        <v>38</v>
      </c>
      <c r="D22" s="218" t="s">
        <v>22</v>
      </c>
      <c r="E22" s="222">
        <v>1</v>
      </c>
      <c r="F22" s="219">
        <f>'III-C - Desloc e Pern'!J7</f>
        <v>0</v>
      </c>
      <c r="G22" s="223">
        <f t="shared" si="0"/>
        <v>0</v>
      </c>
      <c r="H22" s="223">
        <f t="shared" si="1"/>
        <v>0</v>
      </c>
      <c r="I22" s="224"/>
      <c r="J22"/>
      <c r="L22"/>
    </row>
    <row r="23" spans="1:12" x14ac:dyDescent="0.2">
      <c r="A23" s="270"/>
      <c r="B23" s="218" t="s">
        <v>39</v>
      </c>
      <c r="C23" s="205" t="s">
        <v>40</v>
      </c>
      <c r="D23" s="218" t="s">
        <v>22</v>
      </c>
      <c r="E23" s="222">
        <f>'III-C - Desloc e Pern'!F8</f>
        <v>3</v>
      </c>
      <c r="F23" s="219">
        <f>'III-C - Desloc e Pern'!G8*(1+'III-C - Desloc e Pern'!I8)</f>
        <v>0</v>
      </c>
      <c r="G23" s="223">
        <f t="shared" si="0"/>
        <v>0</v>
      </c>
      <c r="H23" s="223">
        <f t="shared" si="1"/>
        <v>0</v>
      </c>
      <c r="I23" s="224"/>
      <c r="J23"/>
      <c r="L23"/>
    </row>
    <row r="24" spans="1:12" x14ac:dyDescent="0.2">
      <c r="A24" s="270"/>
      <c r="B24" s="218" t="s">
        <v>41</v>
      </c>
      <c r="C24" s="205" t="s">
        <v>42</v>
      </c>
      <c r="D24" s="218" t="s">
        <v>22</v>
      </c>
      <c r="E24" s="222">
        <v>1</v>
      </c>
      <c r="F24" s="219">
        <f>'III-E - Materiais de Consumo'!I330</f>
        <v>0</v>
      </c>
      <c r="G24" s="223">
        <f t="shared" si="0"/>
        <v>0</v>
      </c>
      <c r="H24" s="223">
        <f t="shared" si="1"/>
        <v>0</v>
      </c>
      <c r="I24" s="224"/>
      <c r="J24"/>
      <c r="L24"/>
    </row>
    <row r="25" spans="1:12" x14ac:dyDescent="0.2">
      <c r="A25" s="270"/>
      <c r="B25" s="225" t="s">
        <v>43</v>
      </c>
      <c r="C25" s="284" t="s">
        <v>44</v>
      </c>
      <c r="D25" s="285"/>
      <c r="E25" s="285"/>
      <c r="F25" s="285"/>
      <c r="G25" s="285"/>
      <c r="H25" s="286"/>
      <c r="I25" s="226">
        <f>SUM(H20:H24)+H6</f>
        <v>-34.539858305471043</v>
      </c>
      <c r="J25"/>
      <c r="L25"/>
    </row>
    <row r="26" spans="1:12" x14ac:dyDescent="0.2">
      <c r="A26" s="5"/>
      <c r="B26" s="5"/>
      <c r="C26" s="5"/>
      <c r="D26" s="5"/>
      <c r="E26" s="5"/>
      <c r="F26" s="5"/>
      <c r="G26"/>
      <c r="H26"/>
      <c r="I26"/>
      <c r="J26"/>
      <c r="L26"/>
    </row>
    <row r="27" spans="1:12" x14ac:dyDescent="0.2">
      <c r="A27" s="227"/>
      <c r="B27" s="282" t="s">
        <v>45</v>
      </c>
      <c r="C27" s="282"/>
      <c r="D27" s="282"/>
      <c r="E27" s="282"/>
      <c r="F27" s="282"/>
      <c r="G27" s="282"/>
      <c r="H27" s="282"/>
      <c r="I27" s="282"/>
      <c r="J27"/>
      <c r="L27"/>
    </row>
    <row r="28" spans="1:12" x14ac:dyDescent="0.2">
      <c r="A28" s="270" t="s">
        <v>46</v>
      </c>
      <c r="B28" s="268" t="s">
        <v>47</v>
      </c>
      <c r="C28" s="268"/>
      <c r="D28" s="268"/>
      <c r="E28" s="268"/>
      <c r="F28" s="268"/>
      <c r="G28" s="268"/>
      <c r="H28" s="268"/>
      <c r="I28" s="268"/>
      <c r="J28"/>
      <c r="L28"/>
    </row>
    <row r="29" spans="1:12" x14ac:dyDescent="0.2">
      <c r="A29" s="270"/>
      <c r="B29" s="228" t="s">
        <v>48</v>
      </c>
      <c r="C29" s="229" t="s">
        <v>49</v>
      </c>
      <c r="D29" s="230"/>
      <c r="E29" s="230"/>
      <c r="F29" s="230"/>
      <c r="G29" s="231"/>
      <c r="H29" s="228" t="s">
        <v>50</v>
      </c>
      <c r="I29" s="228" t="s">
        <v>51</v>
      </c>
      <c r="J29"/>
      <c r="L29"/>
    </row>
    <row r="30" spans="1:12" x14ac:dyDescent="0.2">
      <c r="A30" s="270"/>
      <c r="B30" s="232" t="s">
        <v>52</v>
      </c>
      <c r="C30" s="274" t="s">
        <v>53</v>
      </c>
      <c r="D30" s="274"/>
      <c r="E30" s="274"/>
      <c r="F30" s="274"/>
      <c r="G30" s="274"/>
      <c r="H30" s="233"/>
      <c r="I30" s="234">
        <v>536792.7550346863</v>
      </c>
      <c r="J30"/>
      <c r="L30"/>
    </row>
    <row r="31" spans="1:12" ht="26.25" customHeight="1" x14ac:dyDescent="0.2">
      <c r="A31" s="270"/>
      <c r="B31" s="235" t="s">
        <v>54</v>
      </c>
      <c r="C31" s="274" t="s">
        <v>55</v>
      </c>
      <c r="D31" s="274"/>
      <c r="E31" s="274"/>
      <c r="F31" s="274"/>
      <c r="G31" s="274"/>
      <c r="H31" s="236">
        <v>0</v>
      </c>
      <c r="I31" s="237">
        <f>I30*H31</f>
        <v>0</v>
      </c>
      <c r="J31"/>
      <c r="L31"/>
    </row>
    <row r="32" spans="1:12" ht="24" customHeight="1" x14ac:dyDescent="0.2">
      <c r="A32" s="270"/>
      <c r="B32" s="235" t="s">
        <v>56</v>
      </c>
      <c r="C32" s="274" t="s">
        <v>57</v>
      </c>
      <c r="D32" s="274"/>
      <c r="E32" s="274"/>
      <c r="F32" s="274"/>
      <c r="G32" s="274"/>
      <c r="H32" s="238"/>
      <c r="I32" s="237">
        <f>I30-I31</f>
        <v>536792.7550346863</v>
      </c>
      <c r="J32"/>
      <c r="L32"/>
    </row>
    <row r="33" spans="1:1024" ht="24.75" customHeight="1" x14ac:dyDescent="0.2">
      <c r="A33" s="270"/>
      <c r="B33" s="235" t="s">
        <v>58</v>
      </c>
      <c r="C33" s="287" t="s">
        <v>59</v>
      </c>
      <c r="D33" s="288"/>
      <c r="E33" s="288"/>
      <c r="F33" s="289"/>
      <c r="G33" s="239" t="s">
        <v>60</v>
      </c>
      <c r="H33" s="240">
        <f>'V - BDI'!C18</f>
        <v>4.7120418848167533E-2</v>
      </c>
      <c r="I33" s="237">
        <f>I32*(1+H33)</f>
        <v>562086.6544865825</v>
      </c>
      <c r="J33" s="258"/>
      <c r="L33"/>
    </row>
    <row r="34" spans="1:1024" x14ac:dyDescent="0.2">
      <c r="A34" s="270"/>
      <c r="B34" s="228" t="s">
        <v>61</v>
      </c>
      <c r="C34" s="268" t="s">
        <v>62</v>
      </c>
      <c r="D34" s="268"/>
      <c r="E34" s="268"/>
      <c r="F34" s="268"/>
      <c r="G34" s="268"/>
      <c r="H34" s="268"/>
      <c r="I34" s="226">
        <f>I33</f>
        <v>562086.6544865825</v>
      </c>
      <c r="J34"/>
      <c r="L34"/>
    </row>
    <row r="35" spans="1:1024" x14ac:dyDescent="0.2">
      <c r="A35" s="5"/>
      <c r="B35" s="5"/>
      <c r="C35" s="5"/>
      <c r="D35" s="5"/>
      <c r="E35" s="5"/>
      <c r="F35" s="5"/>
      <c r="G35"/>
      <c r="H35"/>
      <c r="I35"/>
      <c r="J35"/>
      <c r="L35"/>
    </row>
    <row r="36" spans="1:1024" x14ac:dyDescent="0.2">
      <c r="A36" s="270" t="s">
        <v>63</v>
      </c>
      <c r="B36" s="271" t="s">
        <v>64</v>
      </c>
      <c r="C36" s="272"/>
      <c r="D36" s="272"/>
      <c r="E36" s="272"/>
      <c r="F36" s="272"/>
      <c r="G36" s="272"/>
      <c r="H36" s="273"/>
      <c r="I36"/>
      <c r="J36"/>
      <c r="L36"/>
    </row>
    <row r="37" spans="1:1024" x14ac:dyDescent="0.2">
      <c r="A37" s="270"/>
      <c r="B37" s="228" t="s">
        <v>65</v>
      </c>
      <c r="C37" s="268" t="s">
        <v>49</v>
      </c>
      <c r="D37" s="268"/>
      <c r="E37" s="268"/>
      <c r="F37" s="268"/>
      <c r="G37" s="268"/>
      <c r="H37" s="228" t="s">
        <v>66</v>
      </c>
      <c r="I37"/>
      <c r="J37"/>
      <c r="L37"/>
    </row>
    <row r="38" spans="1:1024" x14ac:dyDescent="0.2">
      <c r="A38" s="270"/>
      <c r="B38" s="222" t="s">
        <v>43</v>
      </c>
      <c r="C38" s="274" t="s">
        <v>67</v>
      </c>
      <c r="D38" s="274"/>
      <c r="E38" s="274"/>
      <c r="F38" s="274"/>
      <c r="G38" s="274"/>
      <c r="H38" s="237">
        <f>I25</f>
        <v>-34.539858305471043</v>
      </c>
      <c r="I38" s="258"/>
      <c r="J38"/>
      <c r="L38"/>
    </row>
    <row r="39" spans="1:1024" x14ac:dyDescent="0.2">
      <c r="A39" s="270"/>
      <c r="B39" s="222" t="s">
        <v>61</v>
      </c>
      <c r="C39" s="274" t="s">
        <v>68</v>
      </c>
      <c r="D39" s="274"/>
      <c r="E39" s="274"/>
      <c r="F39" s="274"/>
      <c r="G39" s="274"/>
      <c r="H39" s="237">
        <f>I34</f>
        <v>562086.6544865825</v>
      </c>
      <c r="I39" s="258"/>
      <c r="J39"/>
      <c r="L39"/>
    </row>
    <row r="40" spans="1:1024" x14ac:dyDescent="0.2">
      <c r="A40" s="270"/>
      <c r="B40" s="271" t="s">
        <v>69</v>
      </c>
      <c r="C40" s="272"/>
      <c r="D40" s="272"/>
      <c r="E40" s="272"/>
      <c r="F40" s="272"/>
      <c r="G40" s="273"/>
      <c r="H40" s="241">
        <f>SUM(H38:H39)</f>
        <v>562052.11462827702</v>
      </c>
      <c r="I40" s="265"/>
      <c r="J40" s="266"/>
      <c r="K40" s="267"/>
      <c r="L40"/>
    </row>
    <row r="41" spans="1:1024" x14ac:dyDescent="0.2">
      <c r="A41" s="5"/>
      <c r="B41" s="5"/>
      <c r="C41" s="5"/>
      <c r="D41" s="5"/>
      <c r="E41" s="5"/>
      <c r="F41" s="5"/>
      <c r="G41"/>
      <c r="H41"/>
      <c r="I41"/>
      <c r="J41"/>
      <c r="K41" s="267"/>
      <c r="L41"/>
    </row>
    <row r="42" spans="1:1024" x14ac:dyDescent="0.2">
      <c r="A42" s="269" t="s">
        <v>70</v>
      </c>
      <c r="B42" s="242" t="s">
        <v>52</v>
      </c>
      <c r="C42" s="243" t="s">
        <v>71</v>
      </c>
      <c r="D42" s="243"/>
      <c r="E42" s="243"/>
      <c r="F42" s="243"/>
      <c r="G42" s="243"/>
      <c r="H42" s="244"/>
      <c r="I42"/>
      <c r="J42"/>
      <c r="L42"/>
    </row>
    <row r="43" spans="1:1024" x14ac:dyDescent="0.2">
      <c r="A43" s="269"/>
      <c r="B43" s="245" t="s">
        <v>54</v>
      </c>
      <c r="C43" s="246" t="s">
        <v>72</v>
      </c>
      <c r="D43" s="246"/>
      <c r="E43" s="246"/>
      <c r="F43" s="246"/>
      <c r="G43" s="246"/>
      <c r="H43" s="247"/>
      <c r="I43"/>
      <c r="J43"/>
      <c r="L43"/>
    </row>
    <row r="44" spans="1:1024" x14ac:dyDescent="0.2">
      <c r="A44" s="269"/>
      <c r="B44" s="248" t="s">
        <v>56</v>
      </c>
      <c r="C44" s="249" t="s">
        <v>73</v>
      </c>
      <c r="D44" s="249"/>
      <c r="E44" s="249"/>
      <c r="F44" s="249"/>
      <c r="G44" s="249"/>
      <c r="H44" s="250"/>
      <c r="I44"/>
      <c r="J44"/>
      <c r="L44"/>
    </row>
    <row r="45" spans="1:1024" x14ac:dyDescent="0.2">
      <c r="A45" s="269"/>
      <c r="B45" s="248" t="s">
        <v>58</v>
      </c>
      <c r="C45" s="249" t="s">
        <v>74</v>
      </c>
      <c r="D45" s="249"/>
      <c r="E45" s="249"/>
      <c r="F45" s="249"/>
      <c r="G45" s="249"/>
      <c r="H45" s="250"/>
      <c r="I45"/>
      <c r="J45"/>
      <c r="L45"/>
    </row>
    <row r="46" spans="1:1024" x14ac:dyDescent="0.2">
      <c r="A46"/>
      <c r="B46" s="179"/>
      <c r="C46"/>
      <c r="D46"/>
      <c r="E46" s="22"/>
      <c r="F46" s="23"/>
      <c r="G46"/>
      <c r="H46"/>
      <c r="I46"/>
      <c r="J46"/>
      <c r="L46"/>
    </row>
    <row r="47" spans="1:1024" x14ac:dyDescent="0.2">
      <c r="A47" s="275" t="s">
        <v>75</v>
      </c>
      <c r="B47" s="276"/>
      <c r="C47" s="276"/>
      <c r="D47" s="276"/>
      <c r="E47" s="276"/>
      <c r="F47" s="276"/>
      <c r="G47" s="277"/>
      <c r="H47" s="26" t="s">
        <v>76</v>
      </c>
      <c r="I47"/>
      <c r="J47"/>
      <c r="L47" s="27"/>
      <c r="N47" s="24"/>
      <c r="AMI47" s="21"/>
      <c r="AMJ47" s="21"/>
    </row>
    <row r="48" spans="1:1024" x14ac:dyDescent="0.2">
      <c r="A48" s="25"/>
      <c r="B48" s="25"/>
      <c r="C48" s="25"/>
      <c r="D48" s="25"/>
      <c r="E48" s="25"/>
      <c r="F48" s="25"/>
      <c r="G48"/>
      <c r="H48"/>
      <c r="J48"/>
    </row>
    <row r="49" spans="3:10" x14ac:dyDescent="0.2">
      <c r="C49"/>
      <c r="D49"/>
      <c r="E49"/>
      <c r="F49"/>
      <c r="G49"/>
      <c r="H49"/>
      <c r="J49" s="24"/>
    </row>
  </sheetData>
  <mergeCells count="24">
    <mergeCell ref="A47:G47"/>
    <mergeCell ref="A1:I1"/>
    <mergeCell ref="A2:I2"/>
    <mergeCell ref="B4:I4"/>
    <mergeCell ref="A5:A25"/>
    <mergeCell ref="B8:I8"/>
    <mergeCell ref="B12:I12"/>
    <mergeCell ref="B16:I16"/>
    <mergeCell ref="C25:H25"/>
    <mergeCell ref="B27:I27"/>
    <mergeCell ref="A28:A34"/>
    <mergeCell ref="B28:I28"/>
    <mergeCell ref="C30:G30"/>
    <mergeCell ref="C31:G31"/>
    <mergeCell ref="C32:G32"/>
    <mergeCell ref="C33:F33"/>
    <mergeCell ref="C34:H34"/>
    <mergeCell ref="A42:A45"/>
    <mergeCell ref="A36:A40"/>
    <mergeCell ref="B36:H36"/>
    <mergeCell ref="C37:G37"/>
    <mergeCell ref="C38:G38"/>
    <mergeCell ref="C39:G39"/>
    <mergeCell ref="B40:G40"/>
  </mergeCells>
  <dataValidations count="1">
    <dataValidation type="list" allowBlank="1" showErrorMessage="1" sqref="H47" xr:uid="{00000000-0002-0000-0100-000000000000}">
      <formula1>"DESONERADO,NÃO DESONERADO"</formula1>
      <formula2>0</formula2>
    </dataValidation>
  </dataValidations>
  <printOptions horizontalCentered="1"/>
  <pageMargins left="0.39370078740157483" right="0.39370078740157483" top="0.59055118110236227" bottom="0.39370078740157483" header="0" footer="0"/>
  <pageSetup paperSize="9" scale="57" firstPageNumber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0.39997558519241921"/>
    <pageSetUpPr fitToPage="1"/>
  </sheetPr>
  <dimension ref="A1:AML24"/>
  <sheetViews>
    <sheetView view="pageBreakPreview" topLeftCell="A10" zoomScale="145" zoomScaleNormal="100" zoomScaleSheetLayoutView="145" workbookViewId="0">
      <selection activeCell="B28" sqref="B28"/>
    </sheetView>
  </sheetViews>
  <sheetFormatPr defaultRowHeight="14.25" x14ac:dyDescent="0.2"/>
  <cols>
    <col min="1" max="1" width="11.625" style="25"/>
    <col min="2" max="2" width="49" style="28"/>
    <col min="3" max="3" width="10.875" style="28"/>
    <col min="4" max="4" width="11.75" style="28" customWidth="1"/>
    <col min="5" max="5" width="10.875" style="28"/>
    <col min="6" max="6" width="15.375" style="28"/>
    <col min="7" max="7" width="16.25" style="28"/>
    <col min="8" max="8" width="10.875" style="28"/>
    <col min="9" max="10" width="0" style="28" hidden="1" customWidth="1"/>
    <col min="11" max="1026" width="10.875" style="28"/>
  </cols>
  <sheetData>
    <row r="1" spans="1:12" ht="42.95" customHeight="1" x14ac:dyDescent="0.2">
      <c r="A1" s="290" t="s">
        <v>77</v>
      </c>
      <c r="B1" s="290"/>
      <c r="C1" s="290"/>
      <c r="D1" s="290"/>
      <c r="E1" s="290"/>
      <c r="F1" s="290"/>
      <c r="G1" s="290"/>
      <c r="H1"/>
      <c r="I1"/>
      <c r="J1"/>
      <c r="L1"/>
    </row>
    <row r="2" spans="1:12" x14ac:dyDescent="0.2">
      <c r="A2"/>
      <c r="B2"/>
      <c r="C2"/>
      <c r="D2"/>
      <c r="E2"/>
      <c r="F2"/>
      <c r="G2"/>
      <c r="H2"/>
      <c r="I2"/>
      <c r="J2"/>
      <c r="L2"/>
    </row>
    <row r="3" spans="1:12" ht="36.6" customHeight="1" x14ac:dyDescent="0.2">
      <c r="A3" s="29" t="s">
        <v>78</v>
      </c>
      <c r="B3" s="29" t="s">
        <v>79</v>
      </c>
      <c r="C3" s="29" t="s">
        <v>80</v>
      </c>
      <c r="D3" s="29" t="s">
        <v>81</v>
      </c>
      <c r="E3" s="29" t="s">
        <v>82</v>
      </c>
      <c r="F3" s="1" t="s">
        <v>83</v>
      </c>
      <c r="G3" s="1" t="s">
        <v>84</v>
      </c>
      <c r="H3"/>
      <c r="I3"/>
      <c r="J3"/>
      <c r="L3"/>
    </row>
    <row r="4" spans="1:12" ht="15" x14ac:dyDescent="0.2">
      <c r="A4" s="30" t="s">
        <v>43</v>
      </c>
      <c r="B4" s="31" t="s">
        <v>85</v>
      </c>
      <c r="C4" s="32"/>
      <c r="D4" s="32"/>
      <c r="E4" s="32"/>
      <c r="F4" s="32"/>
      <c r="G4" s="33"/>
      <c r="H4"/>
      <c r="I4"/>
      <c r="J4"/>
      <c r="L4"/>
    </row>
    <row r="5" spans="1:12" x14ac:dyDescent="0.2">
      <c r="A5" s="34" t="s">
        <v>28</v>
      </c>
      <c r="B5" s="35" t="s">
        <v>30</v>
      </c>
      <c r="C5" s="36"/>
      <c r="D5" s="36"/>
      <c r="E5" s="36"/>
      <c r="F5" s="36"/>
      <c r="G5" s="36"/>
      <c r="H5"/>
      <c r="I5" s="291"/>
      <c r="J5" s="291"/>
      <c r="L5" s="37"/>
    </row>
    <row r="6" spans="1:12" ht="17.25" customHeight="1" x14ac:dyDescent="0.2">
      <c r="A6" s="293" t="s">
        <v>31</v>
      </c>
      <c r="B6" s="294"/>
      <c r="C6" s="294"/>
      <c r="D6" s="294"/>
      <c r="E6" s="294"/>
      <c r="F6" s="294"/>
      <c r="G6" s="295"/>
      <c r="H6"/>
      <c r="I6" s="198"/>
      <c r="J6" s="198"/>
      <c r="L6" s="37"/>
    </row>
    <row r="7" spans="1:12" ht="22.5" x14ac:dyDescent="0.2">
      <c r="A7" s="354" t="s">
        <v>86</v>
      </c>
      <c r="B7" s="355" t="s">
        <v>87</v>
      </c>
      <c r="C7" s="356" t="s">
        <v>88</v>
      </c>
      <c r="D7" s="356" t="str">
        <f>'III-A - Mão de Obra (CCT)'!D13</f>
        <v>Manaus/AM</v>
      </c>
      <c r="E7" s="357">
        <v>4</v>
      </c>
      <c r="F7" s="358">
        <f>'III-A - Mão de Obra (CCT)'!D$123</f>
        <v>-0.23026572203647364</v>
      </c>
      <c r="G7" s="358">
        <f>E7*F7</f>
        <v>-0.92106288814589454</v>
      </c>
      <c r="H7"/>
      <c r="I7" s="28">
        <f>'III-A - Mão de Obra (CCT)'!D121</f>
        <v>-0.21990376454483232</v>
      </c>
      <c r="J7" s="28">
        <f>E7*I7*12</f>
        <v>-10.555380698151952</v>
      </c>
      <c r="L7" s="264">
        <f>SUM(G7:G9,G11:G13,G16:G18)</f>
        <v>-2.8783215254559202</v>
      </c>
    </row>
    <row r="8" spans="1:12" ht="22.5" x14ac:dyDescent="0.2">
      <c r="A8" s="354" t="s">
        <v>89</v>
      </c>
      <c r="B8" s="355" t="s">
        <v>90</v>
      </c>
      <c r="C8" s="356" t="s">
        <v>88</v>
      </c>
      <c r="D8" s="356" t="str">
        <f>'III-A - Mão de Obra (CCT)'!F13</f>
        <v>Manaus/AM</v>
      </c>
      <c r="E8" s="357">
        <v>4</v>
      </c>
      <c r="F8" s="358">
        <f>'III-A - Mão de Obra (CCT)'!F$123</f>
        <v>-0.11513286101823682</v>
      </c>
      <c r="G8" s="358">
        <f>E8*F8</f>
        <v>-0.46053144407294727</v>
      </c>
      <c r="H8"/>
      <c r="I8" s="28">
        <f>'III-A - Mão de Obra (CCT)'!F121</f>
        <v>-0.10995188227241616</v>
      </c>
      <c r="J8" s="28">
        <f t="shared" ref="J8:J18" si="0">E8*I8*12</f>
        <v>-5.2776903490759759</v>
      </c>
      <c r="L8" s="264">
        <f>L7/(1+'V - BDI'!C18)</f>
        <v>-2.7487970568104036</v>
      </c>
    </row>
    <row r="9" spans="1:12" ht="22.5" x14ac:dyDescent="0.2">
      <c r="A9" s="354" t="s">
        <v>91</v>
      </c>
      <c r="B9" s="355" t="s">
        <v>92</v>
      </c>
      <c r="C9" s="356" t="s">
        <v>88</v>
      </c>
      <c r="D9" s="356" t="str">
        <f>'III-A - Mão de Obra (CCT)'!H13</f>
        <v>Manaus/AM</v>
      </c>
      <c r="E9" s="357">
        <v>4</v>
      </c>
      <c r="F9" s="358">
        <f>'III-A - Mão de Obra (CCT)'!H$123</f>
        <v>-0.11513286101823682</v>
      </c>
      <c r="G9" s="358">
        <f>E9*F9</f>
        <v>-0.46053144407294727</v>
      </c>
      <c r="H9"/>
      <c r="I9" s="28">
        <f>'III-A - Mão de Obra (CCT)'!H121</f>
        <v>-0.10995188227241616</v>
      </c>
      <c r="J9" s="28">
        <f t="shared" si="0"/>
        <v>-5.2776903490759759</v>
      </c>
      <c r="L9" s="28">
        <f>'II - Planilha Consolidada'!I30*0.2/12</f>
        <v>8946.5459172447718</v>
      </c>
    </row>
    <row r="10" spans="1:12" ht="15.75" customHeight="1" x14ac:dyDescent="0.2">
      <c r="A10" s="293" t="s">
        <v>32</v>
      </c>
      <c r="B10" s="294"/>
      <c r="C10" s="294"/>
      <c r="D10" s="294"/>
      <c r="E10" s="294"/>
      <c r="F10" s="294"/>
      <c r="G10" s="295"/>
      <c r="H10"/>
      <c r="L10" s="264">
        <f>L8+L9</f>
        <v>8943.7971201879609</v>
      </c>
    </row>
    <row r="11" spans="1:12" ht="22.5" x14ac:dyDescent="0.2">
      <c r="A11" s="354" t="s">
        <v>93</v>
      </c>
      <c r="B11" s="355" t="s">
        <v>87</v>
      </c>
      <c r="C11" s="356" t="s">
        <v>88</v>
      </c>
      <c r="D11" s="356" t="str">
        <f>'III-A - Mão de Obra (CCT)'!E13</f>
        <v>Tabatinga/AM</v>
      </c>
      <c r="E11" s="357">
        <v>1</v>
      </c>
      <c r="F11" s="358">
        <f>'III-A - Mão de Obra (CCT)'!E$123</f>
        <v>-0.23026572203647364</v>
      </c>
      <c r="G11" s="358">
        <f>E11*F11</f>
        <v>-0.23026572203647364</v>
      </c>
      <c r="H11"/>
      <c r="I11" s="28">
        <f>'III-A - Mão de Obra (CCT)'!E121</f>
        <v>-0.21990376454483232</v>
      </c>
      <c r="J11" s="28">
        <f t="shared" si="0"/>
        <v>-2.6388451745379879</v>
      </c>
    </row>
    <row r="12" spans="1:12" ht="22.5" x14ac:dyDescent="0.2">
      <c r="A12" s="354" t="s">
        <v>94</v>
      </c>
      <c r="B12" s="355" t="s">
        <v>90</v>
      </c>
      <c r="C12" s="356" t="s">
        <v>88</v>
      </c>
      <c r="D12" s="356" t="str">
        <f>'III-A - Mão de Obra (CCT)'!G13</f>
        <v>Tabatinga/AM</v>
      </c>
      <c r="E12" s="357">
        <v>1</v>
      </c>
      <c r="F12" s="358">
        <f>'III-A - Mão de Obra (CCT)'!G$123</f>
        <v>-0.11513286101823682</v>
      </c>
      <c r="G12" s="358">
        <f t="shared" ref="G12:G13" si="1">E12*F12</f>
        <v>-0.11513286101823682</v>
      </c>
      <c r="H12"/>
      <c r="I12" s="28">
        <f>'III-A - Mão de Obra (CCT)'!G121</f>
        <v>-0.10995188227241616</v>
      </c>
      <c r="J12" s="28">
        <f t="shared" si="0"/>
        <v>-1.319422587268994</v>
      </c>
    </row>
    <row r="13" spans="1:12" ht="22.5" x14ac:dyDescent="0.2">
      <c r="A13" s="354" t="s">
        <v>95</v>
      </c>
      <c r="B13" s="355" t="s">
        <v>92</v>
      </c>
      <c r="C13" s="356" t="s">
        <v>88</v>
      </c>
      <c r="D13" s="356" t="str">
        <f>'III-A - Mão de Obra (CCT)'!I13</f>
        <v>Tabatinga/AM</v>
      </c>
      <c r="E13" s="357">
        <v>1</v>
      </c>
      <c r="F13" s="358">
        <f>'III-A - Mão de Obra (CCT)'!I$123</f>
        <v>-0.11513286101823682</v>
      </c>
      <c r="G13" s="358">
        <f t="shared" si="1"/>
        <v>-0.11513286101823682</v>
      </c>
      <c r="H13"/>
      <c r="I13" s="28">
        <f>'III-A - Mão de Obra (CCT)'!I121</f>
        <v>-0.10995188227241616</v>
      </c>
      <c r="J13" s="28">
        <f t="shared" si="0"/>
        <v>-1.319422587268994</v>
      </c>
    </row>
    <row r="14" spans="1:12" x14ac:dyDescent="0.2">
      <c r="A14" s="34" t="s">
        <v>33</v>
      </c>
      <c r="B14" s="35" t="s">
        <v>96</v>
      </c>
      <c r="C14" s="34"/>
      <c r="D14" s="34"/>
      <c r="E14" s="38"/>
      <c r="F14" s="34"/>
      <c r="G14" s="34"/>
      <c r="H14"/>
    </row>
    <row r="15" spans="1:12" ht="17.25" customHeight="1" x14ac:dyDescent="0.2">
      <c r="A15" s="293" t="s">
        <v>31</v>
      </c>
      <c r="B15" s="294"/>
      <c r="C15" s="294"/>
      <c r="D15" s="294"/>
      <c r="E15" s="294"/>
      <c r="F15" s="294"/>
      <c r="G15" s="295"/>
      <c r="H15"/>
      <c r="I15" s="198"/>
      <c r="L15" s="37"/>
    </row>
    <row r="16" spans="1:12" x14ac:dyDescent="0.2">
      <c r="A16" s="354" t="s">
        <v>97</v>
      </c>
      <c r="B16" s="355" t="s">
        <v>98</v>
      </c>
      <c r="C16" s="356" t="s">
        <v>88</v>
      </c>
      <c r="D16" s="356" t="str">
        <f>'III-A - Mão de Obra (CCT)'!K13</f>
        <v>Manaus/AM</v>
      </c>
      <c r="E16" s="357">
        <v>0.48927819865319866</v>
      </c>
      <c r="F16" s="359">
        <f>'III-A - Mão de Obra (CCT)'!K123</f>
        <v>0</v>
      </c>
      <c r="G16" s="359">
        <f t="shared" ref="G16:G22" si="2">E16*F16</f>
        <v>0</v>
      </c>
      <c r="H16"/>
      <c r="I16" s="28">
        <f>'III-A - Mão de Obra (CCT)'!K121</f>
        <v>0</v>
      </c>
      <c r="J16" s="28">
        <f t="shared" si="0"/>
        <v>0</v>
      </c>
    </row>
    <row r="17" spans="1:10" x14ac:dyDescent="0.2">
      <c r="A17" s="354" t="s">
        <v>99</v>
      </c>
      <c r="B17" s="355" t="s">
        <v>100</v>
      </c>
      <c r="C17" s="356" t="s">
        <v>88</v>
      </c>
      <c r="D17" s="356" t="str">
        <f>'III-A - Mão de Obra (CCT)'!L13</f>
        <v>Manaus/AM</v>
      </c>
      <c r="E17" s="357">
        <v>0.1892781986531987</v>
      </c>
      <c r="F17" s="359">
        <f>'III-A - Mão de Obra (CCT)'!L123</f>
        <v>0</v>
      </c>
      <c r="G17" s="359">
        <f t="shared" si="2"/>
        <v>0</v>
      </c>
      <c r="H17"/>
      <c r="I17" s="28">
        <f>'III-A - Mão de Obra (CCT)'!L121</f>
        <v>0</v>
      </c>
      <c r="J17" s="28">
        <f t="shared" si="0"/>
        <v>0</v>
      </c>
    </row>
    <row r="18" spans="1:10" x14ac:dyDescent="0.2">
      <c r="A18" s="354" t="s">
        <v>101</v>
      </c>
      <c r="B18" s="355" t="s">
        <v>102</v>
      </c>
      <c r="C18" s="356" t="s">
        <v>88</v>
      </c>
      <c r="D18" s="356" t="str">
        <f>'III-A - Mão de Obra (CCT)'!J13</f>
        <v>Manaus/AM</v>
      </c>
      <c r="E18" s="357">
        <v>1</v>
      </c>
      <c r="F18" s="359">
        <f>'III-A - Mão de Obra (CCT)'!J123</f>
        <v>-0.57566430509118405</v>
      </c>
      <c r="G18" s="359">
        <f t="shared" si="2"/>
        <v>-0.57566430509118405</v>
      </c>
      <c r="H18"/>
      <c r="I18" s="28">
        <f>'III-A - Mão de Obra (CCT)'!J121</f>
        <v>-0.54975941136208073</v>
      </c>
      <c r="J18" s="28">
        <f t="shared" si="0"/>
        <v>-6.5971129363449688</v>
      </c>
    </row>
    <row r="19" spans="1:10" ht="15" x14ac:dyDescent="0.2">
      <c r="A19" s="39" t="s">
        <v>61</v>
      </c>
      <c r="B19" s="40" t="s">
        <v>103</v>
      </c>
      <c r="C19" s="6" t="s">
        <v>104</v>
      </c>
      <c r="D19" s="6"/>
      <c r="E19" s="41">
        <v>1</v>
      </c>
      <c r="F19" s="42">
        <f>'III-C - Desloc e Pern'!J5</f>
        <v>0</v>
      </c>
      <c r="G19" s="42">
        <f t="shared" si="2"/>
        <v>0</v>
      </c>
      <c r="H19"/>
    </row>
    <row r="20" spans="1:10" ht="15" x14ac:dyDescent="0.2">
      <c r="A20" s="39" t="s">
        <v>105</v>
      </c>
      <c r="B20" s="40" t="s">
        <v>106</v>
      </c>
      <c r="C20" s="6" t="s">
        <v>104</v>
      </c>
      <c r="D20" s="6"/>
      <c r="E20" s="41">
        <v>1</v>
      </c>
      <c r="F20" s="42">
        <f>'III-C - Desloc e Pern'!J6</f>
        <v>0</v>
      </c>
      <c r="G20" s="42">
        <f t="shared" si="2"/>
        <v>0</v>
      </c>
      <c r="H20"/>
    </row>
    <row r="21" spans="1:10" x14ac:dyDescent="0.2">
      <c r="A21" s="39" t="s">
        <v>107</v>
      </c>
      <c r="B21" s="40" t="s">
        <v>38</v>
      </c>
      <c r="C21" s="6" t="s">
        <v>104</v>
      </c>
      <c r="D21" s="6"/>
      <c r="E21" s="41">
        <v>1</v>
      </c>
      <c r="F21" s="42">
        <f>'III-C - Desloc e Pern'!J7+'III-C - Desloc e Pern'!J8</f>
        <v>0</v>
      </c>
      <c r="G21" s="42">
        <f t="shared" si="2"/>
        <v>0</v>
      </c>
      <c r="H21" s="197"/>
    </row>
    <row r="22" spans="1:10" ht="15" x14ac:dyDescent="0.2">
      <c r="A22" s="39" t="s">
        <v>108</v>
      </c>
      <c r="B22" s="40" t="s">
        <v>109</v>
      </c>
      <c r="C22" s="6" t="s">
        <v>104</v>
      </c>
      <c r="D22" s="6"/>
      <c r="E22" s="41">
        <v>1</v>
      </c>
      <c r="F22" s="42">
        <f>'III-E - Materiais de Consumo'!I330</f>
        <v>0</v>
      </c>
      <c r="G22" s="42">
        <f t="shared" si="2"/>
        <v>0</v>
      </c>
    </row>
    <row r="23" spans="1:10" x14ac:dyDescent="0.2">
      <c r="A23"/>
      <c r="B23"/>
      <c r="C23"/>
      <c r="D23"/>
      <c r="E23"/>
      <c r="F23"/>
      <c r="G23"/>
      <c r="J23" s="28">
        <f>SUM(J7:J18)</f>
        <v>-32.985564681724853</v>
      </c>
    </row>
    <row r="24" spans="1:10" x14ac:dyDescent="0.2">
      <c r="A24" s="292" t="s">
        <v>110</v>
      </c>
      <c r="B24" s="292"/>
      <c r="C24" s="292"/>
      <c r="D24" s="292"/>
      <c r="E24" s="292"/>
      <c r="F24" s="292"/>
      <c r="G24" s="43">
        <f>SUM(G7:G22)</f>
        <v>-2.8783215254559202</v>
      </c>
    </row>
  </sheetData>
  <mergeCells count="6">
    <mergeCell ref="A1:G1"/>
    <mergeCell ref="I5:J5"/>
    <mergeCell ref="A24:F24"/>
    <mergeCell ref="A6:G6"/>
    <mergeCell ref="A10:G10"/>
    <mergeCell ref="A15:G15"/>
  </mergeCells>
  <printOptions horizontalCentered="1"/>
  <pageMargins left="0.39370078740157483" right="0.39370078740157483" top="0.59055118110236227" bottom="0.39370078740157483" header="0" footer="0"/>
  <pageSetup paperSize="9" firstPageNumber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65CE66-67F5-4A64-81D2-72CF9C9E73D8}">
  <sheetPr>
    <tabColor theme="9" tint="0.39997558519241921"/>
    <pageSetUpPr fitToPage="1"/>
  </sheetPr>
  <dimension ref="A1:G26"/>
  <sheetViews>
    <sheetView tabSelected="1" view="pageBreakPreview" topLeftCell="A3" zoomScale="115" zoomScaleNormal="130" zoomScaleSheetLayoutView="115" workbookViewId="0">
      <selection activeCell="D15" sqref="D15"/>
    </sheetView>
  </sheetViews>
  <sheetFormatPr defaultRowHeight="14.25" x14ac:dyDescent="0.2"/>
  <cols>
    <col min="1" max="1" width="40.625" customWidth="1"/>
    <col min="2" max="3" width="24.375" customWidth="1"/>
    <col min="4" max="4" width="24" customWidth="1"/>
    <col min="5" max="5" width="24.25" customWidth="1"/>
    <col min="6" max="6" width="25" customWidth="1"/>
  </cols>
  <sheetData>
    <row r="1" spans="1:7" ht="107.25" customHeight="1" x14ac:dyDescent="0.2">
      <c r="A1" s="334" t="s">
        <v>233</v>
      </c>
      <c r="B1" s="334"/>
      <c r="C1" s="334"/>
      <c r="D1" s="334"/>
      <c r="E1" s="334"/>
    </row>
    <row r="2" spans="1:7" ht="24" customHeight="1" x14ac:dyDescent="0.2">
      <c r="A2" s="332" t="s">
        <v>138</v>
      </c>
      <c r="B2" s="333"/>
      <c r="C2" s="333"/>
      <c r="D2" s="333"/>
      <c r="E2" s="333"/>
    </row>
    <row r="3" spans="1:7" ht="45" x14ac:dyDescent="0.2">
      <c r="A3" s="178" t="s">
        <v>234</v>
      </c>
      <c r="B3" s="178" t="s">
        <v>235</v>
      </c>
      <c r="C3" s="178" t="s">
        <v>236</v>
      </c>
      <c r="D3" s="178" t="s">
        <v>180</v>
      </c>
      <c r="E3" s="195" t="s">
        <v>237</v>
      </c>
    </row>
    <row r="4" spans="1:7" ht="57" x14ac:dyDescent="0.2">
      <c r="A4" s="370" t="s">
        <v>131</v>
      </c>
      <c r="B4" s="176"/>
      <c r="C4" s="371" t="s">
        <v>128</v>
      </c>
      <c r="D4" s="177"/>
      <c r="E4" s="196">
        <v>0.2</v>
      </c>
    </row>
    <row r="5" spans="1:7" ht="57" x14ac:dyDescent="0.2">
      <c r="A5" s="370" t="s">
        <v>131</v>
      </c>
      <c r="B5" s="176"/>
      <c r="C5" s="371" t="s">
        <v>129</v>
      </c>
      <c r="D5" s="177"/>
      <c r="E5" s="196">
        <v>0.2</v>
      </c>
      <c r="F5" s="200"/>
      <c r="G5" s="199"/>
    </row>
    <row r="6" spans="1:7" ht="28.5" x14ac:dyDescent="0.2">
      <c r="A6" s="370" t="s">
        <v>132</v>
      </c>
      <c r="B6" s="176"/>
      <c r="C6" s="371" t="s">
        <v>128</v>
      </c>
      <c r="D6" s="177"/>
      <c r="E6" s="196">
        <v>0.1</v>
      </c>
      <c r="F6" s="179"/>
    </row>
    <row r="7" spans="1:7" ht="28.5" x14ac:dyDescent="0.2">
      <c r="A7" s="370" t="s">
        <v>132</v>
      </c>
      <c r="B7" s="176"/>
      <c r="C7" s="371" t="s">
        <v>129</v>
      </c>
      <c r="D7" s="177"/>
      <c r="E7" s="196">
        <v>0.1</v>
      </c>
    </row>
    <row r="8" spans="1:7" ht="57" x14ac:dyDescent="0.2">
      <c r="A8" s="370" t="s">
        <v>133</v>
      </c>
      <c r="B8" s="176"/>
      <c r="C8" s="371" t="s">
        <v>128</v>
      </c>
      <c r="D8" s="177"/>
      <c r="E8" s="196">
        <v>0.1</v>
      </c>
    </row>
    <row r="9" spans="1:7" ht="57" x14ac:dyDescent="0.2">
      <c r="A9" s="370" t="s">
        <v>133</v>
      </c>
      <c r="B9" s="176"/>
      <c r="C9" s="371" t="s">
        <v>129</v>
      </c>
      <c r="D9" s="177"/>
      <c r="E9" s="196">
        <v>0.1</v>
      </c>
    </row>
    <row r="10" spans="1:7" x14ac:dyDescent="0.2">
      <c r="A10" s="370" t="s">
        <v>135</v>
      </c>
      <c r="B10" s="176"/>
      <c r="C10" s="371" t="s">
        <v>128</v>
      </c>
      <c r="D10" s="177"/>
      <c r="E10" s="196"/>
    </row>
    <row r="11" spans="1:7" x14ac:dyDescent="0.2">
      <c r="A11" s="370" t="s">
        <v>136</v>
      </c>
      <c r="B11" s="176"/>
      <c r="C11" s="371" t="s">
        <v>128</v>
      </c>
      <c r="D11" s="177"/>
      <c r="E11" s="196"/>
    </row>
    <row r="12" spans="1:7" ht="28.5" x14ac:dyDescent="0.2">
      <c r="A12" s="370" t="s">
        <v>134</v>
      </c>
      <c r="B12" s="176"/>
      <c r="C12" s="371" t="s">
        <v>128</v>
      </c>
      <c r="D12" s="177"/>
      <c r="E12" s="196">
        <v>0.5</v>
      </c>
    </row>
    <row r="13" spans="1:7" ht="15" x14ac:dyDescent="0.2">
      <c r="A13" s="328" t="s">
        <v>148</v>
      </c>
      <c r="B13" s="329"/>
      <c r="C13" s="329"/>
      <c r="D13" s="330"/>
    </row>
    <row r="14" spans="1:7" ht="15" x14ac:dyDescent="0.2">
      <c r="A14" s="178" t="s">
        <v>238</v>
      </c>
      <c r="B14" s="178" t="s">
        <v>239</v>
      </c>
      <c r="C14" s="178" t="s">
        <v>236</v>
      </c>
      <c r="D14" s="178" t="s">
        <v>180</v>
      </c>
    </row>
    <row r="15" spans="1:7" x14ac:dyDescent="0.2">
      <c r="A15" s="371" t="s">
        <v>240</v>
      </c>
      <c r="B15" s="176"/>
      <c r="C15" s="373" t="s">
        <v>128</v>
      </c>
      <c r="D15" s="177"/>
    </row>
    <row r="16" spans="1:7" x14ac:dyDescent="0.2">
      <c r="A16" s="372" t="s">
        <v>810</v>
      </c>
      <c r="B16" s="176"/>
      <c r="C16" s="373" t="s">
        <v>129</v>
      </c>
      <c r="D16" s="177"/>
    </row>
    <row r="17" spans="1:5" ht="15" x14ac:dyDescent="0.2">
      <c r="A17" s="328" t="s">
        <v>242</v>
      </c>
      <c r="B17" s="329"/>
      <c r="C17" s="329"/>
      <c r="D17" s="331"/>
    </row>
    <row r="18" spans="1:5" ht="15" x14ac:dyDescent="0.2">
      <c r="A18" s="178" t="s">
        <v>243</v>
      </c>
      <c r="B18" s="178" t="s">
        <v>244</v>
      </c>
      <c r="C18" s="178" t="s">
        <v>236</v>
      </c>
      <c r="D18" s="178" t="s">
        <v>180</v>
      </c>
    </row>
    <row r="19" spans="1:5" ht="40.5" customHeight="1" x14ac:dyDescent="0.2">
      <c r="A19" s="371" t="s">
        <v>245</v>
      </c>
      <c r="B19" s="176"/>
      <c r="C19" s="373" t="s">
        <v>246</v>
      </c>
      <c r="D19" s="177"/>
      <c r="E19" s="171"/>
    </row>
    <row r="20" spans="1:5" x14ac:dyDescent="0.2">
      <c r="A20" s="372" t="s">
        <v>247</v>
      </c>
      <c r="B20" s="176"/>
      <c r="C20" s="373" t="s">
        <v>246</v>
      </c>
      <c r="D20" s="177"/>
      <c r="E20" s="263">
        <v>174.37</v>
      </c>
    </row>
    <row r="21" spans="1:5" ht="15" x14ac:dyDescent="0.2">
      <c r="A21" s="332" t="s">
        <v>248</v>
      </c>
      <c r="B21" s="333"/>
      <c r="C21" s="333"/>
      <c r="D21" s="331"/>
    </row>
    <row r="22" spans="1:5" ht="15" x14ac:dyDescent="0.2">
      <c r="A22" s="178" t="s">
        <v>243</v>
      </c>
      <c r="B22" s="178" t="s">
        <v>239</v>
      </c>
      <c r="C22" s="178" t="s">
        <v>236</v>
      </c>
      <c r="D22" s="178" t="s">
        <v>180</v>
      </c>
    </row>
    <row r="23" spans="1:5" x14ac:dyDescent="0.2">
      <c r="A23" s="371" t="s">
        <v>249</v>
      </c>
      <c r="B23" s="176"/>
      <c r="C23" s="373" t="s">
        <v>246</v>
      </c>
      <c r="D23" s="177"/>
    </row>
    <row r="24" spans="1:5" x14ac:dyDescent="0.2">
      <c r="A24" s="372" t="s">
        <v>250</v>
      </c>
      <c r="B24" s="176"/>
      <c r="C24" s="373"/>
      <c r="D24" s="177"/>
    </row>
    <row r="25" spans="1:5" x14ac:dyDescent="0.2">
      <c r="A25" s="179"/>
    </row>
    <row r="26" spans="1:5" x14ac:dyDescent="0.2">
      <c r="A26" s="179"/>
    </row>
  </sheetData>
  <mergeCells count="5">
    <mergeCell ref="A13:D13"/>
    <mergeCell ref="A17:D17"/>
    <mergeCell ref="A21:D21"/>
    <mergeCell ref="A2:E2"/>
    <mergeCell ref="A1:E1"/>
  </mergeCells>
  <printOptions horizontalCentered="1"/>
  <pageMargins left="0.39370078740157483" right="0.39370078740157483" top="0.59055118110236227" bottom="0.39370078740157483" header="0" footer="0"/>
  <pageSetup paperSize="9" scale="63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0.39997558519241921"/>
    <pageSetUpPr fitToPage="1"/>
  </sheetPr>
  <dimension ref="A1:AMN123"/>
  <sheetViews>
    <sheetView view="pageBreakPreview" topLeftCell="A11" zoomScale="130" zoomScaleNormal="85" zoomScaleSheetLayoutView="130" zoomScalePageLayoutView="85" workbookViewId="0">
      <selection activeCell="J17" sqref="J17"/>
    </sheetView>
  </sheetViews>
  <sheetFormatPr defaultRowHeight="14.25" x14ac:dyDescent="0.2"/>
  <cols>
    <col min="1" max="1" width="28.25" style="44" customWidth="1"/>
    <col min="2" max="2" width="14" style="45"/>
    <col min="3" max="3" width="1.875" style="45"/>
    <col min="4" max="5" width="14.625" style="45" customWidth="1"/>
    <col min="6" max="7" width="12" style="45" customWidth="1"/>
    <col min="8" max="9" width="11" style="45" customWidth="1"/>
    <col min="10" max="10" width="13.25" style="45" customWidth="1"/>
    <col min="11" max="11" width="13.375" style="45" customWidth="1"/>
    <col min="12" max="12" width="13.875" style="45" customWidth="1"/>
    <col min="13" max="13" width="13.625" style="45" customWidth="1"/>
    <col min="14" max="14" width="15.75" style="45" customWidth="1"/>
    <col min="15" max="15" width="13.875" style="45" customWidth="1"/>
    <col min="16" max="16" width="14" style="45" customWidth="1"/>
    <col min="17" max="1028" width="44.125" style="45"/>
  </cols>
  <sheetData>
    <row r="1" spans="1:1028" ht="62.45" customHeight="1" x14ac:dyDescent="0.2">
      <c r="A1" s="309" t="s">
        <v>111</v>
      </c>
      <c r="B1" s="310"/>
      <c r="C1" s="310"/>
      <c r="D1" s="310"/>
      <c r="E1" s="310"/>
      <c r="F1" s="310"/>
      <c r="G1" s="310"/>
      <c r="H1" s="310"/>
      <c r="I1" s="310"/>
      <c r="J1" s="310"/>
      <c r="K1" s="310"/>
      <c r="L1" s="311"/>
      <c r="M1"/>
    </row>
    <row r="2" spans="1:1028" ht="28.5" customHeight="1" x14ac:dyDescent="0.2">
      <c r="A2" s="314" t="s">
        <v>112</v>
      </c>
      <c r="B2" s="315"/>
      <c r="C2" s="315"/>
      <c r="D2" s="315"/>
      <c r="E2" s="315"/>
      <c r="F2" s="315"/>
      <c r="G2" s="315"/>
      <c r="H2" s="315"/>
      <c r="I2" s="315"/>
      <c r="J2" s="315"/>
      <c r="K2" s="315"/>
      <c r="L2" s="316"/>
      <c r="M2"/>
    </row>
    <row r="3" spans="1:1028" ht="28.5" customHeight="1" x14ac:dyDescent="0.2">
      <c r="A3" s="317" t="s">
        <v>113</v>
      </c>
      <c r="B3" s="318"/>
      <c r="C3" s="318"/>
      <c r="D3" s="319" t="s">
        <v>114</v>
      </c>
      <c r="E3" s="320"/>
      <c r="F3" s="320"/>
      <c r="G3" s="326" t="s">
        <v>114</v>
      </c>
      <c r="H3" s="326"/>
      <c r="I3" s="326"/>
      <c r="J3" s="320"/>
      <c r="K3" s="320"/>
      <c r="L3" s="322"/>
      <c r="M3"/>
    </row>
    <row r="4" spans="1:1028" ht="28.5" customHeight="1" x14ac:dyDescent="0.2">
      <c r="A4" s="302" t="s">
        <v>115</v>
      </c>
      <c r="B4" s="303"/>
      <c r="C4" s="303"/>
      <c r="D4" s="308" t="s">
        <v>116</v>
      </c>
      <c r="E4" s="296"/>
      <c r="F4" s="296"/>
      <c r="G4" s="324" t="s">
        <v>116</v>
      </c>
      <c r="H4" s="324"/>
      <c r="I4" s="324"/>
      <c r="J4" s="296"/>
      <c r="K4" s="296"/>
      <c r="L4" s="297"/>
      <c r="M4"/>
    </row>
    <row r="5" spans="1:1028" ht="28.5" customHeight="1" x14ac:dyDescent="0.2">
      <c r="A5" s="302" t="s">
        <v>117</v>
      </c>
      <c r="B5" s="303"/>
      <c r="C5" s="303"/>
      <c r="D5" s="308" t="s">
        <v>118</v>
      </c>
      <c r="E5" s="296"/>
      <c r="F5" s="296"/>
      <c r="G5" s="324" t="s">
        <v>118</v>
      </c>
      <c r="H5" s="324"/>
      <c r="I5" s="324"/>
      <c r="J5" s="296"/>
      <c r="K5" s="296"/>
      <c r="L5" s="297"/>
      <c r="M5"/>
    </row>
    <row r="6" spans="1:1028" ht="28.5" customHeight="1" x14ac:dyDescent="0.2">
      <c r="A6" s="302" t="s">
        <v>119</v>
      </c>
      <c r="B6" s="303"/>
      <c r="C6" s="303"/>
      <c r="D6" s="321" t="s">
        <v>120</v>
      </c>
      <c r="E6" s="298"/>
      <c r="F6" s="298"/>
      <c r="G6" s="327" t="s">
        <v>120</v>
      </c>
      <c r="H6" s="327"/>
      <c r="I6" s="327"/>
      <c r="J6" s="298"/>
      <c r="K6" s="298"/>
      <c r="L6" s="299"/>
      <c r="M6"/>
    </row>
    <row r="7" spans="1:1028" ht="28.5" customHeight="1" x14ac:dyDescent="0.2">
      <c r="A7" s="302" t="s">
        <v>121</v>
      </c>
      <c r="B7" s="303"/>
      <c r="C7" s="303"/>
      <c r="D7" s="308" t="s">
        <v>122</v>
      </c>
      <c r="E7" s="296"/>
      <c r="F7" s="296"/>
      <c r="G7" s="324" t="s">
        <v>122</v>
      </c>
      <c r="H7" s="324"/>
      <c r="I7" s="324"/>
      <c r="J7" s="296"/>
      <c r="K7" s="296"/>
      <c r="L7" s="297"/>
      <c r="M7"/>
    </row>
    <row r="8" spans="1:1028" ht="28.5" customHeight="1" x14ac:dyDescent="0.2">
      <c r="A8" s="302" t="s">
        <v>123</v>
      </c>
      <c r="B8" s="303"/>
      <c r="C8" s="303"/>
      <c r="D8" s="308" t="s">
        <v>124</v>
      </c>
      <c r="E8" s="296"/>
      <c r="F8" s="296"/>
      <c r="G8" s="324" t="s">
        <v>124</v>
      </c>
      <c r="H8" s="324"/>
      <c r="I8" s="324"/>
      <c r="J8" s="296"/>
      <c r="K8" s="296"/>
      <c r="L8" s="297"/>
      <c r="M8"/>
    </row>
    <row r="9" spans="1:1028" ht="42.75" customHeight="1" x14ac:dyDescent="0.2">
      <c r="A9" s="302" t="s">
        <v>125</v>
      </c>
      <c r="B9" s="303"/>
      <c r="C9" s="303"/>
      <c r="D9" s="308" t="s">
        <v>126</v>
      </c>
      <c r="E9" s="296"/>
      <c r="F9" s="296"/>
      <c r="G9" s="324" t="s">
        <v>126</v>
      </c>
      <c r="H9" s="324"/>
      <c r="I9" s="324"/>
      <c r="J9" s="296"/>
      <c r="K9" s="296"/>
      <c r="L9" s="297"/>
      <c r="M9"/>
    </row>
    <row r="10" spans="1:1028" ht="28.5" customHeight="1" x14ac:dyDescent="0.2">
      <c r="A10" s="304" t="s">
        <v>127</v>
      </c>
      <c r="B10" s="305"/>
      <c r="C10" s="305"/>
      <c r="D10" s="323" t="s">
        <v>128</v>
      </c>
      <c r="E10" s="306"/>
      <c r="F10" s="306"/>
      <c r="G10" s="325" t="s">
        <v>129</v>
      </c>
      <c r="H10" s="325"/>
      <c r="I10" s="325"/>
      <c r="J10" s="306"/>
      <c r="K10" s="306"/>
      <c r="L10" s="307"/>
      <c r="M10"/>
    </row>
    <row r="11" spans="1:1028" ht="15.75" customHeight="1" x14ac:dyDescent="0.2">
      <c r="A11" s="5"/>
      <c r="B11" s="180"/>
      <c r="C11" s="180"/>
      <c r="D11" s="186"/>
      <c r="E11" s="186"/>
      <c r="F11" s="186"/>
      <c r="G11" s="186"/>
      <c r="H11" s="186"/>
      <c r="I11" s="186"/>
      <c r="J11" s="186"/>
      <c r="K11" s="186"/>
      <c r="L11" s="5"/>
      <c r="M11"/>
    </row>
    <row r="12" spans="1:1028" ht="112.5" x14ac:dyDescent="0.2">
      <c r="A12" s="301" t="s">
        <v>130</v>
      </c>
      <c r="B12" s="301"/>
      <c r="C12"/>
      <c r="D12" s="185" t="s">
        <v>131</v>
      </c>
      <c r="E12" s="185" t="s">
        <v>131</v>
      </c>
      <c r="F12" s="185" t="s">
        <v>132</v>
      </c>
      <c r="G12" s="185" t="s">
        <v>132</v>
      </c>
      <c r="H12" s="185" t="s">
        <v>133</v>
      </c>
      <c r="I12" s="185" t="s">
        <v>133</v>
      </c>
      <c r="J12" s="183" t="s">
        <v>134</v>
      </c>
      <c r="K12" s="187" t="s">
        <v>135</v>
      </c>
      <c r="L12" s="183" t="s">
        <v>136</v>
      </c>
      <c r="M12"/>
    </row>
    <row r="13" spans="1:1028" x14ac:dyDescent="0.2">
      <c r="A13" s="300" t="s">
        <v>137</v>
      </c>
      <c r="B13" s="300"/>
      <c r="C13"/>
      <c r="D13" s="360" t="s">
        <v>128</v>
      </c>
      <c r="E13" s="360" t="s">
        <v>129</v>
      </c>
      <c r="F13" s="360" t="s">
        <v>128</v>
      </c>
      <c r="G13" s="360" t="s">
        <v>129</v>
      </c>
      <c r="H13" s="360" t="s">
        <v>128</v>
      </c>
      <c r="I13" s="360" t="s">
        <v>129</v>
      </c>
      <c r="J13" s="360" t="s">
        <v>128</v>
      </c>
      <c r="K13" s="361" t="s">
        <v>128</v>
      </c>
      <c r="L13" s="360" t="s">
        <v>128</v>
      </c>
      <c r="M13"/>
    </row>
    <row r="14" spans="1:1028" x14ac:dyDescent="0.2">
      <c r="A14" s="300" t="s">
        <v>138</v>
      </c>
      <c r="B14" s="300"/>
      <c r="C14"/>
      <c r="D14" s="362">
        <f>'CCT E VT'!$D4</f>
        <v>0</v>
      </c>
      <c r="E14" s="362">
        <f>'CCT E VT'!$D5</f>
        <v>0</v>
      </c>
      <c r="F14" s="362">
        <f>'CCT E VT'!$D6</f>
        <v>0</v>
      </c>
      <c r="G14" s="362">
        <f>'CCT E VT'!$D7</f>
        <v>0</v>
      </c>
      <c r="H14" s="362">
        <f>'CCT E VT'!$D8</f>
        <v>0</v>
      </c>
      <c r="I14" s="362">
        <f>'CCT E VT'!$D9</f>
        <v>0</v>
      </c>
      <c r="J14" s="362">
        <f>'CCT E VT'!$D12</f>
        <v>0</v>
      </c>
      <c r="K14" s="363">
        <f>'CCT E VT'!$D10</f>
        <v>0</v>
      </c>
      <c r="L14" s="362">
        <f>'CCT E VT'!$D11</f>
        <v>0</v>
      </c>
      <c r="M14"/>
    </row>
    <row r="15" spans="1:1028" x14ac:dyDescent="0.2">
      <c r="A15" s="300" t="s">
        <v>139</v>
      </c>
      <c r="B15" s="300"/>
      <c r="C15"/>
      <c r="D15" s="364" t="s">
        <v>140</v>
      </c>
      <c r="E15" s="364" t="s">
        <v>140</v>
      </c>
      <c r="F15" s="364" t="s">
        <v>141</v>
      </c>
      <c r="G15" s="364" t="s">
        <v>141</v>
      </c>
      <c r="H15" s="364" t="s">
        <v>142</v>
      </c>
      <c r="I15" s="364" t="s">
        <v>142</v>
      </c>
      <c r="J15" s="364" t="s">
        <v>143</v>
      </c>
      <c r="K15" s="365" t="s">
        <v>144</v>
      </c>
      <c r="L15" s="364" t="s">
        <v>145</v>
      </c>
      <c r="M15" s="313"/>
      <c r="N15" s="313"/>
      <c r="O15" s="313"/>
    </row>
    <row r="16" spans="1:1028" ht="34.5" customHeight="1" x14ac:dyDescent="0.2">
      <c r="A16" s="312" t="s">
        <v>146</v>
      </c>
      <c r="B16" s="182" t="s">
        <v>147</v>
      </c>
      <c r="C16"/>
      <c r="D16" s="364">
        <f>'CCT E VT'!B4</f>
        <v>0</v>
      </c>
      <c r="E16" s="364">
        <f>'CCT E VT'!B5</f>
        <v>0</v>
      </c>
      <c r="F16" s="364">
        <f>'CCT E VT'!B6</f>
        <v>0</v>
      </c>
      <c r="G16" s="364">
        <f>'CCT E VT'!B7</f>
        <v>0</v>
      </c>
      <c r="H16" s="364">
        <f>'CCT E VT'!B8</f>
        <v>0</v>
      </c>
      <c r="I16" s="364">
        <f>'CCT E VT'!B9</f>
        <v>0</v>
      </c>
      <c r="J16" s="364">
        <f>'CCT E VT'!B12</f>
        <v>0</v>
      </c>
      <c r="K16" s="365">
        <f>'CCT E VT'!B10</f>
        <v>0</v>
      </c>
      <c r="L16" s="364">
        <f>'CCT E VT'!B11</f>
        <v>0</v>
      </c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2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2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25"/>
      <c r="FA16" s="2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25"/>
      <c r="FO16" s="25"/>
      <c r="FP16" s="25"/>
      <c r="FQ16" s="25"/>
      <c r="FR16" s="25"/>
      <c r="FS16" s="25"/>
      <c r="FT16" s="25"/>
      <c r="FU16" s="25"/>
      <c r="FV16" s="25"/>
      <c r="FW16" s="25"/>
      <c r="FX16" s="25"/>
      <c r="FY16" s="25"/>
      <c r="FZ16" s="25"/>
      <c r="GA16" s="25"/>
      <c r="GB16" s="25"/>
      <c r="GC16" s="25"/>
      <c r="GD16" s="25"/>
      <c r="GE16" s="25"/>
      <c r="GF16" s="25"/>
      <c r="GG16" s="25"/>
      <c r="GH16" s="25"/>
      <c r="GI16" s="25"/>
      <c r="GJ16" s="25"/>
      <c r="GK16" s="25"/>
      <c r="GL16" s="25"/>
      <c r="GM16" s="25"/>
      <c r="GN16" s="25"/>
      <c r="GO16" s="25"/>
      <c r="GP16" s="25"/>
      <c r="GQ16" s="25"/>
      <c r="GR16" s="25"/>
      <c r="GS16" s="25"/>
      <c r="GT16" s="25"/>
      <c r="GU16" s="25"/>
      <c r="GV16" s="25"/>
      <c r="GW16" s="25"/>
      <c r="GX16" s="25"/>
      <c r="GY16" s="25"/>
      <c r="GZ16" s="25"/>
      <c r="HA16" s="25"/>
      <c r="HB16" s="25"/>
      <c r="HC16" s="25"/>
      <c r="HD16" s="25"/>
      <c r="HE16" s="25"/>
      <c r="HF16" s="25"/>
      <c r="HG16" s="25"/>
      <c r="HH16" s="25"/>
      <c r="HI16" s="25"/>
      <c r="HJ16" s="25"/>
      <c r="HK16" s="25"/>
      <c r="HL16" s="25"/>
      <c r="HM16" s="25"/>
      <c r="HN16" s="25"/>
      <c r="HO16" s="25"/>
      <c r="HP16" s="25"/>
      <c r="HQ16" s="25"/>
      <c r="HR16" s="25"/>
      <c r="HS16" s="25"/>
      <c r="HT16" s="25"/>
      <c r="HU16" s="25"/>
      <c r="HV16" s="25"/>
      <c r="HW16" s="25"/>
      <c r="HX16" s="25"/>
      <c r="HY16" s="25"/>
      <c r="HZ16" s="25"/>
      <c r="IA16" s="25"/>
      <c r="IB16" s="25"/>
      <c r="IC16" s="25"/>
      <c r="ID16" s="25"/>
      <c r="IE16" s="25"/>
      <c r="IF16" s="25"/>
      <c r="IG16" s="25"/>
      <c r="IH16" s="25"/>
      <c r="II16" s="25"/>
      <c r="IJ16" s="25"/>
      <c r="IK16" s="25"/>
      <c r="IL16" s="25"/>
      <c r="IM16" s="25"/>
      <c r="IN16" s="25"/>
      <c r="IO16" s="25"/>
      <c r="IP16" s="25"/>
      <c r="IQ16" s="25"/>
      <c r="IR16" s="25"/>
      <c r="IS16" s="25"/>
      <c r="IT16" s="25"/>
      <c r="IU16" s="25"/>
      <c r="IV16" s="25"/>
      <c r="IW16" s="25"/>
      <c r="IX16" s="25"/>
      <c r="IY16" s="25"/>
      <c r="IZ16" s="25"/>
      <c r="JA16" s="25"/>
      <c r="JB16" s="25"/>
      <c r="JC16" s="25"/>
      <c r="JD16" s="25"/>
      <c r="JE16" s="25"/>
      <c r="JF16" s="25"/>
      <c r="JG16" s="25"/>
      <c r="JH16" s="25"/>
      <c r="JI16" s="25"/>
      <c r="JJ16" s="25"/>
      <c r="JK16" s="25"/>
      <c r="JL16" s="25"/>
      <c r="JM16" s="25"/>
      <c r="JN16" s="25"/>
      <c r="JO16" s="25"/>
      <c r="JP16" s="25"/>
      <c r="JQ16" s="25"/>
      <c r="JR16" s="25"/>
      <c r="JS16" s="25"/>
      <c r="JT16" s="25"/>
      <c r="JU16" s="25"/>
      <c r="JV16" s="25"/>
      <c r="JW16" s="25"/>
      <c r="JX16" s="25"/>
      <c r="JY16" s="25"/>
      <c r="JZ16" s="25"/>
      <c r="KA16" s="25"/>
      <c r="KB16" s="25"/>
      <c r="KC16" s="25"/>
      <c r="KD16" s="25"/>
      <c r="KE16" s="25"/>
      <c r="KF16" s="25"/>
      <c r="KG16" s="25"/>
      <c r="KH16" s="25"/>
      <c r="KI16" s="25"/>
      <c r="KJ16" s="25"/>
      <c r="KK16" s="25"/>
      <c r="KL16" s="25"/>
      <c r="KM16" s="25"/>
      <c r="KN16" s="25"/>
      <c r="KO16" s="25"/>
      <c r="KP16" s="25"/>
      <c r="KQ16" s="25"/>
      <c r="KR16" s="25"/>
      <c r="KS16" s="25"/>
      <c r="KT16" s="25"/>
      <c r="KU16" s="25"/>
      <c r="KV16" s="25"/>
      <c r="KW16" s="25"/>
      <c r="KX16" s="25"/>
      <c r="KY16" s="25"/>
      <c r="KZ16" s="25"/>
      <c r="LA16" s="25"/>
      <c r="LB16" s="25"/>
      <c r="LC16" s="25"/>
      <c r="LD16" s="25"/>
      <c r="LE16" s="25"/>
      <c r="LF16" s="25"/>
      <c r="LG16" s="25"/>
      <c r="LH16" s="25"/>
      <c r="LI16" s="25"/>
      <c r="LJ16" s="25"/>
      <c r="LK16" s="25"/>
      <c r="LL16" s="25"/>
      <c r="LM16" s="25"/>
      <c r="LN16" s="25"/>
      <c r="LO16" s="25"/>
      <c r="LP16" s="25"/>
      <c r="LQ16" s="25"/>
      <c r="LR16" s="25"/>
      <c r="LS16" s="25"/>
      <c r="LT16" s="25"/>
      <c r="LU16" s="25"/>
      <c r="LV16" s="25"/>
      <c r="LW16" s="25"/>
      <c r="LX16" s="25"/>
      <c r="LY16" s="25"/>
      <c r="LZ16" s="25"/>
      <c r="MA16" s="25"/>
      <c r="MB16" s="25"/>
      <c r="MC16" s="25"/>
      <c r="MD16" s="25"/>
      <c r="ME16" s="25"/>
      <c r="MF16" s="25"/>
      <c r="MG16" s="25"/>
      <c r="MH16" s="25"/>
      <c r="MI16" s="25"/>
      <c r="MJ16" s="25"/>
      <c r="MK16" s="25"/>
      <c r="ML16" s="25"/>
      <c r="MM16" s="25"/>
      <c r="MN16" s="25"/>
      <c r="MO16" s="25"/>
      <c r="MP16" s="25"/>
      <c r="MQ16" s="25"/>
      <c r="MR16" s="25"/>
      <c r="MS16" s="25"/>
      <c r="MT16" s="25"/>
      <c r="MU16" s="25"/>
      <c r="MV16" s="25"/>
      <c r="MW16" s="25"/>
      <c r="MX16" s="25"/>
      <c r="MY16" s="25"/>
      <c r="MZ16" s="25"/>
      <c r="NA16" s="25"/>
      <c r="NB16" s="25"/>
      <c r="NC16" s="25"/>
      <c r="ND16" s="25"/>
      <c r="NE16" s="25"/>
      <c r="NF16" s="25"/>
      <c r="NG16" s="25"/>
      <c r="NH16" s="25"/>
      <c r="NI16" s="25"/>
      <c r="NJ16" s="25"/>
      <c r="NK16" s="25"/>
      <c r="NL16" s="25"/>
      <c r="NM16" s="25"/>
      <c r="NN16" s="25"/>
      <c r="NO16" s="25"/>
      <c r="NP16" s="25"/>
      <c r="NQ16" s="25"/>
      <c r="NR16" s="25"/>
      <c r="NS16" s="25"/>
      <c r="NT16" s="25"/>
      <c r="NU16" s="25"/>
      <c r="NV16" s="25"/>
      <c r="NW16" s="25"/>
      <c r="NX16" s="25"/>
      <c r="NY16" s="25"/>
      <c r="NZ16" s="25"/>
      <c r="OA16" s="25"/>
      <c r="OB16" s="25"/>
      <c r="OC16" s="25"/>
      <c r="OD16" s="25"/>
      <c r="OE16" s="25"/>
      <c r="OF16" s="25"/>
      <c r="OG16" s="25"/>
      <c r="OH16" s="25"/>
      <c r="OI16" s="25"/>
      <c r="OJ16" s="25"/>
      <c r="OK16" s="25"/>
      <c r="OL16" s="25"/>
      <c r="OM16" s="25"/>
      <c r="ON16" s="25"/>
      <c r="OO16" s="25"/>
      <c r="OP16" s="25"/>
      <c r="OQ16" s="25"/>
      <c r="OR16" s="25"/>
      <c r="OS16" s="25"/>
      <c r="OT16" s="25"/>
      <c r="OU16" s="25"/>
      <c r="OV16" s="25"/>
      <c r="OW16" s="25"/>
      <c r="OX16" s="25"/>
      <c r="OY16" s="25"/>
      <c r="OZ16" s="25"/>
      <c r="PA16" s="25"/>
      <c r="PB16" s="25"/>
      <c r="PC16" s="25"/>
      <c r="PD16" s="25"/>
      <c r="PE16" s="25"/>
      <c r="PF16" s="25"/>
      <c r="PG16" s="25"/>
      <c r="PH16" s="25"/>
      <c r="PI16" s="25"/>
      <c r="PJ16" s="25"/>
      <c r="PK16" s="25"/>
      <c r="PL16" s="25"/>
      <c r="PM16" s="25"/>
      <c r="PN16" s="25"/>
      <c r="PO16" s="25"/>
      <c r="PP16" s="25"/>
      <c r="PQ16" s="25"/>
      <c r="PR16" s="25"/>
      <c r="PS16" s="25"/>
      <c r="PT16" s="25"/>
      <c r="PU16" s="25"/>
      <c r="PV16" s="25"/>
      <c r="PW16" s="25"/>
      <c r="PX16" s="25"/>
      <c r="PY16" s="25"/>
      <c r="PZ16" s="25"/>
      <c r="QA16" s="25"/>
      <c r="QB16" s="25"/>
      <c r="QC16" s="25"/>
      <c r="QD16" s="25"/>
      <c r="QE16" s="25"/>
      <c r="QF16" s="25"/>
      <c r="QG16" s="25"/>
      <c r="QH16" s="25"/>
      <c r="QI16" s="25"/>
      <c r="QJ16" s="25"/>
      <c r="QK16" s="25"/>
      <c r="QL16" s="25"/>
      <c r="QM16" s="25"/>
      <c r="QN16" s="25"/>
      <c r="QO16" s="25"/>
      <c r="QP16" s="25"/>
      <c r="QQ16" s="25"/>
      <c r="QR16" s="25"/>
      <c r="QS16" s="25"/>
      <c r="QT16" s="25"/>
      <c r="QU16" s="25"/>
      <c r="QV16" s="25"/>
      <c r="QW16" s="25"/>
      <c r="QX16" s="25"/>
      <c r="QY16" s="25"/>
      <c r="QZ16" s="25"/>
      <c r="RA16" s="25"/>
      <c r="RB16" s="25"/>
      <c r="RC16" s="25"/>
      <c r="RD16" s="25"/>
      <c r="RE16" s="25"/>
      <c r="RF16" s="25"/>
      <c r="RG16" s="25"/>
      <c r="RH16" s="25"/>
      <c r="RI16" s="25"/>
      <c r="RJ16" s="25"/>
      <c r="RK16" s="25"/>
      <c r="RL16" s="25"/>
      <c r="RM16" s="25"/>
      <c r="RN16" s="25"/>
      <c r="RO16" s="25"/>
      <c r="RP16" s="25"/>
      <c r="RQ16" s="25"/>
      <c r="RR16" s="25"/>
      <c r="RS16" s="25"/>
      <c r="RT16" s="25"/>
      <c r="RU16" s="25"/>
      <c r="RV16" s="25"/>
      <c r="RW16" s="25"/>
      <c r="RX16" s="25"/>
      <c r="RY16" s="25"/>
      <c r="RZ16" s="25"/>
      <c r="SA16" s="25"/>
      <c r="SB16" s="25"/>
      <c r="SC16" s="25"/>
      <c r="SD16" s="25"/>
      <c r="SE16" s="25"/>
      <c r="SF16" s="25"/>
      <c r="SG16" s="25"/>
      <c r="SH16" s="25"/>
      <c r="SI16" s="25"/>
      <c r="SJ16" s="25"/>
      <c r="SK16" s="25"/>
      <c r="SL16" s="25"/>
      <c r="SM16" s="25"/>
      <c r="SN16" s="25"/>
      <c r="SO16" s="25"/>
      <c r="SP16" s="25"/>
      <c r="SQ16" s="25"/>
      <c r="SR16" s="25"/>
      <c r="SS16" s="25"/>
      <c r="ST16" s="25"/>
      <c r="SU16" s="25"/>
      <c r="SV16" s="25"/>
      <c r="SW16" s="25"/>
      <c r="SX16" s="25"/>
      <c r="SY16" s="25"/>
      <c r="SZ16" s="25"/>
      <c r="TA16" s="25"/>
      <c r="TB16" s="25"/>
      <c r="TC16" s="25"/>
      <c r="TD16" s="25"/>
      <c r="TE16" s="25"/>
      <c r="TF16" s="25"/>
      <c r="TG16" s="25"/>
      <c r="TH16" s="25"/>
      <c r="TI16" s="25"/>
      <c r="TJ16" s="25"/>
      <c r="TK16" s="25"/>
      <c r="TL16" s="25"/>
      <c r="TM16" s="25"/>
      <c r="TN16" s="25"/>
      <c r="TO16" s="25"/>
      <c r="TP16" s="25"/>
      <c r="TQ16" s="25"/>
      <c r="TR16" s="25"/>
      <c r="TS16" s="25"/>
      <c r="TT16" s="25"/>
      <c r="TU16" s="25"/>
      <c r="TV16" s="25"/>
      <c r="TW16" s="25"/>
      <c r="TX16" s="25"/>
      <c r="TY16" s="25"/>
      <c r="TZ16" s="25"/>
      <c r="UA16" s="25"/>
      <c r="UB16" s="25"/>
      <c r="UC16" s="25"/>
      <c r="UD16" s="25"/>
      <c r="UE16" s="25"/>
      <c r="UF16" s="25"/>
      <c r="UG16" s="25"/>
      <c r="UH16" s="25"/>
      <c r="UI16" s="25"/>
      <c r="UJ16" s="25"/>
      <c r="UK16" s="25"/>
      <c r="UL16" s="25"/>
      <c r="UM16" s="25"/>
      <c r="UN16" s="25"/>
      <c r="UO16" s="25"/>
      <c r="UP16" s="25"/>
      <c r="UQ16" s="25"/>
      <c r="UR16" s="25"/>
      <c r="US16" s="25"/>
      <c r="UT16" s="25"/>
      <c r="UU16" s="25"/>
      <c r="UV16" s="25"/>
      <c r="UW16" s="25"/>
      <c r="UX16" s="25"/>
      <c r="UY16" s="25"/>
      <c r="UZ16" s="25"/>
      <c r="VA16" s="25"/>
      <c r="VB16" s="25"/>
      <c r="VC16" s="25"/>
      <c r="VD16" s="25"/>
      <c r="VE16" s="25"/>
      <c r="VF16" s="25"/>
      <c r="VG16" s="25"/>
      <c r="VH16" s="25"/>
      <c r="VI16" s="25"/>
      <c r="VJ16" s="25"/>
      <c r="VK16" s="25"/>
      <c r="VL16" s="25"/>
      <c r="VM16" s="25"/>
      <c r="VN16" s="25"/>
      <c r="VO16" s="25"/>
      <c r="VP16" s="25"/>
      <c r="VQ16" s="25"/>
      <c r="VR16" s="25"/>
      <c r="VS16" s="25"/>
      <c r="VT16" s="25"/>
      <c r="VU16" s="25"/>
      <c r="VV16" s="25"/>
      <c r="VW16" s="25"/>
      <c r="VX16" s="25"/>
      <c r="VY16" s="25"/>
      <c r="VZ16" s="25"/>
      <c r="WA16" s="25"/>
      <c r="WB16" s="25"/>
      <c r="WC16" s="25"/>
      <c r="WD16" s="25"/>
      <c r="WE16" s="25"/>
      <c r="WF16" s="25"/>
      <c r="WG16" s="25"/>
      <c r="WH16" s="25"/>
      <c r="WI16" s="25"/>
      <c r="WJ16" s="25"/>
      <c r="WK16" s="25"/>
      <c r="WL16" s="25"/>
      <c r="WM16" s="25"/>
      <c r="WN16" s="25"/>
      <c r="WO16" s="25"/>
      <c r="WP16" s="25"/>
      <c r="WQ16" s="25"/>
      <c r="WR16" s="25"/>
      <c r="WS16" s="25"/>
      <c r="WT16" s="25"/>
      <c r="WU16" s="25"/>
      <c r="WV16" s="25"/>
      <c r="WW16" s="25"/>
      <c r="WX16" s="25"/>
      <c r="WY16" s="25"/>
      <c r="WZ16" s="25"/>
      <c r="XA16" s="25"/>
      <c r="XB16" s="25"/>
      <c r="XC16" s="25"/>
      <c r="XD16" s="25"/>
      <c r="XE16" s="25"/>
      <c r="XF16" s="25"/>
      <c r="XG16" s="25"/>
      <c r="XH16" s="25"/>
      <c r="XI16" s="25"/>
      <c r="XJ16" s="25"/>
      <c r="XK16" s="25"/>
      <c r="XL16" s="25"/>
      <c r="XM16" s="25"/>
      <c r="XN16" s="25"/>
      <c r="XO16" s="25"/>
      <c r="XP16" s="25"/>
      <c r="XQ16" s="25"/>
      <c r="XR16" s="25"/>
      <c r="XS16" s="25"/>
      <c r="XT16" s="25"/>
      <c r="XU16" s="25"/>
      <c r="XV16" s="25"/>
      <c r="XW16" s="25"/>
      <c r="XX16" s="25"/>
      <c r="XY16" s="25"/>
      <c r="XZ16" s="25"/>
      <c r="YA16" s="25"/>
      <c r="YB16" s="25"/>
      <c r="YC16" s="25"/>
      <c r="YD16" s="25"/>
      <c r="YE16" s="25"/>
      <c r="YF16" s="25"/>
      <c r="YG16" s="25"/>
      <c r="YH16" s="25"/>
      <c r="YI16" s="25"/>
      <c r="YJ16" s="25"/>
      <c r="YK16" s="25"/>
      <c r="YL16" s="25"/>
      <c r="YM16" s="25"/>
      <c r="YN16" s="25"/>
      <c r="YO16" s="25"/>
      <c r="YP16" s="25"/>
      <c r="YQ16" s="25"/>
      <c r="YR16" s="25"/>
      <c r="YS16" s="25"/>
      <c r="YT16" s="25"/>
      <c r="YU16" s="25"/>
      <c r="YV16" s="25"/>
      <c r="YW16" s="25"/>
      <c r="YX16" s="25"/>
      <c r="YY16" s="25"/>
      <c r="YZ16" s="25"/>
      <c r="ZA16" s="25"/>
      <c r="ZB16" s="25"/>
      <c r="ZC16" s="25"/>
      <c r="ZD16" s="25"/>
      <c r="ZE16" s="25"/>
      <c r="ZF16" s="25"/>
      <c r="ZG16" s="25"/>
      <c r="ZH16" s="25"/>
      <c r="ZI16" s="25"/>
      <c r="ZJ16" s="25"/>
      <c r="ZK16" s="25"/>
      <c r="ZL16" s="25"/>
      <c r="ZM16" s="25"/>
      <c r="ZN16" s="25"/>
      <c r="ZO16" s="25"/>
      <c r="ZP16" s="25"/>
      <c r="ZQ16" s="25"/>
      <c r="ZR16" s="25"/>
      <c r="ZS16" s="25"/>
      <c r="ZT16" s="25"/>
      <c r="ZU16" s="25"/>
      <c r="ZV16" s="25"/>
      <c r="ZW16" s="25"/>
      <c r="ZX16" s="25"/>
      <c r="ZY16" s="25"/>
      <c r="ZZ16" s="25"/>
      <c r="AAA16" s="25"/>
      <c r="AAB16" s="25"/>
      <c r="AAC16" s="25"/>
      <c r="AAD16" s="25"/>
      <c r="AAE16" s="25"/>
      <c r="AAF16" s="25"/>
      <c r="AAG16" s="25"/>
      <c r="AAH16" s="25"/>
      <c r="AAI16" s="25"/>
      <c r="AAJ16" s="25"/>
      <c r="AAK16" s="25"/>
      <c r="AAL16" s="25"/>
      <c r="AAM16" s="25"/>
      <c r="AAN16" s="25"/>
      <c r="AAO16" s="25"/>
      <c r="AAP16" s="25"/>
      <c r="AAQ16" s="25"/>
      <c r="AAR16" s="25"/>
      <c r="AAS16" s="25"/>
      <c r="AAT16" s="25"/>
      <c r="AAU16" s="25"/>
      <c r="AAV16" s="25"/>
      <c r="AAW16" s="25"/>
      <c r="AAX16" s="25"/>
      <c r="AAY16" s="25"/>
      <c r="AAZ16" s="25"/>
      <c r="ABA16" s="25"/>
      <c r="ABB16" s="25"/>
      <c r="ABC16" s="25"/>
      <c r="ABD16" s="25"/>
      <c r="ABE16" s="25"/>
      <c r="ABF16" s="25"/>
      <c r="ABG16" s="25"/>
      <c r="ABH16" s="25"/>
      <c r="ABI16" s="25"/>
      <c r="ABJ16" s="25"/>
      <c r="ABK16" s="25"/>
      <c r="ABL16" s="25"/>
      <c r="ABM16" s="25"/>
      <c r="ABN16" s="25"/>
      <c r="ABO16" s="25"/>
      <c r="ABP16" s="25"/>
      <c r="ABQ16" s="25"/>
      <c r="ABR16" s="25"/>
      <c r="ABS16" s="25"/>
      <c r="ABT16" s="25"/>
      <c r="ABU16" s="25"/>
      <c r="ABV16" s="25"/>
      <c r="ABW16" s="25"/>
      <c r="ABX16" s="25"/>
      <c r="ABY16" s="25"/>
      <c r="ABZ16" s="25"/>
      <c r="ACA16" s="25"/>
      <c r="ACB16" s="25"/>
      <c r="ACC16" s="25"/>
      <c r="ACD16" s="25"/>
      <c r="ACE16" s="25"/>
      <c r="ACF16" s="25"/>
      <c r="ACG16" s="25"/>
      <c r="ACH16" s="25"/>
      <c r="ACI16" s="25"/>
      <c r="ACJ16" s="25"/>
      <c r="ACK16" s="25"/>
      <c r="ACL16" s="25"/>
      <c r="ACM16" s="25"/>
      <c r="ACN16" s="25"/>
      <c r="ACO16" s="25"/>
      <c r="ACP16" s="25"/>
      <c r="ACQ16" s="25"/>
      <c r="ACR16" s="25"/>
      <c r="ACS16" s="25"/>
      <c r="ACT16" s="25"/>
      <c r="ACU16" s="25"/>
      <c r="ACV16" s="25"/>
      <c r="ACW16" s="25"/>
      <c r="ACX16" s="25"/>
      <c r="ACY16" s="25"/>
      <c r="ACZ16" s="25"/>
      <c r="ADA16" s="25"/>
      <c r="ADB16" s="25"/>
      <c r="ADC16" s="25"/>
      <c r="ADD16" s="25"/>
      <c r="ADE16" s="25"/>
      <c r="ADF16" s="25"/>
      <c r="ADG16" s="25"/>
      <c r="ADH16" s="25"/>
      <c r="ADI16" s="25"/>
      <c r="ADJ16" s="25"/>
      <c r="ADK16" s="25"/>
      <c r="ADL16" s="25"/>
      <c r="ADM16" s="25"/>
      <c r="ADN16" s="25"/>
      <c r="ADO16" s="25"/>
      <c r="ADP16" s="25"/>
      <c r="ADQ16" s="25"/>
      <c r="ADR16" s="25"/>
      <c r="ADS16" s="25"/>
      <c r="ADT16" s="25"/>
      <c r="ADU16" s="25"/>
      <c r="ADV16" s="25"/>
      <c r="ADW16" s="25"/>
      <c r="ADX16" s="25"/>
      <c r="ADY16" s="25"/>
      <c r="ADZ16" s="25"/>
      <c r="AEA16" s="25"/>
      <c r="AEB16" s="25"/>
      <c r="AEC16" s="25"/>
      <c r="AED16" s="25"/>
      <c r="AEE16" s="25"/>
      <c r="AEF16" s="25"/>
      <c r="AEG16" s="25"/>
      <c r="AEH16" s="25"/>
      <c r="AEI16" s="25"/>
      <c r="AEJ16" s="25"/>
      <c r="AEK16" s="25"/>
      <c r="AEL16" s="25"/>
      <c r="AEM16" s="25"/>
      <c r="AEN16" s="25"/>
      <c r="AEO16" s="25"/>
      <c r="AEP16" s="25"/>
      <c r="AEQ16" s="25"/>
      <c r="AER16" s="25"/>
      <c r="AES16" s="25"/>
      <c r="AET16" s="25"/>
      <c r="AEU16" s="25"/>
      <c r="AEV16" s="25"/>
      <c r="AEW16" s="25"/>
      <c r="AEX16" s="25"/>
      <c r="AEY16" s="25"/>
      <c r="AEZ16" s="25"/>
      <c r="AFA16" s="25"/>
      <c r="AFB16" s="25"/>
      <c r="AFC16" s="25"/>
      <c r="AFD16" s="25"/>
      <c r="AFE16" s="25"/>
      <c r="AFF16" s="25"/>
      <c r="AFG16" s="25"/>
      <c r="AFH16" s="25"/>
      <c r="AFI16" s="25"/>
      <c r="AFJ16" s="25"/>
      <c r="AFK16" s="25"/>
      <c r="AFL16" s="25"/>
      <c r="AFM16" s="25"/>
      <c r="AFN16" s="25"/>
      <c r="AFO16" s="25"/>
      <c r="AFP16" s="25"/>
      <c r="AFQ16" s="25"/>
      <c r="AFR16" s="25"/>
      <c r="AFS16" s="25"/>
      <c r="AFT16" s="25"/>
      <c r="AFU16" s="25"/>
      <c r="AFV16" s="25"/>
      <c r="AFW16" s="25"/>
      <c r="AFX16" s="25"/>
      <c r="AFY16" s="25"/>
      <c r="AFZ16" s="25"/>
      <c r="AGA16" s="25"/>
      <c r="AGB16" s="25"/>
      <c r="AGC16" s="25"/>
      <c r="AGD16" s="25"/>
      <c r="AGE16" s="25"/>
      <c r="AGF16" s="25"/>
      <c r="AGG16" s="25"/>
      <c r="AGH16" s="25"/>
      <c r="AGI16" s="25"/>
      <c r="AGJ16" s="25"/>
      <c r="AGK16" s="25"/>
      <c r="AGL16" s="25"/>
      <c r="AGM16" s="25"/>
      <c r="AGN16" s="25"/>
      <c r="AGO16" s="25"/>
      <c r="AGP16" s="25"/>
      <c r="AGQ16" s="25"/>
      <c r="AGR16" s="25"/>
      <c r="AGS16" s="25"/>
      <c r="AGT16" s="25"/>
      <c r="AGU16" s="25"/>
      <c r="AGV16" s="25"/>
      <c r="AGW16" s="25"/>
      <c r="AGX16" s="25"/>
      <c r="AGY16" s="25"/>
      <c r="AGZ16" s="25"/>
      <c r="AHA16" s="25"/>
      <c r="AHB16" s="25"/>
      <c r="AHC16" s="25"/>
      <c r="AHD16" s="25"/>
      <c r="AHE16" s="25"/>
      <c r="AHF16" s="25"/>
      <c r="AHG16" s="25"/>
      <c r="AHH16" s="25"/>
      <c r="AHI16" s="25"/>
      <c r="AHJ16" s="25"/>
      <c r="AHK16" s="25"/>
      <c r="AHL16" s="25"/>
      <c r="AHM16" s="25"/>
      <c r="AHN16" s="25"/>
      <c r="AHO16" s="25"/>
      <c r="AHP16" s="25"/>
      <c r="AHQ16" s="25"/>
      <c r="AHR16" s="25"/>
      <c r="AHS16" s="25"/>
      <c r="AHT16" s="25"/>
      <c r="AHU16" s="25"/>
      <c r="AHV16" s="25"/>
      <c r="AHW16" s="25"/>
      <c r="AHX16" s="25"/>
      <c r="AHY16" s="25"/>
      <c r="AHZ16" s="25"/>
      <c r="AIA16" s="25"/>
      <c r="AIB16" s="25"/>
      <c r="AIC16" s="25"/>
      <c r="AID16" s="25"/>
      <c r="AIE16" s="25"/>
      <c r="AIF16" s="25"/>
      <c r="AIG16" s="25"/>
      <c r="AIH16" s="25"/>
      <c r="AII16" s="25"/>
      <c r="AIJ16" s="25"/>
      <c r="AIK16" s="25"/>
      <c r="AIL16" s="25"/>
      <c r="AIM16" s="25"/>
      <c r="AIN16" s="25"/>
      <c r="AIO16" s="25"/>
      <c r="AIP16" s="25"/>
      <c r="AIQ16" s="25"/>
      <c r="AIR16" s="25"/>
      <c r="AIS16" s="25"/>
      <c r="AIT16" s="25"/>
      <c r="AIU16" s="25"/>
      <c r="AIV16" s="25"/>
      <c r="AIW16" s="25"/>
      <c r="AIX16" s="25"/>
      <c r="AIY16" s="25"/>
      <c r="AIZ16" s="25"/>
      <c r="AJA16" s="25"/>
      <c r="AJB16" s="25"/>
      <c r="AJC16" s="25"/>
      <c r="AJD16" s="25"/>
      <c r="AJE16" s="25"/>
      <c r="AJF16" s="25"/>
      <c r="AJG16" s="25"/>
      <c r="AJH16" s="25"/>
      <c r="AJI16" s="25"/>
      <c r="AJJ16" s="25"/>
      <c r="AJK16" s="25"/>
      <c r="AJL16" s="25"/>
      <c r="AJM16" s="25"/>
      <c r="AJN16" s="25"/>
      <c r="AJO16" s="25"/>
      <c r="AJP16" s="25"/>
      <c r="AJQ16" s="25"/>
      <c r="AJR16" s="25"/>
      <c r="AJS16" s="25"/>
      <c r="AJT16" s="25"/>
      <c r="AJU16" s="25"/>
      <c r="AJV16" s="25"/>
      <c r="AJW16" s="25"/>
      <c r="AJX16" s="25"/>
      <c r="AJY16" s="25"/>
      <c r="AJZ16" s="25"/>
      <c r="AKA16" s="25"/>
      <c r="AKB16" s="25"/>
      <c r="AKC16" s="25"/>
      <c r="AKD16" s="25"/>
      <c r="AKE16" s="25"/>
      <c r="AKF16" s="25"/>
      <c r="AKG16" s="25"/>
      <c r="AKH16" s="25"/>
      <c r="AKI16" s="25"/>
      <c r="AKJ16" s="25"/>
      <c r="AKK16" s="25"/>
      <c r="AKL16" s="25"/>
      <c r="AKM16" s="25"/>
      <c r="AKN16" s="25"/>
      <c r="AKO16" s="25"/>
      <c r="AKP16" s="25"/>
      <c r="AKQ16" s="25"/>
      <c r="AKR16" s="25"/>
      <c r="AKS16" s="25"/>
      <c r="AKT16" s="25"/>
      <c r="AKU16" s="25"/>
      <c r="AKV16" s="25"/>
      <c r="AKW16" s="25"/>
      <c r="AKX16" s="25"/>
      <c r="AKY16" s="25"/>
      <c r="AKZ16" s="25"/>
      <c r="ALA16" s="25"/>
      <c r="ALB16" s="25"/>
      <c r="ALC16" s="25"/>
      <c r="ALD16" s="25"/>
      <c r="ALE16" s="25"/>
      <c r="ALF16" s="25"/>
      <c r="ALG16" s="25"/>
      <c r="ALH16" s="25"/>
      <c r="ALI16" s="25"/>
      <c r="ALJ16" s="25"/>
      <c r="ALK16" s="25"/>
      <c r="ALL16" s="25"/>
      <c r="ALM16" s="25"/>
      <c r="ALN16" s="25"/>
      <c r="ALO16" s="25"/>
      <c r="ALP16" s="25"/>
      <c r="ALQ16" s="25"/>
      <c r="ALR16" s="25"/>
      <c r="ALS16" s="25"/>
      <c r="ALT16" s="25"/>
      <c r="ALU16" s="25"/>
      <c r="ALV16" s="25"/>
      <c r="ALW16" s="25"/>
      <c r="ALX16" s="25"/>
      <c r="ALY16" s="25"/>
      <c r="ALZ16" s="25"/>
      <c r="AMA16" s="25"/>
      <c r="AMB16" s="25"/>
      <c r="AMC16" s="25"/>
      <c r="AMD16" s="25"/>
      <c r="AME16" s="25"/>
      <c r="AMF16" s="25"/>
      <c r="AMG16" s="25"/>
      <c r="AMH16" s="25"/>
      <c r="AMI16" s="25"/>
      <c r="AMJ16" s="25"/>
      <c r="AMK16" s="25"/>
      <c r="AML16" s="25"/>
      <c r="AMM16" s="25"/>
      <c r="AMN16" s="25"/>
    </row>
    <row r="17" spans="1:13" ht="26.25" customHeight="1" x14ac:dyDescent="0.2">
      <c r="A17" s="312"/>
      <c r="B17" s="181" t="s">
        <v>148</v>
      </c>
      <c r="C17"/>
      <c r="D17" s="366">
        <f>MAX((VLOOKUP(D13,'CCT E VT'!$C$15:$D$16,2,0)*'III-A.1 - Memorial de Cálculo'!$B$6*2-'III-A.1 - Memorial de Cálculo'!$B$11),0)</f>
        <v>0</v>
      </c>
      <c r="E17" s="366">
        <f>MAX((VLOOKUP(E13,'CCT E VT'!$C$15:$D$16,2,0)*'III-A.1 - Memorial de Cálculo'!$B$6*2-'III-A.1 - Memorial de Cálculo'!$B$11),0)</f>
        <v>0</v>
      </c>
      <c r="F17" s="366">
        <f>MAX((VLOOKUP(F13,'CCT E VT'!$C$15:$D$16,2,0)*'III-A.1 - Memorial de Cálculo'!$B$6*2-'III-A.1 - Memorial de Cálculo'!$B$11),0)</f>
        <v>0</v>
      </c>
      <c r="G17" s="366">
        <f>MAX((VLOOKUP(G13,'CCT E VT'!$C$15:$D$16,2,0)*'III-A.1 - Memorial de Cálculo'!$B$6*2-'III-A.1 - Memorial de Cálculo'!$B$11),0)</f>
        <v>0</v>
      </c>
      <c r="H17" s="366">
        <f>MAX((VLOOKUP(H13,'CCT E VT'!$C$15:$D$16,2,0)*'III-A.1 - Memorial de Cálculo'!$B$6*2-'III-A.1 - Memorial de Cálculo'!$B$11),0)</f>
        <v>0</v>
      </c>
      <c r="I17" s="366">
        <f>MAX((VLOOKUP(I13,'CCT E VT'!$C$15:$D$16,2,0)*'III-A.1 - Memorial de Cálculo'!$B$6*2-'III-A.1 - Memorial de Cálculo'!$B$11),0)</f>
        <v>0</v>
      </c>
      <c r="J17" s="366">
        <f>MAX(VLOOKUP(J13,'CCT E VT'!$C$15:$D$16,2,0)*'III-A.1 - Memorial de Cálculo'!$B$6*2-'III-A.1 - Memorial de Cálculo'!$B$11,0)</f>
        <v>0</v>
      </c>
      <c r="K17" s="366">
        <f>IF('CCT E VT'!$D$15*'III-A.1 - Memorial de Cálculo'!$B$6*2-0.06*K14&lt;0,0,'CCT E VT'!$D$15*'III-A.1 - Memorial de Cálculo'!$B$6*2-0.06*K14)</f>
        <v>0</v>
      </c>
      <c r="L17" s="366">
        <f>IF('CCT E VT'!$D$15*'III-A.1 - Memorial de Cálculo'!$B$6*2-0.06*L14&lt;0,0,'CCT E VT'!$D$15*'III-A.1 - Memorial de Cálculo'!$B$6*2-0.06*L14)</f>
        <v>0</v>
      </c>
      <c r="M17"/>
    </row>
    <row r="18" spans="1:13" ht="22.5" x14ac:dyDescent="0.2">
      <c r="A18" s="312"/>
      <c r="B18" s="181" t="s">
        <v>149</v>
      </c>
      <c r="C18"/>
      <c r="D18" s="366">
        <f>'CCT E VT'!$D$19*'III-A.1 - Memorial de Cálculo'!$B$6+'CCT E VT'!$D20-'CCT E VT'!E4</f>
        <v>-0.2</v>
      </c>
      <c r="E18" s="366">
        <f>'CCT E VT'!$D$19*'III-A.1 - Memorial de Cálculo'!$B$6+'CCT E VT'!$D20-'CCT E VT'!E5</f>
        <v>-0.2</v>
      </c>
      <c r="F18" s="366">
        <f>'CCT E VT'!$D$19*'III-A.1 - Memorial de Cálculo'!$B$6+'CCT E VT'!$D20-'CCT E VT'!E6</f>
        <v>-0.1</v>
      </c>
      <c r="G18" s="366">
        <f>'CCT E VT'!$D$19*'III-A.1 - Memorial de Cálculo'!$B$6+'CCT E VT'!$D20-'CCT E VT'!E7</f>
        <v>-0.1</v>
      </c>
      <c r="H18" s="366">
        <f>'CCT E VT'!$D$19*'III-A.1 - Memorial de Cálculo'!$B$6+'CCT E VT'!$D20-'CCT E VT'!E8</f>
        <v>-0.1</v>
      </c>
      <c r="I18" s="366">
        <f>'CCT E VT'!$D$19*'III-A.1 - Memorial de Cálculo'!$B$6+'CCT E VT'!$D20-'CCT E VT'!E9</f>
        <v>-0.1</v>
      </c>
      <c r="J18" s="366">
        <f>'CCT E VT'!$D$19*'III-A.1 - Memorial de Cálculo'!$B$6+'CCT E VT'!$D20-'CCT E VT'!E12</f>
        <v>-0.5</v>
      </c>
      <c r="K18" s="367">
        <v>0</v>
      </c>
      <c r="L18" s="366">
        <v>0</v>
      </c>
      <c r="M18"/>
    </row>
    <row r="19" spans="1:13" ht="22.5" x14ac:dyDescent="0.2">
      <c r="A19" s="312"/>
      <c r="B19" s="181" t="s">
        <v>150</v>
      </c>
      <c r="C19"/>
      <c r="D19" s="368"/>
      <c r="E19" s="184"/>
      <c r="F19" s="184"/>
      <c r="G19" s="184"/>
      <c r="H19" s="184"/>
      <c r="I19" s="184"/>
      <c r="J19" s="184"/>
      <c r="K19" s="188"/>
      <c r="L19" s="184"/>
      <c r="M19"/>
    </row>
    <row r="20" spans="1:13" ht="22.5" x14ac:dyDescent="0.2">
      <c r="A20" s="312"/>
      <c r="B20" s="181" t="s">
        <v>151</v>
      </c>
      <c r="C20"/>
      <c r="D20" s="184"/>
      <c r="E20" s="184"/>
      <c r="F20" s="184"/>
      <c r="G20" s="184"/>
      <c r="H20" s="184"/>
      <c r="I20" s="184"/>
      <c r="J20" s="184"/>
      <c r="K20" s="188"/>
      <c r="L20" s="184"/>
      <c r="M20"/>
    </row>
    <row r="21" spans="1:13" ht="45" x14ac:dyDescent="0.2">
      <c r="A21" s="312"/>
      <c r="B21" s="181" t="s">
        <v>152</v>
      </c>
      <c r="C21"/>
      <c r="D21" s="366">
        <f>SUM('CCT E VT'!$D23:$D24)</f>
        <v>0</v>
      </c>
      <c r="E21" s="366">
        <f>SUM('CCT E VT'!$D23:$D24)</f>
        <v>0</v>
      </c>
      <c r="F21" s="366">
        <f>SUM('CCT E VT'!$D23:$D24)</f>
        <v>0</v>
      </c>
      <c r="G21" s="366">
        <f>SUM('CCT E VT'!$D23:$D24)</f>
        <v>0</v>
      </c>
      <c r="H21" s="366">
        <f>SUM('CCT E VT'!$D23:$D24)</f>
        <v>0</v>
      </c>
      <c r="I21" s="366">
        <f>SUM('CCT E VT'!$D23:$D24)</f>
        <v>0</v>
      </c>
      <c r="J21" s="366">
        <f>SUM('CCT E VT'!$D23:$D24)</f>
        <v>0</v>
      </c>
      <c r="K21" s="367">
        <v>0</v>
      </c>
      <c r="L21" s="366">
        <v>0</v>
      </c>
    </row>
    <row r="22" spans="1:13" x14ac:dyDescent="0.2">
      <c r="A22" s="300" t="s">
        <v>153</v>
      </c>
      <c r="B22" s="300"/>
      <c r="C22"/>
      <c r="D22" s="184"/>
      <c r="E22" s="184"/>
      <c r="F22" s="184"/>
      <c r="G22" s="184"/>
      <c r="H22" s="184"/>
      <c r="I22" s="184"/>
      <c r="J22" s="184"/>
      <c r="K22" s="188"/>
      <c r="L22" s="184"/>
      <c r="M22"/>
    </row>
    <row r="23" spans="1:13" x14ac:dyDescent="0.2">
      <c r="A23"/>
      <c r="B23"/>
      <c r="C23"/>
      <c r="D23" s="46"/>
      <c r="E23" s="46"/>
      <c r="F23" s="46"/>
      <c r="G23" s="46"/>
      <c r="H23" s="46"/>
      <c r="I23" s="46"/>
      <c r="J23" s="46"/>
      <c r="K23" s="46"/>
      <c r="L23" s="46"/>
      <c r="M23"/>
    </row>
    <row r="24" spans="1:13" ht="22.5" x14ac:dyDescent="0.2">
      <c r="A24" s="49" t="s">
        <v>154</v>
      </c>
      <c r="B24" s="50"/>
      <c r="C24"/>
      <c r="D24" s="51"/>
      <c r="E24" s="52"/>
      <c r="F24" s="52"/>
      <c r="G24" s="52"/>
      <c r="H24" s="52"/>
      <c r="I24" s="52"/>
      <c r="J24" s="53"/>
      <c r="K24" s="52"/>
      <c r="L24" s="52"/>
      <c r="M24"/>
    </row>
    <row r="25" spans="1:13" x14ac:dyDescent="0.2">
      <c r="A25" s="54" t="s">
        <v>155</v>
      </c>
      <c r="B25" s="1" t="s">
        <v>156</v>
      </c>
      <c r="C25"/>
      <c r="D25" s="55" t="s">
        <v>157</v>
      </c>
      <c r="E25" s="55" t="s">
        <v>157</v>
      </c>
      <c r="F25" s="55" t="s">
        <v>157</v>
      </c>
      <c r="G25" s="55" t="s">
        <v>157</v>
      </c>
      <c r="H25" s="55" t="s">
        <v>157</v>
      </c>
      <c r="I25" s="55" t="s">
        <v>157</v>
      </c>
      <c r="J25" s="55" t="s">
        <v>157</v>
      </c>
      <c r="K25" s="55" t="s">
        <v>157</v>
      </c>
      <c r="L25" s="55" t="s">
        <v>157</v>
      </c>
      <c r="M25"/>
    </row>
    <row r="26" spans="1:13" x14ac:dyDescent="0.2">
      <c r="A26" s="56" t="s">
        <v>158</v>
      </c>
      <c r="B26" s="57"/>
      <c r="C26"/>
      <c r="D26" s="58">
        <f>D14</f>
        <v>0</v>
      </c>
      <c r="E26" s="58">
        <f t="shared" ref="E26:L26" si="0">E14</f>
        <v>0</v>
      </c>
      <c r="F26" s="58">
        <f t="shared" si="0"/>
        <v>0</v>
      </c>
      <c r="G26" s="58">
        <f t="shared" si="0"/>
        <v>0</v>
      </c>
      <c r="H26" s="58">
        <f t="shared" si="0"/>
        <v>0</v>
      </c>
      <c r="I26" s="58">
        <f t="shared" si="0"/>
        <v>0</v>
      </c>
      <c r="J26" s="58">
        <f>J14</f>
        <v>0</v>
      </c>
      <c r="K26" s="58">
        <f t="shared" si="0"/>
        <v>0</v>
      </c>
      <c r="L26" s="58">
        <f t="shared" si="0"/>
        <v>0</v>
      </c>
      <c r="M26"/>
    </row>
    <row r="27" spans="1:13" x14ac:dyDescent="0.2">
      <c r="A27" s="56" t="s">
        <v>159</v>
      </c>
      <c r="B27" s="59">
        <v>0.3</v>
      </c>
      <c r="C27"/>
      <c r="D27" s="369">
        <f>$B27*D26</f>
        <v>0</v>
      </c>
      <c r="E27" s="369">
        <f t="shared" ref="E27" si="1">$B27*E26</f>
        <v>0</v>
      </c>
      <c r="F27" s="60"/>
      <c r="G27" s="60"/>
      <c r="H27" s="60"/>
      <c r="I27" s="60"/>
      <c r="J27" s="60"/>
      <c r="K27" s="60"/>
      <c r="L27" s="60"/>
      <c r="M27"/>
    </row>
    <row r="28" spans="1:13" x14ac:dyDescent="0.2">
      <c r="A28" s="56" t="s">
        <v>160</v>
      </c>
      <c r="B28" s="57"/>
      <c r="C28"/>
      <c r="D28" s="60"/>
      <c r="E28" s="60"/>
      <c r="F28" s="60"/>
      <c r="G28" s="60"/>
      <c r="H28" s="60"/>
      <c r="I28" s="60"/>
      <c r="J28" s="60"/>
      <c r="K28" s="60"/>
      <c r="L28" s="60"/>
      <c r="M28"/>
    </row>
    <row r="29" spans="1:13" x14ac:dyDescent="0.2">
      <c r="A29" s="56" t="s">
        <v>161</v>
      </c>
      <c r="B29" s="57"/>
      <c r="C29"/>
      <c r="D29" s="60"/>
      <c r="E29" s="60"/>
      <c r="F29" s="60"/>
      <c r="G29" s="60"/>
      <c r="H29" s="60"/>
      <c r="I29" s="60"/>
      <c r="J29" s="60"/>
      <c r="K29" s="60"/>
      <c r="L29" s="60"/>
      <c r="M29"/>
    </row>
    <row r="30" spans="1:13" x14ac:dyDescent="0.2">
      <c r="A30" s="56" t="s">
        <v>162</v>
      </c>
      <c r="B30" s="57"/>
      <c r="C30"/>
      <c r="D30" s="60"/>
      <c r="E30" s="60"/>
      <c r="F30" s="60"/>
      <c r="G30" s="60"/>
      <c r="H30" s="60"/>
      <c r="I30" s="60"/>
      <c r="J30" s="60"/>
      <c r="K30" s="60"/>
      <c r="L30" s="60"/>
      <c r="M30"/>
    </row>
    <row r="31" spans="1:13" x14ac:dyDescent="0.2">
      <c r="A31" s="56" t="s">
        <v>163</v>
      </c>
      <c r="B31" s="57"/>
      <c r="C31"/>
      <c r="D31" s="60"/>
      <c r="E31" s="60"/>
      <c r="F31" s="60"/>
      <c r="G31" s="60"/>
      <c r="H31" s="60"/>
      <c r="I31" s="60"/>
      <c r="J31" s="60"/>
      <c r="K31" s="60"/>
      <c r="L31" s="60"/>
      <c r="M31"/>
    </row>
    <row r="32" spans="1:13" x14ac:dyDescent="0.2">
      <c r="A32" s="61" t="s">
        <v>164</v>
      </c>
      <c r="B32" s="62"/>
      <c r="C32" s="189"/>
      <c r="D32" s="63">
        <f>SUM(D26:D31)</f>
        <v>0</v>
      </c>
      <c r="E32" s="63">
        <f t="shared" ref="E32:L32" si="2">SUM(E26:E31)</f>
        <v>0</v>
      </c>
      <c r="F32" s="63">
        <f t="shared" si="2"/>
        <v>0</v>
      </c>
      <c r="G32" s="63">
        <f t="shared" si="2"/>
        <v>0</v>
      </c>
      <c r="H32" s="63">
        <f t="shared" si="2"/>
        <v>0</v>
      </c>
      <c r="I32" s="63">
        <f t="shared" si="2"/>
        <v>0</v>
      </c>
      <c r="J32" s="63">
        <f>SUM(J26:J31)</f>
        <v>0</v>
      </c>
      <c r="K32" s="63">
        <f t="shared" si="2"/>
        <v>0</v>
      </c>
      <c r="L32" s="63">
        <f t="shared" si="2"/>
        <v>0</v>
      </c>
      <c r="M32"/>
    </row>
    <row r="33" spans="1:13" x14ac:dyDescent="0.2">
      <c r="A33"/>
      <c r="B33"/>
      <c r="C33"/>
      <c r="D33" s="46"/>
      <c r="E33" s="46"/>
      <c r="F33" s="46"/>
      <c r="G33" s="46"/>
      <c r="H33" s="46"/>
      <c r="I33" s="46"/>
      <c r="J33" s="46"/>
      <c r="K33" s="46"/>
      <c r="L33" s="46"/>
      <c r="M33"/>
    </row>
    <row r="34" spans="1:13" ht="22.5" x14ac:dyDescent="0.2">
      <c r="A34" s="49" t="s">
        <v>165</v>
      </c>
      <c r="B34" s="50"/>
      <c r="C34" s="190"/>
      <c r="D34" s="51"/>
      <c r="E34" s="52"/>
      <c r="F34" s="52"/>
      <c r="G34" s="52"/>
      <c r="H34" s="52"/>
      <c r="I34" s="52"/>
      <c r="J34" s="53"/>
      <c r="K34" s="52"/>
      <c r="L34" s="52"/>
      <c r="M34"/>
    </row>
    <row r="35" spans="1:13" ht="28.5" customHeight="1" x14ac:dyDescent="0.2">
      <c r="A35" s="64" t="s">
        <v>166</v>
      </c>
      <c r="B35" s="14" t="s">
        <v>156</v>
      </c>
      <c r="C35" s="190"/>
      <c r="D35" s="55" t="s">
        <v>157</v>
      </c>
      <c r="E35" s="55" t="s">
        <v>157</v>
      </c>
      <c r="F35" s="55" t="s">
        <v>157</v>
      </c>
      <c r="G35" s="55" t="s">
        <v>157</v>
      </c>
      <c r="H35" s="55" t="s">
        <v>157</v>
      </c>
      <c r="I35" s="55" t="s">
        <v>157</v>
      </c>
      <c r="J35" s="55" t="s">
        <v>157</v>
      </c>
      <c r="K35" s="55" t="s">
        <v>157</v>
      </c>
      <c r="L35" s="55" t="s">
        <v>157</v>
      </c>
      <c r="M35"/>
    </row>
    <row r="36" spans="1:13" x14ac:dyDescent="0.2">
      <c r="A36" s="12" t="s">
        <v>167</v>
      </c>
      <c r="B36" s="59">
        <f>1/12</f>
        <v>8.3333333333333329E-2</v>
      </c>
      <c r="C36" s="190"/>
      <c r="D36" s="58">
        <f>$B36*D32</f>
        <v>0</v>
      </c>
      <c r="E36" s="58">
        <f t="shared" ref="E36:L36" si="3">$B36*E32</f>
        <v>0</v>
      </c>
      <c r="F36" s="58">
        <f t="shared" si="3"/>
        <v>0</v>
      </c>
      <c r="G36" s="58">
        <f t="shared" si="3"/>
        <v>0</v>
      </c>
      <c r="H36" s="58">
        <f t="shared" si="3"/>
        <v>0</v>
      </c>
      <c r="I36" s="58">
        <f t="shared" si="3"/>
        <v>0</v>
      </c>
      <c r="J36" s="58">
        <f>$B36*J32</f>
        <v>0</v>
      </c>
      <c r="K36" s="58">
        <f t="shared" si="3"/>
        <v>0</v>
      </c>
      <c r="L36" s="58">
        <f t="shared" si="3"/>
        <v>0</v>
      </c>
      <c r="M36"/>
    </row>
    <row r="37" spans="1:13" x14ac:dyDescent="0.2">
      <c r="A37" s="12" t="s">
        <v>168</v>
      </c>
      <c r="B37" s="59">
        <f>(1/12/3)</f>
        <v>2.7777777777777776E-2</v>
      </c>
      <c r="C37" s="190"/>
      <c r="D37" s="58">
        <f>$B37*D32</f>
        <v>0</v>
      </c>
      <c r="E37" s="58">
        <f t="shared" ref="E37:L37" si="4">$B37*E32</f>
        <v>0</v>
      </c>
      <c r="F37" s="58">
        <f t="shared" si="4"/>
        <v>0</v>
      </c>
      <c r="G37" s="58">
        <f t="shared" si="4"/>
        <v>0</v>
      </c>
      <c r="H37" s="58">
        <f t="shared" si="4"/>
        <v>0</v>
      </c>
      <c r="I37" s="58">
        <f t="shared" si="4"/>
        <v>0</v>
      </c>
      <c r="J37" s="58">
        <f>$B37*J32</f>
        <v>0</v>
      </c>
      <c r="K37" s="58">
        <f t="shared" si="4"/>
        <v>0</v>
      </c>
      <c r="L37" s="58">
        <f t="shared" si="4"/>
        <v>0</v>
      </c>
      <c r="M37"/>
    </row>
    <row r="38" spans="1:13" x14ac:dyDescent="0.2">
      <c r="A38" s="65" t="s">
        <v>169</v>
      </c>
      <c r="B38" s="66">
        <f>SUM(B36:B37)</f>
        <v>0.1111111111111111</v>
      </c>
      <c r="C38" s="189"/>
      <c r="D38" s="67">
        <f>SUM(D36:D37)</f>
        <v>0</v>
      </c>
      <c r="E38" s="67">
        <f t="shared" ref="E38:L38" si="5">SUM(E36:E37)</f>
        <v>0</v>
      </c>
      <c r="F38" s="67">
        <f t="shared" si="5"/>
        <v>0</v>
      </c>
      <c r="G38" s="67">
        <f t="shared" si="5"/>
        <v>0</v>
      </c>
      <c r="H38" s="67">
        <f t="shared" si="5"/>
        <v>0</v>
      </c>
      <c r="I38" s="67">
        <f t="shared" si="5"/>
        <v>0</v>
      </c>
      <c r="J38" s="67">
        <f>SUM(J36:J37)</f>
        <v>0</v>
      </c>
      <c r="K38" s="67">
        <f t="shared" si="5"/>
        <v>0</v>
      </c>
      <c r="L38" s="67">
        <f t="shared" si="5"/>
        <v>0</v>
      </c>
      <c r="M38"/>
    </row>
    <row r="39" spans="1:13" ht="22.5" x14ac:dyDescent="0.2">
      <c r="A39" s="64" t="s">
        <v>170</v>
      </c>
      <c r="B39" s="14" t="s">
        <v>156</v>
      </c>
      <c r="C39" s="190"/>
      <c r="D39" s="68" t="s">
        <v>157</v>
      </c>
      <c r="E39" s="68" t="s">
        <v>157</v>
      </c>
      <c r="F39" s="68" t="s">
        <v>157</v>
      </c>
      <c r="G39" s="68" t="s">
        <v>157</v>
      </c>
      <c r="H39" s="68" t="s">
        <v>157</v>
      </c>
      <c r="I39" s="68" t="s">
        <v>157</v>
      </c>
      <c r="J39" s="68" t="s">
        <v>157</v>
      </c>
      <c r="K39" s="68" t="s">
        <v>157</v>
      </c>
      <c r="L39" s="68" t="s">
        <v>157</v>
      </c>
      <c r="M39"/>
    </row>
    <row r="40" spans="1:13" ht="39.75" x14ac:dyDescent="0.2">
      <c r="A40" s="12" t="s">
        <v>171</v>
      </c>
      <c r="B40" s="59">
        <f>IF('II - Planilha Consolidada'!H47="DESONERADO",0,0.2)</f>
        <v>0</v>
      </c>
      <c r="C40" s="190"/>
      <c r="D40" s="58">
        <f>$B40*(D32+D38)</f>
        <v>0</v>
      </c>
      <c r="E40" s="58">
        <f t="shared" ref="E40:L40" si="6">$B40*(E32+E38)</f>
        <v>0</v>
      </c>
      <c r="F40" s="58">
        <f t="shared" si="6"/>
        <v>0</v>
      </c>
      <c r="G40" s="58">
        <f t="shared" si="6"/>
        <v>0</v>
      </c>
      <c r="H40" s="58">
        <f t="shared" si="6"/>
        <v>0</v>
      </c>
      <c r="I40" s="58">
        <f t="shared" si="6"/>
        <v>0</v>
      </c>
      <c r="J40" s="58">
        <f>$B40*(J32+J38)</f>
        <v>0</v>
      </c>
      <c r="K40" s="58">
        <f t="shared" si="6"/>
        <v>0</v>
      </c>
      <c r="L40" s="58">
        <f t="shared" si="6"/>
        <v>0</v>
      </c>
      <c r="M40"/>
    </row>
    <row r="41" spans="1:13" x14ac:dyDescent="0.2">
      <c r="A41" s="12" t="s">
        <v>172</v>
      </c>
      <c r="B41" s="59">
        <v>2.5000000000000001E-2</v>
      </c>
      <c r="C41" s="190"/>
      <c r="D41" s="58">
        <f>$B41*(D$32+D$38)</f>
        <v>0</v>
      </c>
      <c r="E41" s="58">
        <f t="shared" ref="E41:L41" si="7">$B41*(E$32+E$38)</f>
        <v>0</v>
      </c>
      <c r="F41" s="58">
        <f t="shared" si="7"/>
        <v>0</v>
      </c>
      <c r="G41" s="58">
        <f t="shared" si="7"/>
        <v>0</v>
      </c>
      <c r="H41" s="58">
        <f t="shared" si="7"/>
        <v>0</v>
      </c>
      <c r="I41" s="58">
        <f t="shared" si="7"/>
        <v>0</v>
      </c>
      <c r="J41" s="58">
        <f t="shared" ref="J41:J47" si="8">$B41*(J$32+J$38)</f>
        <v>0</v>
      </c>
      <c r="K41" s="58">
        <f t="shared" si="7"/>
        <v>0</v>
      </c>
      <c r="L41" s="58">
        <f t="shared" si="7"/>
        <v>0</v>
      </c>
      <c r="M41"/>
    </row>
    <row r="42" spans="1:13" ht="39.75" x14ac:dyDescent="0.2">
      <c r="A42" s="12" t="s">
        <v>173</v>
      </c>
      <c r="B42" s="59">
        <v>0.03</v>
      </c>
      <c r="C42" s="190"/>
      <c r="D42" s="58">
        <f t="shared" ref="D42:L47" si="9">$B42*(D$32+D$38)</f>
        <v>0</v>
      </c>
      <c r="E42" s="58">
        <f t="shared" si="9"/>
        <v>0</v>
      </c>
      <c r="F42" s="58">
        <f t="shared" si="9"/>
        <v>0</v>
      </c>
      <c r="G42" s="58">
        <f t="shared" si="9"/>
        <v>0</v>
      </c>
      <c r="H42" s="58">
        <f t="shared" si="9"/>
        <v>0</v>
      </c>
      <c r="I42" s="58">
        <f t="shared" si="9"/>
        <v>0</v>
      </c>
      <c r="J42" s="58">
        <f t="shared" si="8"/>
        <v>0</v>
      </c>
      <c r="K42" s="58">
        <f t="shared" si="9"/>
        <v>0</v>
      </c>
      <c r="L42" s="58">
        <f t="shared" si="9"/>
        <v>0</v>
      </c>
      <c r="M42"/>
    </row>
    <row r="43" spans="1:13" x14ac:dyDescent="0.2">
      <c r="A43" s="12" t="s">
        <v>174</v>
      </c>
      <c r="B43" s="59">
        <v>1.4999999999999999E-2</v>
      </c>
      <c r="C43" s="190"/>
      <c r="D43" s="58">
        <f t="shared" si="9"/>
        <v>0</v>
      </c>
      <c r="E43" s="58">
        <f t="shared" si="9"/>
        <v>0</v>
      </c>
      <c r="F43" s="58">
        <f t="shared" si="9"/>
        <v>0</v>
      </c>
      <c r="G43" s="58">
        <f t="shared" si="9"/>
        <v>0</v>
      </c>
      <c r="H43" s="58">
        <f t="shared" si="9"/>
        <v>0</v>
      </c>
      <c r="I43" s="58">
        <f t="shared" si="9"/>
        <v>0</v>
      </c>
      <c r="J43" s="58">
        <f t="shared" si="8"/>
        <v>0</v>
      </c>
      <c r="K43" s="58">
        <f t="shared" si="9"/>
        <v>0</v>
      </c>
      <c r="L43" s="58">
        <f t="shared" si="9"/>
        <v>0</v>
      </c>
      <c r="M43"/>
    </row>
    <row r="44" spans="1:13" x14ac:dyDescent="0.2">
      <c r="A44" s="12" t="s">
        <v>175</v>
      </c>
      <c r="B44" s="59">
        <v>0.01</v>
      </c>
      <c r="C44" s="190"/>
      <c r="D44" s="58">
        <f t="shared" si="9"/>
        <v>0</v>
      </c>
      <c r="E44" s="58">
        <f t="shared" si="9"/>
        <v>0</v>
      </c>
      <c r="F44" s="58">
        <f t="shared" si="9"/>
        <v>0</v>
      </c>
      <c r="G44" s="58">
        <f t="shared" si="9"/>
        <v>0</v>
      </c>
      <c r="H44" s="58">
        <f t="shared" si="9"/>
        <v>0</v>
      </c>
      <c r="I44" s="58">
        <f t="shared" si="9"/>
        <v>0</v>
      </c>
      <c r="J44" s="58">
        <f t="shared" si="8"/>
        <v>0</v>
      </c>
      <c r="K44" s="58">
        <f t="shared" si="9"/>
        <v>0</v>
      </c>
      <c r="L44" s="58">
        <f t="shared" si="9"/>
        <v>0</v>
      </c>
      <c r="M44"/>
    </row>
    <row r="45" spans="1:13" x14ac:dyDescent="0.2">
      <c r="A45" s="12" t="s">
        <v>176</v>
      </c>
      <c r="B45" s="59">
        <v>6.0000000000000001E-3</v>
      </c>
      <c r="C45" s="190"/>
      <c r="D45" s="58">
        <f t="shared" si="9"/>
        <v>0</v>
      </c>
      <c r="E45" s="58">
        <f t="shared" si="9"/>
        <v>0</v>
      </c>
      <c r="F45" s="58">
        <f t="shared" si="9"/>
        <v>0</v>
      </c>
      <c r="G45" s="58">
        <f t="shared" si="9"/>
        <v>0</v>
      </c>
      <c r="H45" s="58">
        <f t="shared" si="9"/>
        <v>0</v>
      </c>
      <c r="I45" s="58">
        <f t="shared" si="9"/>
        <v>0</v>
      </c>
      <c r="J45" s="58">
        <f t="shared" si="8"/>
        <v>0</v>
      </c>
      <c r="K45" s="58">
        <f t="shared" si="9"/>
        <v>0</v>
      </c>
      <c r="L45" s="58">
        <f t="shared" si="9"/>
        <v>0</v>
      </c>
      <c r="M45"/>
    </row>
    <row r="46" spans="1:13" x14ac:dyDescent="0.2">
      <c r="A46" s="12" t="s">
        <v>177</v>
      </c>
      <c r="B46" s="59">
        <v>2E-3</v>
      </c>
      <c r="C46" s="190"/>
      <c r="D46" s="58">
        <f t="shared" si="9"/>
        <v>0</v>
      </c>
      <c r="E46" s="58">
        <f t="shared" si="9"/>
        <v>0</v>
      </c>
      <c r="F46" s="58">
        <f t="shared" si="9"/>
        <v>0</v>
      </c>
      <c r="G46" s="58">
        <f t="shared" si="9"/>
        <v>0</v>
      </c>
      <c r="H46" s="58">
        <f t="shared" si="9"/>
        <v>0</v>
      </c>
      <c r="I46" s="58">
        <f t="shared" si="9"/>
        <v>0</v>
      </c>
      <c r="J46" s="58">
        <f t="shared" si="8"/>
        <v>0</v>
      </c>
      <c r="K46" s="58">
        <f t="shared" si="9"/>
        <v>0</v>
      </c>
      <c r="L46" s="58">
        <f t="shared" si="9"/>
        <v>0</v>
      </c>
      <c r="M46"/>
    </row>
    <row r="47" spans="1:13" x14ac:dyDescent="0.2">
      <c r="A47" s="12" t="s">
        <v>178</v>
      </c>
      <c r="B47" s="59">
        <v>0.08</v>
      </c>
      <c r="C47" s="190"/>
      <c r="D47" s="58">
        <f t="shared" si="9"/>
        <v>0</v>
      </c>
      <c r="E47" s="58">
        <f t="shared" si="9"/>
        <v>0</v>
      </c>
      <c r="F47" s="58">
        <f t="shared" si="9"/>
        <v>0</v>
      </c>
      <c r="G47" s="58">
        <f t="shared" si="9"/>
        <v>0</v>
      </c>
      <c r="H47" s="58">
        <f t="shared" si="9"/>
        <v>0</v>
      </c>
      <c r="I47" s="58">
        <f t="shared" si="9"/>
        <v>0</v>
      </c>
      <c r="J47" s="58">
        <f t="shared" si="8"/>
        <v>0</v>
      </c>
      <c r="K47" s="58">
        <f t="shared" si="9"/>
        <v>0</v>
      </c>
      <c r="L47" s="58">
        <f t="shared" si="9"/>
        <v>0</v>
      </c>
      <c r="M47"/>
    </row>
    <row r="48" spans="1:13" x14ac:dyDescent="0.2">
      <c r="A48" s="65" t="s">
        <v>169</v>
      </c>
      <c r="B48" s="66">
        <f>SUM(B40:B47)</f>
        <v>0.16800000000000001</v>
      </c>
      <c r="C48" s="189"/>
      <c r="D48" s="67">
        <f>SUM(D40:D47)</f>
        <v>0</v>
      </c>
      <c r="E48" s="67">
        <f t="shared" ref="E48:L48" si="10">SUM(E40:E47)</f>
        <v>0</v>
      </c>
      <c r="F48" s="67">
        <f t="shared" si="10"/>
        <v>0</v>
      </c>
      <c r="G48" s="67">
        <f t="shared" si="10"/>
        <v>0</v>
      </c>
      <c r="H48" s="67">
        <f t="shared" si="10"/>
        <v>0</v>
      </c>
      <c r="I48" s="67">
        <f t="shared" si="10"/>
        <v>0</v>
      </c>
      <c r="J48" s="67">
        <f>SUM(J40:J47)</f>
        <v>0</v>
      </c>
      <c r="K48" s="67">
        <f t="shared" si="10"/>
        <v>0</v>
      </c>
      <c r="L48" s="67">
        <f t="shared" si="10"/>
        <v>0</v>
      </c>
      <c r="M48"/>
    </row>
    <row r="49" spans="1:13" x14ac:dyDescent="0.2">
      <c r="A49" s="64" t="s">
        <v>179</v>
      </c>
      <c r="B49" s="14" t="s">
        <v>180</v>
      </c>
      <c r="C49" s="190"/>
      <c r="D49" s="55" t="s">
        <v>157</v>
      </c>
      <c r="E49" s="55" t="s">
        <v>157</v>
      </c>
      <c r="F49" s="55" t="s">
        <v>157</v>
      </c>
      <c r="G49" s="55" t="s">
        <v>157</v>
      </c>
      <c r="H49" s="55" t="s">
        <v>157</v>
      </c>
      <c r="I49" s="55" t="s">
        <v>157</v>
      </c>
      <c r="J49" s="55" t="s">
        <v>157</v>
      </c>
      <c r="K49" s="55" t="s">
        <v>157</v>
      </c>
      <c r="L49" s="55" t="s">
        <v>157</v>
      </c>
      <c r="M49"/>
    </row>
    <row r="50" spans="1:13" x14ac:dyDescent="0.2">
      <c r="A50" s="12" t="s">
        <v>181</v>
      </c>
      <c r="B50" s="57"/>
      <c r="C50" s="190"/>
      <c r="D50" s="69">
        <f>D17</f>
        <v>0</v>
      </c>
      <c r="E50" s="69">
        <f t="shared" ref="E50:L50" si="11">E17</f>
        <v>0</v>
      </c>
      <c r="F50" s="69">
        <f t="shared" si="11"/>
        <v>0</v>
      </c>
      <c r="G50" s="69">
        <f t="shared" si="11"/>
        <v>0</v>
      </c>
      <c r="H50" s="69">
        <f t="shared" si="11"/>
        <v>0</v>
      </c>
      <c r="I50" s="69">
        <f t="shared" si="11"/>
        <v>0</v>
      </c>
      <c r="J50" s="69">
        <f>J17</f>
        <v>0</v>
      </c>
      <c r="K50" s="69">
        <f t="shared" si="11"/>
        <v>0</v>
      </c>
      <c r="L50" s="69">
        <f t="shared" si="11"/>
        <v>0</v>
      </c>
      <c r="M50"/>
    </row>
    <row r="51" spans="1:13" x14ac:dyDescent="0.2">
      <c r="A51" s="12" t="s">
        <v>182</v>
      </c>
      <c r="B51" s="57"/>
      <c r="C51" s="190"/>
      <c r="D51" s="69">
        <f>D18</f>
        <v>-0.2</v>
      </c>
      <c r="E51" s="69">
        <f t="shared" ref="E51:L51" si="12">E18</f>
        <v>-0.2</v>
      </c>
      <c r="F51" s="69">
        <f t="shared" si="12"/>
        <v>-0.1</v>
      </c>
      <c r="G51" s="69">
        <f t="shared" si="12"/>
        <v>-0.1</v>
      </c>
      <c r="H51" s="69">
        <f t="shared" si="12"/>
        <v>-0.1</v>
      </c>
      <c r="I51" s="69">
        <f t="shared" si="12"/>
        <v>-0.1</v>
      </c>
      <c r="J51" s="69">
        <f>J18</f>
        <v>-0.5</v>
      </c>
      <c r="K51" s="69">
        <f t="shared" si="12"/>
        <v>0</v>
      </c>
      <c r="L51" s="69">
        <f t="shared" si="12"/>
        <v>0</v>
      </c>
      <c r="M51"/>
    </row>
    <row r="52" spans="1:13" x14ac:dyDescent="0.2">
      <c r="A52" s="12" t="s">
        <v>183</v>
      </c>
      <c r="B52" s="57"/>
      <c r="C52" s="190"/>
      <c r="D52" s="69">
        <f>D19</f>
        <v>0</v>
      </c>
      <c r="E52" s="69">
        <f t="shared" ref="E52:L52" si="13">E19</f>
        <v>0</v>
      </c>
      <c r="F52" s="69">
        <f t="shared" si="13"/>
        <v>0</v>
      </c>
      <c r="G52" s="69">
        <f t="shared" si="13"/>
        <v>0</v>
      </c>
      <c r="H52" s="69">
        <f t="shared" si="13"/>
        <v>0</v>
      </c>
      <c r="I52" s="69">
        <f t="shared" si="13"/>
        <v>0</v>
      </c>
      <c r="J52" s="69">
        <f>J19</f>
        <v>0</v>
      </c>
      <c r="K52" s="69">
        <f t="shared" si="13"/>
        <v>0</v>
      </c>
      <c r="L52" s="69">
        <f t="shared" si="13"/>
        <v>0</v>
      </c>
      <c r="M52"/>
    </row>
    <row r="53" spans="1:13" x14ac:dyDescent="0.2">
      <c r="A53" s="12" t="s">
        <v>184</v>
      </c>
      <c r="B53" s="57"/>
      <c r="C53" s="190"/>
      <c r="D53" s="69">
        <f>D20</f>
        <v>0</v>
      </c>
      <c r="E53" s="69">
        <f t="shared" ref="E53:L53" si="14">E20</f>
        <v>0</v>
      </c>
      <c r="F53" s="69">
        <f t="shared" si="14"/>
        <v>0</v>
      </c>
      <c r="G53" s="69">
        <f t="shared" si="14"/>
        <v>0</v>
      </c>
      <c r="H53" s="69">
        <f t="shared" si="14"/>
        <v>0</v>
      </c>
      <c r="I53" s="69">
        <f t="shared" si="14"/>
        <v>0</v>
      </c>
      <c r="J53" s="69">
        <f>J20</f>
        <v>0</v>
      </c>
      <c r="K53" s="69">
        <f t="shared" si="14"/>
        <v>0</v>
      </c>
      <c r="L53" s="69">
        <f t="shared" si="14"/>
        <v>0</v>
      </c>
      <c r="M53"/>
    </row>
    <row r="54" spans="1:13" x14ac:dyDescent="0.2">
      <c r="A54" s="12" t="s">
        <v>185</v>
      </c>
      <c r="B54" s="57"/>
      <c r="C54" s="190"/>
      <c r="D54" s="69">
        <f>D21</f>
        <v>0</v>
      </c>
      <c r="E54" s="69">
        <f t="shared" ref="E54:L54" si="15">E21</f>
        <v>0</v>
      </c>
      <c r="F54" s="69">
        <f t="shared" si="15"/>
        <v>0</v>
      </c>
      <c r="G54" s="69">
        <f t="shared" si="15"/>
        <v>0</v>
      </c>
      <c r="H54" s="69">
        <f t="shared" si="15"/>
        <v>0</v>
      </c>
      <c r="I54" s="69">
        <f t="shared" si="15"/>
        <v>0</v>
      </c>
      <c r="J54" s="69">
        <f>J21</f>
        <v>0</v>
      </c>
      <c r="K54" s="69">
        <f t="shared" si="15"/>
        <v>0</v>
      </c>
      <c r="L54" s="69">
        <f t="shared" si="15"/>
        <v>0</v>
      </c>
      <c r="M54"/>
    </row>
    <row r="55" spans="1:13" x14ac:dyDescent="0.2">
      <c r="A55" s="65" t="s">
        <v>169</v>
      </c>
      <c r="B55" s="70"/>
      <c r="C55" s="189"/>
      <c r="D55" s="67">
        <f>SUM(D50:D54)</f>
        <v>-0.2</v>
      </c>
      <c r="E55" s="67">
        <f t="shared" ref="E55:L55" si="16">SUM(E50:E54)</f>
        <v>-0.2</v>
      </c>
      <c r="F55" s="67">
        <f t="shared" si="16"/>
        <v>-0.1</v>
      </c>
      <c r="G55" s="67">
        <f t="shared" si="16"/>
        <v>-0.1</v>
      </c>
      <c r="H55" s="67">
        <f t="shared" si="16"/>
        <v>-0.1</v>
      </c>
      <c r="I55" s="67">
        <f t="shared" si="16"/>
        <v>-0.1</v>
      </c>
      <c r="J55" s="67">
        <f>SUM(J50:J54)</f>
        <v>-0.5</v>
      </c>
      <c r="K55" s="67">
        <f t="shared" si="16"/>
        <v>0</v>
      </c>
      <c r="L55" s="67">
        <f t="shared" si="16"/>
        <v>0</v>
      </c>
      <c r="M55"/>
    </row>
    <row r="56" spans="1:13" ht="22.5" x14ac:dyDescent="0.2">
      <c r="A56" s="49" t="s">
        <v>186</v>
      </c>
      <c r="B56" s="50"/>
      <c r="C56" s="190"/>
      <c r="D56" s="47" t="s">
        <v>157</v>
      </c>
      <c r="E56" s="47" t="s">
        <v>157</v>
      </c>
      <c r="F56" s="47" t="s">
        <v>157</v>
      </c>
      <c r="G56" s="47" t="s">
        <v>157</v>
      </c>
      <c r="H56" s="47" t="s">
        <v>157</v>
      </c>
      <c r="I56" s="47" t="s">
        <v>157</v>
      </c>
      <c r="J56" s="47" t="s">
        <v>157</v>
      </c>
      <c r="K56" s="47" t="s">
        <v>157</v>
      </c>
      <c r="L56" s="47" t="s">
        <v>157</v>
      </c>
      <c r="M56"/>
    </row>
    <row r="57" spans="1:13" ht="22.5" x14ac:dyDescent="0.2">
      <c r="A57" s="12" t="s">
        <v>166</v>
      </c>
      <c r="B57" s="57"/>
      <c r="C57" s="190"/>
      <c r="D57" s="58">
        <f>D38</f>
        <v>0</v>
      </c>
      <c r="E57" s="58">
        <f t="shared" ref="E57:L57" si="17">E38</f>
        <v>0</v>
      </c>
      <c r="F57" s="58">
        <f t="shared" si="17"/>
        <v>0</v>
      </c>
      <c r="G57" s="58">
        <f t="shared" si="17"/>
        <v>0</v>
      </c>
      <c r="H57" s="58">
        <f t="shared" si="17"/>
        <v>0</v>
      </c>
      <c r="I57" s="58">
        <f t="shared" si="17"/>
        <v>0</v>
      </c>
      <c r="J57" s="58">
        <f>J38</f>
        <v>0</v>
      </c>
      <c r="K57" s="58">
        <f t="shared" si="17"/>
        <v>0</v>
      </c>
      <c r="L57" s="58">
        <f t="shared" si="17"/>
        <v>0</v>
      </c>
      <c r="M57"/>
    </row>
    <row r="58" spans="1:13" x14ac:dyDescent="0.2">
      <c r="A58" s="12" t="s">
        <v>187</v>
      </c>
      <c r="B58" s="57"/>
      <c r="C58" s="190"/>
      <c r="D58" s="58">
        <f>D48</f>
        <v>0</v>
      </c>
      <c r="E58" s="58">
        <f t="shared" ref="E58:L58" si="18">E48</f>
        <v>0</v>
      </c>
      <c r="F58" s="58">
        <f t="shared" si="18"/>
        <v>0</v>
      </c>
      <c r="G58" s="58">
        <f t="shared" si="18"/>
        <v>0</v>
      </c>
      <c r="H58" s="58">
        <f t="shared" si="18"/>
        <v>0</v>
      </c>
      <c r="I58" s="58">
        <f t="shared" si="18"/>
        <v>0</v>
      </c>
      <c r="J58" s="58">
        <f>J48</f>
        <v>0</v>
      </c>
      <c r="K58" s="58">
        <f t="shared" si="18"/>
        <v>0</v>
      </c>
      <c r="L58" s="58">
        <f t="shared" si="18"/>
        <v>0</v>
      </c>
      <c r="M58"/>
    </row>
    <row r="59" spans="1:13" x14ac:dyDescent="0.2">
      <c r="A59" s="12" t="s">
        <v>179</v>
      </c>
      <c r="B59" s="57"/>
      <c r="C59" s="190"/>
      <c r="D59" s="58">
        <f>D55</f>
        <v>-0.2</v>
      </c>
      <c r="E59" s="58">
        <f t="shared" ref="E59:L59" si="19">E55</f>
        <v>-0.2</v>
      </c>
      <c r="F59" s="58">
        <f t="shared" si="19"/>
        <v>-0.1</v>
      </c>
      <c r="G59" s="58">
        <f t="shared" si="19"/>
        <v>-0.1</v>
      </c>
      <c r="H59" s="58">
        <f t="shared" si="19"/>
        <v>-0.1</v>
      </c>
      <c r="I59" s="58">
        <f t="shared" si="19"/>
        <v>-0.1</v>
      </c>
      <c r="J59" s="58">
        <f>J55</f>
        <v>-0.5</v>
      </c>
      <c r="K59" s="58">
        <f t="shared" si="19"/>
        <v>0</v>
      </c>
      <c r="L59" s="58">
        <f t="shared" si="19"/>
        <v>0</v>
      </c>
      <c r="M59"/>
    </row>
    <row r="60" spans="1:13" ht="15" x14ac:dyDescent="0.25">
      <c r="A60" s="71" t="s">
        <v>164</v>
      </c>
      <c r="B60" s="72"/>
      <c r="C60" s="189"/>
      <c r="D60" s="63">
        <f>SUM(D57:D59)</f>
        <v>-0.2</v>
      </c>
      <c r="E60" s="63">
        <f t="shared" ref="E60:L60" si="20">SUM(E57:E59)</f>
        <v>-0.2</v>
      </c>
      <c r="F60" s="63">
        <f t="shared" si="20"/>
        <v>-0.1</v>
      </c>
      <c r="G60" s="63">
        <f t="shared" si="20"/>
        <v>-0.1</v>
      </c>
      <c r="H60" s="63">
        <f t="shared" si="20"/>
        <v>-0.1</v>
      </c>
      <c r="I60" s="63">
        <f t="shared" si="20"/>
        <v>-0.1</v>
      </c>
      <c r="J60" s="63">
        <f>SUM(J57:J59)</f>
        <v>-0.5</v>
      </c>
      <c r="K60" s="63">
        <f t="shared" si="20"/>
        <v>0</v>
      </c>
      <c r="L60" s="63">
        <f t="shared" si="20"/>
        <v>0</v>
      </c>
      <c r="M60"/>
    </row>
    <row r="61" spans="1:13" x14ac:dyDescent="0.2">
      <c r="A61"/>
      <c r="B61"/>
      <c r="C61" s="190"/>
      <c r="D61" s="46"/>
      <c r="E61" s="46"/>
      <c r="F61" s="46"/>
      <c r="G61" s="46"/>
      <c r="H61" s="46"/>
      <c r="I61" s="46"/>
      <c r="J61" s="46"/>
      <c r="K61" s="46"/>
      <c r="L61" s="46"/>
      <c r="M61"/>
    </row>
    <row r="62" spans="1:13" x14ac:dyDescent="0.2">
      <c r="A62" s="49" t="s">
        <v>188</v>
      </c>
      <c r="B62" s="50"/>
      <c r="C62" s="190"/>
      <c r="D62" s="51"/>
      <c r="E62" s="52"/>
      <c r="F62" s="52"/>
      <c r="G62" s="52"/>
      <c r="H62" s="52"/>
      <c r="I62" s="52"/>
      <c r="J62" s="53"/>
      <c r="K62" s="52"/>
      <c r="L62" s="52"/>
      <c r="M62"/>
    </row>
    <row r="63" spans="1:13" x14ac:dyDescent="0.2">
      <c r="A63" s="64" t="s">
        <v>189</v>
      </c>
      <c r="B63" s="14" t="s">
        <v>156</v>
      </c>
      <c r="C63" s="190"/>
      <c r="D63" s="55" t="s">
        <v>157</v>
      </c>
      <c r="E63" s="55" t="s">
        <v>157</v>
      </c>
      <c r="F63" s="55" t="s">
        <v>157</v>
      </c>
      <c r="G63" s="55" t="s">
        <v>157</v>
      </c>
      <c r="H63" s="55" t="s">
        <v>157</v>
      </c>
      <c r="I63" s="55" t="s">
        <v>157</v>
      </c>
      <c r="J63" s="55" t="s">
        <v>157</v>
      </c>
      <c r="K63" s="55" t="s">
        <v>157</v>
      </c>
      <c r="L63" s="55" t="s">
        <v>157</v>
      </c>
      <c r="M63"/>
    </row>
    <row r="64" spans="1:13" x14ac:dyDescent="0.2">
      <c r="A64" s="12" t="s">
        <v>190</v>
      </c>
      <c r="B64" s="73">
        <f>1/12*0.05</f>
        <v>4.1666666666666666E-3</v>
      </c>
      <c r="C64" s="190"/>
      <c r="D64" s="58">
        <f t="shared" ref="D64:D69" si="21">$B64*(D$32+D$38)</f>
        <v>0</v>
      </c>
      <c r="E64" s="58">
        <f t="shared" ref="E64:L69" si="22">$B64*(E$32+E$38)</f>
        <v>0</v>
      </c>
      <c r="F64" s="58">
        <f t="shared" si="22"/>
        <v>0</v>
      </c>
      <c r="G64" s="58">
        <f t="shared" si="22"/>
        <v>0</v>
      </c>
      <c r="H64" s="58">
        <f t="shared" si="22"/>
        <v>0</v>
      </c>
      <c r="I64" s="58">
        <f t="shared" si="22"/>
        <v>0</v>
      </c>
      <c r="J64" s="58">
        <f t="shared" ref="J64:J69" si="23">$B64*(J$32+J$38)</f>
        <v>0</v>
      </c>
      <c r="K64" s="58">
        <f t="shared" si="22"/>
        <v>0</v>
      </c>
      <c r="L64" s="58">
        <f t="shared" si="22"/>
        <v>0</v>
      </c>
      <c r="M64"/>
    </row>
    <row r="65" spans="1:13" ht="22.5" x14ac:dyDescent="0.2">
      <c r="A65" s="12" t="s">
        <v>191</v>
      </c>
      <c r="B65" s="59">
        <f>B47*B64</f>
        <v>3.3333333333333332E-4</v>
      </c>
      <c r="C65" s="190"/>
      <c r="D65" s="58">
        <f t="shared" si="21"/>
        <v>0</v>
      </c>
      <c r="E65" s="58">
        <f t="shared" si="22"/>
        <v>0</v>
      </c>
      <c r="F65" s="58">
        <f t="shared" si="22"/>
        <v>0</v>
      </c>
      <c r="G65" s="58">
        <f t="shared" si="22"/>
        <v>0</v>
      </c>
      <c r="H65" s="58">
        <f t="shared" si="22"/>
        <v>0</v>
      </c>
      <c r="I65" s="58">
        <f t="shared" si="22"/>
        <v>0</v>
      </c>
      <c r="J65" s="58">
        <f t="shared" si="23"/>
        <v>0</v>
      </c>
      <c r="K65" s="58">
        <f t="shared" si="22"/>
        <v>0</v>
      </c>
      <c r="L65" s="58">
        <f t="shared" si="22"/>
        <v>0</v>
      </c>
      <c r="M65"/>
    </row>
    <row r="66" spans="1:13" ht="165" customHeight="1" x14ac:dyDescent="0.2">
      <c r="A66" s="12" t="s">
        <v>192</v>
      </c>
      <c r="B66" s="57"/>
      <c r="C66" s="190"/>
      <c r="D66" s="58">
        <f t="shared" si="21"/>
        <v>0</v>
      </c>
      <c r="E66" s="58">
        <f t="shared" si="22"/>
        <v>0</v>
      </c>
      <c r="F66" s="58">
        <f t="shared" si="22"/>
        <v>0</v>
      </c>
      <c r="G66" s="58">
        <f t="shared" si="22"/>
        <v>0</v>
      </c>
      <c r="H66" s="58">
        <f t="shared" si="22"/>
        <v>0</v>
      </c>
      <c r="I66" s="58">
        <f t="shared" si="22"/>
        <v>0</v>
      </c>
      <c r="J66" s="58">
        <f t="shared" si="23"/>
        <v>0</v>
      </c>
      <c r="K66" s="58">
        <f t="shared" si="22"/>
        <v>0</v>
      </c>
      <c r="L66" s="58">
        <f t="shared" si="22"/>
        <v>0</v>
      </c>
      <c r="M66"/>
    </row>
    <row r="67" spans="1:13" ht="102.75" customHeight="1" x14ac:dyDescent="0.2">
      <c r="A67" s="12" t="s">
        <v>193</v>
      </c>
      <c r="B67" s="73">
        <f>1/30*7/12</f>
        <v>1.9444444444444445E-2</v>
      </c>
      <c r="C67" s="190"/>
      <c r="D67" s="58">
        <f t="shared" si="21"/>
        <v>0</v>
      </c>
      <c r="E67" s="58">
        <f t="shared" si="22"/>
        <v>0</v>
      </c>
      <c r="F67" s="58">
        <f t="shared" si="22"/>
        <v>0</v>
      </c>
      <c r="G67" s="58">
        <f t="shared" si="22"/>
        <v>0</v>
      </c>
      <c r="H67" s="58">
        <f t="shared" si="22"/>
        <v>0</v>
      </c>
      <c r="I67" s="58">
        <f t="shared" si="22"/>
        <v>0</v>
      </c>
      <c r="J67" s="58">
        <f t="shared" si="23"/>
        <v>0</v>
      </c>
      <c r="K67" s="58">
        <f t="shared" si="22"/>
        <v>0</v>
      </c>
      <c r="L67" s="58">
        <f t="shared" si="22"/>
        <v>0</v>
      </c>
      <c r="M67"/>
    </row>
    <row r="68" spans="1:13" ht="33.75" x14ac:dyDescent="0.2">
      <c r="A68" s="12" t="s">
        <v>194</v>
      </c>
      <c r="B68" s="59">
        <f>B48*B67</f>
        <v>3.2666666666666669E-3</v>
      </c>
      <c r="C68" s="190"/>
      <c r="D68" s="58">
        <f t="shared" si="21"/>
        <v>0</v>
      </c>
      <c r="E68" s="58">
        <f t="shared" si="22"/>
        <v>0</v>
      </c>
      <c r="F68" s="58">
        <f t="shared" si="22"/>
        <v>0</v>
      </c>
      <c r="G68" s="58">
        <f t="shared" si="22"/>
        <v>0</v>
      </c>
      <c r="H68" s="58">
        <f t="shared" si="22"/>
        <v>0</v>
      </c>
      <c r="I68" s="58">
        <f t="shared" si="22"/>
        <v>0</v>
      </c>
      <c r="J68" s="58">
        <f t="shared" si="23"/>
        <v>0</v>
      </c>
      <c r="K68" s="58">
        <f t="shared" si="22"/>
        <v>0</v>
      </c>
      <c r="L68" s="58">
        <f t="shared" si="22"/>
        <v>0</v>
      </c>
      <c r="M68"/>
    </row>
    <row r="69" spans="1:13" ht="22.5" x14ac:dyDescent="0.2">
      <c r="A69" s="12" t="s">
        <v>195</v>
      </c>
      <c r="B69" s="74">
        <f>0.08*0.4*0.9*(1+1/12+1/12+1/3*1/12)</f>
        <v>3.4399999999999993E-2</v>
      </c>
      <c r="C69" s="190"/>
      <c r="D69" s="58">
        <f t="shared" si="21"/>
        <v>0</v>
      </c>
      <c r="E69" s="58">
        <f t="shared" si="22"/>
        <v>0</v>
      </c>
      <c r="F69" s="58">
        <f t="shared" si="22"/>
        <v>0</v>
      </c>
      <c r="G69" s="58">
        <f t="shared" si="22"/>
        <v>0</v>
      </c>
      <c r="H69" s="58">
        <f t="shared" si="22"/>
        <v>0</v>
      </c>
      <c r="I69" s="58">
        <f t="shared" si="22"/>
        <v>0</v>
      </c>
      <c r="J69" s="58">
        <f t="shared" si="23"/>
        <v>0</v>
      </c>
      <c r="K69" s="58">
        <f t="shared" si="22"/>
        <v>0</v>
      </c>
      <c r="L69" s="58">
        <f t="shared" si="22"/>
        <v>0</v>
      </c>
      <c r="M69"/>
    </row>
    <row r="70" spans="1:13" x14ac:dyDescent="0.2">
      <c r="A70" s="61" t="s">
        <v>164</v>
      </c>
      <c r="B70" s="75">
        <f>SUM(B64:B69)</f>
        <v>6.1611111111111103E-2</v>
      </c>
      <c r="C70" s="189"/>
      <c r="D70" s="63">
        <f>SUM(D64:D69)</f>
        <v>0</v>
      </c>
      <c r="E70" s="63">
        <f t="shared" ref="E70:L70" si="24">SUM(E64:E69)</f>
        <v>0</v>
      </c>
      <c r="F70" s="63">
        <f t="shared" si="24"/>
        <v>0</v>
      </c>
      <c r="G70" s="63">
        <f t="shared" si="24"/>
        <v>0</v>
      </c>
      <c r="H70" s="63">
        <f t="shared" si="24"/>
        <v>0</v>
      </c>
      <c r="I70" s="63">
        <f t="shared" si="24"/>
        <v>0</v>
      </c>
      <c r="J70" s="63">
        <f>SUM(J64:J69)</f>
        <v>0</v>
      </c>
      <c r="K70" s="63">
        <f t="shared" si="24"/>
        <v>0</v>
      </c>
      <c r="L70" s="63">
        <f t="shared" si="24"/>
        <v>0</v>
      </c>
      <c r="M70"/>
    </row>
    <row r="71" spans="1:13" x14ac:dyDescent="0.2">
      <c r="A71"/>
      <c r="B71"/>
      <c r="C71" s="190"/>
      <c r="D71" s="46"/>
      <c r="E71" s="46"/>
      <c r="F71" s="46"/>
      <c r="G71" s="46"/>
      <c r="H71" s="46"/>
      <c r="I71" s="46"/>
      <c r="J71" s="46"/>
      <c r="K71" s="46"/>
      <c r="L71" s="46"/>
      <c r="M71"/>
    </row>
    <row r="72" spans="1:13" ht="30" customHeight="1" x14ac:dyDescent="0.2">
      <c r="A72" s="49" t="s">
        <v>196</v>
      </c>
      <c r="B72" s="50"/>
      <c r="C72" s="190"/>
      <c r="D72" s="51"/>
      <c r="E72" s="52"/>
      <c r="F72" s="52"/>
      <c r="G72" s="52"/>
      <c r="H72" s="52"/>
      <c r="I72" s="52"/>
      <c r="J72" s="53"/>
      <c r="K72" s="52"/>
      <c r="L72" s="52"/>
      <c r="M72"/>
    </row>
    <row r="73" spans="1:13" x14ac:dyDescent="0.2">
      <c r="A73" s="64" t="s">
        <v>197</v>
      </c>
      <c r="B73" s="14" t="s">
        <v>156</v>
      </c>
      <c r="C73" s="190"/>
      <c r="D73" s="55" t="s">
        <v>157</v>
      </c>
      <c r="E73" s="55" t="s">
        <v>157</v>
      </c>
      <c r="F73" s="55" t="s">
        <v>157</v>
      </c>
      <c r="G73" s="55" t="s">
        <v>157</v>
      </c>
      <c r="H73" s="55" t="s">
        <v>157</v>
      </c>
      <c r="I73" s="55" t="s">
        <v>157</v>
      </c>
      <c r="J73" s="55" t="s">
        <v>157</v>
      </c>
      <c r="K73" s="55" t="s">
        <v>157</v>
      </c>
      <c r="L73" s="55" t="s">
        <v>157</v>
      </c>
      <c r="M73"/>
    </row>
    <row r="74" spans="1:13" ht="22.5" x14ac:dyDescent="0.2">
      <c r="A74" s="12" t="s">
        <v>198</v>
      </c>
      <c r="B74" s="76">
        <f>1/12</f>
        <v>8.3333333333333329E-2</v>
      </c>
      <c r="C74" s="190"/>
      <c r="D74" s="58">
        <f t="shared" ref="D74:E77" si="25">$B74*(D$32+D$60+D$70)</f>
        <v>-1.6666666666666666E-2</v>
      </c>
      <c r="E74" s="58">
        <f t="shared" si="25"/>
        <v>-1.6666666666666666E-2</v>
      </c>
      <c r="F74" s="58">
        <f t="shared" ref="F74:L77" si="26">$B74*(F$32+F$60+F$70)</f>
        <v>-8.3333333333333332E-3</v>
      </c>
      <c r="G74" s="58">
        <f t="shared" si="26"/>
        <v>-8.3333333333333332E-3</v>
      </c>
      <c r="H74" s="58">
        <f t="shared" si="26"/>
        <v>-8.3333333333333332E-3</v>
      </c>
      <c r="I74" s="58">
        <f t="shared" si="26"/>
        <v>-8.3333333333333332E-3</v>
      </c>
      <c r="J74" s="58">
        <f>$B74*(J$32+J$60+J$70)</f>
        <v>-4.1666666666666664E-2</v>
      </c>
      <c r="K74" s="58">
        <f t="shared" si="26"/>
        <v>0</v>
      </c>
      <c r="L74" s="58">
        <f t="shared" si="26"/>
        <v>0</v>
      </c>
      <c r="M74"/>
    </row>
    <row r="75" spans="1:13" ht="22.5" x14ac:dyDescent="0.2">
      <c r="A75" s="12" t="s">
        <v>199</v>
      </c>
      <c r="B75" s="73">
        <f>4.886/30.4375/12</f>
        <v>1.3377138945927446E-2</v>
      </c>
      <c r="C75" s="190"/>
      <c r="D75" s="58">
        <f t="shared" si="25"/>
        <v>-2.6754277891854893E-3</v>
      </c>
      <c r="E75" s="58">
        <f t="shared" si="25"/>
        <v>-2.6754277891854893E-3</v>
      </c>
      <c r="F75" s="58">
        <f t="shared" si="26"/>
        <v>-1.3377138945927446E-3</v>
      </c>
      <c r="G75" s="58">
        <f t="shared" si="26"/>
        <v>-1.3377138945927446E-3</v>
      </c>
      <c r="H75" s="58">
        <f t="shared" si="26"/>
        <v>-1.3377138945927446E-3</v>
      </c>
      <c r="I75" s="58">
        <f t="shared" si="26"/>
        <v>-1.3377138945927446E-3</v>
      </c>
      <c r="J75" s="58">
        <f>$B75*(J$32+J$60+J$70)</f>
        <v>-6.688569472963723E-3</v>
      </c>
      <c r="K75" s="58">
        <f t="shared" si="26"/>
        <v>0</v>
      </c>
      <c r="L75" s="58">
        <f t="shared" si="26"/>
        <v>0</v>
      </c>
      <c r="M75"/>
    </row>
    <row r="76" spans="1:13" ht="22.5" x14ac:dyDescent="0.2">
      <c r="A76" s="12" t="s">
        <v>200</v>
      </c>
      <c r="B76" s="73">
        <f>5/30.4375/12*0.015*0.95</f>
        <v>1.9507186858316218E-4</v>
      </c>
      <c r="C76" s="190"/>
      <c r="D76" s="58">
        <f t="shared" si="25"/>
        <v>-3.9014373716632438E-5</v>
      </c>
      <c r="E76" s="58">
        <f t="shared" si="25"/>
        <v>-3.9014373716632438E-5</v>
      </c>
      <c r="F76" s="58">
        <f t="shared" si="26"/>
        <v>-1.9507186858316219E-5</v>
      </c>
      <c r="G76" s="58">
        <f t="shared" si="26"/>
        <v>-1.9507186858316219E-5</v>
      </c>
      <c r="H76" s="58">
        <f t="shared" si="26"/>
        <v>-1.9507186858316219E-5</v>
      </c>
      <c r="I76" s="58">
        <f t="shared" si="26"/>
        <v>-1.9507186858316219E-5</v>
      </c>
      <c r="J76" s="58">
        <f>$B76*(J$32+J$60+J$70)</f>
        <v>-9.7535934291581092E-5</v>
      </c>
      <c r="K76" s="58">
        <f t="shared" si="26"/>
        <v>0</v>
      </c>
      <c r="L76" s="58">
        <f t="shared" si="26"/>
        <v>0</v>
      </c>
      <c r="M76"/>
    </row>
    <row r="77" spans="1:13" ht="22.5" x14ac:dyDescent="0.2">
      <c r="A77" s="12" t="s">
        <v>201</v>
      </c>
      <c r="B77" s="73">
        <f>0.9545/30.4375/12</f>
        <v>2.613278576317591E-3</v>
      </c>
      <c r="C77" s="190"/>
      <c r="D77" s="58">
        <f t="shared" si="25"/>
        <v>-5.2265571526351824E-4</v>
      </c>
      <c r="E77" s="58">
        <f t="shared" si="25"/>
        <v>-5.2265571526351824E-4</v>
      </c>
      <c r="F77" s="58">
        <f t="shared" si="26"/>
        <v>-2.6132785763175912E-4</v>
      </c>
      <c r="G77" s="58">
        <f t="shared" si="26"/>
        <v>-2.6132785763175912E-4</v>
      </c>
      <c r="H77" s="58">
        <f t="shared" si="26"/>
        <v>-2.6132785763175912E-4</v>
      </c>
      <c r="I77" s="58">
        <f t="shared" si="26"/>
        <v>-2.6132785763175912E-4</v>
      </c>
      <c r="J77" s="58">
        <f>$B77*(J$32+J$60+J$70)</f>
        <v>-1.3066392881587955E-3</v>
      </c>
      <c r="K77" s="58">
        <f t="shared" si="26"/>
        <v>0</v>
      </c>
      <c r="L77" s="58">
        <f t="shared" si="26"/>
        <v>0</v>
      </c>
      <c r="M77"/>
    </row>
    <row r="78" spans="1:13" ht="22.5" x14ac:dyDescent="0.2">
      <c r="A78" s="12" t="s">
        <v>202</v>
      </c>
      <c r="B78" s="73">
        <f>120/30.4375*0.05*0.0032</f>
        <v>6.3080082135523615E-4</v>
      </c>
      <c r="C78" s="190"/>
      <c r="D78" s="58">
        <f>$B78*(D$32+D$32+D$32/3+D$48+D$55-D$50-D$51)</f>
        <v>0</v>
      </c>
      <c r="E78" s="58">
        <f>$B78*(E$32+E$32+E$32/3+E$48+E$55-E$50-E$51)</f>
        <v>0</v>
      </c>
      <c r="F78" s="58">
        <f t="shared" ref="F78:L78" si="27">$B78*(F$32+F$32+F$32/3+F$48+F$55-F$50-F$51)</f>
        <v>0</v>
      </c>
      <c r="G78" s="58">
        <f t="shared" si="27"/>
        <v>0</v>
      </c>
      <c r="H78" s="58">
        <f t="shared" si="27"/>
        <v>0</v>
      </c>
      <c r="I78" s="58">
        <f t="shared" si="27"/>
        <v>0</v>
      </c>
      <c r="J78" s="58">
        <f>$B78*(J$32+J$32+J$32/3+J$48+J$55-J$50-J$51)</f>
        <v>0</v>
      </c>
      <c r="K78" s="58">
        <f t="shared" si="27"/>
        <v>0</v>
      </c>
      <c r="L78" s="58">
        <f t="shared" si="27"/>
        <v>0</v>
      </c>
      <c r="M78"/>
    </row>
    <row r="79" spans="1:13" x14ac:dyDescent="0.2">
      <c r="A79" s="65" t="s">
        <v>169</v>
      </c>
      <c r="B79" s="66"/>
      <c r="C79" s="189"/>
      <c r="D79" s="67">
        <f>SUM(D74:D78)</f>
        <v>-1.9903764544832305E-2</v>
      </c>
      <c r="E79" s="67">
        <f>SUM(E74:E78)</f>
        <v>-1.9903764544832305E-2</v>
      </c>
      <c r="F79" s="67">
        <f t="shared" ref="F79:L79" si="28">SUM(F74:F78)</f>
        <v>-9.9518822724161526E-3</v>
      </c>
      <c r="G79" s="67">
        <f t="shared" si="28"/>
        <v>-9.9518822724161526E-3</v>
      </c>
      <c r="H79" s="67">
        <f t="shared" si="28"/>
        <v>-9.9518822724161526E-3</v>
      </c>
      <c r="I79" s="67">
        <f t="shared" si="28"/>
        <v>-9.9518822724161526E-3</v>
      </c>
      <c r="J79" s="67">
        <f>SUM(J74:J78)</f>
        <v>-4.9759411362080765E-2</v>
      </c>
      <c r="K79" s="67">
        <f t="shared" si="28"/>
        <v>0</v>
      </c>
      <c r="L79" s="67">
        <f t="shared" si="28"/>
        <v>0</v>
      </c>
      <c r="M79"/>
    </row>
    <row r="80" spans="1:13" x14ac:dyDescent="0.2">
      <c r="A80" s="64" t="s">
        <v>203</v>
      </c>
      <c r="B80" s="14" t="s">
        <v>156</v>
      </c>
      <c r="C80" s="190"/>
      <c r="D80" s="55" t="s">
        <v>157</v>
      </c>
      <c r="E80" s="55" t="s">
        <v>157</v>
      </c>
      <c r="F80" s="55" t="s">
        <v>157</v>
      </c>
      <c r="G80" s="55" t="s">
        <v>157</v>
      </c>
      <c r="H80" s="55" t="s">
        <v>157</v>
      </c>
      <c r="I80" s="55" t="s">
        <v>157</v>
      </c>
      <c r="J80" s="55" t="s">
        <v>157</v>
      </c>
      <c r="K80" s="55" t="s">
        <v>157</v>
      </c>
      <c r="L80" s="55" t="s">
        <v>157</v>
      </c>
      <c r="M80"/>
    </row>
    <row r="81" spans="1:13" ht="36.75" x14ac:dyDescent="0.2">
      <c r="A81" s="12" t="s">
        <v>204</v>
      </c>
      <c r="B81" s="57"/>
      <c r="C81" s="190"/>
      <c r="D81" s="77"/>
      <c r="E81" s="77"/>
      <c r="F81" s="77"/>
      <c r="G81" s="77"/>
      <c r="H81" s="77"/>
      <c r="I81" s="77"/>
      <c r="J81" s="77"/>
      <c r="K81" s="77"/>
      <c r="L81" s="77"/>
      <c r="M81"/>
    </row>
    <row r="82" spans="1:13" x14ac:dyDescent="0.2">
      <c r="A82" s="65" t="s">
        <v>169</v>
      </c>
      <c r="B82" s="70"/>
      <c r="C82" s="189"/>
      <c r="D82" s="67">
        <f>SUM(D81)</f>
        <v>0</v>
      </c>
      <c r="E82" s="67">
        <f t="shared" ref="E82:L82" si="29">SUM(E81)</f>
        <v>0</v>
      </c>
      <c r="F82" s="67">
        <f t="shared" si="29"/>
        <v>0</v>
      </c>
      <c r="G82" s="67">
        <f t="shared" si="29"/>
        <v>0</v>
      </c>
      <c r="H82" s="67">
        <f t="shared" si="29"/>
        <v>0</v>
      </c>
      <c r="I82" s="67">
        <f t="shared" si="29"/>
        <v>0</v>
      </c>
      <c r="J82" s="67">
        <f>SUM(J81)</f>
        <v>0</v>
      </c>
      <c r="K82" s="67">
        <f t="shared" si="29"/>
        <v>0</v>
      </c>
      <c r="L82" s="67">
        <f t="shared" si="29"/>
        <v>0</v>
      </c>
      <c r="M82"/>
    </row>
    <row r="83" spans="1:13" ht="22.5" x14ac:dyDescent="0.2">
      <c r="A83" s="49" t="s">
        <v>205</v>
      </c>
      <c r="B83" s="50"/>
      <c r="C83" s="190"/>
      <c r="D83" s="47" t="s">
        <v>157</v>
      </c>
      <c r="E83" s="47" t="s">
        <v>157</v>
      </c>
      <c r="F83" s="47" t="s">
        <v>157</v>
      </c>
      <c r="G83" s="47" t="s">
        <v>157</v>
      </c>
      <c r="H83" s="47" t="s">
        <v>157</v>
      </c>
      <c r="I83" s="47" t="s">
        <v>157</v>
      </c>
      <c r="J83" s="47" t="s">
        <v>157</v>
      </c>
      <c r="K83" s="47" t="s">
        <v>157</v>
      </c>
      <c r="L83" s="47" t="s">
        <v>157</v>
      </c>
      <c r="M83"/>
    </row>
    <row r="84" spans="1:13" x14ac:dyDescent="0.2">
      <c r="A84" s="12" t="s">
        <v>206</v>
      </c>
      <c r="B84" s="57"/>
      <c r="C84" s="190"/>
      <c r="D84" s="58">
        <f>D79</f>
        <v>-1.9903764544832305E-2</v>
      </c>
      <c r="E84" s="58">
        <f t="shared" ref="E84:L84" si="30">E79</f>
        <v>-1.9903764544832305E-2</v>
      </c>
      <c r="F84" s="58">
        <f t="shared" si="30"/>
        <v>-9.9518822724161526E-3</v>
      </c>
      <c r="G84" s="58">
        <f t="shared" si="30"/>
        <v>-9.9518822724161526E-3</v>
      </c>
      <c r="H84" s="58">
        <f t="shared" si="30"/>
        <v>-9.9518822724161526E-3</v>
      </c>
      <c r="I84" s="58">
        <f t="shared" si="30"/>
        <v>-9.9518822724161526E-3</v>
      </c>
      <c r="J84" s="58">
        <f>J79</f>
        <v>-4.9759411362080765E-2</v>
      </c>
      <c r="K84" s="58">
        <f t="shared" si="30"/>
        <v>0</v>
      </c>
      <c r="L84" s="58">
        <f t="shared" si="30"/>
        <v>0</v>
      </c>
      <c r="M84"/>
    </row>
    <row r="85" spans="1:13" x14ac:dyDescent="0.2">
      <c r="A85" s="12" t="s">
        <v>207</v>
      </c>
      <c r="B85" s="57"/>
      <c r="C85" s="190"/>
      <c r="D85" s="58">
        <f>D82</f>
        <v>0</v>
      </c>
      <c r="E85" s="58">
        <f t="shared" ref="E85:L85" si="31">E82</f>
        <v>0</v>
      </c>
      <c r="F85" s="58">
        <f t="shared" si="31"/>
        <v>0</v>
      </c>
      <c r="G85" s="58">
        <f t="shared" si="31"/>
        <v>0</v>
      </c>
      <c r="H85" s="58">
        <f t="shared" si="31"/>
        <v>0</v>
      </c>
      <c r="I85" s="58">
        <f t="shared" si="31"/>
        <v>0</v>
      </c>
      <c r="J85" s="58">
        <f>J82</f>
        <v>0</v>
      </c>
      <c r="K85" s="58">
        <f t="shared" si="31"/>
        <v>0</v>
      </c>
      <c r="L85" s="58">
        <f t="shared" si="31"/>
        <v>0</v>
      </c>
      <c r="M85"/>
    </row>
    <row r="86" spans="1:13" x14ac:dyDescent="0.2">
      <c r="A86" s="61" t="s">
        <v>164</v>
      </c>
      <c r="B86" s="61"/>
      <c r="C86" s="191"/>
      <c r="D86" s="63">
        <f>SUM(D84:D85)</f>
        <v>-1.9903764544832305E-2</v>
      </c>
      <c r="E86" s="63">
        <f t="shared" ref="E86:L86" si="32">SUM(E84:E85)</f>
        <v>-1.9903764544832305E-2</v>
      </c>
      <c r="F86" s="63">
        <f t="shared" si="32"/>
        <v>-9.9518822724161526E-3</v>
      </c>
      <c r="G86" s="63">
        <f t="shared" si="32"/>
        <v>-9.9518822724161526E-3</v>
      </c>
      <c r="H86" s="63">
        <f t="shared" si="32"/>
        <v>-9.9518822724161526E-3</v>
      </c>
      <c r="I86" s="63">
        <f t="shared" si="32"/>
        <v>-9.9518822724161526E-3</v>
      </c>
      <c r="J86" s="63">
        <f>SUM(J84:J85)</f>
        <v>-4.9759411362080765E-2</v>
      </c>
      <c r="K86" s="63">
        <f t="shared" si="32"/>
        <v>0</v>
      </c>
      <c r="L86" s="63">
        <f t="shared" si="32"/>
        <v>0</v>
      </c>
      <c r="M86"/>
    </row>
    <row r="87" spans="1:13" x14ac:dyDescent="0.2">
      <c r="A87"/>
      <c r="B87"/>
      <c r="C87" s="190"/>
      <c r="D87" s="46"/>
      <c r="E87" s="46"/>
      <c r="F87" s="46"/>
      <c r="G87" s="46"/>
      <c r="H87" s="46"/>
      <c r="I87" s="46"/>
      <c r="J87" s="46"/>
      <c r="K87" s="46"/>
      <c r="L87" s="46"/>
      <c r="M87"/>
    </row>
    <row r="88" spans="1:13" ht="18.75" customHeight="1" x14ac:dyDescent="0.2">
      <c r="A88" s="49" t="s">
        <v>208</v>
      </c>
      <c r="B88" s="50"/>
      <c r="C88" s="190"/>
      <c r="D88" s="51"/>
      <c r="E88" s="52"/>
      <c r="F88" s="52"/>
      <c r="G88" s="52"/>
      <c r="H88" s="52"/>
      <c r="I88" s="52"/>
      <c r="J88" s="53"/>
      <c r="K88" s="52"/>
      <c r="L88" s="52"/>
      <c r="M88"/>
    </row>
    <row r="89" spans="1:13" x14ac:dyDescent="0.2">
      <c r="A89" s="64" t="s">
        <v>209</v>
      </c>
      <c r="B89" s="14" t="s">
        <v>180</v>
      </c>
      <c r="C89" s="190"/>
      <c r="D89" s="55" t="s">
        <v>157</v>
      </c>
      <c r="E89" s="55" t="s">
        <v>157</v>
      </c>
      <c r="F89" s="55" t="s">
        <v>157</v>
      </c>
      <c r="G89" s="55" t="s">
        <v>157</v>
      </c>
      <c r="H89" s="55" t="s">
        <v>157</v>
      </c>
      <c r="I89" s="55" t="s">
        <v>157</v>
      </c>
      <c r="J89" s="55" t="s">
        <v>157</v>
      </c>
      <c r="K89" s="55" t="s">
        <v>157</v>
      </c>
      <c r="L89" s="55" t="s">
        <v>157</v>
      </c>
      <c r="M89"/>
    </row>
    <row r="90" spans="1:13" x14ac:dyDescent="0.2">
      <c r="A90" s="12" t="s">
        <v>210</v>
      </c>
      <c r="B90" s="57"/>
      <c r="C90" s="190"/>
      <c r="D90" s="78">
        <f>VALUE('III-A.2 - Uniforme, EPI e Equip'!$E7)</f>
        <v>0</v>
      </c>
      <c r="E90" s="78">
        <f>VALUE('III-A.2 - Uniforme, EPI e Equip'!$E7)</f>
        <v>0</v>
      </c>
      <c r="F90" s="78">
        <f>VALUE('III-A.2 - Uniforme, EPI e Equip'!$E11)</f>
        <v>0</v>
      </c>
      <c r="G90" s="78">
        <f>VALUE('III-A.2 - Uniforme, EPI e Equip'!$E11)</f>
        <v>0</v>
      </c>
      <c r="H90" s="79">
        <f>VALUE('III-A.2 - Uniforme, EPI e Equip'!$E15)</f>
        <v>0</v>
      </c>
      <c r="I90" s="79">
        <f>VALUE('III-A.2 - Uniforme, EPI e Equip'!$E15)</f>
        <v>0</v>
      </c>
      <c r="J90" s="78">
        <f>VALUE('III-A.2 - Uniforme, EPI e Equip'!$E27)</f>
        <v>0</v>
      </c>
      <c r="K90" s="78">
        <f>VALUE('III-A.2 - Uniforme, EPI e Equip'!$E19)</f>
        <v>0</v>
      </c>
      <c r="L90" s="78">
        <f>VALUE('III-A.2 - Uniforme, EPI e Equip'!$E19)</f>
        <v>0</v>
      </c>
      <c r="M90" s="80"/>
    </row>
    <row r="91" spans="1:13" ht="57.75" customHeight="1" x14ac:dyDescent="0.2">
      <c r="A91" s="12" t="s">
        <v>211</v>
      </c>
      <c r="B91" s="57"/>
      <c r="C91" s="190"/>
      <c r="D91" s="78"/>
      <c r="E91" s="78"/>
      <c r="F91" s="78"/>
      <c r="G91" s="78"/>
      <c r="H91" s="78"/>
      <c r="I91" s="78"/>
      <c r="J91" s="78"/>
      <c r="K91" s="78"/>
      <c r="L91" s="78"/>
    </row>
    <row r="92" spans="1:13" ht="23.25" customHeight="1" x14ac:dyDescent="0.2">
      <c r="A92" s="12" t="s">
        <v>212</v>
      </c>
      <c r="B92" s="57"/>
      <c r="C92" s="190"/>
      <c r="D92" s="78">
        <f>VALUE('III-A.2 - Uniforme, EPI e Equip'!$E34)</f>
        <v>0</v>
      </c>
      <c r="E92" s="78">
        <f>VALUE('III-A.2 - Uniforme, EPI e Equip'!$E34)</f>
        <v>0</v>
      </c>
      <c r="F92" s="78">
        <f>VALUE('III-A.2 - Uniforme, EPI e Equip'!$E38)</f>
        <v>0</v>
      </c>
      <c r="G92" s="78">
        <f>VALUE('III-A.2 - Uniforme, EPI e Equip'!$E38)</f>
        <v>0</v>
      </c>
      <c r="H92" s="78">
        <f>VALUE('III-A.2 - Uniforme, EPI e Equip'!$E42)</f>
        <v>0</v>
      </c>
      <c r="I92" s="78">
        <f>VALUE('III-A.2 - Uniforme, EPI e Equip'!$E42)</f>
        <v>0</v>
      </c>
      <c r="J92" s="78">
        <f>VALUE('III-A.2 - Uniforme, EPI e Equip'!$E54)</f>
        <v>0</v>
      </c>
      <c r="K92" s="78">
        <f>VALUE('III-A.2 - Uniforme, EPI e Equip'!$E46)</f>
        <v>0</v>
      </c>
      <c r="L92" s="78">
        <f>VALUE('III-A.2 - Uniforme, EPI e Equip'!$E46)</f>
        <v>0</v>
      </c>
    </row>
    <row r="93" spans="1:13" x14ac:dyDescent="0.2">
      <c r="A93" s="61" t="s">
        <v>164</v>
      </c>
      <c r="B93" s="62"/>
      <c r="C93" s="189"/>
      <c r="D93" s="63">
        <f>SUM(D90:D92)</f>
        <v>0</v>
      </c>
      <c r="E93" s="63">
        <f t="shared" ref="E93:L93" si="33">SUM(E90:E92)</f>
        <v>0</v>
      </c>
      <c r="F93" s="63">
        <f t="shared" si="33"/>
        <v>0</v>
      </c>
      <c r="G93" s="63">
        <f t="shared" si="33"/>
        <v>0</v>
      </c>
      <c r="H93" s="63">
        <f t="shared" si="33"/>
        <v>0</v>
      </c>
      <c r="I93" s="63">
        <f t="shared" si="33"/>
        <v>0</v>
      </c>
      <c r="J93" s="63">
        <f>SUM(J90:J92)</f>
        <v>0</v>
      </c>
      <c r="K93" s="63">
        <f t="shared" si="33"/>
        <v>0</v>
      </c>
      <c r="L93" s="63">
        <f t="shared" si="33"/>
        <v>0</v>
      </c>
    </row>
    <row r="94" spans="1:13" x14ac:dyDescent="0.2">
      <c r="A94"/>
      <c r="B94"/>
      <c r="C94" s="190"/>
      <c r="D94" s="46"/>
      <c r="E94" s="46"/>
      <c r="F94" s="46"/>
      <c r="G94" s="46"/>
      <c r="H94" s="46"/>
      <c r="I94" s="46"/>
      <c r="J94" s="46"/>
      <c r="K94" s="46"/>
      <c r="L94" s="46"/>
    </row>
    <row r="95" spans="1:13" ht="18.75" customHeight="1" x14ac:dyDescent="0.2">
      <c r="A95" s="49" t="s">
        <v>213</v>
      </c>
      <c r="B95" s="50"/>
      <c r="C95" s="190"/>
      <c r="D95" s="51"/>
      <c r="E95" s="52"/>
      <c r="F95" s="52"/>
      <c r="G95" s="52"/>
      <c r="H95" s="52"/>
      <c r="I95" s="52"/>
      <c r="J95" s="53"/>
      <c r="K95" s="52"/>
      <c r="L95" s="52"/>
    </row>
    <row r="96" spans="1:13" x14ac:dyDescent="0.2">
      <c r="A96" s="64" t="s">
        <v>214</v>
      </c>
      <c r="B96" s="14" t="s">
        <v>156</v>
      </c>
      <c r="C96" s="190"/>
      <c r="D96" s="55" t="s">
        <v>157</v>
      </c>
      <c r="E96" s="55" t="s">
        <v>157</v>
      </c>
      <c r="F96" s="55" t="s">
        <v>157</v>
      </c>
      <c r="G96" s="55" t="s">
        <v>157</v>
      </c>
      <c r="H96" s="55" t="s">
        <v>157</v>
      </c>
      <c r="I96" s="55" t="s">
        <v>157</v>
      </c>
      <c r="J96" s="55" t="s">
        <v>157</v>
      </c>
      <c r="K96" s="55" t="s">
        <v>157</v>
      </c>
      <c r="L96" s="55" t="s">
        <v>157</v>
      </c>
    </row>
    <row r="97" spans="1:12" x14ac:dyDescent="0.2">
      <c r="A97" s="12" t="s">
        <v>215</v>
      </c>
      <c r="B97" s="57"/>
      <c r="C97" s="190"/>
      <c r="D97" s="81"/>
      <c r="E97" s="81"/>
      <c r="F97" s="81"/>
      <c r="G97" s="81"/>
      <c r="H97" s="81"/>
      <c r="I97" s="81"/>
      <c r="J97" s="81"/>
      <c r="K97" s="81"/>
      <c r="L97" s="81"/>
    </row>
    <row r="98" spans="1:12" x14ac:dyDescent="0.2">
      <c r="A98" s="12" t="s">
        <v>216</v>
      </c>
      <c r="B98" s="59">
        <f>'V - BDI'!C5</f>
        <v>0</v>
      </c>
      <c r="C98" s="190"/>
      <c r="D98" s="81"/>
      <c r="E98" s="81"/>
      <c r="F98" s="81"/>
      <c r="G98" s="81"/>
      <c r="H98" s="81"/>
      <c r="I98" s="81"/>
      <c r="J98" s="81"/>
      <c r="K98" s="81"/>
      <c r="L98" s="81"/>
    </row>
    <row r="99" spans="1:12" x14ac:dyDescent="0.2">
      <c r="A99" s="12" t="s">
        <v>217</v>
      </c>
      <c r="B99" s="59">
        <f>'V - BDI'!C6</f>
        <v>0</v>
      </c>
      <c r="C99" s="190"/>
      <c r="D99" s="81"/>
      <c r="E99" s="81"/>
      <c r="F99" s="81"/>
      <c r="G99" s="81"/>
      <c r="H99" s="81"/>
      <c r="I99" s="81"/>
      <c r="J99" s="81"/>
      <c r="K99" s="81"/>
      <c r="L99" s="81"/>
    </row>
    <row r="100" spans="1:12" x14ac:dyDescent="0.2">
      <c r="A100" s="12" t="s">
        <v>218</v>
      </c>
      <c r="B100" s="59">
        <f>'V - BDI'!C7</f>
        <v>0</v>
      </c>
      <c r="C100" s="190"/>
      <c r="D100" s="81"/>
      <c r="E100" s="81"/>
      <c r="F100" s="81"/>
      <c r="G100" s="81"/>
      <c r="H100" s="81"/>
      <c r="I100" s="81"/>
      <c r="J100" s="81"/>
      <c r="K100" s="81"/>
      <c r="L100" s="81"/>
    </row>
    <row r="101" spans="1:12" x14ac:dyDescent="0.2">
      <c r="A101" s="12" t="s">
        <v>219</v>
      </c>
      <c r="B101" s="59">
        <f>'V - BDI'!C8</f>
        <v>0</v>
      </c>
      <c r="C101" s="190"/>
      <c r="D101" s="81"/>
      <c r="E101" s="81"/>
      <c r="F101" s="81"/>
      <c r="G101" s="81"/>
      <c r="H101" s="81"/>
      <c r="I101" s="81"/>
      <c r="J101" s="81"/>
      <c r="K101" s="81"/>
      <c r="L101" s="81"/>
    </row>
    <row r="102" spans="1:12" x14ac:dyDescent="0.2">
      <c r="A102" s="12" t="s">
        <v>220</v>
      </c>
      <c r="B102" s="57"/>
      <c r="C102" s="190"/>
      <c r="D102" s="81"/>
      <c r="E102" s="81"/>
      <c r="F102" s="81"/>
      <c r="G102" s="81"/>
      <c r="H102" s="81"/>
      <c r="I102" s="81"/>
      <c r="J102" s="81"/>
      <c r="K102" s="81"/>
      <c r="L102" s="81"/>
    </row>
    <row r="103" spans="1:12" x14ac:dyDescent="0.2">
      <c r="A103" s="12" t="s">
        <v>221</v>
      </c>
      <c r="B103" s="57"/>
      <c r="C103" s="190"/>
      <c r="D103" s="81"/>
      <c r="E103" s="81"/>
      <c r="F103" s="81"/>
      <c r="G103" s="81"/>
      <c r="H103" s="81"/>
      <c r="I103" s="81"/>
      <c r="J103" s="81"/>
      <c r="K103" s="81"/>
      <c r="L103" s="81"/>
    </row>
    <row r="104" spans="1:12" x14ac:dyDescent="0.2">
      <c r="A104" s="12" t="s">
        <v>222</v>
      </c>
      <c r="B104" s="59">
        <f>'V - BDI'!C11</f>
        <v>0</v>
      </c>
      <c r="C104" s="190"/>
      <c r="D104" s="81"/>
      <c r="E104" s="81"/>
      <c r="F104" s="81"/>
      <c r="G104" s="81"/>
      <c r="H104" s="81"/>
      <c r="I104" s="81"/>
      <c r="J104" s="81"/>
      <c r="K104" s="81"/>
      <c r="L104" s="81"/>
    </row>
    <row r="105" spans="1:12" x14ac:dyDescent="0.2">
      <c r="A105" s="12" t="s">
        <v>223</v>
      </c>
      <c r="B105" s="59">
        <f>'V - BDI'!C12</f>
        <v>0</v>
      </c>
      <c r="C105" s="190"/>
      <c r="D105" s="81"/>
      <c r="E105" s="81"/>
      <c r="F105" s="81"/>
      <c r="G105" s="81"/>
      <c r="H105" s="81"/>
      <c r="I105" s="81"/>
      <c r="J105" s="81"/>
      <c r="K105" s="81"/>
      <c r="L105" s="81"/>
    </row>
    <row r="106" spans="1:12" ht="39.75" x14ac:dyDescent="0.2">
      <c r="A106" s="12" t="s">
        <v>224</v>
      </c>
      <c r="B106" s="59">
        <f>'V - BDI'!C13</f>
        <v>4.4999999999999998E-2</v>
      </c>
      <c r="C106" s="190"/>
      <c r="D106" s="81"/>
      <c r="E106" s="81"/>
      <c r="F106" s="81"/>
      <c r="G106" s="81"/>
      <c r="H106" s="81"/>
      <c r="I106" s="81"/>
      <c r="J106" s="81"/>
      <c r="K106" s="81"/>
      <c r="L106" s="81"/>
    </row>
    <row r="107" spans="1:12" x14ac:dyDescent="0.2">
      <c r="A107" s="12" t="s">
        <v>225</v>
      </c>
      <c r="B107" s="59">
        <f>'V - BDI'!C14</f>
        <v>0</v>
      </c>
      <c r="C107" s="190"/>
      <c r="D107" s="81"/>
      <c r="E107" s="81"/>
      <c r="F107" s="81"/>
      <c r="G107" s="81"/>
      <c r="H107" s="81"/>
      <c r="I107" s="81"/>
      <c r="J107" s="81"/>
      <c r="K107" s="81"/>
      <c r="L107" s="81"/>
    </row>
    <row r="108" spans="1:12" x14ac:dyDescent="0.2">
      <c r="A108" s="12" t="s">
        <v>226</v>
      </c>
      <c r="B108" s="57"/>
      <c r="C108" s="190"/>
      <c r="D108" s="81"/>
      <c r="E108" s="81"/>
      <c r="F108" s="81"/>
      <c r="G108" s="81"/>
      <c r="H108" s="81"/>
      <c r="I108" s="81"/>
      <c r="J108" s="81"/>
      <c r="K108" s="81"/>
      <c r="L108" s="81"/>
    </row>
    <row r="109" spans="1:12" x14ac:dyDescent="0.2">
      <c r="A109" s="12" t="s">
        <v>227</v>
      </c>
      <c r="B109" s="59">
        <f>'V - BDI'!C16</f>
        <v>0</v>
      </c>
      <c r="C109" s="190"/>
      <c r="D109" s="81"/>
      <c r="E109" s="81"/>
      <c r="F109" s="81"/>
      <c r="G109" s="81"/>
      <c r="H109" s="81"/>
      <c r="I109" s="81"/>
      <c r="J109" s="81"/>
      <c r="K109" s="81"/>
      <c r="L109" s="81"/>
    </row>
    <row r="110" spans="1:12" ht="80.25" customHeight="1" x14ac:dyDescent="0.2">
      <c r="A110" s="82" t="s">
        <v>228</v>
      </c>
      <c r="B110" s="83">
        <f>'V - BDI'!C18</f>
        <v>4.7120418848167533E-2</v>
      </c>
      <c r="C110" s="189"/>
      <c r="D110" s="84">
        <f>$B$110*D121</f>
        <v>-1.0361957491641312E-2</v>
      </c>
      <c r="E110" s="84">
        <f t="shared" ref="E110" si="34">$B$110*E121</f>
        <v>-1.0361957491641312E-2</v>
      </c>
      <c r="F110" s="84">
        <f>$B$110*F121</f>
        <v>-5.1809787458206562E-3</v>
      </c>
      <c r="G110" s="84">
        <f t="shared" ref="G110" si="35">$B$110*G121</f>
        <v>-5.1809787458206562E-3</v>
      </c>
      <c r="H110" s="84">
        <f>$B$110*H121</f>
        <v>-5.1809787458206562E-3</v>
      </c>
      <c r="I110" s="84">
        <f t="shared" ref="I110" si="36">$B$110*I121</f>
        <v>-5.1809787458206562E-3</v>
      </c>
      <c r="J110" s="84">
        <f>$B$110*J121</f>
        <v>-2.5904893729103276E-2</v>
      </c>
      <c r="K110" s="84">
        <f>$B$110*K121</f>
        <v>0</v>
      </c>
      <c r="L110" s="84">
        <f>$B$110*L121</f>
        <v>0</v>
      </c>
    </row>
    <row r="111" spans="1:12" x14ac:dyDescent="0.2">
      <c r="A111"/>
      <c r="B111"/>
      <c r="C111" s="189"/>
      <c r="D111" s="46"/>
      <c r="E111" s="46"/>
      <c r="F111" s="46"/>
      <c r="G111" s="46"/>
      <c r="H111" s="46"/>
      <c r="I111" s="46"/>
      <c r="J111" s="46"/>
      <c r="K111" s="46"/>
      <c r="L111" s="46"/>
    </row>
    <row r="112" spans="1:12" x14ac:dyDescent="0.2">
      <c r="A112"/>
      <c r="B112"/>
      <c r="C112" s="189"/>
      <c r="D112" s="46"/>
      <c r="E112" s="46"/>
      <c r="F112" s="46"/>
      <c r="G112" s="46"/>
      <c r="H112" s="46"/>
      <c r="I112" s="46"/>
      <c r="J112" s="46"/>
      <c r="K112" s="46"/>
      <c r="L112" s="46"/>
    </row>
    <row r="113" spans="1:12" ht="112.5" x14ac:dyDescent="0.2">
      <c r="A113" s="85" t="s">
        <v>229</v>
      </c>
      <c r="B113" s="86"/>
      <c r="C113" s="189"/>
      <c r="D113" s="47" t="str">
        <f>D12</f>
        <v>Oficial de Manutenção A (Eletricista/Instalador-Reparador de Reders Telefônicas e de comunicação de dados) – Jornada 44h semanais</v>
      </c>
      <c r="E113" s="47" t="str">
        <f t="shared" ref="E113:L113" si="37">E12</f>
        <v>Oficial de Manutenção A (Eletricista/Instalador-Reparador de Reders Telefônicas e de comunicação de dados) – Jornada 44h semanais</v>
      </c>
      <c r="F113" s="47" t="str">
        <f t="shared" si="37"/>
        <v>Oficial de Manutenção B (Pedreiro/Bombeiro Hidráulico) – Jornada 44h semanais</v>
      </c>
      <c r="G113" s="47" t="str">
        <f t="shared" si="37"/>
        <v>Oficial de Manutenção B (Pedreiro/Bombeiro Hidráulico) – Jornada 44h semanais</v>
      </c>
      <c r="H113" s="47" t="str">
        <f t="shared" si="37"/>
        <v>Profissíonal Categoria A - Ajudante de Eletricista/Instalador-Reparador de Redes Telefônicas e de Comunicação – Jornada de 44h semanais</v>
      </c>
      <c r="I113" s="47" t="str">
        <f t="shared" si="37"/>
        <v>Profissíonal Categoria A - Ajudante de Eletricista/Instalador-Reparador de Redes Telefônicas e de Comunicação – Jornada de 44h semanais</v>
      </c>
      <c r="J113" s="47" t="str">
        <f>J12</f>
        <v>Encarregado de Manutenção – Jornada 44h semanais</v>
      </c>
      <c r="K113" s="47" t="str">
        <f t="shared" si="37"/>
        <v>Engenheiro Civil - Jornada 30h semanais</v>
      </c>
      <c r="L113" s="47" t="str">
        <f t="shared" si="37"/>
        <v>Engenheiro Eletricista - Jornada 30h semanais</v>
      </c>
    </row>
    <row r="114" spans="1:12" x14ac:dyDescent="0.2">
      <c r="A114" s="192"/>
      <c r="B114" s="193"/>
      <c r="C114" s="189"/>
      <c r="D114" s="47" t="str">
        <f>D13</f>
        <v>Manaus/AM</v>
      </c>
      <c r="E114" s="47" t="str">
        <f t="shared" ref="E114:L114" si="38">E13</f>
        <v>Tabatinga/AM</v>
      </c>
      <c r="F114" s="47" t="str">
        <f t="shared" si="38"/>
        <v>Manaus/AM</v>
      </c>
      <c r="G114" s="47" t="str">
        <f t="shared" si="38"/>
        <v>Tabatinga/AM</v>
      </c>
      <c r="H114" s="47" t="str">
        <f t="shared" si="38"/>
        <v>Manaus/AM</v>
      </c>
      <c r="I114" s="47" t="str">
        <f t="shared" si="38"/>
        <v>Tabatinga/AM</v>
      </c>
      <c r="J114" s="47" t="str">
        <f>J13</f>
        <v>Manaus/AM</v>
      </c>
      <c r="K114" s="47" t="str">
        <f t="shared" si="38"/>
        <v>Manaus/AM</v>
      </c>
      <c r="L114" s="47" t="str">
        <f t="shared" si="38"/>
        <v>Manaus/AM</v>
      </c>
    </row>
    <row r="115" spans="1:12" ht="23.25" customHeight="1" x14ac:dyDescent="0.2">
      <c r="A115" s="87"/>
      <c r="B115" s="88"/>
      <c r="C115" s="189"/>
      <c r="D115" s="68" t="s">
        <v>157</v>
      </c>
      <c r="E115" s="68" t="s">
        <v>157</v>
      </c>
      <c r="F115" s="68" t="s">
        <v>157</v>
      </c>
      <c r="G115" s="68" t="s">
        <v>157</v>
      </c>
      <c r="H115" s="68" t="s">
        <v>157</v>
      </c>
      <c r="I115" s="68" t="s">
        <v>157</v>
      </c>
      <c r="J115" s="68" t="s">
        <v>157</v>
      </c>
      <c r="K115" s="68" t="s">
        <v>157</v>
      </c>
      <c r="L115" s="68" t="s">
        <v>157</v>
      </c>
    </row>
    <row r="116" spans="1:12" ht="29.85" customHeight="1" x14ac:dyDescent="0.2">
      <c r="A116" s="89" t="s">
        <v>154</v>
      </c>
      <c r="B116" s="90"/>
      <c r="C116" s="189"/>
      <c r="D116" s="91">
        <f>D32</f>
        <v>0</v>
      </c>
      <c r="E116" s="91">
        <f t="shared" ref="E116:L116" si="39">E32</f>
        <v>0</v>
      </c>
      <c r="F116" s="91">
        <f t="shared" si="39"/>
        <v>0</v>
      </c>
      <c r="G116" s="91">
        <f t="shared" si="39"/>
        <v>0</v>
      </c>
      <c r="H116" s="91">
        <f t="shared" si="39"/>
        <v>0</v>
      </c>
      <c r="I116" s="91">
        <f t="shared" si="39"/>
        <v>0</v>
      </c>
      <c r="J116" s="91">
        <f>J32</f>
        <v>0</v>
      </c>
      <c r="K116" s="91">
        <f t="shared" si="39"/>
        <v>0</v>
      </c>
      <c r="L116" s="91">
        <f t="shared" si="39"/>
        <v>0</v>
      </c>
    </row>
    <row r="117" spans="1:12" ht="29.85" customHeight="1" x14ac:dyDescent="0.2">
      <c r="A117" s="89" t="s">
        <v>165</v>
      </c>
      <c r="B117" s="90"/>
      <c r="C117" s="189"/>
      <c r="D117" s="91">
        <f>D60</f>
        <v>-0.2</v>
      </c>
      <c r="E117" s="91">
        <f t="shared" ref="E117:L117" si="40">E60</f>
        <v>-0.2</v>
      </c>
      <c r="F117" s="91">
        <f t="shared" si="40"/>
        <v>-0.1</v>
      </c>
      <c r="G117" s="91">
        <f t="shared" si="40"/>
        <v>-0.1</v>
      </c>
      <c r="H117" s="91">
        <f t="shared" si="40"/>
        <v>-0.1</v>
      </c>
      <c r="I117" s="91">
        <f t="shared" si="40"/>
        <v>-0.1</v>
      </c>
      <c r="J117" s="91">
        <f>J60</f>
        <v>-0.5</v>
      </c>
      <c r="K117" s="91">
        <f t="shared" si="40"/>
        <v>0</v>
      </c>
      <c r="L117" s="91">
        <f t="shared" si="40"/>
        <v>0</v>
      </c>
    </row>
    <row r="118" spans="1:12" ht="29.85" customHeight="1" x14ac:dyDescent="0.2">
      <c r="A118" s="89" t="s">
        <v>188</v>
      </c>
      <c r="B118" s="90"/>
      <c r="C118" s="189"/>
      <c r="D118" s="91">
        <f>D70</f>
        <v>0</v>
      </c>
      <c r="E118" s="91">
        <f t="shared" ref="E118:L118" si="41">E70</f>
        <v>0</v>
      </c>
      <c r="F118" s="91">
        <f t="shared" si="41"/>
        <v>0</v>
      </c>
      <c r="G118" s="91">
        <f t="shared" si="41"/>
        <v>0</v>
      </c>
      <c r="H118" s="91">
        <f t="shared" si="41"/>
        <v>0</v>
      </c>
      <c r="I118" s="91">
        <f t="shared" si="41"/>
        <v>0</v>
      </c>
      <c r="J118" s="91">
        <f>J70</f>
        <v>0</v>
      </c>
      <c r="K118" s="91">
        <f t="shared" si="41"/>
        <v>0</v>
      </c>
      <c r="L118" s="91">
        <f t="shared" si="41"/>
        <v>0</v>
      </c>
    </row>
    <row r="119" spans="1:12" ht="29.85" customHeight="1" x14ac:dyDescent="0.2">
      <c r="A119" s="89" t="s">
        <v>196</v>
      </c>
      <c r="B119" s="90"/>
      <c r="C119" s="189"/>
      <c r="D119" s="91">
        <f>D79</f>
        <v>-1.9903764544832305E-2</v>
      </c>
      <c r="E119" s="91">
        <f t="shared" ref="E119:L119" si="42">E79</f>
        <v>-1.9903764544832305E-2</v>
      </c>
      <c r="F119" s="91">
        <f t="shared" si="42"/>
        <v>-9.9518822724161526E-3</v>
      </c>
      <c r="G119" s="91">
        <f t="shared" si="42"/>
        <v>-9.9518822724161526E-3</v>
      </c>
      <c r="H119" s="91">
        <f t="shared" si="42"/>
        <v>-9.9518822724161526E-3</v>
      </c>
      <c r="I119" s="91">
        <f t="shared" si="42"/>
        <v>-9.9518822724161526E-3</v>
      </c>
      <c r="J119" s="91">
        <f>J79</f>
        <v>-4.9759411362080765E-2</v>
      </c>
      <c r="K119" s="91">
        <f t="shared" si="42"/>
        <v>0</v>
      </c>
      <c r="L119" s="91">
        <f t="shared" si="42"/>
        <v>0</v>
      </c>
    </row>
    <row r="120" spans="1:12" ht="29.85" customHeight="1" x14ac:dyDescent="0.2">
      <c r="A120" s="89" t="s">
        <v>208</v>
      </c>
      <c r="B120" s="90"/>
      <c r="C120" s="189"/>
      <c r="D120" s="91">
        <f>D93</f>
        <v>0</v>
      </c>
      <c r="E120" s="91">
        <f t="shared" ref="E120:L120" si="43">E93</f>
        <v>0</v>
      </c>
      <c r="F120" s="91">
        <f t="shared" si="43"/>
        <v>0</v>
      </c>
      <c r="G120" s="91">
        <f t="shared" si="43"/>
        <v>0</v>
      </c>
      <c r="H120" s="91">
        <f t="shared" si="43"/>
        <v>0</v>
      </c>
      <c r="I120" s="91">
        <f t="shared" si="43"/>
        <v>0</v>
      </c>
      <c r="J120" s="91">
        <f>J93</f>
        <v>0</v>
      </c>
      <c r="K120" s="91">
        <f t="shared" si="43"/>
        <v>0</v>
      </c>
      <c r="L120" s="91">
        <f t="shared" si="43"/>
        <v>0</v>
      </c>
    </row>
    <row r="121" spans="1:12" ht="29.85" customHeight="1" x14ac:dyDescent="0.2">
      <c r="A121" s="89" t="s">
        <v>230</v>
      </c>
      <c r="B121" s="90"/>
      <c r="C121" s="189"/>
      <c r="D121" s="91">
        <f>SUM(D116:D120)</f>
        <v>-0.21990376454483232</v>
      </c>
      <c r="E121" s="91">
        <f t="shared" ref="E121:L121" si="44">SUM(E116:E120)</f>
        <v>-0.21990376454483232</v>
      </c>
      <c r="F121" s="91">
        <f t="shared" si="44"/>
        <v>-0.10995188227241616</v>
      </c>
      <c r="G121" s="91">
        <f t="shared" si="44"/>
        <v>-0.10995188227241616</v>
      </c>
      <c r="H121" s="91">
        <f t="shared" si="44"/>
        <v>-0.10995188227241616</v>
      </c>
      <c r="I121" s="91">
        <f t="shared" si="44"/>
        <v>-0.10995188227241616</v>
      </c>
      <c r="J121" s="91">
        <f>SUM(J116:J120)</f>
        <v>-0.54975941136208073</v>
      </c>
      <c r="K121" s="91">
        <f t="shared" si="44"/>
        <v>0</v>
      </c>
      <c r="L121" s="91">
        <f t="shared" si="44"/>
        <v>0</v>
      </c>
    </row>
    <row r="122" spans="1:12" ht="29.85" customHeight="1" x14ac:dyDescent="0.2">
      <c r="A122" s="89" t="s">
        <v>231</v>
      </c>
      <c r="B122" s="90"/>
      <c r="C122" s="189"/>
      <c r="D122" s="91">
        <f>D110</f>
        <v>-1.0361957491641312E-2</v>
      </c>
      <c r="E122" s="91">
        <f t="shared" ref="E122:L122" si="45">E110</f>
        <v>-1.0361957491641312E-2</v>
      </c>
      <c r="F122" s="91">
        <f t="shared" si="45"/>
        <v>-5.1809787458206562E-3</v>
      </c>
      <c r="G122" s="91">
        <f t="shared" si="45"/>
        <v>-5.1809787458206562E-3</v>
      </c>
      <c r="H122" s="91">
        <f t="shared" si="45"/>
        <v>-5.1809787458206562E-3</v>
      </c>
      <c r="I122" s="91">
        <f t="shared" si="45"/>
        <v>-5.1809787458206562E-3</v>
      </c>
      <c r="J122" s="91">
        <f>J110</f>
        <v>-2.5904893729103276E-2</v>
      </c>
      <c r="K122" s="91">
        <f t="shared" si="45"/>
        <v>0</v>
      </c>
      <c r="L122" s="91">
        <f t="shared" si="45"/>
        <v>0</v>
      </c>
    </row>
    <row r="123" spans="1:12" ht="29.85" customHeight="1" x14ac:dyDescent="0.2">
      <c r="A123" s="92" t="s">
        <v>232</v>
      </c>
      <c r="B123" s="93"/>
      <c r="C123" s="189"/>
      <c r="D123" s="94">
        <f>SUM(D121:D122)</f>
        <v>-0.23026572203647364</v>
      </c>
      <c r="E123" s="94">
        <f t="shared" ref="E123:L123" si="46">SUM(E121:E122)</f>
        <v>-0.23026572203647364</v>
      </c>
      <c r="F123" s="94">
        <f t="shared" si="46"/>
        <v>-0.11513286101823682</v>
      </c>
      <c r="G123" s="94">
        <f t="shared" si="46"/>
        <v>-0.11513286101823682</v>
      </c>
      <c r="H123" s="94">
        <f t="shared" si="46"/>
        <v>-0.11513286101823682</v>
      </c>
      <c r="I123" s="94">
        <f t="shared" si="46"/>
        <v>-0.11513286101823682</v>
      </c>
      <c r="J123" s="94">
        <f>SUM(J121:J122)</f>
        <v>-0.57566430509118405</v>
      </c>
      <c r="K123" s="94">
        <f t="shared" si="46"/>
        <v>0</v>
      </c>
      <c r="L123" s="94">
        <f t="shared" si="46"/>
        <v>0</v>
      </c>
    </row>
  </sheetData>
  <mergeCells count="41">
    <mergeCell ref="D10:F10"/>
    <mergeCell ref="G8:I8"/>
    <mergeCell ref="G9:I9"/>
    <mergeCell ref="G10:I10"/>
    <mergeCell ref="G3:I3"/>
    <mergeCell ref="G4:I4"/>
    <mergeCell ref="G5:I5"/>
    <mergeCell ref="G6:I6"/>
    <mergeCell ref="G7:I7"/>
    <mergeCell ref="A1:L1"/>
    <mergeCell ref="A16:A21"/>
    <mergeCell ref="M15:O15"/>
    <mergeCell ref="A13:B13"/>
    <mergeCell ref="A14:B14"/>
    <mergeCell ref="A15:B15"/>
    <mergeCell ref="A2:L2"/>
    <mergeCell ref="A3:C3"/>
    <mergeCell ref="A4:C4"/>
    <mergeCell ref="D3:F3"/>
    <mergeCell ref="D4:F4"/>
    <mergeCell ref="D5:F5"/>
    <mergeCell ref="D6:F6"/>
    <mergeCell ref="D7:F7"/>
    <mergeCell ref="J3:L3"/>
    <mergeCell ref="J4:L4"/>
    <mergeCell ref="J5:L5"/>
    <mergeCell ref="J6:L6"/>
    <mergeCell ref="J7:L7"/>
    <mergeCell ref="A22:B22"/>
    <mergeCell ref="A12:B12"/>
    <mergeCell ref="A5:C5"/>
    <mergeCell ref="A6:C6"/>
    <mergeCell ref="A7:C7"/>
    <mergeCell ref="A8:C8"/>
    <mergeCell ref="A9:C9"/>
    <mergeCell ref="A10:C10"/>
    <mergeCell ref="J8:L8"/>
    <mergeCell ref="J9:L9"/>
    <mergeCell ref="J10:L10"/>
    <mergeCell ref="D8:F8"/>
    <mergeCell ref="D9:F9"/>
  </mergeCells>
  <printOptions horizontalCentered="1"/>
  <pageMargins left="0.39370078740157483" right="0.39370078740157483" top="0.59055118110236227" bottom="0.39370078740157483" header="0" footer="0"/>
  <pageSetup paperSize="9" scale="51" firstPageNumber="0" fitToHeight="2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0.39997558519241921"/>
  </sheetPr>
  <dimension ref="A1:AMK65"/>
  <sheetViews>
    <sheetView view="pageBreakPreview" zoomScale="115" zoomScaleNormal="100" zoomScalePageLayoutView="115" workbookViewId="0">
      <selection activeCell="C54" sqref="C54"/>
    </sheetView>
  </sheetViews>
  <sheetFormatPr defaultRowHeight="14.25" x14ac:dyDescent="0.2"/>
  <cols>
    <col min="1" max="1" width="44" style="95"/>
    <col min="2" max="2" width="22.75" style="95"/>
    <col min="3" max="1025" width="10.875" style="95"/>
  </cols>
  <sheetData>
    <row r="1" spans="1:5" ht="129.75" customHeight="1" x14ac:dyDescent="0.2">
      <c r="A1" s="338" t="s">
        <v>251</v>
      </c>
      <c r="B1" s="338"/>
      <c r="C1"/>
      <c r="E1"/>
    </row>
    <row r="2" spans="1:5" x14ac:dyDescent="0.2">
      <c r="A2"/>
      <c r="B2"/>
      <c r="C2"/>
      <c r="E2"/>
    </row>
    <row r="3" spans="1:5" ht="34.5" customHeight="1" x14ac:dyDescent="0.2">
      <c r="A3" s="335" t="s">
        <v>252</v>
      </c>
      <c r="B3" s="335"/>
      <c r="C3"/>
      <c r="E3"/>
    </row>
    <row r="4" spans="1:5" x14ac:dyDescent="0.2">
      <c r="A4"/>
      <c r="B4"/>
      <c r="C4"/>
      <c r="E4"/>
    </row>
    <row r="5" spans="1:5" ht="14.25" customHeight="1" x14ac:dyDescent="0.2">
      <c r="A5" s="336" t="s">
        <v>253</v>
      </c>
      <c r="B5" s="336"/>
      <c r="C5"/>
      <c r="E5"/>
    </row>
    <row r="6" spans="1:5" x14ac:dyDescent="0.2">
      <c r="A6" s="374" t="s">
        <v>254</v>
      </c>
      <c r="B6" s="3">
        <v>22</v>
      </c>
      <c r="C6"/>
      <c r="E6"/>
    </row>
    <row r="7" spans="1:5" x14ac:dyDescent="0.2">
      <c r="A7" s="374" t="s">
        <v>255</v>
      </c>
      <c r="B7" s="194">
        <v>1320</v>
      </c>
      <c r="C7"/>
      <c r="E7"/>
    </row>
    <row r="8" spans="1:5" x14ac:dyDescent="0.2">
      <c r="A8"/>
      <c r="B8"/>
      <c r="C8"/>
      <c r="E8"/>
    </row>
    <row r="9" spans="1:5" ht="14.25" customHeight="1" x14ac:dyDescent="0.2">
      <c r="A9" s="336" t="s">
        <v>256</v>
      </c>
      <c r="B9" s="336"/>
      <c r="C9"/>
      <c r="E9"/>
    </row>
    <row r="10" spans="1:5" ht="25.5" x14ac:dyDescent="0.2">
      <c r="A10" s="375" t="s">
        <v>257</v>
      </c>
      <c r="B10" s="96">
        <v>0.06</v>
      </c>
      <c r="C10"/>
      <c r="E10"/>
    </row>
    <row r="11" spans="1:5" ht="25.5" x14ac:dyDescent="0.2">
      <c r="A11" s="375" t="s">
        <v>258</v>
      </c>
      <c r="B11" s="194">
        <v>0.1</v>
      </c>
      <c r="C11"/>
      <c r="E11"/>
    </row>
    <row r="12" spans="1:5" x14ac:dyDescent="0.2">
      <c r="A12"/>
      <c r="B12"/>
      <c r="C12"/>
      <c r="E12"/>
    </row>
    <row r="13" spans="1:5" ht="14.25" customHeight="1" x14ac:dyDescent="0.2">
      <c r="A13" s="336" t="s">
        <v>259</v>
      </c>
      <c r="B13" s="336"/>
      <c r="C13"/>
      <c r="E13"/>
    </row>
    <row r="14" spans="1:5" ht="32.25" customHeight="1" x14ac:dyDescent="0.2">
      <c r="A14" s="376" t="s">
        <v>260</v>
      </c>
      <c r="B14" s="376"/>
      <c r="C14"/>
      <c r="E14"/>
    </row>
    <row r="15" spans="1:5" x14ac:dyDescent="0.2">
      <c r="A15"/>
      <c r="B15"/>
      <c r="C15"/>
      <c r="E15"/>
    </row>
    <row r="16" spans="1:5" ht="14.25" customHeight="1" x14ac:dyDescent="0.2">
      <c r="A16" s="336" t="s">
        <v>261</v>
      </c>
      <c r="B16" s="336"/>
      <c r="C16"/>
      <c r="E16"/>
    </row>
    <row r="17" spans="1:5" x14ac:dyDescent="0.2">
      <c r="A17" s="374" t="s">
        <v>262</v>
      </c>
      <c r="B17" s="96">
        <v>0.03</v>
      </c>
      <c r="C17"/>
      <c r="E17"/>
    </row>
    <row r="18" spans="1:5" x14ac:dyDescent="0.2">
      <c r="A18" s="374" t="s">
        <v>263</v>
      </c>
      <c r="B18" s="97">
        <v>1</v>
      </c>
      <c r="C18"/>
      <c r="E18"/>
    </row>
    <row r="19" spans="1:5" x14ac:dyDescent="0.2">
      <c r="A19"/>
      <c r="B19"/>
      <c r="C19"/>
      <c r="E19"/>
    </row>
    <row r="20" spans="1:5" ht="14.25" customHeight="1" x14ac:dyDescent="0.2">
      <c r="A20" s="336" t="s">
        <v>264</v>
      </c>
      <c r="B20" s="336"/>
      <c r="C20"/>
      <c r="E20"/>
    </row>
    <row r="21" spans="1:5" ht="38.25" x14ac:dyDescent="0.2">
      <c r="A21" s="377" t="s">
        <v>265</v>
      </c>
      <c r="B21" s="96">
        <v>0.05</v>
      </c>
      <c r="C21"/>
      <c r="E21"/>
    </row>
    <row r="22" spans="1:5" x14ac:dyDescent="0.2">
      <c r="A22" s="377" t="s">
        <v>266</v>
      </c>
      <c r="B22" s="3" t="s">
        <v>267</v>
      </c>
      <c r="C22"/>
      <c r="E22"/>
    </row>
    <row r="23" spans="1:5" x14ac:dyDescent="0.2">
      <c r="A23"/>
      <c r="B23"/>
      <c r="C23"/>
      <c r="E23"/>
    </row>
    <row r="24" spans="1:5" ht="14.25" customHeight="1" x14ac:dyDescent="0.2">
      <c r="A24" s="336" t="s">
        <v>264</v>
      </c>
      <c r="B24" s="336"/>
      <c r="C24"/>
      <c r="E24"/>
    </row>
    <row r="25" spans="1:5" ht="18.600000000000001" customHeight="1" x14ac:dyDescent="0.2">
      <c r="A25" s="337" t="s">
        <v>268</v>
      </c>
      <c r="B25" s="337"/>
      <c r="C25"/>
      <c r="E25"/>
    </row>
    <row r="26" spans="1:5" ht="31.5" customHeight="1" x14ac:dyDescent="0.2">
      <c r="A26" s="335" t="s">
        <v>269</v>
      </c>
      <c r="B26" s="335"/>
      <c r="C26"/>
      <c r="E26"/>
    </row>
    <row r="27" spans="1:5" ht="37.5" customHeight="1" x14ac:dyDescent="0.2">
      <c r="A27" s="335" t="s">
        <v>270</v>
      </c>
      <c r="B27" s="335"/>
      <c r="C27"/>
      <c r="E27"/>
    </row>
    <row r="28" spans="1:5" x14ac:dyDescent="0.2">
      <c r="A28"/>
      <c r="B28"/>
      <c r="C28"/>
      <c r="E28"/>
    </row>
    <row r="29" spans="1:5" ht="14.25" customHeight="1" x14ac:dyDescent="0.2">
      <c r="A29" s="336" t="s">
        <v>271</v>
      </c>
      <c r="B29" s="336"/>
      <c r="C29"/>
      <c r="E29"/>
    </row>
    <row r="30" spans="1:5" ht="14.25" customHeight="1" x14ac:dyDescent="0.2">
      <c r="A30" s="337" t="s">
        <v>272</v>
      </c>
      <c r="B30" s="337"/>
      <c r="C30"/>
      <c r="E30"/>
    </row>
    <row r="31" spans="1:5" ht="16.5" customHeight="1" x14ac:dyDescent="0.2">
      <c r="A31" s="335" t="s">
        <v>273</v>
      </c>
      <c r="B31" s="335"/>
      <c r="C31"/>
      <c r="E31"/>
    </row>
    <row r="32" spans="1:5" x14ac:dyDescent="0.2">
      <c r="A32"/>
      <c r="B32"/>
      <c r="C32"/>
      <c r="E32"/>
    </row>
    <row r="33" spans="1:5" ht="14.25" customHeight="1" x14ac:dyDescent="0.2">
      <c r="A33" s="336" t="s">
        <v>274</v>
      </c>
      <c r="B33" s="336"/>
      <c r="C33"/>
      <c r="E33"/>
    </row>
    <row r="34" spans="1:5" ht="18.2" customHeight="1" x14ac:dyDescent="0.2">
      <c r="A34" s="337" t="s">
        <v>275</v>
      </c>
      <c r="B34" s="337"/>
      <c r="C34"/>
      <c r="E34"/>
    </row>
    <row r="35" spans="1:5" x14ac:dyDescent="0.2">
      <c r="A35" s="377" t="s">
        <v>276</v>
      </c>
      <c r="B35" s="98">
        <v>30.4375</v>
      </c>
      <c r="C35"/>
      <c r="E35"/>
    </row>
    <row r="36" spans="1:5" x14ac:dyDescent="0.2">
      <c r="A36" s="377" t="s">
        <v>277</v>
      </c>
      <c r="B36" s="98">
        <v>1</v>
      </c>
      <c r="C36"/>
      <c r="E36"/>
    </row>
    <row r="37" spans="1:5" x14ac:dyDescent="0.2">
      <c r="A37" s="377" t="s">
        <v>278</v>
      </c>
      <c r="B37" s="98">
        <v>3.4521000000000002</v>
      </c>
      <c r="C37"/>
      <c r="E37"/>
    </row>
    <row r="38" spans="1:5" x14ac:dyDescent="0.2">
      <c r="A38" s="377" t="s">
        <v>279</v>
      </c>
      <c r="B38" s="98">
        <v>0.3044</v>
      </c>
      <c r="C38"/>
      <c r="E38"/>
    </row>
    <row r="39" spans="1:5" x14ac:dyDescent="0.2">
      <c r="A39" s="377" t="s">
        <v>280</v>
      </c>
      <c r="B39" s="98">
        <v>4.2700000000000002E-2</v>
      </c>
      <c r="C39"/>
      <c r="E39"/>
    </row>
    <row r="40" spans="1:5" x14ac:dyDescent="0.2">
      <c r="A40" s="377" t="s">
        <v>281</v>
      </c>
      <c r="B40" s="98">
        <v>3.6999999999999998E-2</v>
      </c>
      <c r="C40"/>
      <c r="E40"/>
    </row>
    <row r="41" spans="1:5" x14ac:dyDescent="0.2">
      <c r="A41" s="377" t="s">
        <v>282</v>
      </c>
      <c r="B41" s="98">
        <v>0.02</v>
      </c>
      <c r="C41"/>
      <c r="E41"/>
    </row>
    <row r="42" spans="1:5" x14ac:dyDescent="0.2">
      <c r="A42" s="377" t="s">
        <v>283</v>
      </c>
      <c r="B42" s="98">
        <v>4.0000000000000001E-3</v>
      </c>
      <c r="C42"/>
      <c r="E42"/>
    </row>
    <row r="43" spans="1:5" x14ac:dyDescent="0.2">
      <c r="A43" s="377" t="s">
        <v>284</v>
      </c>
      <c r="B43" s="98">
        <v>1.4E-3</v>
      </c>
      <c r="C43"/>
      <c r="E43"/>
    </row>
    <row r="44" spans="1:5" x14ac:dyDescent="0.2">
      <c r="A44" s="377" t="s">
        <v>285</v>
      </c>
      <c r="B44" s="98">
        <v>4.8616000000000001</v>
      </c>
      <c r="C44"/>
      <c r="E44"/>
    </row>
    <row r="45" spans="1:5" x14ac:dyDescent="0.2">
      <c r="A45"/>
      <c r="B45"/>
      <c r="C45"/>
      <c r="E45"/>
    </row>
    <row r="46" spans="1:5" ht="14.25" customHeight="1" x14ac:dyDescent="0.2">
      <c r="A46" s="336" t="s">
        <v>286</v>
      </c>
      <c r="B46" s="336"/>
      <c r="C46"/>
      <c r="E46"/>
    </row>
    <row r="47" spans="1:5" ht="21.95" customHeight="1" x14ac:dyDescent="0.2">
      <c r="A47" s="337" t="s">
        <v>287</v>
      </c>
      <c r="B47" s="337"/>
      <c r="C47"/>
      <c r="E47"/>
    </row>
    <row r="48" spans="1:5" ht="25.5" x14ac:dyDescent="0.2">
      <c r="A48" s="4" t="s">
        <v>288</v>
      </c>
      <c r="B48" s="99">
        <v>0.95</v>
      </c>
      <c r="C48"/>
      <c r="E48"/>
    </row>
    <row r="49" spans="1:5" ht="25.5" x14ac:dyDescent="0.2">
      <c r="A49" s="4" t="s">
        <v>289</v>
      </c>
      <c r="B49" s="99">
        <v>1.4999999999999999E-2</v>
      </c>
      <c r="C49"/>
      <c r="E49"/>
    </row>
    <row r="50" spans="1:5" x14ac:dyDescent="0.2">
      <c r="A50"/>
      <c r="B50"/>
      <c r="C50"/>
      <c r="E50"/>
    </row>
    <row r="51" spans="1:5" ht="14.25" customHeight="1" x14ac:dyDescent="0.2">
      <c r="A51" s="336" t="s">
        <v>290</v>
      </c>
      <c r="B51" s="336"/>
      <c r="C51"/>
      <c r="E51"/>
    </row>
    <row r="52" spans="1:5" ht="19.149999999999999" customHeight="1" x14ac:dyDescent="0.2">
      <c r="A52" s="337" t="s">
        <v>291</v>
      </c>
      <c r="B52" s="337"/>
      <c r="C52"/>
      <c r="E52"/>
    </row>
    <row r="53" spans="1:5" x14ac:dyDescent="0.2">
      <c r="A53" s="4" t="s">
        <v>292</v>
      </c>
      <c r="B53" s="3">
        <v>0.85450000000000004</v>
      </c>
      <c r="C53"/>
      <c r="E53"/>
    </row>
    <row r="54" spans="1:5" x14ac:dyDescent="0.2">
      <c r="A54" s="4" t="s">
        <v>276</v>
      </c>
      <c r="B54" s="3">
        <v>30.4375</v>
      </c>
      <c r="E54"/>
    </row>
    <row r="55" spans="1:5" x14ac:dyDescent="0.2">
      <c r="A55"/>
      <c r="B55"/>
      <c r="E55"/>
    </row>
    <row r="56" spans="1:5" ht="14.25" customHeight="1" x14ac:dyDescent="0.2">
      <c r="A56" s="336" t="s">
        <v>293</v>
      </c>
      <c r="B56" s="336"/>
      <c r="E56"/>
    </row>
    <row r="57" spans="1:5" ht="25.5" x14ac:dyDescent="0.2">
      <c r="A57" s="4" t="s">
        <v>294</v>
      </c>
      <c r="B57" s="99">
        <v>0.05</v>
      </c>
      <c r="E57"/>
    </row>
    <row r="58" spans="1:5" ht="25.5" x14ac:dyDescent="0.2">
      <c r="A58" s="4" t="s">
        <v>295</v>
      </c>
      <c r="B58" s="3">
        <v>3.2000000000000002E-3</v>
      </c>
      <c r="E58"/>
    </row>
    <row r="59" spans="1:5" x14ac:dyDescent="0.2">
      <c r="A59"/>
      <c r="B59"/>
      <c r="E59"/>
    </row>
    <row r="60" spans="1:5" ht="14.25" customHeight="1" x14ac:dyDescent="0.2">
      <c r="A60" s="336" t="s">
        <v>296</v>
      </c>
      <c r="B60" s="336"/>
      <c r="E60"/>
    </row>
    <row r="61" spans="1:5" ht="38.25" customHeight="1" x14ac:dyDescent="0.2">
      <c r="A61" s="335" t="s">
        <v>297</v>
      </c>
      <c r="B61" s="335"/>
      <c r="E61"/>
    </row>
    <row r="62" spans="1:5" ht="42" customHeight="1" x14ac:dyDescent="0.2">
      <c r="A62" s="335" t="s">
        <v>298</v>
      </c>
      <c r="B62" s="335"/>
      <c r="E62" s="100"/>
    </row>
    <row r="63" spans="1:5" x14ac:dyDescent="0.2">
      <c r="A63"/>
      <c r="B63"/>
    </row>
    <row r="64" spans="1:5" ht="14.25" customHeight="1" x14ac:dyDescent="0.2">
      <c r="A64" s="336" t="s">
        <v>213</v>
      </c>
      <c r="B64" s="336"/>
    </row>
    <row r="65" spans="1:2" ht="133.5" customHeight="1" x14ac:dyDescent="0.2">
      <c r="A65" s="335" t="s">
        <v>299</v>
      </c>
      <c r="B65" s="335"/>
    </row>
  </sheetData>
  <mergeCells count="27">
    <mergeCell ref="A1:B1"/>
    <mergeCell ref="A3:B3"/>
    <mergeCell ref="A5:B5"/>
    <mergeCell ref="A13:B13"/>
    <mergeCell ref="A14:B14"/>
    <mergeCell ref="A9:B9"/>
    <mergeCell ref="A16:B16"/>
    <mergeCell ref="A20:B20"/>
    <mergeCell ref="A24:B24"/>
    <mergeCell ref="A25:B25"/>
    <mergeCell ref="A26:B26"/>
    <mergeCell ref="A27:B27"/>
    <mergeCell ref="A29:B29"/>
    <mergeCell ref="A30:B30"/>
    <mergeCell ref="A31:B31"/>
    <mergeCell ref="A33:B33"/>
    <mergeCell ref="A34:B34"/>
    <mergeCell ref="A46:B46"/>
    <mergeCell ref="A47:B47"/>
    <mergeCell ref="A51:B51"/>
    <mergeCell ref="A52:B52"/>
    <mergeCell ref="A65:B65"/>
    <mergeCell ref="A56:B56"/>
    <mergeCell ref="A60:B60"/>
    <mergeCell ref="A61:B61"/>
    <mergeCell ref="A62:B62"/>
    <mergeCell ref="A64:B64"/>
  </mergeCells>
  <printOptions horizontalCentered="1"/>
  <pageMargins left="0.39370078740157483" right="0.39370078740157483" top="0.59055118110236227" bottom="0.39370078740157483" header="0" footer="0"/>
  <pageSetup paperSize="9" firstPageNumber="0" fitToHeight="2" orientation="portrait" r:id="rId1"/>
  <rowBreaks count="1" manualBreakCount="1">
    <brk id="32" max="1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  <pageSetUpPr fitToPage="1"/>
  </sheetPr>
  <dimension ref="A1:AMK54"/>
  <sheetViews>
    <sheetView view="pageBreakPreview" zoomScale="130" zoomScaleNormal="100" zoomScaleSheetLayoutView="130" workbookViewId="0">
      <selection activeCell="E54" sqref="E54"/>
    </sheetView>
  </sheetViews>
  <sheetFormatPr defaultRowHeight="14.25" x14ac:dyDescent="0.2"/>
  <cols>
    <col min="1" max="2" width="10.875" style="45"/>
    <col min="3" max="3" width="42.25" style="45"/>
    <col min="4" max="4" width="10.875" style="45"/>
    <col min="5" max="5" width="13.5" style="45"/>
    <col min="6" max="1025" width="10.875" style="45"/>
  </cols>
  <sheetData>
    <row r="1" spans="1:1024" ht="96.75" customHeight="1" x14ac:dyDescent="0.2">
      <c r="A1" s="290" t="s">
        <v>300</v>
      </c>
      <c r="B1" s="290"/>
      <c r="C1" s="290"/>
      <c r="D1" s="290"/>
      <c r="E1" s="290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x14ac:dyDescent="0.2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17.45" customHeight="1" x14ac:dyDescent="0.2">
      <c r="A3" s="339" t="s">
        <v>301</v>
      </c>
      <c r="B3" s="339"/>
      <c r="C3" s="339"/>
      <c r="D3" s="339"/>
      <c r="E3" s="339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x14ac:dyDescent="0.2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s="11" customFormat="1" ht="27.4" customHeight="1" x14ac:dyDescent="0.2">
      <c r="A5" s="339" t="s">
        <v>302</v>
      </c>
      <c r="B5" s="339"/>
      <c r="C5" s="339"/>
      <c r="D5" s="339"/>
      <c r="E5" s="339"/>
    </row>
    <row r="6" spans="1:1024" ht="22.5" x14ac:dyDescent="0.2">
      <c r="A6" s="1" t="s">
        <v>303</v>
      </c>
      <c r="B6" s="1" t="s">
        <v>78</v>
      </c>
      <c r="C6" s="1" t="s">
        <v>79</v>
      </c>
      <c r="D6" s="1" t="s">
        <v>80</v>
      </c>
      <c r="E6" s="1" t="s">
        <v>304</v>
      </c>
    </row>
    <row r="7" spans="1:1024" ht="22.5" x14ac:dyDescent="0.2">
      <c r="A7" s="378" t="s">
        <v>305</v>
      </c>
      <c r="B7" s="378">
        <v>43496</v>
      </c>
      <c r="C7" s="378" t="s">
        <v>306</v>
      </c>
      <c r="D7" s="378" t="s">
        <v>307</v>
      </c>
      <c r="E7" s="101"/>
    </row>
    <row r="8" spans="1:1024" x14ac:dyDescent="0.2">
      <c r="A8"/>
      <c r="B8"/>
      <c r="C8"/>
      <c r="D8"/>
      <c r="E8"/>
    </row>
    <row r="9" spans="1:1024" ht="14.25" customHeight="1" x14ac:dyDescent="0.2">
      <c r="A9" s="339" t="s">
        <v>308</v>
      </c>
      <c r="B9" s="339"/>
      <c r="C9" s="339"/>
      <c r="D9" s="339"/>
      <c r="E9" s="339"/>
    </row>
    <row r="10" spans="1:1024" ht="19.149999999999999" customHeight="1" x14ac:dyDescent="0.2">
      <c r="A10" s="1" t="s">
        <v>303</v>
      </c>
      <c r="B10" s="1" t="s">
        <v>78</v>
      </c>
      <c r="C10" s="1" t="s">
        <v>79</v>
      </c>
      <c r="D10" s="1" t="s">
        <v>80</v>
      </c>
      <c r="E10" s="1" t="s">
        <v>304</v>
      </c>
    </row>
    <row r="11" spans="1:1024" ht="22.5" x14ac:dyDescent="0.2">
      <c r="A11" s="378" t="s">
        <v>305</v>
      </c>
      <c r="B11" s="378">
        <v>43501</v>
      </c>
      <c r="C11" s="378" t="s">
        <v>309</v>
      </c>
      <c r="D11" s="378" t="s">
        <v>307</v>
      </c>
      <c r="E11" s="101"/>
    </row>
    <row r="12" spans="1:1024" x14ac:dyDescent="0.2">
      <c r="A12"/>
      <c r="B12"/>
      <c r="C12"/>
      <c r="D12"/>
      <c r="E12"/>
    </row>
    <row r="13" spans="1:1024" ht="25.7" customHeight="1" x14ac:dyDescent="0.2">
      <c r="A13" s="339" t="s">
        <v>310</v>
      </c>
      <c r="B13" s="339"/>
      <c r="C13" s="339"/>
      <c r="D13" s="339"/>
      <c r="E13" s="339"/>
    </row>
    <row r="14" spans="1:1024" ht="22.5" x14ac:dyDescent="0.2">
      <c r="A14" s="1" t="s">
        <v>303</v>
      </c>
      <c r="B14" s="1" t="s">
        <v>78</v>
      </c>
      <c r="C14" s="1" t="s">
        <v>79</v>
      </c>
      <c r="D14" s="1" t="s">
        <v>80</v>
      </c>
      <c r="E14" s="1" t="s">
        <v>304</v>
      </c>
    </row>
    <row r="15" spans="1:1024" ht="22.5" x14ac:dyDescent="0.2">
      <c r="A15" s="378" t="s">
        <v>305</v>
      </c>
      <c r="B15" s="378">
        <v>43496</v>
      </c>
      <c r="C15" s="378" t="s">
        <v>306</v>
      </c>
      <c r="D15" s="378" t="s">
        <v>307</v>
      </c>
      <c r="E15" s="101"/>
    </row>
    <row r="16" spans="1:1024" x14ac:dyDescent="0.2">
      <c r="A16"/>
      <c r="B16"/>
      <c r="C16"/>
      <c r="D16"/>
      <c r="E16"/>
    </row>
    <row r="17" spans="1:5" ht="14.25" customHeight="1" x14ac:dyDescent="0.2">
      <c r="A17" s="339" t="s">
        <v>311</v>
      </c>
      <c r="B17" s="339"/>
      <c r="C17" s="339"/>
      <c r="D17" s="339"/>
      <c r="E17" s="339"/>
    </row>
    <row r="18" spans="1:5" ht="22.5" x14ac:dyDescent="0.2">
      <c r="A18" s="1" t="s">
        <v>303</v>
      </c>
      <c r="B18" s="1" t="s">
        <v>78</v>
      </c>
      <c r="C18" s="1" t="s">
        <v>79</v>
      </c>
      <c r="D18" s="1" t="s">
        <v>80</v>
      </c>
      <c r="E18" s="1" t="s">
        <v>304</v>
      </c>
    </row>
    <row r="19" spans="1:5" ht="22.5" x14ac:dyDescent="0.2">
      <c r="A19" s="378" t="s">
        <v>305</v>
      </c>
      <c r="B19" s="378">
        <v>43498</v>
      </c>
      <c r="C19" s="378" t="s">
        <v>312</v>
      </c>
      <c r="D19" s="378" t="s">
        <v>313</v>
      </c>
      <c r="E19" s="101"/>
    </row>
    <row r="20" spans="1:5" x14ac:dyDescent="0.2">
      <c r="A20"/>
      <c r="B20"/>
      <c r="C20"/>
      <c r="D20"/>
      <c r="E20"/>
    </row>
    <row r="21" spans="1:5" ht="14.25" customHeight="1" x14ac:dyDescent="0.2">
      <c r="A21" s="339" t="s">
        <v>314</v>
      </c>
      <c r="B21" s="339"/>
      <c r="C21" s="339"/>
      <c r="D21" s="339"/>
      <c r="E21" s="339"/>
    </row>
    <row r="22" spans="1:5" ht="22.5" x14ac:dyDescent="0.2">
      <c r="A22" s="1" t="s">
        <v>303</v>
      </c>
      <c r="B22" s="1" t="s">
        <v>78</v>
      </c>
      <c r="C22" s="1" t="s">
        <v>79</v>
      </c>
      <c r="D22" s="1" t="s">
        <v>80</v>
      </c>
      <c r="E22" s="1" t="s">
        <v>304</v>
      </c>
    </row>
    <row r="23" spans="1:5" ht="22.5" x14ac:dyDescent="0.2">
      <c r="A23" s="378" t="s">
        <v>305</v>
      </c>
      <c r="B23" s="378">
        <v>43498</v>
      </c>
      <c r="C23" s="378" t="s">
        <v>312</v>
      </c>
      <c r="D23" s="378" t="s">
        <v>313</v>
      </c>
      <c r="E23" s="101"/>
    </row>
    <row r="24" spans="1:5" x14ac:dyDescent="0.2">
      <c r="A24"/>
      <c r="B24"/>
      <c r="C24"/>
      <c r="D24"/>
      <c r="E24"/>
    </row>
    <row r="25" spans="1:5" ht="14.25" customHeight="1" x14ac:dyDescent="0.2">
      <c r="A25" s="340" t="s">
        <v>315</v>
      </c>
      <c r="B25" s="340"/>
      <c r="C25" s="340"/>
      <c r="D25" s="340"/>
      <c r="E25" s="340"/>
    </row>
    <row r="26" spans="1:5" ht="22.5" x14ac:dyDescent="0.2">
      <c r="A26" s="1" t="s">
        <v>303</v>
      </c>
      <c r="B26" s="1" t="s">
        <v>78</v>
      </c>
      <c r="C26" s="1" t="s">
        <v>79</v>
      </c>
      <c r="D26" s="1" t="s">
        <v>80</v>
      </c>
      <c r="E26" s="1" t="s">
        <v>304</v>
      </c>
    </row>
    <row r="27" spans="1:5" ht="22.5" x14ac:dyDescent="0.2">
      <c r="A27" s="378" t="s">
        <v>305</v>
      </c>
      <c r="B27" s="378">
        <v>43499</v>
      </c>
      <c r="C27" s="378" t="s">
        <v>316</v>
      </c>
      <c r="D27" s="378" t="s">
        <v>313</v>
      </c>
      <c r="E27" s="101"/>
    </row>
    <row r="28" spans="1:5" x14ac:dyDescent="0.2">
      <c r="A28"/>
      <c r="B28"/>
      <c r="C28"/>
      <c r="D28"/>
      <c r="E28"/>
    </row>
    <row r="29" spans="1:5" x14ac:dyDescent="0.2">
      <c r="A29"/>
      <c r="B29"/>
      <c r="C29"/>
      <c r="D29"/>
      <c r="E29"/>
    </row>
    <row r="30" spans="1:5" ht="23.45" customHeight="1" x14ac:dyDescent="0.2">
      <c r="A30" s="339" t="s">
        <v>317</v>
      </c>
      <c r="B30" s="339"/>
      <c r="C30" s="339"/>
      <c r="D30" s="339"/>
      <c r="E30" s="339"/>
    </row>
    <row r="31" spans="1:5" x14ac:dyDescent="0.2">
      <c r="A31"/>
      <c r="B31"/>
      <c r="C31"/>
      <c r="D31"/>
      <c r="E31"/>
    </row>
    <row r="32" spans="1:5" ht="35.25" customHeight="1" x14ac:dyDescent="0.2">
      <c r="A32" s="339" t="s">
        <v>302</v>
      </c>
      <c r="B32" s="339"/>
      <c r="C32" s="339"/>
      <c r="D32" s="339"/>
      <c r="E32" s="339"/>
    </row>
    <row r="33" spans="1:5" ht="22.5" x14ac:dyDescent="0.2">
      <c r="A33" s="1" t="s">
        <v>303</v>
      </c>
      <c r="B33" s="1" t="s">
        <v>78</v>
      </c>
      <c r="C33" s="1" t="s">
        <v>79</v>
      </c>
      <c r="D33" s="1" t="s">
        <v>80</v>
      </c>
      <c r="E33" s="1" t="s">
        <v>304</v>
      </c>
    </row>
    <row r="34" spans="1:5" ht="22.5" x14ac:dyDescent="0.2">
      <c r="A34" s="378" t="s">
        <v>305</v>
      </c>
      <c r="B34" s="378">
        <v>43472</v>
      </c>
      <c r="C34" s="378" t="s">
        <v>318</v>
      </c>
      <c r="D34" s="378" t="s">
        <v>307</v>
      </c>
      <c r="E34" s="101"/>
    </row>
    <row r="35" spans="1:5" x14ac:dyDescent="0.2">
      <c r="A35"/>
      <c r="B35"/>
      <c r="C35"/>
      <c r="D35"/>
      <c r="E35"/>
    </row>
    <row r="36" spans="1:5" ht="14.25" customHeight="1" x14ac:dyDescent="0.2">
      <c r="A36" s="339" t="s">
        <v>308</v>
      </c>
      <c r="B36" s="339"/>
      <c r="C36" s="339"/>
      <c r="D36" s="339"/>
      <c r="E36" s="339"/>
    </row>
    <row r="37" spans="1:5" ht="22.5" x14ac:dyDescent="0.2">
      <c r="A37" s="1" t="s">
        <v>303</v>
      </c>
      <c r="B37" s="1" t="s">
        <v>319</v>
      </c>
      <c r="C37" s="1" t="s">
        <v>79</v>
      </c>
      <c r="D37" s="1" t="s">
        <v>320</v>
      </c>
      <c r="E37" s="1" t="s">
        <v>304</v>
      </c>
    </row>
    <row r="38" spans="1:5" ht="22.5" x14ac:dyDescent="0.2">
      <c r="A38" s="378" t="s">
        <v>305</v>
      </c>
      <c r="B38" s="378">
        <v>43477</v>
      </c>
      <c r="C38" s="378" t="s">
        <v>321</v>
      </c>
      <c r="D38" s="378" t="s">
        <v>307</v>
      </c>
      <c r="E38" s="101"/>
    </row>
    <row r="39" spans="1:5" x14ac:dyDescent="0.2">
      <c r="A39"/>
      <c r="B39"/>
      <c r="C39"/>
      <c r="D39"/>
      <c r="E39"/>
    </row>
    <row r="40" spans="1:5" ht="14.25" customHeight="1" x14ac:dyDescent="0.2">
      <c r="A40" s="339" t="s">
        <v>310</v>
      </c>
      <c r="B40" s="339"/>
      <c r="C40" s="339"/>
      <c r="D40" s="339"/>
      <c r="E40" s="339"/>
    </row>
    <row r="41" spans="1:5" ht="22.5" x14ac:dyDescent="0.2">
      <c r="A41" s="1" t="s">
        <v>303</v>
      </c>
      <c r="B41" s="1" t="s">
        <v>319</v>
      </c>
      <c r="C41" s="1" t="s">
        <v>79</v>
      </c>
      <c r="D41" s="1" t="s">
        <v>320</v>
      </c>
      <c r="E41" s="1" t="s">
        <v>304</v>
      </c>
    </row>
    <row r="42" spans="1:5" ht="22.5" x14ac:dyDescent="0.2">
      <c r="A42" s="378" t="s">
        <v>305</v>
      </c>
      <c r="B42" s="378">
        <v>43472</v>
      </c>
      <c r="C42" s="378" t="s">
        <v>318</v>
      </c>
      <c r="D42" s="378" t="s">
        <v>307</v>
      </c>
      <c r="E42" s="101"/>
    </row>
    <row r="43" spans="1:5" x14ac:dyDescent="0.2">
      <c r="A43"/>
      <c r="B43"/>
      <c r="C43"/>
      <c r="D43"/>
      <c r="E43"/>
    </row>
    <row r="44" spans="1:5" ht="15.95" customHeight="1" x14ac:dyDescent="0.2">
      <c r="A44" s="339" t="s">
        <v>311</v>
      </c>
      <c r="B44" s="339"/>
      <c r="C44" s="339"/>
      <c r="D44" s="339"/>
      <c r="E44" s="339"/>
    </row>
    <row r="45" spans="1:5" ht="22.5" x14ac:dyDescent="0.2">
      <c r="A45" s="1" t="s">
        <v>303</v>
      </c>
      <c r="B45" s="1" t="s">
        <v>319</v>
      </c>
      <c r="C45" s="1" t="s">
        <v>79</v>
      </c>
      <c r="D45" s="1" t="s">
        <v>320</v>
      </c>
      <c r="E45" s="1" t="s">
        <v>304</v>
      </c>
    </row>
    <row r="46" spans="1:5" ht="22.5" x14ac:dyDescent="0.2">
      <c r="A46" s="378" t="s">
        <v>305</v>
      </c>
      <c r="B46" s="378">
        <v>43474</v>
      </c>
      <c r="C46" s="378" t="s">
        <v>322</v>
      </c>
      <c r="D46" s="378" t="s">
        <v>313</v>
      </c>
      <c r="E46" s="101"/>
    </row>
    <row r="47" spans="1:5" x14ac:dyDescent="0.2">
      <c r="A47"/>
      <c r="B47"/>
      <c r="C47"/>
      <c r="D47"/>
      <c r="E47"/>
    </row>
    <row r="48" spans="1:5" ht="17.45" customHeight="1" x14ac:dyDescent="0.2">
      <c r="A48" s="339" t="s">
        <v>314</v>
      </c>
      <c r="B48" s="339"/>
      <c r="C48" s="339"/>
      <c r="D48" s="339"/>
      <c r="E48" s="339"/>
    </row>
    <row r="49" spans="1:5" ht="22.5" x14ac:dyDescent="0.2">
      <c r="A49" s="1" t="s">
        <v>303</v>
      </c>
      <c r="B49" s="1" t="s">
        <v>319</v>
      </c>
      <c r="C49" s="1" t="s">
        <v>79</v>
      </c>
      <c r="D49" s="1" t="s">
        <v>320</v>
      </c>
      <c r="E49" s="1" t="s">
        <v>304</v>
      </c>
    </row>
    <row r="50" spans="1:5" ht="22.5" x14ac:dyDescent="0.2">
      <c r="A50" s="378" t="s">
        <v>305</v>
      </c>
      <c r="B50" s="378">
        <v>43474</v>
      </c>
      <c r="C50" s="378" t="s">
        <v>322</v>
      </c>
      <c r="D50" s="378" t="s">
        <v>313</v>
      </c>
      <c r="E50" s="101"/>
    </row>
    <row r="51" spans="1:5" x14ac:dyDescent="0.2">
      <c r="A51"/>
      <c r="B51"/>
      <c r="C51"/>
      <c r="D51"/>
      <c r="E51"/>
    </row>
    <row r="52" spans="1:5" ht="18.600000000000001" customHeight="1" x14ac:dyDescent="0.2">
      <c r="A52" s="339" t="s">
        <v>315</v>
      </c>
      <c r="B52" s="339"/>
      <c r="C52" s="339"/>
      <c r="D52" s="339"/>
      <c r="E52" s="339"/>
    </row>
    <row r="53" spans="1:5" ht="22.5" x14ac:dyDescent="0.2">
      <c r="A53" s="1" t="s">
        <v>303</v>
      </c>
      <c r="B53" s="1" t="s">
        <v>319</v>
      </c>
      <c r="C53" s="1" t="s">
        <v>79</v>
      </c>
      <c r="D53" s="1" t="s">
        <v>320</v>
      </c>
      <c r="E53" s="1" t="s">
        <v>304</v>
      </c>
    </row>
    <row r="54" spans="1:5" ht="22.5" x14ac:dyDescent="0.2">
      <c r="A54" s="378" t="s">
        <v>305</v>
      </c>
      <c r="B54" s="378">
        <v>43475</v>
      </c>
      <c r="C54" s="378" t="s">
        <v>323</v>
      </c>
      <c r="D54" s="378" t="s">
        <v>313</v>
      </c>
      <c r="E54" s="101"/>
    </row>
  </sheetData>
  <mergeCells count="15">
    <mergeCell ref="A1:E1"/>
    <mergeCell ref="A3:E3"/>
    <mergeCell ref="A5:E5"/>
    <mergeCell ref="A9:E9"/>
    <mergeCell ref="A13:E13"/>
    <mergeCell ref="A17:E17"/>
    <mergeCell ref="A21:E21"/>
    <mergeCell ref="A25:E25"/>
    <mergeCell ref="A30:E30"/>
    <mergeCell ref="A32:E32"/>
    <mergeCell ref="A36:E36"/>
    <mergeCell ref="A40:E40"/>
    <mergeCell ref="A44:E44"/>
    <mergeCell ref="A48:E48"/>
    <mergeCell ref="A52:E52"/>
  </mergeCells>
  <printOptions horizontalCentered="1"/>
  <pageMargins left="0.39370078740157483" right="0.39370078740157483" top="0.59055118110236227" bottom="0.39370078740157483" header="0" footer="0"/>
  <pageSetup paperSize="9" scale="71" firstPageNumber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 tint="0.59999389629810485"/>
  </sheetPr>
  <dimension ref="A1:ALW48"/>
  <sheetViews>
    <sheetView view="pageBreakPreview" zoomScaleNormal="100" zoomScaleSheetLayoutView="100" zoomScalePageLayoutView="85" workbookViewId="0">
      <selection activeCell="G5" sqref="G5:G8"/>
    </sheetView>
  </sheetViews>
  <sheetFormatPr defaultRowHeight="14.25" x14ac:dyDescent="0.2"/>
  <cols>
    <col min="1" max="1" width="8.625" style="25"/>
    <col min="2" max="2" width="9.5" style="25" bestFit="1" customWidth="1"/>
    <col min="3" max="3" width="28.25" style="45" customWidth="1"/>
    <col min="4" max="4" width="19.5" style="25"/>
    <col min="5" max="5" width="24.25" style="25"/>
    <col min="6" max="6" width="10.5" style="25" customWidth="1"/>
    <col min="7" max="7" width="12.75" style="25" customWidth="1"/>
    <col min="8" max="8" width="12.25" style="25" bestFit="1" customWidth="1"/>
    <col min="9" max="10" width="9" style="25" customWidth="1"/>
    <col min="11" max="11" width="25.5" style="25" customWidth="1"/>
    <col min="12" max="1011" width="10.875" style="25"/>
  </cols>
  <sheetData>
    <row r="1" spans="1:11" ht="76.5" customHeight="1" x14ac:dyDescent="0.2">
      <c r="A1" s="343" t="s">
        <v>328</v>
      </c>
      <c r="B1" s="344"/>
      <c r="C1" s="344"/>
      <c r="D1" s="344"/>
      <c r="E1" s="344"/>
      <c r="F1" s="344"/>
      <c r="G1" s="344"/>
      <c r="H1" s="344"/>
      <c r="I1" s="344"/>
      <c r="J1" s="344"/>
      <c r="K1"/>
    </row>
    <row r="2" spans="1:11" ht="12.75" customHeight="1" x14ac:dyDescent="0.2">
      <c r="A2"/>
      <c r="B2"/>
      <c r="C2" s="106"/>
      <c r="D2"/>
      <c r="E2"/>
      <c r="F2"/>
      <c r="G2"/>
      <c r="H2"/>
      <c r="I2"/>
      <c r="J2"/>
      <c r="K2"/>
    </row>
    <row r="3" spans="1:11" x14ac:dyDescent="0.2">
      <c r="A3" s="341" t="s">
        <v>337</v>
      </c>
      <c r="B3" s="341"/>
      <c r="C3" s="341"/>
      <c r="D3" s="341"/>
      <c r="E3" s="341"/>
      <c r="F3" s="341"/>
      <c r="G3" s="341"/>
      <c r="H3" s="341"/>
      <c r="I3" s="341"/>
      <c r="J3" s="341"/>
      <c r="K3"/>
    </row>
    <row r="4" spans="1:11" ht="22.5" customHeight="1" x14ac:dyDescent="0.2">
      <c r="A4" s="10" t="s">
        <v>325</v>
      </c>
      <c r="B4" s="342" t="s">
        <v>332</v>
      </c>
      <c r="C4" s="342"/>
      <c r="D4" s="342"/>
      <c r="E4" s="10" t="s">
        <v>80</v>
      </c>
      <c r="F4" s="10" t="s">
        <v>338</v>
      </c>
      <c r="G4" s="10" t="s">
        <v>329</v>
      </c>
      <c r="H4" s="10" t="s">
        <v>339</v>
      </c>
      <c r="I4" s="10" t="s">
        <v>340</v>
      </c>
      <c r="J4" s="10" t="s">
        <v>341</v>
      </c>
      <c r="K4"/>
    </row>
    <row r="5" spans="1:11" x14ac:dyDescent="0.2">
      <c r="A5" s="356" t="s">
        <v>342</v>
      </c>
      <c r="B5" s="379" t="s">
        <v>343</v>
      </c>
      <c r="C5" s="379"/>
      <c r="D5" s="379"/>
      <c r="E5" s="356" t="s">
        <v>336</v>
      </c>
      <c r="F5" s="380">
        <v>93</v>
      </c>
      <c r="G5" s="110"/>
      <c r="H5" s="359">
        <f>G5*F5</f>
        <v>0</v>
      </c>
      <c r="I5" s="383">
        <f>'V - BDI'!C18</f>
        <v>4.7120418848167533E-2</v>
      </c>
      <c r="J5" s="384">
        <f>H5*(I5+1)</f>
        <v>0</v>
      </c>
      <c r="K5"/>
    </row>
    <row r="6" spans="1:11" ht="14.25" customHeight="1" x14ac:dyDescent="0.2">
      <c r="A6" s="356" t="s">
        <v>344</v>
      </c>
      <c r="B6" s="379" t="s">
        <v>345</v>
      </c>
      <c r="C6" s="379"/>
      <c r="D6" s="379"/>
      <c r="E6" s="356" t="s">
        <v>336</v>
      </c>
      <c r="F6" s="356">
        <v>3</v>
      </c>
      <c r="G6" s="110"/>
      <c r="H6" s="359">
        <f>G6*F6</f>
        <v>0</v>
      </c>
      <c r="I6" s="383">
        <f>'V - BDI'!C18</f>
        <v>4.7120418848167533E-2</v>
      </c>
      <c r="J6" s="384">
        <f>H6*(I6+1)</f>
        <v>0</v>
      </c>
      <c r="K6"/>
    </row>
    <row r="7" spans="1:11" ht="14.25" customHeight="1" x14ac:dyDescent="0.2">
      <c r="A7" s="356" t="s">
        <v>346</v>
      </c>
      <c r="B7" s="379" t="s">
        <v>333</v>
      </c>
      <c r="C7" s="379"/>
      <c r="D7" s="379"/>
      <c r="E7" s="356" t="s">
        <v>331</v>
      </c>
      <c r="F7" s="381">
        <v>92.65</v>
      </c>
      <c r="G7" s="110"/>
      <c r="H7" s="359">
        <f>G7*F7</f>
        <v>0</v>
      </c>
      <c r="I7" s="383">
        <f>'V - BDI'!C18</f>
        <v>4.7120418848167533E-2</v>
      </c>
      <c r="J7" s="384">
        <f>H7*(I7+1)</f>
        <v>0</v>
      </c>
      <c r="K7"/>
    </row>
    <row r="8" spans="1:11" ht="14.25" customHeight="1" x14ac:dyDescent="0.2">
      <c r="A8" s="356" t="s">
        <v>347</v>
      </c>
      <c r="B8" s="379" t="s">
        <v>348</v>
      </c>
      <c r="C8" s="379"/>
      <c r="D8" s="379"/>
      <c r="E8" s="356" t="s">
        <v>349</v>
      </c>
      <c r="F8" s="382">
        <v>3</v>
      </c>
      <c r="G8" s="110"/>
      <c r="H8" s="359">
        <f>G8*F8</f>
        <v>0</v>
      </c>
      <c r="I8" s="383">
        <f>'V - BDI'!C18</f>
        <v>4.7120418848167533E-2</v>
      </c>
      <c r="J8" s="384">
        <f>H8*(I8+1)</f>
        <v>0</v>
      </c>
      <c r="K8"/>
    </row>
    <row r="9" spans="1:11" x14ac:dyDescent="0.2">
      <c r="F9"/>
      <c r="K9"/>
    </row>
    <row r="10" spans="1:11" x14ac:dyDescent="0.2">
      <c r="F10"/>
      <c r="K10"/>
    </row>
    <row r="11" spans="1:11" x14ac:dyDescent="0.2">
      <c r="F11"/>
      <c r="K11"/>
    </row>
    <row r="12" spans="1:11" x14ac:dyDescent="0.2">
      <c r="F12" s="109"/>
      <c r="K12"/>
    </row>
    <row r="13" spans="1:11" x14ac:dyDescent="0.2">
      <c r="K13"/>
    </row>
    <row r="14" spans="1:11" hidden="1" x14ac:dyDescent="0.2">
      <c r="K14"/>
    </row>
    <row r="15" spans="1:11" hidden="1" x14ac:dyDescent="0.2">
      <c r="K15"/>
    </row>
    <row r="16" spans="1:11" hidden="1" x14ac:dyDescent="0.2">
      <c r="K16"/>
    </row>
    <row r="17" spans="11:11" hidden="1" x14ac:dyDescent="0.2">
      <c r="K17"/>
    </row>
    <row r="18" spans="11:11" hidden="1" x14ac:dyDescent="0.2">
      <c r="K18"/>
    </row>
    <row r="19" spans="11:11" hidden="1" x14ac:dyDescent="0.2">
      <c r="K19"/>
    </row>
    <row r="20" spans="11:11" hidden="1" x14ac:dyDescent="0.2">
      <c r="K20"/>
    </row>
    <row r="21" spans="11:11" hidden="1" x14ac:dyDescent="0.2">
      <c r="K21"/>
    </row>
    <row r="22" spans="11:11" hidden="1" x14ac:dyDescent="0.2">
      <c r="K22"/>
    </row>
    <row r="23" spans="11:11" hidden="1" x14ac:dyDescent="0.2">
      <c r="K23"/>
    </row>
    <row r="24" spans="11:11" hidden="1" x14ac:dyDescent="0.2">
      <c r="K24"/>
    </row>
    <row r="25" spans="11:11" hidden="1" x14ac:dyDescent="0.2">
      <c r="K25"/>
    </row>
    <row r="26" spans="11:11" hidden="1" x14ac:dyDescent="0.2">
      <c r="K26"/>
    </row>
    <row r="27" spans="11:11" hidden="1" x14ac:dyDescent="0.2">
      <c r="K27"/>
    </row>
    <row r="28" spans="11:11" hidden="1" x14ac:dyDescent="0.2">
      <c r="K28"/>
    </row>
    <row r="29" spans="11:11" hidden="1" x14ac:dyDescent="0.2">
      <c r="K29"/>
    </row>
    <row r="30" spans="11:11" hidden="1" x14ac:dyDescent="0.2">
      <c r="K30"/>
    </row>
    <row r="31" spans="11:11" hidden="1" x14ac:dyDescent="0.2">
      <c r="K31"/>
    </row>
    <row r="32" spans="11:11" hidden="1" x14ac:dyDescent="0.2">
      <c r="K32"/>
    </row>
    <row r="33" spans="11:11" hidden="1" x14ac:dyDescent="0.2">
      <c r="K33"/>
    </row>
    <row r="34" spans="11:11" hidden="1" x14ac:dyDescent="0.2">
      <c r="K34" s="25" t="s">
        <v>350</v>
      </c>
    </row>
    <row r="35" spans="11:11" hidden="1" x14ac:dyDescent="0.2">
      <c r="K35" s="25" t="s">
        <v>351</v>
      </c>
    </row>
    <row r="36" spans="11:11" hidden="1" x14ac:dyDescent="0.2">
      <c r="K36" s="25" t="s">
        <v>352</v>
      </c>
    </row>
    <row r="37" spans="11:11" hidden="1" x14ac:dyDescent="0.2">
      <c r="K37" s="25" t="s">
        <v>351</v>
      </c>
    </row>
    <row r="38" spans="11:11" hidden="1" x14ac:dyDescent="0.2">
      <c r="K38" s="25" t="s">
        <v>353</v>
      </c>
    </row>
    <row r="39" spans="11:11" hidden="1" x14ac:dyDescent="0.2">
      <c r="K39" s="25" t="s">
        <v>351</v>
      </c>
    </row>
    <row r="40" spans="11:11" hidden="1" x14ac:dyDescent="0.2">
      <c r="K40" s="25" t="s">
        <v>354</v>
      </c>
    </row>
    <row r="41" spans="11:11" hidden="1" x14ac:dyDescent="0.2">
      <c r="K41" s="25" t="s">
        <v>351</v>
      </c>
    </row>
    <row r="42" spans="11:11" hidden="1" x14ac:dyDescent="0.2">
      <c r="K42" s="25" t="s">
        <v>355</v>
      </c>
    </row>
    <row r="43" spans="11:11" hidden="1" x14ac:dyDescent="0.2">
      <c r="K43" s="25" t="s">
        <v>351</v>
      </c>
    </row>
    <row r="44" spans="11:11" hidden="1" x14ac:dyDescent="0.2"/>
    <row r="45" spans="11:11" hidden="1" x14ac:dyDescent="0.2"/>
    <row r="46" spans="11:11" hidden="1" x14ac:dyDescent="0.2"/>
    <row r="47" spans="11:11" hidden="1" x14ac:dyDescent="0.2"/>
    <row r="48" spans="11:11" hidden="1" x14ac:dyDescent="0.2"/>
  </sheetData>
  <mergeCells count="7">
    <mergeCell ref="A1:J1"/>
    <mergeCell ref="B7:D7"/>
    <mergeCell ref="B8:D8"/>
    <mergeCell ref="A3:J3"/>
    <mergeCell ref="B4:D4"/>
    <mergeCell ref="B5:D5"/>
    <mergeCell ref="B6:D6"/>
  </mergeCells>
  <printOptions horizontalCentered="1"/>
  <pageMargins left="0.39370078740157483" right="0.39370078740157483" top="0.59055118110236227" bottom="0.39370078740157483" header="0" footer="0"/>
  <pageSetup paperSize="9" scale="53" firstPageNumber="0" fitToHeight="3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9" tint="0.39997558519241921"/>
    <pageSetUpPr fitToPage="1"/>
  </sheetPr>
  <dimension ref="A1:AMJ330"/>
  <sheetViews>
    <sheetView view="pageBreakPreview" topLeftCell="A310" zoomScale="85" zoomScaleNormal="100" zoomScalePageLayoutView="85" workbookViewId="0">
      <selection activeCell="H4" sqref="H4:H320"/>
    </sheetView>
  </sheetViews>
  <sheetFormatPr defaultRowHeight="24.75" customHeight="1" x14ac:dyDescent="0.2"/>
  <cols>
    <col min="1" max="1" width="5.625" style="105"/>
    <col min="2" max="2" width="9.25" style="105"/>
    <col min="3" max="3" width="8.75" style="105"/>
    <col min="4" max="4" width="51" style="111"/>
    <col min="5" max="5" width="9.25" style="105"/>
    <col min="6" max="6" width="11.25" style="105"/>
    <col min="7" max="7" width="15" style="105"/>
    <col min="8" max="8" width="9.75" style="105"/>
    <col min="9" max="9" width="12.75" style="105"/>
    <col min="10" max="15" width="0" style="25" hidden="1"/>
    <col min="16" max="1021" width="10.875" style="25"/>
    <col min="1022" max="1025" width="8.875"/>
  </cols>
  <sheetData>
    <row r="1" spans="1:1021" s="45" customFormat="1" ht="80.25" customHeight="1" x14ac:dyDescent="0.2">
      <c r="A1" s="346" t="s">
        <v>356</v>
      </c>
      <c r="B1" s="346"/>
      <c r="C1" s="346"/>
      <c r="D1" s="346"/>
      <c r="E1" s="346"/>
      <c r="F1" s="346"/>
      <c r="G1" s="346"/>
      <c r="H1" s="346"/>
      <c r="I1" s="346"/>
    </row>
    <row r="2" spans="1:1021" ht="24.75" customHeight="1" x14ac:dyDescent="0.2">
      <c r="A2" s="112"/>
      <c r="B2" s="112"/>
      <c r="C2" s="112"/>
      <c r="D2" s="112"/>
      <c r="E2" s="112"/>
      <c r="F2" s="112"/>
      <c r="G2" s="112" t="s">
        <v>357</v>
      </c>
      <c r="H2" s="347" t="s">
        <v>640</v>
      </c>
      <c r="I2" s="347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</row>
    <row r="3" spans="1:1021" ht="24.75" customHeight="1" x14ac:dyDescent="0.2">
      <c r="A3" s="7" t="s">
        <v>325</v>
      </c>
      <c r="B3" s="7" t="s">
        <v>334</v>
      </c>
      <c r="C3" s="7" t="s">
        <v>78</v>
      </c>
      <c r="D3" s="7" t="s">
        <v>79</v>
      </c>
      <c r="E3" s="7" t="s">
        <v>80</v>
      </c>
      <c r="F3" s="113" t="s">
        <v>358</v>
      </c>
      <c r="G3" s="7" t="s">
        <v>359</v>
      </c>
      <c r="H3" s="7" t="s">
        <v>329</v>
      </c>
      <c r="I3" s="7" t="s">
        <v>360</v>
      </c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</row>
    <row r="4" spans="1:1021" ht="24.75" customHeight="1" x14ac:dyDescent="0.2">
      <c r="A4" s="114" t="s">
        <v>361</v>
      </c>
      <c r="B4" s="115" t="s">
        <v>305</v>
      </c>
      <c r="C4" s="116">
        <v>39701</v>
      </c>
      <c r="D4" s="117" t="s">
        <v>690</v>
      </c>
      <c r="E4" s="118" t="s">
        <v>500</v>
      </c>
      <c r="F4" s="102">
        <v>1</v>
      </c>
      <c r="G4" s="119">
        <v>0</v>
      </c>
      <c r="H4" s="132"/>
      <c r="I4" s="120">
        <f t="shared" ref="I4:I17" si="0">IFERROR(H4*G4,"")</f>
        <v>0</v>
      </c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</row>
    <row r="5" spans="1:1021" ht="24.75" customHeight="1" x14ac:dyDescent="0.2">
      <c r="A5" s="114" t="s">
        <v>362</v>
      </c>
      <c r="B5" s="115" t="s">
        <v>305</v>
      </c>
      <c r="C5" s="116">
        <v>38082</v>
      </c>
      <c r="D5" s="117" t="s">
        <v>778</v>
      </c>
      <c r="E5" s="118" t="s">
        <v>500</v>
      </c>
      <c r="F5" s="102">
        <v>1</v>
      </c>
      <c r="G5" s="119">
        <v>0</v>
      </c>
      <c r="H5" s="132"/>
      <c r="I5" s="120">
        <f t="shared" si="0"/>
        <v>0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</row>
    <row r="6" spans="1:1021" ht="24.75" customHeight="1" x14ac:dyDescent="0.2">
      <c r="A6" s="114" t="s">
        <v>363</v>
      </c>
      <c r="B6" s="115" t="s">
        <v>305</v>
      </c>
      <c r="C6" s="116">
        <v>38083</v>
      </c>
      <c r="D6" s="117" t="s">
        <v>779</v>
      </c>
      <c r="E6" s="118" t="s">
        <v>500</v>
      </c>
      <c r="F6" s="102">
        <v>1</v>
      </c>
      <c r="G6" s="119">
        <v>37.99</v>
      </c>
      <c r="H6" s="132"/>
      <c r="I6" s="120">
        <f t="shared" si="0"/>
        <v>0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</row>
    <row r="7" spans="1:1021" ht="24.75" customHeight="1" x14ac:dyDescent="0.2">
      <c r="A7" s="114" t="s">
        <v>364</v>
      </c>
      <c r="B7" s="115" t="s">
        <v>305</v>
      </c>
      <c r="C7" s="116">
        <v>11902</v>
      </c>
      <c r="D7" s="117" t="s">
        <v>665</v>
      </c>
      <c r="E7" s="118" t="s">
        <v>642</v>
      </c>
      <c r="F7" s="102">
        <v>1</v>
      </c>
      <c r="G7" s="119">
        <v>1.8592</v>
      </c>
      <c r="H7" s="132"/>
      <c r="I7" s="120">
        <f t="shared" si="0"/>
        <v>0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</row>
    <row r="8" spans="1:1021" ht="24.75" customHeight="1" x14ac:dyDescent="0.2">
      <c r="A8" s="114" t="s">
        <v>365</v>
      </c>
      <c r="B8" s="115" t="s">
        <v>305</v>
      </c>
      <c r="C8" s="116">
        <v>11904</v>
      </c>
      <c r="D8" s="117" t="s">
        <v>666</v>
      </c>
      <c r="E8" s="118" t="s">
        <v>642</v>
      </c>
      <c r="F8" s="102">
        <v>1</v>
      </c>
      <c r="G8" s="119">
        <v>1.8592</v>
      </c>
      <c r="H8" s="132"/>
      <c r="I8" s="120">
        <f t="shared" si="0"/>
        <v>0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</row>
    <row r="9" spans="1:1021" ht="24.75" customHeight="1" x14ac:dyDescent="0.2">
      <c r="A9" s="114" t="s">
        <v>366</v>
      </c>
      <c r="B9" s="115" t="s">
        <v>305</v>
      </c>
      <c r="C9" s="116">
        <v>11906</v>
      </c>
      <c r="D9" s="117" t="s">
        <v>667</v>
      </c>
      <c r="E9" s="118" t="s">
        <v>642</v>
      </c>
      <c r="F9" s="102">
        <v>1</v>
      </c>
      <c r="G9" s="119">
        <v>1.8592</v>
      </c>
      <c r="H9" s="132"/>
      <c r="I9" s="120">
        <f t="shared" si="0"/>
        <v>0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</row>
    <row r="10" spans="1:1021" ht="24.75" customHeight="1" x14ac:dyDescent="0.2">
      <c r="A10" s="114" t="s">
        <v>367</v>
      </c>
      <c r="B10" s="115" t="s">
        <v>305</v>
      </c>
      <c r="C10" s="121">
        <v>11919</v>
      </c>
      <c r="D10" s="117" t="s">
        <v>668</v>
      </c>
      <c r="E10" s="118" t="s">
        <v>642</v>
      </c>
      <c r="F10" s="102">
        <v>1</v>
      </c>
      <c r="G10" s="119">
        <v>1.8592</v>
      </c>
      <c r="H10" s="132"/>
      <c r="I10" s="120">
        <f t="shared" si="0"/>
        <v>0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</row>
    <row r="11" spans="1:1021" ht="24.75" customHeight="1" x14ac:dyDescent="0.2">
      <c r="A11" s="114" t="s">
        <v>368</v>
      </c>
      <c r="B11" s="115" t="s">
        <v>305</v>
      </c>
      <c r="C11" s="121">
        <v>11922</v>
      </c>
      <c r="D11" s="117" t="s">
        <v>669</v>
      </c>
      <c r="E11" s="118" t="s">
        <v>642</v>
      </c>
      <c r="F11" s="102">
        <v>1</v>
      </c>
      <c r="G11" s="119">
        <v>1.8592</v>
      </c>
      <c r="H11" s="132"/>
      <c r="I11" s="120">
        <f t="shared" si="0"/>
        <v>0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</row>
    <row r="12" spans="1:1021" ht="24.75" customHeight="1" x14ac:dyDescent="0.2">
      <c r="A12" s="114" t="s">
        <v>369</v>
      </c>
      <c r="B12" s="115" t="s">
        <v>305</v>
      </c>
      <c r="C12" s="121">
        <v>935</v>
      </c>
      <c r="D12" s="117" t="e">
        <v>#N/A</v>
      </c>
      <c r="E12" s="118" t="e">
        <v>#N/A</v>
      </c>
      <c r="F12" s="102">
        <v>1</v>
      </c>
      <c r="G12" s="119">
        <v>0</v>
      </c>
      <c r="H12" s="132"/>
      <c r="I12" s="120">
        <f t="shared" si="0"/>
        <v>0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</row>
    <row r="13" spans="1:1021" ht="24.75" customHeight="1" x14ac:dyDescent="0.2">
      <c r="A13" s="114" t="s">
        <v>370</v>
      </c>
      <c r="B13" s="115" t="s">
        <v>305</v>
      </c>
      <c r="C13" s="121">
        <v>936</v>
      </c>
      <c r="D13" s="117" t="e">
        <v>#N/A</v>
      </c>
      <c r="E13" s="118" t="e">
        <v>#N/A</v>
      </c>
      <c r="F13" s="102">
        <v>1</v>
      </c>
      <c r="G13" s="119">
        <v>0</v>
      </c>
      <c r="H13" s="132"/>
      <c r="I13" s="120">
        <f t="shared" si="0"/>
        <v>0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</row>
    <row r="14" spans="1:1021" ht="24.75" customHeight="1" x14ac:dyDescent="0.2">
      <c r="A14" s="114" t="s">
        <v>371</v>
      </c>
      <c r="B14" s="115" t="s">
        <v>305</v>
      </c>
      <c r="C14" s="121">
        <v>39607</v>
      </c>
      <c r="D14" s="117" t="s">
        <v>744</v>
      </c>
      <c r="E14" s="118" t="s">
        <v>500</v>
      </c>
      <c r="F14" s="102">
        <v>1</v>
      </c>
      <c r="G14" s="119">
        <v>9.2960000000000012</v>
      </c>
      <c r="H14" s="132"/>
      <c r="I14" s="120">
        <f t="shared" si="0"/>
        <v>0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</row>
    <row r="15" spans="1:1021" ht="24.75" customHeight="1" x14ac:dyDescent="0.2">
      <c r="A15" s="114" t="s">
        <v>372</v>
      </c>
      <c r="B15" s="115" t="s">
        <v>305</v>
      </c>
      <c r="C15" s="121">
        <v>39601</v>
      </c>
      <c r="D15" s="117" t="s">
        <v>676</v>
      </c>
      <c r="E15" s="118" t="s">
        <v>500</v>
      </c>
      <c r="F15" s="102">
        <v>1</v>
      </c>
      <c r="G15" s="119">
        <v>9.2960000000000012</v>
      </c>
      <c r="H15" s="132"/>
      <c r="I15" s="120">
        <f t="shared" si="0"/>
        <v>0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</row>
    <row r="16" spans="1:1021" ht="24.75" customHeight="1" x14ac:dyDescent="0.2">
      <c r="A16" s="114" t="s">
        <v>373</v>
      </c>
      <c r="B16" s="115" t="s">
        <v>305</v>
      </c>
      <c r="C16" s="121">
        <v>39603</v>
      </c>
      <c r="D16" s="117" t="s">
        <v>677</v>
      </c>
      <c r="E16" s="118" t="s">
        <v>500</v>
      </c>
      <c r="F16" s="102">
        <v>1</v>
      </c>
      <c r="G16" s="119">
        <v>9.2960000000000012</v>
      </c>
      <c r="H16" s="132"/>
      <c r="I16" s="120">
        <f t="shared" si="0"/>
        <v>0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</row>
    <row r="17" spans="1:1021" ht="24.75" customHeight="1" x14ac:dyDescent="0.2">
      <c r="A17" s="114" t="s">
        <v>374</v>
      </c>
      <c r="B17" s="115" t="s">
        <v>305</v>
      </c>
      <c r="C17" s="121">
        <v>39599</v>
      </c>
      <c r="D17" s="117" t="s">
        <v>664</v>
      </c>
      <c r="E17" s="118" t="s">
        <v>642</v>
      </c>
      <c r="F17" s="102">
        <v>1</v>
      </c>
      <c r="G17" s="119">
        <v>92.960000000000008</v>
      </c>
      <c r="H17" s="132"/>
      <c r="I17" s="120">
        <f t="shared" si="0"/>
        <v>0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</row>
    <row r="18" spans="1:1021" ht="24.75" customHeight="1" x14ac:dyDescent="0.2">
      <c r="A18" s="114" t="s">
        <v>375</v>
      </c>
      <c r="B18" s="115" t="s">
        <v>305</v>
      </c>
      <c r="C18" s="121">
        <v>122</v>
      </c>
      <c r="D18" s="117" t="s">
        <v>645</v>
      </c>
      <c r="E18" s="118" t="s">
        <v>500</v>
      </c>
      <c r="F18" s="102">
        <v>8.9999999999999993E-3</v>
      </c>
      <c r="G18" s="119">
        <v>0.16199999999999998</v>
      </c>
      <c r="H18" s="132"/>
      <c r="I18" s="120">
        <f t="shared" ref="I18:I49" si="1">IFERROR(H18*G18,"")</f>
        <v>0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</row>
    <row r="19" spans="1:1021" ht="24.75" customHeight="1" x14ac:dyDescent="0.2">
      <c r="A19" s="114" t="s">
        <v>375</v>
      </c>
      <c r="B19" s="115" t="s">
        <v>305</v>
      </c>
      <c r="C19" s="121">
        <v>38383</v>
      </c>
      <c r="D19" s="117" t="s">
        <v>726</v>
      </c>
      <c r="E19" s="118" t="s">
        <v>500</v>
      </c>
      <c r="F19" s="102">
        <v>3.9E-2</v>
      </c>
      <c r="G19" s="119">
        <v>0.70199999999999996</v>
      </c>
      <c r="H19" s="132"/>
      <c r="I19" s="120">
        <f t="shared" si="1"/>
        <v>0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</row>
    <row r="20" spans="1:1021" ht="24.75" customHeight="1" x14ac:dyDescent="0.2">
      <c r="A20" s="114" t="s">
        <v>375</v>
      </c>
      <c r="B20" s="115" t="s">
        <v>305</v>
      </c>
      <c r="C20" s="121">
        <v>20083</v>
      </c>
      <c r="D20" s="117" t="s">
        <v>754</v>
      </c>
      <c r="E20" s="118" t="s">
        <v>500</v>
      </c>
      <c r="F20" s="102">
        <v>8.9999999999999993E-3</v>
      </c>
      <c r="G20" s="119">
        <v>0.16199999999999998</v>
      </c>
      <c r="H20" s="132"/>
      <c r="I20" s="120">
        <f t="shared" si="1"/>
        <v>0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</row>
    <row r="21" spans="1:1021" ht="24.75" customHeight="1" x14ac:dyDescent="0.2">
      <c r="A21" s="114" t="s">
        <v>375</v>
      </c>
      <c r="B21" s="115" t="s">
        <v>305</v>
      </c>
      <c r="C21" s="121">
        <v>7138</v>
      </c>
      <c r="D21" s="117" t="s">
        <v>763</v>
      </c>
      <c r="E21" s="118" t="s">
        <v>500</v>
      </c>
      <c r="F21" s="102">
        <v>1</v>
      </c>
      <c r="G21" s="119">
        <v>18</v>
      </c>
      <c r="H21" s="132"/>
      <c r="I21" s="120">
        <f t="shared" si="1"/>
        <v>0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</row>
    <row r="22" spans="1:1021" ht="24.75" customHeight="1" x14ac:dyDescent="0.2">
      <c r="A22" s="114" t="s">
        <v>376</v>
      </c>
      <c r="B22" s="115" t="s">
        <v>305</v>
      </c>
      <c r="C22" s="121">
        <v>122</v>
      </c>
      <c r="D22" s="117" t="s">
        <v>645</v>
      </c>
      <c r="E22" s="118" t="s">
        <v>500</v>
      </c>
      <c r="F22" s="102">
        <v>1.0999999999999999E-2</v>
      </c>
      <c r="G22" s="119">
        <v>0.154</v>
      </c>
      <c r="H22" s="132"/>
      <c r="I22" s="120">
        <f t="shared" si="1"/>
        <v>0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</row>
    <row r="23" spans="1:1021" ht="24.75" customHeight="1" x14ac:dyDescent="0.2">
      <c r="A23" s="114" t="s">
        <v>376</v>
      </c>
      <c r="B23" s="115" t="s">
        <v>305</v>
      </c>
      <c r="C23" s="121">
        <v>38383</v>
      </c>
      <c r="D23" s="117" t="s">
        <v>726</v>
      </c>
      <c r="E23" s="118" t="s">
        <v>500</v>
      </c>
      <c r="F23" s="102">
        <v>4.4999999999999998E-2</v>
      </c>
      <c r="G23" s="119">
        <v>0.63</v>
      </c>
      <c r="H23" s="132"/>
      <c r="I23" s="120">
        <f t="shared" si="1"/>
        <v>0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</row>
    <row r="24" spans="1:1021" ht="24.75" customHeight="1" x14ac:dyDescent="0.2">
      <c r="A24" s="114" t="s">
        <v>376</v>
      </c>
      <c r="B24" s="115" t="s">
        <v>305</v>
      </c>
      <c r="C24" s="121">
        <v>20083</v>
      </c>
      <c r="D24" s="117" t="s">
        <v>754</v>
      </c>
      <c r="E24" s="118" t="s">
        <v>500</v>
      </c>
      <c r="F24" s="102">
        <v>1.2E-2</v>
      </c>
      <c r="G24" s="119">
        <v>0.16800000000000001</v>
      </c>
      <c r="H24" s="132"/>
      <c r="I24" s="120">
        <f t="shared" si="1"/>
        <v>0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</row>
    <row r="25" spans="1:1021" ht="24.75" customHeight="1" x14ac:dyDescent="0.2">
      <c r="A25" s="114" t="s">
        <v>376</v>
      </c>
      <c r="B25" s="115" t="s">
        <v>305</v>
      </c>
      <c r="C25" s="121">
        <v>7139</v>
      </c>
      <c r="D25" s="117" t="s">
        <v>764</v>
      </c>
      <c r="E25" s="118" t="s">
        <v>500</v>
      </c>
      <c r="F25" s="102">
        <v>1</v>
      </c>
      <c r="G25" s="119">
        <v>14</v>
      </c>
      <c r="H25" s="132"/>
      <c r="I25" s="120">
        <f t="shared" si="1"/>
        <v>0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</row>
    <row r="26" spans="1:1021" ht="24.75" customHeight="1" x14ac:dyDescent="0.2">
      <c r="A26" s="114" t="s">
        <v>377</v>
      </c>
      <c r="B26" s="115" t="s">
        <v>305</v>
      </c>
      <c r="C26" s="121">
        <v>122</v>
      </c>
      <c r="D26" s="117" t="s">
        <v>645</v>
      </c>
      <c r="E26" s="118" t="s">
        <v>500</v>
      </c>
      <c r="F26" s="102">
        <v>1.4E-2</v>
      </c>
      <c r="G26" s="119">
        <v>9.8000000000000004E-2</v>
      </c>
      <c r="H26" s="132"/>
      <c r="I26" s="120">
        <f t="shared" si="1"/>
        <v>0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</row>
    <row r="27" spans="1:1021" ht="24.75" customHeight="1" x14ac:dyDescent="0.2">
      <c r="A27" s="114" t="s">
        <v>377</v>
      </c>
      <c r="B27" s="115" t="s">
        <v>305</v>
      </c>
      <c r="C27" s="121">
        <v>38383</v>
      </c>
      <c r="D27" s="117" t="s">
        <v>726</v>
      </c>
      <c r="E27" s="118" t="s">
        <v>500</v>
      </c>
      <c r="F27" s="102">
        <v>5.2999999999999999E-2</v>
      </c>
      <c r="G27" s="119">
        <v>0.371</v>
      </c>
      <c r="H27" s="132"/>
      <c r="I27" s="120">
        <f t="shared" si="1"/>
        <v>0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</row>
    <row r="28" spans="1:1021" ht="24.75" customHeight="1" x14ac:dyDescent="0.2">
      <c r="A28" s="114" t="s">
        <v>377</v>
      </c>
      <c r="B28" s="115" t="s">
        <v>305</v>
      </c>
      <c r="C28" s="121">
        <v>20083</v>
      </c>
      <c r="D28" s="117" t="s">
        <v>754</v>
      </c>
      <c r="E28" s="118" t="s">
        <v>500</v>
      </c>
      <c r="F28" s="102">
        <v>1.7000000000000001E-2</v>
      </c>
      <c r="G28" s="119">
        <v>0.11900000000000001</v>
      </c>
      <c r="H28" s="132"/>
      <c r="I28" s="120">
        <f t="shared" si="1"/>
        <v>0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</row>
    <row r="29" spans="1:1021" ht="24.75" customHeight="1" x14ac:dyDescent="0.2">
      <c r="A29" s="114" t="s">
        <v>377</v>
      </c>
      <c r="B29" s="115" t="s">
        <v>305</v>
      </c>
      <c r="C29" s="121">
        <v>7140</v>
      </c>
      <c r="D29" s="117" t="s">
        <v>765</v>
      </c>
      <c r="E29" s="118" t="s">
        <v>500</v>
      </c>
      <c r="F29" s="102">
        <v>1</v>
      </c>
      <c r="G29" s="119">
        <v>7</v>
      </c>
      <c r="H29" s="132"/>
      <c r="I29" s="120">
        <f t="shared" si="1"/>
        <v>0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</row>
    <row r="30" spans="1:1021" ht="24.75" customHeight="1" x14ac:dyDescent="0.2">
      <c r="A30" s="114" t="s">
        <v>378</v>
      </c>
      <c r="B30" s="115" t="s">
        <v>305</v>
      </c>
      <c r="C30" s="121">
        <v>122</v>
      </c>
      <c r="D30" s="117" t="s">
        <v>645</v>
      </c>
      <c r="E30" s="118" t="s">
        <v>500</v>
      </c>
      <c r="F30" s="102">
        <v>1.7999999999999999E-2</v>
      </c>
      <c r="G30" s="119">
        <v>0.19799999999999998</v>
      </c>
      <c r="H30" s="132"/>
      <c r="I30" s="120">
        <f t="shared" si="1"/>
        <v>0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</row>
    <row r="31" spans="1:1021" ht="24.75" customHeight="1" x14ac:dyDescent="0.2">
      <c r="A31" s="114" t="s">
        <v>378</v>
      </c>
      <c r="B31" s="115" t="s">
        <v>305</v>
      </c>
      <c r="C31" s="121">
        <v>38383</v>
      </c>
      <c r="D31" s="117" t="s">
        <v>726</v>
      </c>
      <c r="E31" s="118" t="s">
        <v>500</v>
      </c>
      <c r="F31" s="102">
        <v>0.03</v>
      </c>
      <c r="G31" s="119">
        <v>0.32999999999999996</v>
      </c>
      <c r="H31" s="132"/>
      <c r="I31" s="120">
        <f t="shared" si="1"/>
        <v>0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</row>
    <row r="32" spans="1:1021" ht="24.75" customHeight="1" x14ac:dyDescent="0.2">
      <c r="A32" s="114" t="s">
        <v>378</v>
      </c>
      <c r="B32" s="115" t="s">
        <v>305</v>
      </c>
      <c r="C32" s="121">
        <v>20083</v>
      </c>
      <c r="D32" s="117" t="s">
        <v>754</v>
      </c>
      <c r="E32" s="118" t="s">
        <v>500</v>
      </c>
      <c r="F32" s="102">
        <v>2.1000000000000001E-2</v>
      </c>
      <c r="G32" s="119">
        <v>0.23100000000000001</v>
      </c>
      <c r="H32" s="132"/>
      <c r="I32" s="120">
        <f t="shared" si="1"/>
        <v>0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</row>
    <row r="33" spans="1:1021" ht="24.75" customHeight="1" x14ac:dyDescent="0.2">
      <c r="A33" s="114" t="s">
        <v>378</v>
      </c>
      <c r="B33" s="115" t="s">
        <v>305</v>
      </c>
      <c r="C33" s="121">
        <v>7141</v>
      </c>
      <c r="D33" s="117" t="s">
        <v>766</v>
      </c>
      <c r="E33" s="118" t="s">
        <v>500</v>
      </c>
      <c r="F33" s="102">
        <v>1</v>
      </c>
      <c r="G33" s="119">
        <v>11</v>
      </c>
      <c r="H33" s="132"/>
      <c r="I33" s="120">
        <f t="shared" si="1"/>
        <v>0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</row>
    <row r="34" spans="1:1021" ht="24.75" customHeight="1" x14ac:dyDescent="0.2">
      <c r="A34" s="114" t="s">
        <v>379</v>
      </c>
      <c r="B34" s="115" t="s">
        <v>305</v>
      </c>
      <c r="C34" s="121">
        <v>122</v>
      </c>
      <c r="D34" s="117" t="s">
        <v>645</v>
      </c>
      <c r="E34" s="118" t="s">
        <v>500</v>
      </c>
      <c r="F34" s="102">
        <v>3.5000000000000003E-2</v>
      </c>
      <c r="G34" s="119">
        <v>0.24500000000000002</v>
      </c>
      <c r="H34" s="132"/>
      <c r="I34" s="120">
        <f t="shared" si="1"/>
        <v>0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</row>
    <row r="35" spans="1:1021" ht="24.75" customHeight="1" x14ac:dyDescent="0.2">
      <c r="A35" s="114" t="s">
        <v>379</v>
      </c>
      <c r="B35" s="115" t="s">
        <v>305</v>
      </c>
      <c r="C35" s="121">
        <v>38383</v>
      </c>
      <c r="D35" s="117" t="s">
        <v>726</v>
      </c>
      <c r="E35" s="118" t="s">
        <v>500</v>
      </c>
      <c r="F35" s="102">
        <v>4.2999999999999997E-2</v>
      </c>
      <c r="G35" s="119">
        <v>0.30099999999999999</v>
      </c>
      <c r="H35" s="132"/>
      <c r="I35" s="120">
        <f t="shared" si="1"/>
        <v>0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</row>
    <row r="36" spans="1:1021" ht="24.75" customHeight="1" x14ac:dyDescent="0.2">
      <c r="A36" s="114" t="s">
        <v>379</v>
      </c>
      <c r="B36" s="115" t="s">
        <v>305</v>
      </c>
      <c r="C36" s="121">
        <v>20083</v>
      </c>
      <c r="D36" s="117" t="s">
        <v>754</v>
      </c>
      <c r="E36" s="118" t="s">
        <v>500</v>
      </c>
      <c r="F36" s="102">
        <v>4.4999999999999998E-2</v>
      </c>
      <c r="G36" s="119">
        <v>0.315</v>
      </c>
      <c r="H36" s="132"/>
      <c r="I36" s="120">
        <f t="shared" si="1"/>
        <v>0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</row>
    <row r="37" spans="1:1021" ht="24.75" customHeight="1" x14ac:dyDescent="0.2">
      <c r="A37" s="114" t="s">
        <v>379</v>
      </c>
      <c r="B37" s="115" t="s">
        <v>305</v>
      </c>
      <c r="C37" s="121">
        <v>7143</v>
      </c>
      <c r="D37" s="117" t="s">
        <v>767</v>
      </c>
      <c r="E37" s="118" t="s">
        <v>500</v>
      </c>
      <c r="F37" s="102">
        <v>1</v>
      </c>
      <c r="G37" s="119">
        <v>7</v>
      </c>
      <c r="H37" s="132"/>
      <c r="I37" s="120">
        <f t="shared" si="1"/>
        <v>0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</row>
    <row r="38" spans="1:1021" ht="24.75" customHeight="1" x14ac:dyDescent="0.2">
      <c r="A38" s="114" t="s">
        <v>380</v>
      </c>
      <c r="B38" s="115" t="s">
        <v>305</v>
      </c>
      <c r="C38" s="121">
        <v>20080</v>
      </c>
      <c r="D38" s="117" t="s">
        <v>646</v>
      </c>
      <c r="E38" s="118" t="s">
        <v>500</v>
      </c>
      <c r="F38" s="102">
        <v>0.23100000000000001</v>
      </c>
      <c r="G38" s="119">
        <v>2.5409999999999999</v>
      </c>
      <c r="H38" s="132"/>
      <c r="I38" s="120">
        <f t="shared" si="1"/>
        <v>0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</row>
    <row r="39" spans="1:1021" ht="24.75" customHeight="1" x14ac:dyDescent="0.2">
      <c r="A39" s="114" t="s">
        <v>380</v>
      </c>
      <c r="B39" s="115" t="s">
        <v>305</v>
      </c>
      <c r="C39" s="121">
        <v>38383</v>
      </c>
      <c r="D39" s="117" t="s">
        <v>726</v>
      </c>
      <c r="E39" s="118" t="s">
        <v>500</v>
      </c>
      <c r="F39" s="102">
        <v>5.5E-2</v>
      </c>
      <c r="G39" s="119">
        <v>0.60499999999999998</v>
      </c>
      <c r="H39" s="132"/>
      <c r="I39" s="120">
        <f t="shared" si="1"/>
        <v>0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</row>
    <row r="40" spans="1:1021" ht="24.75" customHeight="1" x14ac:dyDescent="0.2">
      <c r="A40" s="114" t="s">
        <v>380</v>
      </c>
      <c r="B40" s="115" t="s">
        <v>305</v>
      </c>
      <c r="C40" s="121">
        <v>20083</v>
      </c>
      <c r="D40" s="117" t="s">
        <v>754</v>
      </c>
      <c r="E40" s="118" t="s">
        <v>500</v>
      </c>
      <c r="F40" s="102">
        <v>6.2E-2</v>
      </c>
      <c r="G40" s="119">
        <v>0.68199999999999994</v>
      </c>
      <c r="H40" s="132"/>
      <c r="I40" s="120">
        <f t="shared" si="1"/>
        <v>0</v>
      </c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</row>
    <row r="41" spans="1:1021" ht="24.75" customHeight="1" x14ac:dyDescent="0.2">
      <c r="A41" s="114" t="s">
        <v>380</v>
      </c>
      <c r="B41" s="115" t="s">
        <v>305</v>
      </c>
      <c r="C41" s="121">
        <v>7144</v>
      </c>
      <c r="D41" s="117" t="s">
        <v>768</v>
      </c>
      <c r="E41" s="118" t="s">
        <v>500</v>
      </c>
      <c r="F41" s="102">
        <v>1</v>
      </c>
      <c r="G41" s="119">
        <v>11</v>
      </c>
      <c r="H41" s="132"/>
      <c r="I41" s="120">
        <f t="shared" si="1"/>
        <v>0</v>
      </c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</row>
    <row r="42" spans="1:1021" ht="24.75" customHeight="1" x14ac:dyDescent="0.2">
      <c r="A42" s="114" t="s">
        <v>381</v>
      </c>
      <c r="B42" s="115" t="s">
        <v>305</v>
      </c>
      <c r="C42" s="121">
        <v>122</v>
      </c>
      <c r="D42" s="117" t="s">
        <v>645</v>
      </c>
      <c r="E42" s="118" t="s">
        <v>500</v>
      </c>
      <c r="F42" s="102">
        <v>1.7999999999999999E-2</v>
      </c>
      <c r="G42" s="119">
        <v>0.16199999999999998</v>
      </c>
      <c r="H42" s="132"/>
      <c r="I42" s="120">
        <f t="shared" si="1"/>
        <v>0</v>
      </c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</row>
    <row r="43" spans="1:1021" ht="24.75" customHeight="1" x14ac:dyDescent="0.2">
      <c r="A43" s="114" t="s">
        <v>381</v>
      </c>
      <c r="B43" s="115" t="s">
        <v>305</v>
      </c>
      <c r="C43" s="121">
        <v>38383</v>
      </c>
      <c r="D43" s="117" t="s">
        <v>726</v>
      </c>
      <c r="E43" s="118" t="s">
        <v>500</v>
      </c>
      <c r="F43" s="102">
        <v>0.03</v>
      </c>
      <c r="G43" s="119">
        <v>0.27</v>
      </c>
      <c r="H43" s="132"/>
      <c r="I43" s="120">
        <f t="shared" si="1"/>
        <v>0</v>
      </c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</row>
    <row r="44" spans="1:1021" ht="24.75" customHeight="1" x14ac:dyDescent="0.2">
      <c r="A44" s="114" t="s">
        <v>381</v>
      </c>
      <c r="B44" s="115" t="s">
        <v>305</v>
      </c>
      <c r="C44" s="121">
        <v>20083</v>
      </c>
      <c r="D44" s="117" t="s">
        <v>754</v>
      </c>
      <c r="E44" s="118" t="s">
        <v>500</v>
      </c>
      <c r="F44" s="102">
        <v>2.1000000000000001E-2</v>
      </c>
      <c r="G44" s="119">
        <v>0.189</v>
      </c>
      <c r="H44" s="132"/>
      <c r="I44" s="120">
        <f t="shared" si="1"/>
        <v>0</v>
      </c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</row>
    <row r="45" spans="1:1021" ht="24.75" customHeight="1" x14ac:dyDescent="0.2">
      <c r="A45" s="114" t="s">
        <v>381</v>
      </c>
      <c r="B45" s="115" t="s">
        <v>305</v>
      </c>
      <c r="C45" s="121">
        <v>7128</v>
      </c>
      <c r="D45" s="117" t="s">
        <v>758</v>
      </c>
      <c r="E45" s="118" t="s">
        <v>500</v>
      </c>
      <c r="F45" s="102">
        <v>1</v>
      </c>
      <c r="G45" s="119">
        <v>9</v>
      </c>
      <c r="H45" s="132"/>
      <c r="I45" s="120">
        <f t="shared" si="1"/>
        <v>0</v>
      </c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</row>
    <row r="46" spans="1:1021" ht="24.75" customHeight="1" x14ac:dyDescent="0.2">
      <c r="A46" s="114" t="s">
        <v>382</v>
      </c>
      <c r="B46" s="115" t="s">
        <v>305</v>
      </c>
      <c r="C46" s="121">
        <v>122</v>
      </c>
      <c r="D46" s="117" t="s">
        <v>645</v>
      </c>
      <c r="E46" s="118" t="s">
        <v>500</v>
      </c>
      <c r="F46" s="102">
        <v>6.0000000000000001E-3</v>
      </c>
      <c r="G46" s="119">
        <v>0.438</v>
      </c>
      <c r="H46" s="132"/>
      <c r="I46" s="120">
        <f t="shared" si="1"/>
        <v>0</v>
      </c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</row>
    <row r="47" spans="1:1021" ht="24.75" customHeight="1" x14ac:dyDescent="0.2">
      <c r="A47" s="114" t="s">
        <v>382</v>
      </c>
      <c r="B47" s="115" t="s">
        <v>305</v>
      </c>
      <c r="C47" s="121">
        <v>3542</v>
      </c>
      <c r="D47" s="117" t="s">
        <v>708</v>
      </c>
      <c r="E47" s="118" t="s">
        <v>500</v>
      </c>
      <c r="F47" s="102">
        <v>1</v>
      </c>
      <c r="G47" s="119">
        <v>73</v>
      </c>
      <c r="H47" s="132"/>
      <c r="I47" s="120">
        <f t="shared" si="1"/>
        <v>0</v>
      </c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</row>
    <row r="48" spans="1:1021" ht="24.75" customHeight="1" x14ac:dyDescent="0.2">
      <c r="A48" s="114" t="s">
        <v>382</v>
      </c>
      <c r="B48" s="115" t="s">
        <v>305</v>
      </c>
      <c r="C48" s="121">
        <v>38383</v>
      </c>
      <c r="D48" s="117" t="s">
        <v>726</v>
      </c>
      <c r="E48" s="118" t="s">
        <v>500</v>
      </c>
      <c r="F48" s="102">
        <v>2.5999999999999999E-2</v>
      </c>
      <c r="G48" s="119">
        <v>1.8979999999999999</v>
      </c>
      <c r="H48" s="132"/>
      <c r="I48" s="120">
        <f t="shared" si="1"/>
        <v>0</v>
      </c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</row>
    <row r="49" spans="1:1021" ht="24.75" customHeight="1" x14ac:dyDescent="0.2">
      <c r="A49" s="114" t="s">
        <v>382</v>
      </c>
      <c r="B49" s="115" t="s">
        <v>305</v>
      </c>
      <c r="C49" s="121">
        <v>20083</v>
      </c>
      <c r="D49" s="117" t="s">
        <v>754</v>
      </c>
      <c r="E49" s="118" t="s">
        <v>500</v>
      </c>
      <c r="F49" s="102">
        <v>6.0000000000000001E-3</v>
      </c>
      <c r="G49" s="119">
        <v>0.438</v>
      </c>
      <c r="H49" s="132"/>
      <c r="I49" s="120">
        <f t="shared" si="1"/>
        <v>0</v>
      </c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</row>
    <row r="50" spans="1:1021" ht="24.75" customHeight="1" x14ac:dyDescent="0.2">
      <c r="A50" s="114" t="s">
        <v>383</v>
      </c>
      <c r="B50" s="115" t="s">
        <v>305</v>
      </c>
      <c r="C50" s="121">
        <v>122</v>
      </c>
      <c r="D50" s="117" t="s">
        <v>645</v>
      </c>
      <c r="E50" s="118" t="s">
        <v>500</v>
      </c>
      <c r="F50" s="102">
        <v>7.0000000000000001E-3</v>
      </c>
      <c r="G50" s="119">
        <v>0.112</v>
      </c>
      <c r="H50" s="132"/>
      <c r="I50" s="120">
        <f t="shared" ref="I50:I66" si="2">IFERROR(H50*G50,"")</f>
        <v>0</v>
      </c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</row>
    <row r="51" spans="1:1021" ht="24.75" customHeight="1" x14ac:dyDescent="0.2">
      <c r="A51" s="114" t="s">
        <v>383</v>
      </c>
      <c r="B51" s="115" t="s">
        <v>305</v>
      </c>
      <c r="C51" s="121">
        <v>3529</v>
      </c>
      <c r="D51" s="117" t="s">
        <v>709</v>
      </c>
      <c r="E51" s="118" t="s">
        <v>500</v>
      </c>
      <c r="F51" s="102">
        <v>1</v>
      </c>
      <c r="G51" s="119">
        <v>16</v>
      </c>
      <c r="H51" s="132"/>
      <c r="I51" s="120">
        <f t="shared" si="2"/>
        <v>0</v>
      </c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</row>
    <row r="52" spans="1:1021" ht="24.75" customHeight="1" x14ac:dyDescent="0.2">
      <c r="A52" s="114" t="s">
        <v>383</v>
      </c>
      <c r="B52" s="115" t="s">
        <v>305</v>
      </c>
      <c r="C52" s="121">
        <v>38383</v>
      </c>
      <c r="D52" s="117" t="s">
        <v>726</v>
      </c>
      <c r="E52" s="118" t="s">
        <v>500</v>
      </c>
      <c r="F52" s="102">
        <v>1.2999999999999999E-2</v>
      </c>
      <c r="G52" s="119">
        <v>0.20799999999999999</v>
      </c>
      <c r="H52" s="132"/>
      <c r="I52" s="120">
        <f t="shared" si="2"/>
        <v>0</v>
      </c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</row>
    <row r="53" spans="1:1021" ht="24.75" customHeight="1" x14ac:dyDescent="0.2">
      <c r="A53" s="114" t="s">
        <v>383</v>
      </c>
      <c r="B53" s="115" t="s">
        <v>305</v>
      </c>
      <c r="C53" s="121">
        <v>20083</v>
      </c>
      <c r="D53" s="117" t="s">
        <v>754</v>
      </c>
      <c r="E53" s="118" t="s">
        <v>500</v>
      </c>
      <c r="F53" s="102">
        <v>8.0000000000000002E-3</v>
      </c>
      <c r="G53" s="119">
        <v>0.128</v>
      </c>
      <c r="H53" s="132"/>
      <c r="I53" s="120">
        <f t="shared" si="2"/>
        <v>0</v>
      </c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</row>
    <row r="54" spans="1:1021" ht="24.75" customHeight="1" x14ac:dyDescent="0.2">
      <c r="A54" s="114" t="s">
        <v>384</v>
      </c>
      <c r="B54" s="115" t="s">
        <v>305</v>
      </c>
      <c r="C54" s="121">
        <v>122</v>
      </c>
      <c r="D54" s="117" t="s">
        <v>645</v>
      </c>
      <c r="E54" s="118" t="s">
        <v>500</v>
      </c>
      <c r="F54" s="102">
        <v>8.9999999999999993E-3</v>
      </c>
      <c r="G54" s="119">
        <v>8.0999999999999989E-2</v>
      </c>
      <c r="H54" s="132"/>
      <c r="I54" s="120">
        <f t="shared" si="2"/>
        <v>0</v>
      </c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</row>
    <row r="55" spans="1:1021" ht="24.75" customHeight="1" x14ac:dyDescent="0.2">
      <c r="A55" s="114" t="s">
        <v>384</v>
      </c>
      <c r="B55" s="115" t="s">
        <v>305</v>
      </c>
      <c r="C55" s="121">
        <v>3536</v>
      </c>
      <c r="D55" s="117" t="s">
        <v>710</v>
      </c>
      <c r="E55" s="118" t="s">
        <v>500</v>
      </c>
      <c r="F55" s="102">
        <v>1</v>
      </c>
      <c r="G55" s="119">
        <v>9</v>
      </c>
      <c r="H55" s="132"/>
      <c r="I55" s="120">
        <f t="shared" si="2"/>
        <v>0</v>
      </c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</row>
    <row r="56" spans="1:1021" ht="24.75" customHeight="1" x14ac:dyDescent="0.2">
      <c r="A56" s="114" t="s">
        <v>384</v>
      </c>
      <c r="B56" s="115" t="s">
        <v>305</v>
      </c>
      <c r="C56" s="121">
        <v>38383</v>
      </c>
      <c r="D56" s="117" t="s">
        <v>726</v>
      </c>
      <c r="E56" s="118" t="s">
        <v>500</v>
      </c>
      <c r="F56" s="102">
        <v>1.7000000000000001E-2</v>
      </c>
      <c r="G56" s="119">
        <v>0.15300000000000002</v>
      </c>
      <c r="H56" s="132"/>
      <c r="I56" s="120">
        <f t="shared" si="2"/>
        <v>0</v>
      </c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</row>
    <row r="57" spans="1:1021" ht="24.75" customHeight="1" x14ac:dyDescent="0.2">
      <c r="A57" s="114" t="s">
        <v>384</v>
      </c>
      <c r="B57" s="115" t="s">
        <v>305</v>
      </c>
      <c r="C57" s="121">
        <v>20083</v>
      </c>
      <c r="D57" s="117" t="s">
        <v>754</v>
      </c>
      <c r="E57" s="118" t="s">
        <v>500</v>
      </c>
      <c r="F57" s="102">
        <v>1.0999999999999999E-2</v>
      </c>
      <c r="G57" s="119">
        <v>9.8999999999999991E-2</v>
      </c>
      <c r="H57" s="132"/>
      <c r="I57" s="120">
        <f t="shared" si="2"/>
        <v>0</v>
      </c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</row>
    <row r="58" spans="1:1021" ht="24.75" customHeight="1" x14ac:dyDescent="0.2">
      <c r="A58" s="114" t="s">
        <v>385</v>
      </c>
      <c r="B58" s="115" t="s">
        <v>305</v>
      </c>
      <c r="C58" s="121">
        <v>122</v>
      </c>
      <c r="D58" s="117" t="s">
        <v>645</v>
      </c>
      <c r="E58" s="118" t="s">
        <v>500</v>
      </c>
      <c r="F58" s="102">
        <v>1.2E-2</v>
      </c>
      <c r="G58" s="119">
        <v>0.39600000000000002</v>
      </c>
      <c r="H58" s="132"/>
      <c r="I58" s="120">
        <f t="shared" si="2"/>
        <v>0</v>
      </c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</row>
    <row r="59" spans="1:1021" ht="24.75" customHeight="1" x14ac:dyDescent="0.2">
      <c r="A59" s="114" t="s">
        <v>385</v>
      </c>
      <c r="B59" s="115" t="s">
        <v>305</v>
      </c>
      <c r="C59" s="121">
        <v>3535</v>
      </c>
      <c r="D59" s="117" t="s">
        <v>711</v>
      </c>
      <c r="E59" s="118" t="s">
        <v>500</v>
      </c>
      <c r="F59" s="102">
        <v>1</v>
      </c>
      <c r="G59" s="119">
        <v>33</v>
      </c>
      <c r="H59" s="132"/>
      <c r="I59" s="120">
        <f t="shared" si="2"/>
        <v>0</v>
      </c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</row>
    <row r="60" spans="1:1021" ht="24.75" customHeight="1" x14ac:dyDescent="0.2">
      <c r="A60" s="114" t="s">
        <v>385</v>
      </c>
      <c r="B60" s="115" t="s">
        <v>305</v>
      </c>
      <c r="C60" s="121">
        <v>38383</v>
      </c>
      <c r="D60" s="117" t="s">
        <v>726</v>
      </c>
      <c r="E60" s="118" t="s">
        <v>500</v>
      </c>
      <c r="F60" s="102">
        <v>0.02</v>
      </c>
      <c r="G60" s="119">
        <v>0.66</v>
      </c>
      <c r="H60" s="132"/>
      <c r="I60" s="120">
        <f t="shared" si="2"/>
        <v>0</v>
      </c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</row>
    <row r="61" spans="1:1021" ht="24.75" customHeight="1" x14ac:dyDescent="0.2">
      <c r="A61" s="114" t="s">
        <v>385</v>
      </c>
      <c r="B61" s="115" t="s">
        <v>305</v>
      </c>
      <c r="C61" s="121">
        <v>20083</v>
      </c>
      <c r="D61" s="117" t="s">
        <v>754</v>
      </c>
      <c r="E61" s="118" t="s">
        <v>500</v>
      </c>
      <c r="F61" s="102">
        <v>1.4E-2</v>
      </c>
      <c r="G61" s="119">
        <v>0.46200000000000002</v>
      </c>
      <c r="H61" s="132"/>
      <c r="I61" s="120">
        <f t="shared" si="2"/>
        <v>0</v>
      </c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</row>
    <row r="62" spans="1:1021" ht="24.75" customHeight="1" x14ac:dyDescent="0.2">
      <c r="A62" s="114" t="s">
        <v>386</v>
      </c>
      <c r="B62" s="115" t="s">
        <v>305</v>
      </c>
      <c r="C62" s="121">
        <v>122</v>
      </c>
      <c r="D62" s="117" t="s">
        <v>645</v>
      </c>
      <c r="E62" s="118" t="s">
        <v>500</v>
      </c>
      <c r="F62" s="102">
        <v>0.04</v>
      </c>
      <c r="G62" s="119">
        <v>0.44</v>
      </c>
      <c r="H62" s="132"/>
      <c r="I62" s="120">
        <f t="shared" si="2"/>
        <v>0</v>
      </c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</row>
    <row r="63" spans="1:1021" ht="24.75" customHeight="1" x14ac:dyDescent="0.2">
      <c r="A63" s="114" t="s">
        <v>386</v>
      </c>
      <c r="B63" s="115" t="s">
        <v>305</v>
      </c>
      <c r="C63" s="121">
        <v>3511</v>
      </c>
      <c r="D63" s="117" t="s">
        <v>713</v>
      </c>
      <c r="E63" s="118" t="s">
        <v>500</v>
      </c>
      <c r="F63" s="102">
        <v>1</v>
      </c>
      <c r="G63" s="119">
        <v>11</v>
      </c>
      <c r="H63" s="132"/>
      <c r="I63" s="120">
        <f t="shared" si="2"/>
        <v>0</v>
      </c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</row>
    <row r="64" spans="1:1021" ht="24.75" customHeight="1" x14ac:dyDescent="0.2">
      <c r="A64" s="114" t="s">
        <v>386</v>
      </c>
      <c r="B64" s="115" t="s">
        <v>305</v>
      </c>
      <c r="C64" s="121">
        <v>38383</v>
      </c>
      <c r="D64" s="117" t="s">
        <v>726</v>
      </c>
      <c r="E64" s="118" t="s">
        <v>500</v>
      </c>
      <c r="F64" s="102">
        <v>3.5000000000000003E-2</v>
      </c>
      <c r="G64" s="119">
        <v>0.38500000000000001</v>
      </c>
      <c r="H64" s="132"/>
      <c r="I64" s="120">
        <f t="shared" si="2"/>
        <v>0</v>
      </c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</row>
    <row r="65" spans="1:1021" ht="24.75" customHeight="1" x14ac:dyDescent="0.2">
      <c r="A65" s="114" t="s">
        <v>386</v>
      </c>
      <c r="B65" s="115" t="s">
        <v>305</v>
      </c>
      <c r="C65" s="121">
        <v>20083</v>
      </c>
      <c r="D65" s="117" t="s">
        <v>754</v>
      </c>
      <c r="E65" s="118" t="s">
        <v>500</v>
      </c>
      <c r="F65" s="102">
        <v>5.1999999999999998E-2</v>
      </c>
      <c r="G65" s="119">
        <v>0.57199999999999995</v>
      </c>
      <c r="H65" s="132"/>
      <c r="I65" s="120">
        <f t="shared" si="2"/>
        <v>0</v>
      </c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</row>
    <row r="66" spans="1:1021" ht="24.75" customHeight="1" x14ac:dyDescent="0.2">
      <c r="A66" s="114" t="s">
        <v>387</v>
      </c>
      <c r="B66" s="115" t="s">
        <v>305</v>
      </c>
      <c r="C66" s="121">
        <v>122</v>
      </c>
      <c r="D66" s="117" t="s">
        <v>645</v>
      </c>
      <c r="E66" s="118" t="s">
        <v>500</v>
      </c>
      <c r="F66" s="102">
        <v>7.0000000000000001E-3</v>
      </c>
      <c r="G66" s="119">
        <v>7.6999999999999999E-2</v>
      </c>
      <c r="H66" s="132"/>
      <c r="I66" s="120">
        <f t="shared" si="2"/>
        <v>0</v>
      </c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</row>
    <row r="67" spans="1:1021" ht="24.75" customHeight="1" x14ac:dyDescent="0.2">
      <c r="A67" s="114" t="s">
        <v>387</v>
      </c>
      <c r="B67" s="115" t="s">
        <v>305</v>
      </c>
      <c r="C67" s="121">
        <v>3500</v>
      </c>
      <c r="D67" s="117" t="s">
        <v>712</v>
      </c>
      <c r="E67" s="118" t="s">
        <v>500</v>
      </c>
      <c r="F67" s="102">
        <v>1</v>
      </c>
      <c r="G67" s="119">
        <v>11</v>
      </c>
      <c r="H67" s="132"/>
      <c r="I67" s="120">
        <f t="shared" ref="I67:I130" si="3">IFERROR(H67*G67,"")</f>
        <v>0</v>
      </c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</row>
    <row r="68" spans="1:1021" ht="24.75" customHeight="1" x14ac:dyDescent="0.2">
      <c r="A68" s="114" t="s">
        <v>387</v>
      </c>
      <c r="B68" s="115" t="s">
        <v>305</v>
      </c>
      <c r="C68" s="121">
        <v>38383</v>
      </c>
      <c r="D68" s="117" t="s">
        <v>726</v>
      </c>
      <c r="E68" s="118" t="s">
        <v>500</v>
      </c>
      <c r="F68" s="102">
        <v>1.2999999999999999E-2</v>
      </c>
      <c r="G68" s="119">
        <v>0.14299999999999999</v>
      </c>
      <c r="H68" s="132"/>
      <c r="I68" s="120">
        <f t="shared" si="3"/>
        <v>0</v>
      </c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</row>
    <row r="69" spans="1:1021" ht="24.75" customHeight="1" x14ac:dyDescent="0.2">
      <c r="A69" s="114" t="s">
        <v>387</v>
      </c>
      <c r="B69" s="115" t="s">
        <v>305</v>
      </c>
      <c r="C69" s="121">
        <v>20083</v>
      </c>
      <c r="D69" s="117" t="s">
        <v>754</v>
      </c>
      <c r="E69" s="118" t="s">
        <v>500</v>
      </c>
      <c r="F69" s="102">
        <v>8.0000000000000002E-3</v>
      </c>
      <c r="G69" s="119">
        <v>8.7999999999999995E-2</v>
      </c>
      <c r="H69" s="132"/>
      <c r="I69" s="120">
        <f t="shared" si="3"/>
        <v>0</v>
      </c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</row>
    <row r="70" spans="1:1021" ht="24.75" customHeight="1" x14ac:dyDescent="0.2">
      <c r="A70" s="114" t="s">
        <v>388</v>
      </c>
      <c r="B70" s="115" t="s">
        <v>305</v>
      </c>
      <c r="C70" s="121">
        <v>3143</v>
      </c>
      <c r="D70" s="117" t="s">
        <v>693</v>
      </c>
      <c r="E70" s="118" t="s">
        <v>500</v>
      </c>
      <c r="F70" s="102">
        <v>3.7999999999999999E-2</v>
      </c>
      <c r="G70" s="119">
        <v>0.152</v>
      </c>
      <c r="H70" s="132"/>
      <c r="I70" s="120">
        <f t="shared" si="3"/>
        <v>0</v>
      </c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</row>
    <row r="71" spans="1:1021" ht="24.75" customHeight="1" x14ac:dyDescent="0.2">
      <c r="A71" s="114" t="s">
        <v>388</v>
      </c>
      <c r="B71" s="115" t="s">
        <v>305</v>
      </c>
      <c r="C71" s="121">
        <v>4212</v>
      </c>
      <c r="D71" s="117" t="e">
        <v>#N/A</v>
      </c>
      <c r="E71" s="118" t="e">
        <v>#N/A</v>
      </c>
      <c r="F71" s="102">
        <v>1</v>
      </c>
      <c r="G71" s="119">
        <v>4</v>
      </c>
      <c r="H71" s="132"/>
      <c r="I71" s="120">
        <f t="shared" si="3"/>
        <v>0</v>
      </c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</row>
    <row r="72" spans="1:1021" ht="24.75" customHeight="1" x14ac:dyDescent="0.2">
      <c r="A72" s="114" t="s">
        <v>389</v>
      </c>
      <c r="B72" s="115" t="s">
        <v>305</v>
      </c>
      <c r="C72" s="121">
        <v>3143</v>
      </c>
      <c r="D72" s="117" t="s">
        <v>693</v>
      </c>
      <c r="E72" s="118" t="s">
        <v>500</v>
      </c>
      <c r="F72" s="102">
        <v>2.4E-2</v>
      </c>
      <c r="G72" s="119">
        <v>0.33600000000000002</v>
      </c>
      <c r="H72" s="132"/>
      <c r="I72" s="120">
        <f t="shared" si="3"/>
        <v>0</v>
      </c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</row>
    <row r="73" spans="1:1021" ht="24.75" customHeight="1" x14ac:dyDescent="0.2">
      <c r="A73" s="114" t="s">
        <v>389</v>
      </c>
      <c r="B73" s="115" t="s">
        <v>305</v>
      </c>
      <c r="C73" s="121">
        <v>4210</v>
      </c>
      <c r="D73" s="117" t="e">
        <v>#N/A</v>
      </c>
      <c r="E73" s="118" t="e">
        <v>#N/A</v>
      </c>
      <c r="F73" s="102">
        <v>1</v>
      </c>
      <c r="G73" s="119">
        <v>14</v>
      </c>
      <c r="H73" s="132"/>
      <c r="I73" s="120">
        <f t="shared" si="3"/>
        <v>0</v>
      </c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</row>
    <row r="74" spans="1:1021" ht="24.75" customHeight="1" x14ac:dyDescent="0.2">
      <c r="A74" s="114" t="s">
        <v>390</v>
      </c>
      <c r="B74" s="115" t="s">
        <v>305</v>
      </c>
      <c r="C74" s="121">
        <v>298</v>
      </c>
      <c r="D74" s="117" t="s">
        <v>651</v>
      </c>
      <c r="E74" s="118" t="s">
        <v>500</v>
      </c>
      <c r="F74" s="102">
        <v>1</v>
      </c>
      <c r="G74" s="119">
        <v>4</v>
      </c>
      <c r="H74" s="132"/>
      <c r="I74" s="120">
        <f t="shared" si="3"/>
        <v>0</v>
      </c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</row>
    <row r="75" spans="1:1021" ht="24.75" customHeight="1" x14ac:dyDescent="0.2">
      <c r="A75" s="114" t="s">
        <v>390</v>
      </c>
      <c r="B75" s="115" t="s">
        <v>305</v>
      </c>
      <c r="C75" s="121">
        <v>20078</v>
      </c>
      <c r="D75" s="117" t="s">
        <v>743</v>
      </c>
      <c r="E75" s="118" t="s">
        <v>500</v>
      </c>
      <c r="F75" s="102">
        <v>0.03</v>
      </c>
      <c r="G75" s="119">
        <v>0.12</v>
      </c>
      <c r="H75" s="132"/>
      <c r="I75" s="120">
        <f t="shared" si="3"/>
        <v>0</v>
      </c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</row>
    <row r="76" spans="1:1021" ht="24.75" customHeight="1" x14ac:dyDescent="0.2">
      <c r="A76" s="114" t="s">
        <v>390</v>
      </c>
      <c r="B76" s="115" t="s">
        <v>305</v>
      </c>
      <c r="C76" s="121">
        <v>20045</v>
      </c>
      <c r="D76" s="117" t="s">
        <v>751</v>
      </c>
      <c r="E76" s="118" t="s">
        <v>500</v>
      </c>
      <c r="F76" s="102">
        <v>1</v>
      </c>
      <c r="G76" s="119">
        <v>4</v>
      </c>
      <c r="H76" s="132"/>
      <c r="I76" s="120">
        <f t="shared" si="3"/>
        <v>0</v>
      </c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</row>
    <row r="77" spans="1:1021" ht="24.75" customHeight="1" x14ac:dyDescent="0.2">
      <c r="A77" s="114" t="s">
        <v>391</v>
      </c>
      <c r="B77" s="115" t="s">
        <v>305</v>
      </c>
      <c r="C77" s="121">
        <v>122</v>
      </c>
      <c r="D77" s="117" t="s">
        <v>645</v>
      </c>
      <c r="E77" s="118" t="s">
        <v>500</v>
      </c>
      <c r="F77" s="102">
        <v>2.4E-2</v>
      </c>
      <c r="G77" s="119">
        <v>0.16800000000000001</v>
      </c>
      <c r="H77" s="132"/>
      <c r="I77" s="120">
        <f t="shared" si="3"/>
        <v>0</v>
      </c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</row>
    <row r="78" spans="1:1021" ht="24.75" customHeight="1" x14ac:dyDescent="0.2">
      <c r="A78" s="114" t="s">
        <v>391</v>
      </c>
      <c r="B78" s="115" t="s">
        <v>305</v>
      </c>
      <c r="C78" s="121">
        <v>38383</v>
      </c>
      <c r="D78" s="117" t="s">
        <v>726</v>
      </c>
      <c r="E78" s="118" t="s">
        <v>500</v>
      </c>
      <c r="F78" s="102">
        <v>2.8000000000000001E-2</v>
      </c>
      <c r="G78" s="119">
        <v>0.19600000000000001</v>
      </c>
      <c r="H78" s="132"/>
      <c r="I78" s="120">
        <f t="shared" si="3"/>
        <v>0</v>
      </c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</row>
    <row r="79" spans="1:1021" ht="24.75" customHeight="1" x14ac:dyDescent="0.2">
      <c r="A79" s="114" t="s">
        <v>391</v>
      </c>
      <c r="B79" s="115" t="s">
        <v>305</v>
      </c>
      <c r="C79" s="121">
        <v>3850</v>
      </c>
      <c r="D79" s="117" t="s">
        <v>738</v>
      </c>
      <c r="E79" s="118" t="s">
        <v>500</v>
      </c>
      <c r="F79" s="102">
        <v>1</v>
      </c>
      <c r="G79" s="119">
        <v>7</v>
      </c>
      <c r="H79" s="132"/>
      <c r="I79" s="120">
        <f t="shared" si="3"/>
        <v>0</v>
      </c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</row>
    <row r="80" spans="1:1021" ht="24.75" customHeight="1" x14ac:dyDescent="0.2">
      <c r="A80" s="114" t="s">
        <v>391</v>
      </c>
      <c r="B80" s="115" t="s">
        <v>305</v>
      </c>
      <c r="C80" s="121">
        <v>20083</v>
      </c>
      <c r="D80" s="117" t="s">
        <v>754</v>
      </c>
      <c r="E80" s="118" t="s">
        <v>500</v>
      </c>
      <c r="F80" s="102">
        <v>0.03</v>
      </c>
      <c r="G80" s="119">
        <v>0.21</v>
      </c>
      <c r="H80" s="132"/>
      <c r="I80" s="120">
        <f t="shared" si="3"/>
        <v>0</v>
      </c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</row>
    <row r="81" spans="1:1021" ht="24.75" customHeight="1" x14ac:dyDescent="0.2">
      <c r="A81" s="114" t="s">
        <v>392</v>
      </c>
      <c r="B81" s="115" t="s">
        <v>305</v>
      </c>
      <c r="C81" s="121">
        <v>122</v>
      </c>
      <c r="D81" s="117" t="s">
        <v>645</v>
      </c>
      <c r="E81" s="118" t="s">
        <v>500</v>
      </c>
      <c r="F81" s="102">
        <v>1.7999999999999999E-2</v>
      </c>
      <c r="G81" s="119">
        <v>7.1999999999999995E-2</v>
      </c>
      <c r="H81" s="132"/>
      <c r="I81" s="120">
        <f t="shared" si="3"/>
        <v>0</v>
      </c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</row>
    <row r="82" spans="1:1021" ht="24.75" customHeight="1" x14ac:dyDescent="0.2">
      <c r="A82" s="114" t="s">
        <v>392</v>
      </c>
      <c r="B82" s="115" t="s">
        <v>305</v>
      </c>
      <c r="C82" s="121">
        <v>38383</v>
      </c>
      <c r="D82" s="117" t="s">
        <v>726</v>
      </c>
      <c r="E82" s="118" t="s">
        <v>500</v>
      </c>
      <c r="F82" s="102">
        <v>2.4E-2</v>
      </c>
      <c r="G82" s="119">
        <v>9.6000000000000002E-2</v>
      </c>
      <c r="H82" s="132"/>
      <c r="I82" s="120">
        <f t="shared" si="3"/>
        <v>0</v>
      </c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</row>
    <row r="83" spans="1:1021" ht="24.75" customHeight="1" x14ac:dyDescent="0.2">
      <c r="A83" s="114" t="s">
        <v>392</v>
      </c>
      <c r="B83" s="115" t="s">
        <v>305</v>
      </c>
      <c r="C83" s="121">
        <v>38023</v>
      </c>
      <c r="D83" s="117" t="s">
        <v>739</v>
      </c>
      <c r="E83" s="118" t="s">
        <v>500</v>
      </c>
      <c r="F83" s="102">
        <v>1</v>
      </c>
      <c r="G83" s="119">
        <v>4</v>
      </c>
      <c r="H83" s="132"/>
      <c r="I83" s="120">
        <f t="shared" si="3"/>
        <v>0</v>
      </c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</row>
    <row r="84" spans="1:1021" ht="24.75" customHeight="1" x14ac:dyDescent="0.2">
      <c r="A84" s="114" t="s">
        <v>392</v>
      </c>
      <c r="B84" s="115" t="s">
        <v>305</v>
      </c>
      <c r="C84" s="121">
        <v>20083</v>
      </c>
      <c r="D84" s="117" t="s">
        <v>754</v>
      </c>
      <c r="E84" s="118" t="s">
        <v>500</v>
      </c>
      <c r="F84" s="102">
        <v>2.1999999999999999E-2</v>
      </c>
      <c r="G84" s="119">
        <v>8.7999999999999995E-2</v>
      </c>
      <c r="H84" s="132"/>
      <c r="I84" s="120">
        <f t="shared" si="3"/>
        <v>0</v>
      </c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</row>
    <row r="85" spans="1:1021" ht="24.75" customHeight="1" x14ac:dyDescent="0.2">
      <c r="A85" s="114" t="s">
        <v>393</v>
      </c>
      <c r="B85" s="115" t="s">
        <v>305</v>
      </c>
      <c r="C85" s="121">
        <v>122</v>
      </c>
      <c r="D85" s="117" t="s">
        <v>645</v>
      </c>
      <c r="E85" s="118" t="s">
        <v>500</v>
      </c>
      <c r="F85" s="102">
        <v>1.2E-2</v>
      </c>
      <c r="G85" s="119">
        <v>0.13200000000000001</v>
      </c>
      <c r="H85" s="132"/>
      <c r="I85" s="120">
        <f t="shared" si="3"/>
        <v>0</v>
      </c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</row>
    <row r="86" spans="1:1021" ht="24.75" customHeight="1" x14ac:dyDescent="0.2">
      <c r="A86" s="114" t="s">
        <v>393</v>
      </c>
      <c r="B86" s="115" t="s">
        <v>305</v>
      </c>
      <c r="C86" s="121">
        <v>3872</v>
      </c>
      <c r="D86" s="117" t="s">
        <v>737</v>
      </c>
      <c r="E86" s="118" t="s">
        <v>500</v>
      </c>
      <c r="F86" s="102">
        <v>1</v>
      </c>
      <c r="G86" s="119">
        <v>11</v>
      </c>
      <c r="H86" s="132"/>
      <c r="I86" s="120">
        <f t="shared" si="3"/>
        <v>0</v>
      </c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</row>
    <row r="87" spans="1:1021" ht="24.75" customHeight="1" x14ac:dyDescent="0.2">
      <c r="A87" s="114" t="s">
        <v>393</v>
      </c>
      <c r="B87" s="115" t="s">
        <v>305</v>
      </c>
      <c r="C87" s="121">
        <v>38383</v>
      </c>
      <c r="D87" s="117" t="s">
        <v>726</v>
      </c>
      <c r="E87" s="118" t="s">
        <v>500</v>
      </c>
      <c r="F87" s="102">
        <v>0.02</v>
      </c>
      <c r="G87" s="119">
        <v>0.22</v>
      </c>
      <c r="H87" s="132"/>
      <c r="I87" s="120">
        <f t="shared" si="3"/>
        <v>0</v>
      </c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</row>
    <row r="88" spans="1:1021" ht="24.75" customHeight="1" x14ac:dyDescent="0.2">
      <c r="A88" s="114" t="s">
        <v>393</v>
      </c>
      <c r="B88" s="115" t="s">
        <v>305</v>
      </c>
      <c r="C88" s="121">
        <v>20083</v>
      </c>
      <c r="D88" s="117" t="s">
        <v>754</v>
      </c>
      <c r="E88" s="118" t="s">
        <v>500</v>
      </c>
      <c r="F88" s="102">
        <v>1.4E-2</v>
      </c>
      <c r="G88" s="119">
        <v>0.154</v>
      </c>
      <c r="H88" s="132"/>
      <c r="I88" s="120">
        <f t="shared" si="3"/>
        <v>0</v>
      </c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</row>
    <row r="89" spans="1:1021" ht="24.75" customHeight="1" x14ac:dyDescent="0.2">
      <c r="A89" s="114" t="s">
        <v>394</v>
      </c>
      <c r="B89" s="115" t="s">
        <v>305</v>
      </c>
      <c r="C89" s="121">
        <v>122</v>
      </c>
      <c r="D89" s="117" t="s">
        <v>645</v>
      </c>
      <c r="E89" s="118" t="s">
        <v>500</v>
      </c>
      <c r="F89" s="102">
        <v>7.0000000000000001E-3</v>
      </c>
      <c r="G89" s="119">
        <v>0.126</v>
      </c>
      <c r="H89" s="132"/>
      <c r="I89" s="120">
        <f t="shared" si="3"/>
        <v>0</v>
      </c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</row>
    <row r="90" spans="1:1021" ht="24.75" customHeight="1" x14ac:dyDescent="0.2">
      <c r="A90" s="114" t="s">
        <v>394</v>
      </c>
      <c r="B90" s="115" t="s">
        <v>305</v>
      </c>
      <c r="C90" s="121">
        <v>3869</v>
      </c>
      <c r="D90" s="117" t="s">
        <v>736</v>
      </c>
      <c r="E90" s="118" t="s">
        <v>500</v>
      </c>
      <c r="F90" s="102">
        <v>1</v>
      </c>
      <c r="G90" s="119">
        <v>18</v>
      </c>
      <c r="H90" s="132"/>
      <c r="I90" s="120">
        <f t="shared" si="3"/>
        <v>0</v>
      </c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</row>
    <row r="91" spans="1:1021" ht="24.75" customHeight="1" x14ac:dyDescent="0.2">
      <c r="A91" s="114" t="s">
        <v>394</v>
      </c>
      <c r="B91" s="115" t="s">
        <v>305</v>
      </c>
      <c r="C91" s="121">
        <v>38383</v>
      </c>
      <c r="D91" s="117" t="s">
        <v>726</v>
      </c>
      <c r="E91" s="118" t="s">
        <v>500</v>
      </c>
      <c r="F91" s="102">
        <v>1.2999999999999999E-2</v>
      </c>
      <c r="G91" s="119">
        <v>0.23399999999999999</v>
      </c>
      <c r="H91" s="132"/>
      <c r="I91" s="120">
        <f t="shared" si="3"/>
        <v>0</v>
      </c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</row>
    <row r="92" spans="1:1021" ht="24.75" customHeight="1" x14ac:dyDescent="0.2">
      <c r="A92" s="114" t="s">
        <v>394</v>
      </c>
      <c r="B92" s="115" t="s">
        <v>305</v>
      </c>
      <c r="C92" s="121">
        <v>20083</v>
      </c>
      <c r="D92" s="117" t="s">
        <v>754</v>
      </c>
      <c r="E92" s="118" t="s">
        <v>500</v>
      </c>
      <c r="F92" s="102">
        <v>8.0000000000000002E-3</v>
      </c>
      <c r="G92" s="119">
        <v>0.14400000000000002</v>
      </c>
      <c r="H92" s="132"/>
      <c r="I92" s="120">
        <f t="shared" si="3"/>
        <v>0</v>
      </c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</row>
    <row r="93" spans="1:1021" ht="24.75" customHeight="1" x14ac:dyDescent="0.2">
      <c r="A93" s="114" t="s">
        <v>395</v>
      </c>
      <c r="B93" s="115" t="s">
        <v>305</v>
      </c>
      <c r="C93" s="121">
        <v>97</v>
      </c>
      <c r="D93" s="117" t="s">
        <v>643</v>
      </c>
      <c r="E93" s="118" t="s">
        <v>500</v>
      </c>
      <c r="F93" s="102">
        <v>1</v>
      </c>
      <c r="G93" s="119">
        <v>4</v>
      </c>
      <c r="H93" s="132"/>
      <c r="I93" s="120">
        <f t="shared" si="3"/>
        <v>0</v>
      </c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</row>
    <row r="94" spans="1:1021" ht="24.75" customHeight="1" x14ac:dyDescent="0.2">
      <c r="A94" s="114" t="s">
        <v>395</v>
      </c>
      <c r="B94" s="115" t="s">
        <v>305</v>
      </c>
      <c r="C94" s="121">
        <v>20080</v>
      </c>
      <c r="D94" s="117" t="s">
        <v>646</v>
      </c>
      <c r="E94" s="118" t="s">
        <v>500</v>
      </c>
      <c r="F94" s="102">
        <v>4.5999999999999999E-2</v>
      </c>
      <c r="G94" s="119">
        <v>0.184</v>
      </c>
      <c r="H94" s="132"/>
      <c r="I94" s="120">
        <f t="shared" si="3"/>
        <v>0</v>
      </c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</row>
    <row r="95" spans="1:1021" ht="24.75" customHeight="1" x14ac:dyDescent="0.2">
      <c r="A95" s="114" t="s">
        <v>395</v>
      </c>
      <c r="B95" s="115" t="s">
        <v>305</v>
      </c>
      <c r="C95" s="121">
        <v>38383</v>
      </c>
      <c r="D95" s="117" t="s">
        <v>726</v>
      </c>
      <c r="E95" s="118" t="s">
        <v>500</v>
      </c>
      <c r="F95" s="102">
        <v>1.4E-2</v>
      </c>
      <c r="G95" s="119">
        <v>5.6000000000000001E-2</v>
      </c>
      <c r="H95" s="132"/>
      <c r="I95" s="120">
        <f t="shared" si="3"/>
        <v>0</v>
      </c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</row>
    <row r="96" spans="1:1021" ht="24.75" customHeight="1" x14ac:dyDescent="0.2">
      <c r="A96" s="114" t="s">
        <v>395</v>
      </c>
      <c r="B96" s="115" t="s">
        <v>305</v>
      </c>
      <c r="C96" s="121">
        <v>20083</v>
      </c>
      <c r="D96" s="117" t="s">
        <v>754</v>
      </c>
      <c r="E96" s="118" t="s">
        <v>500</v>
      </c>
      <c r="F96" s="102">
        <v>1.0999999999999999E-2</v>
      </c>
      <c r="G96" s="119">
        <v>4.3999999999999997E-2</v>
      </c>
      <c r="H96" s="132"/>
      <c r="I96" s="120">
        <f t="shared" si="3"/>
        <v>0</v>
      </c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</row>
    <row r="97" spans="1:1021" ht="24.75" customHeight="1" x14ac:dyDescent="0.2">
      <c r="A97" s="114" t="s">
        <v>396</v>
      </c>
      <c r="B97" s="115" t="s">
        <v>305</v>
      </c>
      <c r="C97" s="121">
        <v>20080</v>
      </c>
      <c r="D97" s="117" t="s">
        <v>646</v>
      </c>
      <c r="E97" s="118" t="s">
        <v>500</v>
      </c>
      <c r="F97" s="102">
        <v>4.5999999999999999E-2</v>
      </c>
      <c r="G97" s="119">
        <v>0.184</v>
      </c>
      <c r="H97" s="132"/>
      <c r="I97" s="120">
        <f t="shared" si="3"/>
        <v>0</v>
      </c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</row>
    <row r="98" spans="1:1021" ht="24.75" customHeight="1" x14ac:dyDescent="0.2">
      <c r="A98" s="114" t="s">
        <v>396</v>
      </c>
      <c r="B98" s="115" t="s">
        <v>305</v>
      </c>
      <c r="C98" s="121">
        <v>88</v>
      </c>
      <c r="D98" s="117" t="s">
        <v>644</v>
      </c>
      <c r="E98" s="118" t="s">
        <v>500</v>
      </c>
      <c r="F98" s="102">
        <v>1</v>
      </c>
      <c r="G98" s="119">
        <v>4</v>
      </c>
      <c r="H98" s="132"/>
      <c r="I98" s="120">
        <f t="shared" si="3"/>
        <v>0</v>
      </c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</row>
    <row r="99" spans="1:1021" ht="24.75" customHeight="1" x14ac:dyDescent="0.2">
      <c r="A99" s="114" t="s">
        <v>396</v>
      </c>
      <c r="B99" s="115" t="s">
        <v>305</v>
      </c>
      <c r="C99" s="121">
        <v>38383</v>
      </c>
      <c r="D99" s="117" t="s">
        <v>726</v>
      </c>
      <c r="E99" s="118" t="s">
        <v>500</v>
      </c>
      <c r="F99" s="102">
        <v>2.3E-2</v>
      </c>
      <c r="G99" s="119">
        <v>9.1999999999999998E-2</v>
      </c>
      <c r="H99" s="132"/>
      <c r="I99" s="120">
        <f t="shared" si="3"/>
        <v>0</v>
      </c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</row>
    <row r="100" spans="1:1021" ht="24.75" customHeight="1" x14ac:dyDescent="0.2">
      <c r="A100" s="114" t="s">
        <v>396</v>
      </c>
      <c r="B100" s="115" t="s">
        <v>305</v>
      </c>
      <c r="C100" s="121">
        <v>20083</v>
      </c>
      <c r="D100" s="117" t="s">
        <v>754</v>
      </c>
      <c r="E100" s="118" t="s">
        <v>500</v>
      </c>
      <c r="F100" s="102">
        <v>0.01</v>
      </c>
      <c r="G100" s="119">
        <v>0.04</v>
      </c>
      <c r="H100" s="132"/>
      <c r="I100" s="120">
        <f t="shared" si="3"/>
        <v>0</v>
      </c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</row>
    <row r="101" spans="1:1021" ht="24.75" customHeight="1" x14ac:dyDescent="0.2">
      <c r="A101" s="114" t="s">
        <v>397</v>
      </c>
      <c r="B101" s="115" t="s">
        <v>305</v>
      </c>
      <c r="C101" s="121">
        <v>314</v>
      </c>
      <c r="D101" s="117" t="e">
        <v>#N/A</v>
      </c>
      <c r="E101" s="118" t="e">
        <v>#N/A</v>
      </c>
      <c r="F101" s="102">
        <v>3.1E-2</v>
      </c>
      <c r="G101" s="119">
        <v>0.248</v>
      </c>
      <c r="H101" s="132"/>
      <c r="I101" s="120">
        <f t="shared" si="3"/>
        <v>0</v>
      </c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</row>
    <row r="102" spans="1:1021" ht="24.75" customHeight="1" x14ac:dyDescent="0.2">
      <c r="A102" s="114" t="s">
        <v>397</v>
      </c>
      <c r="B102" s="115" t="s">
        <v>305</v>
      </c>
      <c r="C102" s="121">
        <v>7121</v>
      </c>
      <c r="D102" s="117" t="s">
        <v>759</v>
      </c>
      <c r="E102" s="118" t="s">
        <v>500</v>
      </c>
      <c r="F102" s="102">
        <v>1</v>
      </c>
      <c r="G102" s="119">
        <v>8</v>
      </c>
      <c r="H102" s="132"/>
      <c r="I102" s="120">
        <f t="shared" si="3"/>
        <v>0</v>
      </c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</row>
    <row r="103" spans="1:1021" ht="24.75" customHeight="1" x14ac:dyDescent="0.2">
      <c r="A103" s="114" t="s">
        <v>398</v>
      </c>
      <c r="B103" s="115" t="s">
        <v>305</v>
      </c>
      <c r="C103" s="121">
        <v>3146</v>
      </c>
      <c r="D103" s="117" t="s">
        <v>692</v>
      </c>
      <c r="E103" s="118" t="s">
        <v>500</v>
      </c>
      <c r="F103" s="102">
        <v>3.9E-2</v>
      </c>
      <c r="G103" s="119">
        <v>0.27300000000000002</v>
      </c>
      <c r="H103" s="132"/>
      <c r="I103" s="120">
        <f t="shared" si="3"/>
        <v>0</v>
      </c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</row>
    <row r="104" spans="1:1021" ht="24.75" customHeight="1" x14ac:dyDescent="0.2">
      <c r="A104" s="114" t="s">
        <v>398</v>
      </c>
      <c r="B104" s="115" t="s">
        <v>305</v>
      </c>
      <c r="C104" s="121">
        <v>3524</v>
      </c>
      <c r="D104" s="117" t="s">
        <v>702</v>
      </c>
      <c r="E104" s="118" t="s">
        <v>500</v>
      </c>
      <c r="F104" s="102">
        <v>1</v>
      </c>
      <c r="G104" s="119">
        <v>7</v>
      </c>
      <c r="H104" s="132"/>
      <c r="I104" s="120">
        <f t="shared" si="3"/>
        <v>0</v>
      </c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</row>
    <row r="105" spans="1:1021" ht="24.75" customHeight="1" x14ac:dyDescent="0.2">
      <c r="A105" s="114" t="s">
        <v>399</v>
      </c>
      <c r="B105" s="115" t="s">
        <v>305</v>
      </c>
      <c r="C105" s="121">
        <v>3146</v>
      </c>
      <c r="D105" s="117" t="s">
        <v>692</v>
      </c>
      <c r="E105" s="118" t="s">
        <v>500</v>
      </c>
      <c r="F105" s="102">
        <v>3.1E-2</v>
      </c>
      <c r="G105" s="119">
        <v>1.5189999999999999</v>
      </c>
      <c r="H105" s="132"/>
      <c r="I105" s="120">
        <f t="shared" si="3"/>
        <v>0</v>
      </c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</row>
    <row r="106" spans="1:1021" ht="24.75" customHeight="1" x14ac:dyDescent="0.2">
      <c r="A106" s="114" t="s">
        <v>399</v>
      </c>
      <c r="B106" s="115" t="s">
        <v>305</v>
      </c>
      <c r="C106" s="121">
        <v>3515</v>
      </c>
      <c r="D106" s="117" t="s">
        <v>701</v>
      </c>
      <c r="E106" s="118" t="s">
        <v>500</v>
      </c>
      <c r="F106" s="102">
        <v>1</v>
      </c>
      <c r="G106" s="119">
        <v>49</v>
      </c>
      <c r="H106" s="132"/>
      <c r="I106" s="120">
        <f t="shared" si="3"/>
        <v>0</v>
      </c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</row>
    <row r="107" spans="1:1021" ht="24.75" customHeight="1" x14ac:dyDescent="0.2">
      <c r="A107" s="114" t="s">
        <v>400</v>
      </c>
      <c r="B107" s="115" t="s">
        <v>305</v>
      </c>
      <c r="C107" s="121">
        <v>3146</v>
      </c>
      <c r="D107" s="117" t="s">
        <v>692</v>
      </c>
      <c r="E107" s="118" t="s">
        <v>500</v>
      </c>
      <c r="F107" s="102">
        <v>0.04</v>
      </c>
      <c r="G107" s="119">
        <v>0.92</v>
      </c>
      <c r="H107" s="132"/>
      <c r="I107" s="120">
        <f t="shared" si="3"/>
        <v>0</v>
      </c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</row>
    <row r="108" spans="1:1021" ht="24.75" customHeight="1" x14ac:dyDescent="0.2">
      <c r="A108" s="114" t="s">
        <v>400</v>
      </c>
      <c r="B108" s="115" t="s">
        <v>305</v>
      </c>
      <c r="C108" s="121">
        <v>3522</v>
      </c>
      <c r="D108" s="117" t="s">
        <v>698</v>
      </c>
      <c r="E108" s="118" t="s">
        <v>500</v>
      </c>
      <c r="F108" s="102">
        <v>1</v>
      </c>
      <c r="G108" s="119">
        <v>23</v>
      </c>
      <c r="H108" s="132"/>
      <c r="I108" s="120">
        <f t="shared" si="3"/>
        <v>0</v>
      </c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</row>
    <row r="109" spans="1:1021" ht="24.75" customHeight="1" x14ac:dyDescent="0.2">
      <c r="A109" s="114" t="s">
        <v>401</v>
      </c>
      <c r="B109" s="115" t="s">
        <v>305</v>
      </c>
      <c r="C109" s="121">
        <v>122</v>
      </c>
      <c r="D109" s="117" t="s">
        <v>645</v>
      </c>
      <c r="E109" s="118" t="s">
        <v>500</v>
      </c>
      <c r="F109" s="102">
        <v>7.0000000000000001E-3</v>
      </c>
      <c r="G109" s="119">
        <v>7.6999999999999999E-2</v>
      </c>
      <c r="H109" s="132"/>
      <c r="I109" s="120">
        <f t="shared" si="3"/>
        <v>0</v>
      </c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</row>
    <row r="110" spans="1:1021" ht="24.75" customHeight="1" x14ac:dyDescent="0.2">
      <c r="A110" s="114" t="s">
        <v>401</v>
      </c>
      <c r="B110" s="115" t="s">
        <v>305</v>
      </c>
      <c r="C110" s="121">
        <v>38383</v>
      </c>
      <c r="D110" s="117" t="s">
        <v>726</v>
      </c>
      <c r="E110" s="118" t="s">
        <v>500</v>
      </c>
      <c r="F110" s="102">
        <v>1.2999999999999999E-2</v>
      </c>
      <c r="G110" s="119">
        <v>0.14299999999999999</v>
      </c>
      <c r="H110" s="132"/>
      <c r="I110" s="120">
        <f t="shared" si="3"/>
        <v>0</v>
      </c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</row>
    <row r="111" spans="1:1021" ht="24.75" customHeight="1" x14ac:dyDescent="0.2">
      <c r="A111" s="114" t="s">
        <v>401</v>
      </c>
      <c r="B111" s="115" t="s">
        <v>305</v>
      </c>
      <c r="C111" s="121">
        <v>3906</v>
      </c>
      <c r="D111" s="117" t="s">
        <v>741</v>
      </c>
      <c r="E111" s="118" t="s">
        <v>500</v>
      </c>
      <c r="F111" s="102">
        <v>1</v>
      </c>
      <c r="G111" s="119">
        <v>11</v>
      </c>
      <c r="H111" s="132"/>
      <c r="I111" s="120">
        <f t="shared" si="3"/>
        <v>0</v>
      </c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</row>
    <row r="112" spans="1:1021" ht="24.75" customHeight="1" x14ac:dyDescent="0.2">
      <c r="A112" s="114" t="s">
        <v>401</v>
      </c>
      <c r="B112" s="115" t="s">
        <v>305</v>
      </c>
      <c r="C112" s="121">
        <v>20083</v>
      </c>
      <c r="D112" s="117" t="s">
        <v>754</v>
      </c>
      <c r="E112" s="118" t="s">
        <v>500</v>
      </c>
      <c r="F112" s="102">
        <v>8.0000000000000002E-3</v>
      </c>
      <c r="G112" s="119">
        <v>8.7999999999999995E-2</v>
      </c>
      <c r="H112" s="132"/>
      <c r="I112" s="120">
        <f t="shared" si="3"/>
        <v>0</v>
      </c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</row>
    <row r="113" spans="1:1021" ht="24.75" customHeight="1" x14ac:dyDescent="0.2">
      <c r="A113" s="114" t="s">
        <v>402</v>
      </c>
      <c r="B113" s="115" t="s">
        <v>305</v>
      </c>
      <c r="C113" s="121">
        <v>7588</v>
      </c>
      <c r="D113" s="117" t="s">
        <v>652</v>
      </c>
      <c r="E113" s="118" t="s">
        <v>500</v>
      </c>
      <c r="F113" s="102">
        <v>1</v>
      </c>
      <c r="G113" s="119">
        <v>4</v>
      </c>
      <c r="H113" s="132"/>
      <c r="I113" s="120">
        <f t="shared" si="3"/>
        <v>0</v>
      </c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</row>
    <row r="114" spans="1:1021" ht="24.75" customHeight="1" x14ac:dyDescent="0.2">
      <c r="A114" s="114" t="s">
        <v>403</v>
      </c>
      <c r="B114" s="115" t="s">
        <v>305</v>
      </c>
      <c r="C114" s="121">
        <v>38383</v>
      </c>
      <c r="D114" s="117" t="s">
        <v>726</v>
      </c>
      <c r="E114" s="118" t="s">
        <v>500</v>
      </c>
      <c r="F114" s="102">
        <v>3.2000000000000001E-2</v>
      </c>
      <c r="G114" s="119">
        <v>4.2560000000000002</v>
      </c>
      <c r="H114" s="132"/>
      <c r="I114" s="120">
        <f t="shared" si="3"/>
        <v>0</v>
      </c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</row>
    <row r="115" spans="1:1021" ht="24.75" customHeight="1" x14ac:dyDescent="0.2">
      <c r="A115" s="114" t="s">
        <v>403</v>
      </c>
      <c r="B115" s="115" t="s">
        <v>305</v>
      </c>
      <c r="C115" s="121">
        <v>9867</v>
      </c>
      <c r="D115" s="117" t="s">
        <v>789</v>
      </c>
      <c r="E115" s="118" t="s">
        <v>642</v>
      </c>
      <c r="F115" s="102">
        <v>1.0609999999999999</v>
      </c>
      <c r="G115" s="119">
        <v>141.113</v>
      </c>
      <c r="H115" s="132"/>
      <c r="I115" s="120">
        <f t="shared" si="3"/>
        <v>0</v>
      </c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</row>
    <row r="116" spans="1:1021" ht="24.75" customHeight="1" x14ac:dyDescent="0.2">
      <c r="A116" s="114" t="s">
        <v>404</v>
      </c>
      <c r="B116" s="115" t="s">
        <v>305</v>
      </c>
      <c r="C116" s="121">
        <v>38383</v>
      </c>
      <c r="D116" s="117" t="s">
        <v>726</v>
      </c>
      <c r="E116" s="118" t="s">
        <v>500</v>
      </c>
      <c r="F116" s="102">
        <v>3.7999999999999999E-2</v>
      </c>
      <c r="G116" s="119">
        <v>11.134</v>
      </c>
      <c r="H116" s="132"/>
      <c r="I116" s="120">
        <f t="shared" si="3"/>
        <v>0</v>
      </c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</row>
    <row r="117" spans="1:1021" ht="24.75" customHeight="1" x14ac:dyDescent="0.2">
      <c r="A117" s="114" t="s">
        <v>404</v>
      </c>
      <c r="B117" s="115" t="s">
        <v>305</v>
      </c>
      <c r="C117" s="121">
        <v>9868</v>
      </c>
      <c r="D117" s="117" t="s">
        <v>790</v>
      </c>
      <c r="E117" s="118" t="s">
        <v>642</v>
      </c>
      <c r="F117" s="102">
        <v>1.0609999999999999</v>
      </c>
      <c r="G117" s="119">
        <v>310.87299999999999</v>
      </c>
      <c r="H117" s="132"/>
      <c r="I117" s="120">
        <f t="shared" si="3"/>
        <v>0</v>
      </c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  <c r="ALX117"/>
      <c r="ALY117"/>
      <c r="ALZ117"/>
      <c r="AMA117"/>
      <c r="AMB117"/>
      <c r="AMC117"/>
      <c r="AMD117"/>
      <c r="AME117"/>
      <c r="AMF117"/>
      <c r="AMG117"/>
    </row>
    <row r="118" spans="1:1021" ht="24.75" customHeight="1" x14ac:dyDescent="0.2">
      <c r="A118" s="114" t="s">
        <v>405</v>
      </c>
      <c r="B118" s="115" t="s">
        <v>305</v>
      </c>
      <c r="C118" s="121">
        <v>38383</v>
      </c>
      <c r="D118" s="117" t="s">
        <v>726</v>
      </c>
      <c r="E118" s="118" t="s">
        <v>500</v>
      </c>
      <c r="F118" s="102">
        <v>4.4999999999999998E-2</v>
      </c>
      <c r="G118" s="119">
        <v>0.495</v>
      </c>
      <c r="H118" s="132"/>
      <c r="I118" s="120">
        <f t="shared" si="3"/>
        <v>0</v>
      </c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</row>
    <row r="119" spans="1:1021" ht="24.75" customHeight="1" x14ac:dyDescent="0.2">
      <c r="A119" s="114" t="s">
        <v>405</v>
      </c>
      <c r="B119" s="115" t="s">
        <v>305</v>
      </c>
      <c r="C119" s="121">
        <v>9869</v>
      </c>
      <c r="D119" s="117" t="s">
        <v>791</v>
      </c>
      <c r="E119" s="118" t="s">
        <v>642</v>
      </c>
      <c r="F119" s="102">
        <v>1.0609999999999999</v>
      </c>
      <c r="G119" s="119">
        <v>11.670999999999999</v>
      </c>
      <c r="H119" s="132"/>
      <c r="I119" s="120">
        <f t="shared" si="3"/>
        <v>0</v>
      </c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/>
      <c r="ALY119"/>
      <c r="ALZ119"/>
      <c r="AMA119"/>
      <c r="AMB119"/>
      <c r="AMC119"/>
      <c r="AMD119"/>
      <c r="AME119"/>
      <c r="AMF119"/>
      <c r="AMG119"/>
    </row>
    <row r="120" spans="1:1021" ht="24.75" customHeight="1" x14ac:dyDescent="0.2">
      <c r="A120" s="114" t="s">
        <v>406</v>
      </c>
      <c r="B120" s="115" t="s">
        <v>305</v>
      </c>
      <c r="C120" s="121">
        <v>38383</v>
      </c>
      <c r="D120" s="117" t="s">
        <v>726</v>
      </c>
      <c r="E120" s="118" t="s">
        <v>500</v>
      </c>
      <c r="F120" s="102">
        <v>2.2000000000000002</v>
      </c>
      <c r="G120" s="119">
        <v>127.60000000000001</v>
      </c>
      <c r="H120" s="132"/>
      <c r="I120" s="120">
        <f t="shared" si="3"/>
        <v>0</v>
      </c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</row>
    <row r="121" spans="1:1021" ht="24.75" customHeight="1" x14ac:dyDescent="0.2">
      <c r="A121" s="114" t="s">
        <v>406</v>
      </c>
      <c r="B121" s="115" t="s">
        <v>305</v>
      </c>
      <c r="C121" s="121">
        <v>9874</v>
      </c>
      <c r="D121" s="117" t="s">
        <v>792</v>
      </c>
      <c r="E121" s="118" t="s">
        <v>642</v>
      </c>
      <c r="F121" s="102">
        <v>13.14</v>
      </c>
      <c r="G121" s="119">
        <v>762.12</v>
      </c>
      <c r="H121" s="132"/>
      <c r="I121" s="120">
        <f t="shared" si="3"/>
        <v>0</v>
      </c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</row>
    <row r="122" spans="1:1021" ht="24.75" customHeight="1" x14ac:dyDescent="0.2">
      <c r="A122" s="114" t="s">
        <v>407</v>
      </c>
      <c r="B122" s="115" t="s">
        <v>305</v>
      </c>
      <c r="C122" s="121">
        <v>38383</v>
      </c>
      <c r="D122" s="117" t="s">
        <v>726</v>
      </c>
      <c r="E122" s="118" t="s">
        <v>500</v>
      </c>
      <c r="F122" s="102">
        <v>1.0999999999999999E-2</v>
      </c>
      <c r="G122" s="119">
        <v>0.52800000000000002</v>
      </c>
      <c r="H122" s="132"/>
      <c r="I122" s="120">
        <f t="shared" si="3"/>
        <v>0</v>
      </c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</row>
    <row r="123" spans="1:1021" ht="24.75" customHeight="1" x14ac:dyDescent="0.2">
      <c r="A123" s="114" t="s">
        <v>407</v>
      </c>
      <c r="B123" s="115" t="s">
        <v>305</v>
      </c>
      <c r="C123" s="121">
        <v>9873</v>
      </c>
      <c r="D123" s="117" t="s">
        <v>793</v>
      </c>
      <c r="E123" s="118" t="s">
        <v>642</v>
      </c>
      <c r="F123" s="102">
        <v>1.0609999999999999</v>
      </c>
      <c r="G123" s="119">
        <v>50.927999999999997</v>
      </c>
      <c r="H123" s="132"/>
      <c r="I123" s="120">
        <f t="shared" si="3"/>
        <v>0</v>
      </c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</row>
    <row r="124" spans="1:1021" ht="24.75" customHeight="1" x14ac:dyDescent="0.2">
      <c r="A124" s="114" t="s">
        <v>408</v>
      </c>
      <c r="B124" s="115" t="s">
        <v>305</v>
      </c>
      <c r="C124" s="121">
        <v>38383</v>
      </c>
      <c r="D124" s="117" t="s">
        <v>726</v>
      </c>
      <c r="E124" s="118" t="s">
        <v>500</v>
      </c>
      <c r="F124" s="102">
        <v>1.6E-2</v>
      </c>
      <c r="G124" s="119">
        <v>0.16</v>
      </c>
      <c r="H124" s="132"/>
      <c r="I124" s="120">
        <f t="shared" si="3"/>
        <v>0</v>
      </c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</row>
    <row r="125" spans="1:1021" ht="24.75" customHeight="1" x14ac:dyDescent="0.2">
      <c r="A125" s="114" t="s">
        <v>408</v>
      </c>
      <c r="B125" s="115" t="s">
        <v>305</v>
      </c>
      <c r="C125" s="121">
        <v>9872</v>
      </c>
      <c r="D125" s="117" t="s">
        <v>794</v>
      </c>
      <c r="E125" s="118" t="s">
        <v>642</v>
      </c>
      <c r="F125" s="102">
        <v>1.0609999999999999</v>
      </c>
      <c r="G125" s="119">
        <v>10.61</v>
      </c>
      <c r="H125" s="132"/>
      <c r="I125" s="120">
        <f t="shared" si="3"/>
        <v>0</v>
      </c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</row>
    <row r="126" spans="1:1021" ht="24.75" customHeight="1" x14ac:dyDescent="0.2">
      <c r="A126" s="114" t="s">
        <v>409</v>
      </c>
      <c r="B126" s="115" t="s">
        <v>305</v>
      </c>
      <c r="C126" s="121">
        <v>122</v>
      </c>
      <c r="D126" s="117" t="s">
        <v>645</v>
      </c>
      <c r="E126" s="118" t="s">
        <v>500</v>
      </c>
      <c r="F126" s="102">
        <v>7.0000000000000001E-3</v>
      </c>
      <c r="G126" s="119">
        <v>2.8000000000000001E-2</v>
      </c>
      <c r="H126" s="132"/>
      <c r="I126" s="120">
        <f t="shared" si="3"/>
        <v>0</v>
      </c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</row>
    <row r="127" spans="1:1021" ht="24.75" customHeight="1" x14ac:dyDescent="0.2">
      <c r="A127" s="114" t="s">
        <v>409</v>
      </c>
      <c r="B127" s="115" t="s">
        <v>305</v>
      </c>
      <c r="C127" s="121">
        <v>12909</v>
      </c>
      <c r="D127" s="117" t="s">
        <v>670</v>
      </c>
      <c r="E127" s="118" t="s">
        <v>500</v>
      </c>
      <c r="F127" s="102">
        <v>1</v>
      </c>
      <c r="G127" s="119">
        <v>4</v>
      </c>
      <c r="H127" s="132"/>
      <c r="I127" s="120">
        <f t="shared" si="3"/>
        <v>0</v>
      </c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  <c r="ALX127"/>
      <c r="ALY127"/>
      <c r="ALZ127"/>
      <c r="AMA127"/>
      <c r="AMB127"/>
      <c r="AMC127"/>
      <c r="AMD127"/>
      <c r="AME127"/>
      <c r="AMF127"/>
      <c r="AMG127"/>
    </row>
    <row r="128" spans="1:1021" ht="24.75" customHeight="1" x14ac:dyDescent="0.2">
      <c r="A128" s="114" t="s">
        <v>409</v>
      </c>
      <c r="B128" s="115" t="s">
        <v>305</v>
      </c>
      <c r="C128" s="121">
        <v>20083</v>
      </c>
      <c r="D128" s="117" t="s">
        <v>754</v>
      </c>
      <c r="E128" s="118" t="s">
        <v>500</v>
      </c>
      <c r="F128" s="102">
        <v>5.0000000000000001E-3</v>
      </c>
      <c r="G128" s="119">
        <v>0.02</v>
      </c>
      <c r="H128" s="132"/>
      <c r="I128" s="120">
        <f t="shared" si="3"/>
        <v>0</v>
      </c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</row>
    <row r="129" spans="1:1021" ht="24.75" customHeight="1" x14ac:dyDescent="0.2">
      <c r="A129" s="114" t="s">
        <v>410</v>
      </c>
      <c r="B129" s="115" t="s">
        <v>305</v>
      </c>
      <c r="C129" s="121">
        <v>122</v>
      </c>
      <c r="D129" s="117" t="s">
        <v>645</v>
      </c>
      <c r="E129" s="118" t="s">
        <v>500</v>
      </c>
      <c r="F129" s="102">
        <v>1.2E-2</v>
      </c>
      <c r="G129" s="119">
        <v>2.4E-2</v>
      </c>
      <c r="H129" s="132"/>
      <c r="I129" s="120">
        <f t="shared" si="3"/>
        <v>0</v>
      </c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</row>
    <row r="130" spans="1:1021" ht="24.75" customHeight="1" x14ac:dyDescent="0.2">
      <c r="A130" s="114" t="s">
        <v>410</v>
      </c>
      <c r="B130" s="115" t="s">
        <v>305</v>
      </c>
      <c r="C130" s="121">
        <v>12910</v>
      </c>
      <c r="D130" s="117" t="s">
        <v>671</v>
      </c>
      <c r="E130" s="118" t="s">
        <v>500</v>
      </c>
      <c r="F130" s="102">
        <v>1</v>
      </c>
      <c r="G130" s="119">
        <v>2</v>
      </c>
      <c r="H130" s="132"/>
      <c r="I130" s="120">
        <f t="shared" si="3"/>
        <v>0</v>
      </c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</row>
    <row r="131" spans="1:1021" ht="24.75" customHeight="1" x14ac:dyDescent="0.2">
      <c r="A131" s="114" t="s">
        <v>410</v>
      </c>
      <c r="B131" s="115" t="s">
        <v>305</v>
      </c>
      <c r="C131" s="121">
        <v>20083</v>
      </c>
      <c r="D131" s="117" t="s">
        <v>754</v>
      </c>
      <c r="E131" s="118" t="s">
        <v>500</v>
      </c>
      <c r="F131" s="102">
        <v>0.01</v>
      </c>
      <c r="G131" s="119">
        <v>0.02</v>
      </c>
      <c r="H131" s="132"/>
      <c r="I131" s="120">
        <f t="shared" ref="I131:I194" si="4">IFERROR(H131*G131,"")</f>
        <v>0</v>
      </c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</row>
    <row r="132" spans="1:1021" ht="24.75" customHeight="1" x14ac:dyDescent="0.2">
      <c r="A132" s="114" t="s">
        <v>411</v>
      </c>
      <c r="B132" s="115" t="s">
        <v>305</v>
      </c>
      <c r="C132" s="121">
        <v>301</v>
      </c>
      <c r="D132" s="117" t="s">
        <v>647</v>
      </c>
      <c r="E132" s="118" t="s">
        <v>500</v>
      </c>
      <c r="F132" s="102">
        <v>2</v>
      </c>
      <c r="G132" s="119">
        <v>14</v>
      </c>
      <c r="H132" s="132"/>
      <c r="I132" s="120">
        <f t="shared" si="4"/>
        <v>0</v>
      </c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</row>
    <row r="133" spans="1:1021" ht="24.75" customHeight="1" x14ac:dyDescent="0.2">
      <c r="A133" s="114" t="s">
        <v>411</v>
      </c>
      <c r="B133" s="115" t="s">
        <v>305</v>
      </c>
      <c r="C133" s="121">
        <v>20078</v>
      </c>
      <c r="D133" s="117" t="s">
        <v>743</v>
      </c>
      <c r="E133" s="118" t="s">
        <v>500</v>
      </c>
      <c r="F133" s="102">
        <v>9.1999999999999998E-2</v>
      </c>
      <c r="G133" s="119">
        <v>0.64400000000000002</v>
      </c>
      <c r="H133" s="132"/>
      <c r="I133" s="120">
        <f t="shared" si="4"/>
        <v>0</v>
      </c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</row>
    <row r="134" spans="1:1021" ht="24.75" customHeight="1" x14ac:dyDescent="0.2">
      <c r="A134" s="114" t="s">
        <v>411</v>
      </c>
      <c r="B134" s="115" t="s">
        <v>305</v>
      </c>
      <c r="C134" s="121">
        <v>7091</v>
      </c>
      <c r="D134" s="117" t="s">
        <v>760</v>
      </c>
      <c r="E134" s="118" t="s">
        <v>500</v>
      </c>
      <c r="F134" s="102">
        <v>1</v>
      </c>
      <c r="G134" s="119">
        <v>7</v>
      </c>
      <c r="H134" s="132"/>
      <c r="I134" s="120">
        <f t="shared" si="4"/>
        <v>0</v>
      </c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</row>
    <row r="135" spans="1:1021" ht="24.75" customHeight="1" x14ac:dyDescent="0.2">
      <c r="A135" s="114" t="s">
        <v>412</v>
      </c>
      <c r="B135" s="115" t="s">
        <v>305</v>
      </c>
      <c r="C135" s="121">
        <v>301</v>
      </c>
      <c r="D135" s="117" t="s">
        <v>647</v>
      </c>
      <c r="E135" s="118" t="s">
        <v>500</v>
      </c>
      <c r="F135" s="102">
        <v>1</v>
      </c>
      <c r="G135" s="119">
        <v>9</v>
      </c>
      <c r="H135" s="132"/>
      <c r="I135" s="120">
        <f t="shared" si="4"/>
        <v>0</v>
      </c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</row>
    <row r="136" spans="1:1021" ht="24.75" customHeight="1" x14ac:dyDescent="0.2">
      <c r="A136" s="114" t="s">
        <v>412</v>
      </c>
      <c r="B136" s="115" t="s">
        <v>305</v>
      </c>
      <c r="C136" s="121">
        <v>298</v>
      </c>
      <c r="D136" s="117" t="s">
        <v>651</v>
      </c>
      <c r="E136" s="118" t="s">
        <v>500</v>
      </c>
      <c r="F136" s="102">
        <v>1</v>
      </c>
      <c r="G136" s="119">
        <v>9</v>
      </c>
      <c r="H136" s="132"/>
      <c r="I136" s="120">
        <f t="shared" si="4"/>
        <v>0</v>
      </c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</row>
    <row r="137" spans="1:1021" ht="24.75" customHeight="1" x14ac:dyDescent="0.2">
      <c r="A137" s="114" t="s">
        <v>412</v>
      </c>
      <c r="B137" s="115" t="s">
        <v>305</v>
      </c>
      <c r="C137" s="121">
        <v>20078</v>
      </c>
      <c r="D137" s="117" t="s">
        <v>743</v>
      </c>
      <c r="E137" s="118" t="s">
        <v>500</v>
      </c>
      <c r="F137" s="102">
        <v>9.1999999999999998E-2</v>
      </c>
      <c r="G137" s="119">
        <v>0.82799999999999996</v>
      </c>
      <c r="H137" s="132"/>
      <c r="I137" s="120">
        <f t="shared" si="4"/>
        <v>0</v>
      </c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</row>
    <row r="138" spans="1:1021" ht="24.75" customHeight="1" x14ac:dyDescent="0.2">
      <c r="A138" s="114" t="s">
        <v>412</v>
      </c>
      <c r="B138" s="115" t="s">
        <v>305</v>
      </c>
      <c r="C138" s="121">
        <v>20178</v>
      </c>
      <c r="D138" s="117" t="s">
        <v>769</v>
      </c>
      <c r="E138" s="118" t="s">
        <v>500</v>
      </c>
      <c r="F138" s="102">
        <v>1</v>
      </c>
      <c r="G138" s="119">
        <v>9</v>
      </c>
      <c r="H138" s="132"/>
      <c r="I138" s="120">
        <f t="shared" si="4"/>
        <v>0</v>
      </c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  <c r="ALO138"/>
      <c r="ALP138"/>
      <c r="ALQ138"/>
      <c r="ALR138"/>
      <c r="ALS138"/>
      <c r="ALT138"/>
      <c r="ALU138"/>
      <c r="ALV138"/>
      <c r="ALW138"/>
      <c r="ALX138"/>
      <c r="ALY138"/>
      <c r="ALZ138"/>
      <c r="AMA138"/>
      <c r="AMB138"/>
      <c r="AMC138"/>
      <c r="AMD138"/>
      <c r="AME138"/>
      <c r="AMF138"/>
      <c r="AMG138"/>
    </row>
    <row r="139" spans="1:1021" ht="24.75" customHeight="1" x14ac:dyDescent="0.2">
      <c r="A139" s="114" t="s">
        <v>413</v>
      </c>
      <c r="B139" s="115" t="s">
        <v>305</v>
      </c>
      <c r="C139" s="121">
        <v>296</v>
      </c>
      <c r="D139" s="117" t="s">
        <v>648</v>
      </c>
      <c r="E139" s="118" t="s">
        <v>500</v>
      </c>
      <c r="F139" s="102">
        <v>2</v>
      </c>
      <c r="G139" s="119">
        <v>46</v>
      </c>
      <c r="H139" s="132"/>
      <c r="I139" s="120">
        <f t="shared" si="4"/>
        <v>0</v>
      </c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  <c r="ALA139"/>
      <c r="ALB139"/>
      <c r="ALC139"/>
      <c r="ALD139"/>
      <c r="ALE139"/>
      <c r="ALF139"/>
      <c r="ALG139"/>
      <c r="ALH139"/>
      <c r="ALI139"/>
      <c r="ALJ139"/>
      <c r="ALK139"/>
      <c r="ALL139"/>
      <c r="ALM139"/>
      <c r="ALN139"/>
      <c r="ALO139"/>
      <c r="ALP139"/>
      <c r="ALQ139"/>
      <c r="ALR139"/>
      <c r="ALS139"/>
      <c r="ALT139"/>
      <c r="ALU139"/>
      <c r="ALV139"/>
      <c r="ALW139"/>
      <c r="ALX139"/>
      <c r="ALY139"/>
      <c r="ALZ139"/>
      <c r="AMA139"/>
      <c r="AMB139"/>
      <c r="AMC139"/>
      <c r="AMD139"/>
      <c r="AME139"/>
      <c r="AMF139"/>
      <c r="AMG139"/>
    </row>
    <row r="140" spans="1:1021" ht="24.75" customHeight="1" x14ac:dyDescent="0.2">
      <c r="A140" s="114" t="s">
        <v>413</v>
      </c>
      <c r="B140" s="115" t="s">
        <v>305</v>
      </c>
      <c r="C140" s="121">
        <v>20078</v>
      </c>
      <c r="D140" s="117" t="s">
        <v>743</v>
      </c>
      <c r="E140" s="118" t="s">
        <v>500</v>
      </c>
      <c r="F140" s="102">
        <v>0.04</v>
      </c>
      <c r="G140" s="119">
        <v>0.92</v>
      </c>
      <c r="H140" s="132"/>
      <c r="I140" s="120">
        <f t="shared" si="4"/>
        <v>0</v>
      </c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  <c r="AIY140"/>
      <c r="AIZ140"/>
      <c r="AJA140"/>
      <c r="AJB140"/>
      <c r="AJC140"/>
      <c r="AJD140"/>
      <c r="AJE140"/>
      <c r="AJF140"/>
      <c r="AJG140"/>
      <c r="AJH140"/>
      <c r="AJI140"/>
      <c r="AJJ140"/>
      <c r="AJK140"/>
      <c r="AJL140"/>
      <c r="AJM140"/>
      <c r="AJN140"/>
      <c r="AJO140"/>
      <c r="AJP140"/>
      <c r="AJQ140"/>
      <c r="AJR140"/>
      <c r="AJS140"/>
      <c r="AJT140"/>
      <c r="AJU140"/>
      <c r="AJV140"/>
      <c r="AJW140"/>
      <c r="AJX140"/>
      <c r="AJY140"/>
      <c r="AJZ140"/>
      <c r="AKA140"/>
      <c r="AKB140"/>
      <c r="AKC140"/>
      <c r="AKD140"/>
      <c r="AKE140"/>
      <c r="AKF140"/>
      <c r="AKG140"/>
      <c r="AKH140"/>
      <c r="AKI140"/>
      <c r="AKJ140"/>
      <c r="AKK140"/>
      <c r="AKL140"/>
      <c r="AKM140"/>
      <c r="AKN140"/>
      <c r="AKO140"/>
      <c r="AKP140"/>
      <c r="AKQ140"/>
      <c r="AKR140"/>
      <c r="AKS140"/>
      <c r="AKT140"/>
      <c r="AKU140"/>
      <c r="AKV140"/>
      <c r="AKW140"/>
      <c r="AKX140"/>
      <c r="AKY140"/>
      <c r="AKZ140"/>
      <c r="ALA140"/>
      <c r="ALB140"/>
      <c r="ALC140"/>
      <c r="ALD140"/>
      <c r="ALE140"/>
      <c r="ALF140"/>
      <c r="ALG140"/>
      <c r="ALH140"/>
      <c r="ALI140"/>
      <c r="ALJ140"/>
      <c r="ALK140"/>
      <c r="ALL140"/>
      <c r="ALM140"/>
      <c r="ALN140"/>
      <c r="ALO140"/>
      <c r="ALP140"/>
      <c r="ALQ140"/>
      <c r="ALR140"/>
      <c r="ALS140"/>
      <c r="ALT140"/>
      <c r="ALU140"/>
      <c r="ALV140"/>
      <c r="ALW140"/>
      <c r="ALX140"/>
      <c r="ALY140"/>
      <c r="ALZ140"/>
      <c r="AMA140"/>
      <c r="AMB140"/>
      <c r="AMC140"/>
      <c r="AMD140"/>
      <c r="AME140"/>
      <c r="AMF140"/>
      <c r="AMG140"/>
    </row>
    <row r="141" spans="1:1021" ht="24.75" customHeight="1" x14ac:dyDescent="0.2">
      <c r="A141" s="114" t="s">
        <v>413</v>
      </c>
      <c r="B141" s="115" t="s">
        <v>305</v>
      </c>
      <c r="C141" s="121">
        <v>7097</v>
      </c>
      <c r="D141" s="117" t="s">
        <v>761</v>
      </c>
      <c r="E141" s="118" t="s">
        <v>500</v>
      </c>
      <c r="F141" s="102">
        <v>1</v>
      </c>
      <c r="G141" s="119">
        <v>23</v>
      </c>
      <c r="H141" s="132"/>
      <c r="I141" s="120">
        <f t="shared" si="4"/>
        <v>0</v>
      </c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  <c r="AIY141"/>
      <c r="AIZ141"/>
      <c r="AJA141"/>
      <c r="AJB141"/>
      <c r="AJC141"/>
      <c r="AJD141"/>
      <c r="AJE141"/>
      <c r="AJF141"/>
      <c r="AJG141"/>
      <c r="AJH141"/>
      <c r="AJI141"/>
      <c r="AJJ141"/>
      <c r="AJK141"/>
      <c r="AJL141"/>
      <c r="AJM141"/>
      <c r="AJN141"/>
      <c r="AJO141"/>
      <c r="AJP141"/>
      <c r="AJQ141"/>
      <c r="AJR141"/>
      <c r="AJS141"/>
      <c r="AJT141"/>
      <c r="AJU141"/>
      <c r="AJV141"/>
      <c r="AJW141"/>
      <c r="AJX141"/>
      <c r="AJY141"/>
      <c r="AJZ141"/>
      <c r="AKA141"/>
      <c r="AKB141"/>
      <c r="AKC141"/>
      <c r="AKD141"/>
      <c r="AKE141"/>
      <c r="AKF141"/>
      <c r="AKG141"/>
      <c r="AKH141"/>
      <c r="AKI141"/>
      <c r="AKJ141"/>
      <c r="AKK141"/>
      <c r="AKL141"/>
      <c r="AKM141"/>
      <c r="AKN141"/>
      <c r="AKO141"/>
      <c r="AKP141"/>
      <c r="AKQ141"/>
      <c r="AKR141"/>
      <c r="AKS141"/>
      <c r="AKT141"/>
      <c r="AKU141"/>
      <c r="AKV141"/>
      <c r="AKW141"/>
      <c r="AKX141"/>
      <c r="AKY141"/>
      <c r="AKZ141"/>
      <c r="ALA141"/>
      <c r="ALB141"/>
      <c r="ALC141"/>
      <c r="ALD141"/>
      <c r="ALE141"/>
      <c r="ALF141"/>
      <c r="ALG141"/>
      <c r="ALH141"/>
      <c r="ALI141"/>
      <c r="ALJ141"/>
      <c r="ALK141"/>
      <c r="ALL141"/>
      <c r="ALM141"/>
      <c r="ALN141"/>
      <c r="ALO141"/>
      <c r="ALP141"/>
      <c r="ALQ141"/>
      <c r="ALR141"/>
      <c r="ALS141"/>
      <c r="ALT141"/>
      <c r="ALU141"/>
      <c r="ALV141"/>
      <c r="ALW141"/>
      <c r="ALX141"/>
      <c r="ALY141"/>
      <c r="ALZ141"/>
      <c r="AMA141"/>
      <c r="AMB141"/>
      <c r="AMC141"/>
      <c r="AMD141"/>
      <c r="AME141"/>
      <c r="AMF141"/>
      <c r="AMG141"/>
    </row>
    <row r="142" spans="1:1021" ht="24.75" customHeight="1" x14ac:dyDescent="0.2">
      <c r="A142" s="114" t="s">
        <v>414</v>
      </c>
      <c r="B142" s="115" t="s">
        <v>305</v>
      </c>
      <c r="C142" s="121">
        <v>297</v>
      </c>
      <c r="D142" s="117" t="s">
        <v>649</v>
      </c>
      <c r="E142" s="118" t="s">
        <v>500</v>
      </c>
      <c r="F142" s="102">
        <v>2</v>
      </c>
      <c r="G142" s="119">
        <v>4</v>
      </c>
      <c r="H142" s="132"/>
      <c r="I142" s="120">
        <f t="shared" si="4"/>
        <v>0</v>
      </c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  <c r="ALO142"/>
      <c r="ALP142"/>
      <c r="ALQ142"/>
      <c r="ALR142"/>
      <c r="ALS142"/>
      <c r="ALT142"/>
      <c r="ALU142"/>
      <c r="ALV142"/>
      <c r="ALW142"/>
      <c r="ALX142"/>
      <c r="ALY142"/>
      <c r="ALZ142"/>
      <c r="AMA142"/>
      <c r="AMB142"/>
      <c r="AMC142"/>
      <c r="AMD142"/>
      <c r="AME142"/>
      <c r="AMF142"/>
      <c r="AMG142"/>
    </row>
    <row r="143" spans="1:1021" ht="24.75" customHeight="1" x14ac:dyDescent="0.2">
      <c r="A143" s="114" t="s">
        <v>414</v>
      </c>
      <c r="B143" s="115" t="s">
        <v>305</v>
      </c>
      <c r="C143" s="121">
        <v>20078</v>
      </c>
      <c r="D143" s="117" t="s">
        <v>743</v>
      </c>
      <c r="E143" s="118" t="s">
        <v>500</v>
      </c>
      <c r="F143" s="102">
        <v>0.06</v>
      </c>
      <c r="G143" s="119">
        <v>0.12</v>
      </c>
      <c r="H143" s="132"/>
      <c r="I143" s="120">
        <f t="shared" si="4"/>
        <v>0</v>
      </c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  <c r="AFF143"/>
      <c r="AFG143"/>
      <c r="AFH143"/>
      <c r="AFI143"/>
      <c r="AFJ143"/>
      <c r="AFK143"/>
      <c r="AFL143"/>
      <c r="AFM143"/>
      <c r="AFN143"/>
      <c r="AFO143"/>
      <c r="AFP143"/>
      <c r="AFQ143"/>
      <c r="AFR143"/>
      <c r="AFS143"/>
      <c r="AFT143"/>
      <c r="AFU143"/>
      <c r="AFV143"/>
      <c r="AFW143"/>
      <c r="AFX143"/>
      <c r="AFY143"/>
      <c r="AFZ143"/>
      <c r="AGA143"/>
      <c r="AGB143"/>
      <c r="AGC143"/>
      <c r="AGD143"/>
      <c r="AGE143"/>
      <c r="AGF143"/>
      <c r="AGG143"/>
      <c r="AGH143"/>
      <c r="AGI143"/>
      <c r="AGJ143"/>
      <c r="AGK143"/>
      <c r="AGL143"/>
      <c r="AGM143"/>
      <c r="AGN143"/>
      <c r="AGO143"/>
      <c r="AGP143"/>
      <c r="AGQ143"/>
      <c r="AGR143"/>
      <c r="AGS143"/>
      <c r="AGT143"/>
      <c r="AGU143"/>
      <c r="AGV143"/>
      <c r="AGW143"/>
      <c r="AGX143"/>
      <c r="AGY143"/>
      <c r="AGZ143"/>
      <c r="AHA143"/>
      <c r="AHB143"/>
      <c r="AHC143"/>
      <c r="AHD143"/>
      <c r="AHE143"/>
      <c r="AHF143"/>
      <c r="AHG143"/>
      <c r="AHH143"/>
      <c r="AHI143"/>
      <c r="AHJ143"/>
      <c r="AHK143"/>
      <c r="AHL143"/>
      <c r="AHM143"/>
      <c r="AHN143"/>
      <c r="AHO143"/>
      <c r="AHP143"/>
      <c r="AHQ143"/>
      <c r="AHR143"/>
      <c r="AHS143"/>
      <c r="AHT143"/>
      <c r="AHU143"/>
      <c r="AHV143"/>
      <c r="AHW143"/>
      <c r="AHX143"/>
      <c r="AHY143"/>
      <c r="AHZ143"/>
      <c r="AIA143"/>
      <c r="AIB143"/>
      <c r="AIC143"/>
      <c r="AID143"/>
      <c r="AIE143"/>
      <c r="AIF143"/>
      <c r="AIG143"/>
      <c r="AIH143"/>
      <c r="AII143"/>
      <c r="AIJ143"/>
      <c r="AIK143"/>
      <c r="AIL143"/>
      <c r="AIM143"/>
      <c r="AIN143"/>
      <c r="AIO143"/>
      <c r="AIP143"/>
      <c r="AIQ143"/>
      <c r="AIR143"/>
      <c r="AIS143"/>
      <c r="AIT143"/>
      <c r="AIU143"/>
      <c r="AIV143"/>
      <c r="AIW143"/>
      <c r="AIX143"/>
      <c r="AIY143"/>
      <c r="AIZ143"/>
      <c r="AJA143"/>
      <c r="AJB143"/>
      <c r="AJC143"/>
      <c r="AJD143"/>
      <c r="AJE143"/>
      <c r="AJF143"/>
      <c r="AJG143"/>
      <c r="AJH143"/>
      <c r="AJI143"/>
      <c r="AJJ143"/>
      <c r="AJK143"/>
      <c r="AJL143"/>
      <c r="AJM143"/>
      <c r="AJN143"/>
      <c r="AJO143"/>
      <c r="AJP143"/>
      <c r="AJQ143"/>
      <c r="AJR143"/>
      <c r="AJS143"/>
      <c r="AJT143"/>
      <c r="AJU143"/>
      <c r="AJV143"/>
      <c r="AJW143"/>
      <c r="AJX143"/>
      <c r="AJY143"/>
      <c r="AJZ143"/>
      <c r="AKA143"/>
      <c r="AKB143"/>
      <c r="AKC143"/>
      <c r="AKD143"/>
      <c r="AKE143"/>
      <c r="AKF143"/>
      <c r="AKG143"/>
      <c r="AKH143"/>
      <c r="AKI143"/>
      <c r="AKJ143"/>
      <c r="AKK143"/>
      <c r="AKL143"/>
      <c r="AKM143"/>
      <c r="AKN143"/>
      <c r="AKO143"/>
      <c r="AKP143"/>
      <c r="AKQ143"/>
      <c r="AKR143"/>
      <c r="AKS143"/>
      <c r="AKT143"/>
      <c r="AKU143"/>
      <c r="AKV143"/>
      <c r="AKW143"/>
      <c r="AKX143"/>
      <c r="AKY143"/>
      <c r="AKZ143"/>
      <c r="ALA143"/>
      <c r="ALB143"/>
      <c r="ALC143"/>
      <c r="ALD143"/>
      <c r="ALE143"/>
      <c r="ALF143"/>
      <c r="ALG143"/>
      <c r="ALH143"/>
      <c r="ALI143"/>
      <c r="ALJ143"/>
      <c r="ALK143"/>
      <c r="ALL143"/>
      <c r="ALM143"/>
      <c r="ALN143"/>
      <c r="ALO143"/>
      <c r="ALP143"/>
      <c r="ALQ143"/>
      <c r="ALR143"/>
      <c r="ALS143"/>
      <c r="ALT143"/>
      <c r="ALU143"/>
      <c r="ALV143"/>
      <c r="ALW143"/>
      <c r="ALX143"/>
      <c r="ALY143"/>
      <c r="ALZ143"/>
      <c r="AMA143"/>
      <c r="AMB143"/>
      <c r="AMC143"/>
      <c r="AMD143"/>
      <c r="AME143"/>
      <c r="AMF143"/>
      <c r="AMG143"/>
    </row>
    <row r="144" spans="1:1021" ht="24.75" customHeight="1" x14ac:dyDescent="0.2">
      <c r="A144" s="114" t="s">
        <v>414</v>
      </c>
      <c r="B144" s="115" t="s">
        <v>305</v>
      </c>
      <c r="C144" s="121">
        <v>11658</v>
      </c>
      <c r="D144" s="117" t="s">
        <v>762</v>
      </c>
      <c r="E144" s="118" t="s">
        <v>500</v>
      </c>
      <c r="F144" s="102">
        <v>1</v>
      </c>
      <c r="G144" s="119">
        <v>2</v>
      </c>
      <c r="H144" s="132"/>
      <c r="I144" s="120">
        <f t="shared" si="4"/>
        <v>0</v>
      </c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  <c r="AIY144"/>
      <c r="AIZ144"/>
      <c r="AJA144"/>
      <c r="AJB144"/>
      <c r="AJC144"/>
      <c r="AJD144"/>
      <c r="AJE144"/>
      <c r="AJF144"/>
      <c r="AJG144"/>
      <c r="AJH144"/>
      <c r="AJI144"/>
      <c r="AJJ144"/>
      <c r="AJK144"/>
      <c r="AJL144"/>
      <c r="AJM144"/>
      <c r="AJN144"/>
      <c r="AJO144"/>
      <c r="AJP144"/>
      <c r="AJQ144"/>
      <c r="AJR144"/>
      <c r="AJS144"/>
      <c r="AJT144"/>
      <c r="AJU144"/>
      <c r="AJV144"/>
      <c r="AJW144"/>
      <c r="AJX144"/>
      <c r="AJY144"/>
      <c r="AJZ144"/>
      <c r="AKA144"/>
      <c r="AKB144"/>
      <c r="AKC144"/>
      <c r="AKD144"/>
      <c r="AKE144"/>
      <c r="AKF144"/>
      <c r="AKG144"/>
      <c r="AKH144"/>
      <c r="AKI144"/>
      <c r="AKJ144"/>
      <c r="AKK144"/>
      <c r="AKL144"/>
      <c r="AKM144"/>
      <c r="AKN144"/>
      <c r="AKO144"/>
      <c r="AKP144"/>
      <c r="AKQ144"/>
      <c r="AKR144"/>
      <c r="AKS144"/>
      <c r="AKT144"/>
      <c r="AKU144"/>
      <c r="AKV144"/>
      <c r="AKW144"/>
      <c r="AKX144"/>
      <c r="AKY144"/>
      <c r="AKZ144"/>
      <c r="ALA144"/>
      <c r="ALB144"/>
      <c r="ALC144"/>
      <c r="ALD144"/>
      <c r="ALE144"/>
      <c r="ALF144"/>
      <c r="ALG144"/>
      <c r="ALH144"/>
      <c r="ALI144"/>
      <c r="ALJ144"/>
      <c r="ALK144"/>
      <c r="ALL144"/>
      <c r="ALM144"/>
      <c r="ALN144"/>
      <c r="ALO144"/>
      <c r="ALP144"/>
      <c r="ALQ144"/>
      <c r="ALR144"/>
      <c r="ALS144"/>
      <c r="ALT144"/>
      <c r="ALU144"/>
      <c r="ALV144"/>
      <c r="ALW144"/>
      <c r="ALX144"/>
      <c r="ALY144"/>
      <c r="ALZ144"/>
      <c r="AMA144"/>
      <c r="AMB144"/>
      <c r="AMC144"/>
      <c r="AMD144"/>
      <c r="AME144"/>
      <c r="AMF144"/>
      <c r="AMG144"/>
    </row>
    <row r="145" spans="1:1021" ht="24.75" customHeight="1" x14ac:dyDescent="0.2">
      <c r="A145" s="114" t="s">
        <v>415</v>
      </c>
      <c r="B145" s="115" t="s">
        <v>305</v>
      </c>
      <c r="C145" s="121">
        <v>301</v>
      </c>
      <c r="D145" s="117" t="s">
        <v>647</v>
      </c>
      <c r="E145" s="118" t="s">
        <v>500</v>
      </c>
      <c r="F145" s="102">
        <v>1</v>
      </c>
      <c r="G145" s="119">
        <v>30</v>
      </c>
      <c r="H145" s="132"/>
      <c r="I145" s="120">
        <f t="shared" si="4"/>
        <v>0</v>
      </c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  <c r="ALO145"/>
      <c r="ALP145"/>
      <c r="ALQ145"/>
      <c r="ALR145"/>
      <c r="ALS145"/>
      <c r="ALT145"/>
      <c r="ALU145"/>
      <c r="ALV145"/>
      <c r="ALW145"/>
      <c r="ALX145"/>
      <c r="ALY145"/>
      <c r="ALZ145"/>
      <c r="AMA145"/>
      <c r="AMB145"/>
      <c r="AMC145"/>
      <c r="AMD145"/>
      <c r="AME145"/>
      <c r="AMF145"/>
      <c r="AMG145"/>
    </row>
    <row r="146" spans="1:1021" ht="24.75" customHeight="1" x14ac:dyDescent="0.2">
      <c r="A146" s="114" t="s">
        <v>415</v>
      </c>
      <c r="B146" s="115" t="s">
        <v>305</v>
      </c>
      <c r="C146" s="121">
        <v>3520</v>
      </c>
      <c r="D146" s="117" t="s">
        <v>705</v>
      </c>
      <c r="E146" s="118" t="s">
        <v>500</v>
      </c>
      <c r="F146" s="102">
        <v>1</v>
      </c>
      <c r="G146" s="119">
        <v>30</v>
      </c>
      <c r="H146" s="132"/>
      <c r="I146" s="120">
        <f t="shared" si="4"/>
        <v>0</v>
      </c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  <c r="ALO146"/>
      <c r="ALP146"/>
      <c r="ALQ146"/>
      <c r="ALR146"/>
      <c r="ALS146"/>
      <c r="ALT146"/>
      <c r="ALU146"/>
      <c r="ALV146"/>
      <c r="ALW146"/>
      <c r="ALX146"/>
      <c r="ALY146"/>
      <c r="ALZ146"/>
      <c r="AMA146"/>
      <c r="AMB146"/>
      <c r="AMC146"/>
      <c r="AMD146"/>
      <c r="AME146"/>
      <c r="AMF146"/>
      <c r="AMG146"/>
    </row>
    <row r="147" spans="1:1021" ht="24.75" customHeight="1" x14ac:dyDescent="0.2">
      <c r="A147" s="114" t="s">
        <v>415</v>
      </c>
      <c r="B147" s="115" t="s">
        <v>305</v>
      </c>
      <c r="C147" s="121">
        <v>20078</v>
      </c>
      <c r="D147" s="117" t="s">
        <v>743</v>
      </c>
      <c r="E147" s="118" t="s">
        <v>500</v>
      </c>
      <c r="F147" s="102">
        <v>4.5999999999999999E-2</v>
      </c>
      <c r="G147" s="119">
        <v>1.38</v>
      </c>
      <c r="H147" s="132"/>
      <c r="I147" s="120">
        <f t="shared" si="4"/>
        <v>0</v>
      </c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  <c r="ALA147"/>
      <c r="ALB147"/>
      <c r="ALC147"/>
      <c r="ALD147"/>
      <c r="ALE147"/>
      <c r="ALF147"/>
      <c r="ALG147"/>
      <c r="ALH147"/>
      <c r="ALI147"/>
      <c r="ALJ147"/>
      <c r="ALK147"/>
      <c r="ALL147"/>
      <c r="ALM147"/>
      <c r="ALN147"/>
      <c r="ALO147"/>
      <c r="ALP147"/>
      <c r="ALQ147"/>
      <c r="ALR147"/>
      <c r="ALS147"/>
      <c r="ALT147"/>
      <c r="ALU147"/>
      <c r="ALV147"/>
      <c r="ALW147"/>
      <c r="ALX147"/>
      <c r="ALY147"/>
      <c r="ALZ147"/>
      <c r="AMA147"/>
      <c r="AMB147"/>
      <c r="AMC147"/>
      <c r="AMD147"/>
      <c r="AME147"/>
      <c r="AMF147"/>
      <c r="AMG147"/>
    </row>
    <row r="148" spans="1:1021" ht="24.75" customHeight="1" x14ac:dyDescent="0.2">
      <c r="A148" s="114" t="s">
        <v>416</v>
      </c>
      <c r="B148" s="115" t="s">
        <v>305</v>
      </c>
      <c r="C148" s="121">
        <v>301</v>
      </c>
      <c r="D148" s="117" t="s">
        <v>647</v>
      </c>
      <c r="E148" s="118" t="s">
        <v>500</v>
      </c>
      <c r="F148" s="102">
        <v>1</v>
      </c>
      <c r="G148" s="119">
        <v>16</v>
      </c>
      <c r="H148" s="132"/>
      <c r="I148" s="120">
        <f t="shared" si="4"/>
        <v>0</v>
      </c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  <c r="ALI148"/>
      <c r="ALJ148"/>
      <c r="ALK148"/>
      <c r="ALL148"/>
      <c r="ALM148"/>
      <c r="ALN148"/>
      <c r="ALO148"/>
      <c r="ALP148"/>
      <c r="ALQ148"/>
      <c r="ALR148"/>
      <c r="ALS148"/>
      <c r="ALT148"/>
      <c r="ALU148"/>
      <c r="ALV148"/>
      <c r="ALW148"/>
      <c r="ALX148"/>
      <c r="ALY148"/>
      <c r="ALZ148"/>
      <c r="AMA148"/>
      <c r="AMB148"/>
      <c r="AMC148"/>
      <c r="AMD148"/>
      <c r="AME148"/>
      <c r="AMF148"/>
      <c r="AMG148"/>
    </row>
    <row r="149" spans="1:1021" ht="24.75" customHeight="1" x14ac:dyDescent="0.2">
      <c r="A149" s="114" t="s">
        <v>416</v>
      </c>
      <c r="B149" s="115" t="s">
        <v>305</v>
      </c>
      <c r="C149" s="121">
        <v>3528</v>
      </c>
      <c r="D149" s="117" t="s">
        <v>703</v>
      </c>
      <c r="E149" s="118" t="s">
        <v>500</v>
      </c>
      <c r="F149" s="102">
        <v>1</v>
      </c>
      <c r="G149" s="119">
        <v>16</v>
      </c>
      <c r="H149" s="132"/>
      <c r="I149" s="120">
        <f t="shared" si="4"/>
        <v>0</v>
      </c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  <c r="AJP149"/>
      <c r="AJQ149"/>
      <c r="AJR149"/>
      <c r="AJS149"/>
      <c r="AJT149"/>
      <c r="AJU149"/>
      <c r="AJV149"/>
      <c r="AJW149"/>
      <c r="AJX149"/>
      <c r="AJY149"/>
      <c r="AJZ149"/>
      <c r="AKA149"/>
      <c r="AKB149"/>
      <c r="AKC149"/>
      <c r="AKD149"/>
      <c r="AKE149"/>
      <c r="AKF149"/>
      <c r="AKG149"/>
      <c r="AKH149"/>
      <c r="AKI149"/>
      <c r="AKJ149"/>
      <c r="AKK149"/>
      <c r="AKL149"/>
      <c r="AKM149"/>
      <c r="AKN149"/>
      <c r="AKO149"/>
      <c r="AKP149"/>
      <c r="AKQ149"/>
      <c r="AKR149"/>
      <c r="AKS149"/>
      <c r="AKT149"/>
      <c r="AKU149"/>
      <c r="AKV149"/>
      <c r="AKW149"/>
      <c r="AKX149"/>
      <c r="AKY149"/>
      <c r="AKZ149"/>
      <c r="ALA149"/>
      <c r="ALB149"/>
      <c r="ALC149"/>
      <c r="ALD149"/>
      <c r="ALE149"/>
      <c r="ALF149"/>
      <c r="ALG149"/>
      <c r="ALH149"/>
      <c r="ALI149"/>
      <c r="ALJ149"/>
      <c r="ALK149"/>
      <c r="ALL149"/>
      <c r="ALM149"/>
      <c r="ALN149"/>
      <c r="ALO149"/>
      <c r="ALP149"/>
      <c r="ALQ149"/>
      <c r="ALR149"/>
      <c r="ALS149"/>
      <c r="ALT149"/>
      <c r="ALU149"/>
      <c r="ALV149"/>
      <c r="ALW149"/>
      <c r="ALX149"/>
      <c r="ALY149"/>
      <c r="ALZ149"/>
      <c r="AMA149"/>
      <c r="AMB149"/>
      <c r="AMC149"/>
      <c r="AMD149"/>
      <c r="AME149"/>
      <c r="AMF149"/>
      <c r="AMG149"/>
    </row>
    <row r="150" spans="1:1021" ht="24.75" customHeight="1" x14ac:dyDescent="0.2">
      <c r="A150" s="114" t="s">
        <v>416</v>
      </c>
      <c r="B150" s="115" t="s">
        <v>305</v>
      </c>
      <c r="C150" s="121">
        <v>20078</v>
      </c>
      <c r="D150" s="117" t="s">
        <v>743</v>
      </c>
      <c r="E150" s="118" t="s">
        <v>500</v>
      </c>
      <c r="F150" s="102">
        <v>4.5999999999999999E-2</v>
      </c>
      <c r="G150" s="119">
        <v>0.73599999999999999</v>
      </c>
      <c r="H150" s="132"/>
      <c r="I150" s="120">
        <f t="shared" si="4"/>
        <v>0</v>
      </c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  <c r="ALX150"/>
      <c r="ALY150"/>
      <c r="ALZ150"/>
      <c r="AMA150"/>
      <c r="AMB150"/>
      <c r="AMC150"/>
      <c r="AMD150"/>
      <c r="AME150"/>
      <c r="AMF150"/>
      <c r="AMG150"/>
    </row>
    <row r="151" spans="1:1021" ht="24.75" customHeight="1" x14ac:dyDescent="0.2">
      <c r="A151" s="114" t="s">
        <v>417</v>
      </c>
      <c r="B151" s="115" t="s">
        <v>305</v>
      </c>
      <c r="C151" s="121">
        <v>122</v>
      </c>
      <c r="D151" s="117" t="s">
        <v>645</v>
      </c>
      <c r="E151" s="118" t="s">
        <v>500</v>
      </c>
      <c r="F151" s="102">
        <v>9.9000000000000008E-3</v>
      </c>
      <c r="G151" s="119">
        <v>0.53460000000000008</v>
      </c>
      <c r="H151" s="132"/>
      <c r="I151" s="120">
        <f t="shared" si="4"/>
        <v>0</v>
      </c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  <c r="AJA151"/>
      <c r="AJB151"/>
      <c r="AJC151"/>
      <c r="AJD151"/>
      <c r="AJE151"/>
      <c r="AJF151"/>
      <c r="AJG151"/>
      <c r="AJH151"/>
      <c r="AJI151"/>
      <c r="AJJ151"/>
      <c r="AJK151"/>
      <c r="AJL151"/>
      <c r="AJM151"/>
      <c r="AJN151"/>
      <c r="AJO151"/>
      <c r="AJP151"/>
      <c r="AJQ151"/>
      <c r="AJR151"/>
      <c r="AJS151"/>
      <c r="AJT151"/>
      <c r="AJU151"/>
      <c r="AJV151"/>
      <c r="AJW151"/>
      <c r="AJX151"/>
      <c r="AJY151"/>
      <c r="AJZ151"/>
      <c r="AKA151"/>
      <c r="AKB151"/>
      <c r="AKC151"/>
      <c r="AKD151"/>
      <c r="AKE151"/>
      <c r="AKF151"/>
      <c r="AKG151"/>
      <c r="AKH151"/>
      <c r="AKI151"/>
      <c r="AKJ151"/>
      <c r="AKK151"/>
      <c r="AKL151"/>
      <c r="AKM151"/>
      <c r="AKN151"/>
      <c r="AKO151"/>
      <c r="AKP151"/>
      <c r="AKQ151"/>
      <c r="AKR151"/>
      <c r="AKS151"/>
      <c r="AKT151"/>
      <c r="AKU151"/>
      <c r="AKV151"/>
      <c r="AKW151"/>
      <c r="AKX151"/>
      <c r="AKY151"/>
      <c r="AKZ151"/>
      <c r="ALA151"/>
      <c r="ALB151"/>
      <c r="ALC151"/>
      <c r="ALD151"/>
      <c r="ALE151"/>
      <c r="ALF151"/>
      <c r="ALG151"/>
      <c r="ALH151"/>
      <c r="ALI151"/>
      <c r="ALJ151"/>
      <c r="ALK151"/>
      <c r="ALL151"/>
      <c r="ALM151"/>
      <c r="ALN151"/>
      <c r="ALO151"/>
      <c r="ALP151"/>
      <c r="ALQ151"/>
      <c r="ALR151"/>
      <c r="ALS151"/>
      <c r="ALT151"/>
      <c r="ALU151"/>
      <c r="ALV151"/>
      <c r="ALW151"/>
      <c r="ALX151"/>
      <c r="ALY151"/>
      <c r="ALZ151"/>
      <c r="AMA151"/>
      <c r="AMB151"/>
      <c r="AMC151"/>
      <c r="AMD151"/>
      <c r="AME151"/>
      <c r="AMF151"/>
      <c r="AMG151"/>
    </row>
    <row r="152" spans="1:1021" ht="24.75" customHeight="1" x14ac:dyDescent="0.2">
      <c r="A152" s="114" t="s">
        <v>417</v>
      </c>
      <c r="B152" s="115" t="s">
        <v>305</v>
      </c>
      <c r="C152" s="121">
        <v>3517</v>
      </c>
      <c r="D152" s="117" t="s">
        <v>700</v>
      </c>
      <c r="E152" s="118" t="s">
        <v>500</v>
      </c>
      <c r="F152" s="102">
        <v>1</v>
      </c>
      <c r="G152" s="119">
        <v>54</v>
      </c>
      <c r="H152" s="132"/>
      <c r="I152" s="120">
        <f t="shared" si="4"/>
        <v>0</v>
      </c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  <c r="AIY152"/>
      <c r="AIZ152"/>
      <c r="AJA152"/>
      <c r="AJB152"/>
      <c r="AJC152"/>
      <c r="AJD152"/>
      <c r="AJE152"/>
      <c r="AJF152"/>
      <c r="AJG152"/>
      <c r="AJH152"/>
      <c r="AJI152"/>
      <c r="AJJ152"/>
      <c r="AJK152"/>
      <c r="AJL152"/>
      <c r="AJM152"/>
      <c r="AJN152"/>
      <c r="AJO152"/>
      <c r="AJP152"/>
      <c r="AJQ152"/>
      <c r="AJR152"/>
      <c r="AJS152"/>
      <c r="AJT152"/>
      <c r="AJU152"/>
      <c r="AJV152"/>
      <c r="AJW152"/>
      <c r="AJX152"/>
      <c r="AJY152"/>
      <c r="AJZ152"/>
      <c r="AKA152"/>
      <c r="AKB152"/>
      <c r="AKC152"/>
      <c r="AKD152"/>
      <c r="AKE152"/>
      <c r="AKF152"/>
      <c r="AKG152"/>
      <c r="AKH152"/>
      <c r="AKI152"/>
      <c r="AKJ152"/>
      <c r="AKK152"/>
      <c r="AKL152"/>
      <c r="AKM152"/>
      <c r="AKN152"/>
      <c r="AKO152"/>
      <c r="AKP152"/>
      <c r="AKQ152"/>
      <c r="AKR152"/>
      <c r="AKS152"/>
      <c r="AKT152"/>
      <c r="AKU152"/>
      <c r="AKV152"/>
      <c r="AKW152"/>
      <c r="AKX152"/>
      <c r="AKY152"/>
      <c r="AKZ152"/>
      <c r="ALA152"/>
      <c r="ALB152"/>
      <c r="ALC152"/>
      <c r="ALD152"/>
      <c r="ALE152"/>
      <c r="ALF152"/>
      <c r="ALG152"/>
      <c r="ALH152"/>
      <c r="ALI152"/>
      <c r="ALJ152"/>
      <c r="ALK152"/>
      <c r="ALL152"/>
      <c r="ALM152"/>
      <c r="ALN152"/>
      <c r="ALO152"/>
      <c r="ALP152"/>
      <c r="ALQ152"/>
      <c r="ALR152"/>
      <c r="ALS152"/>
      <c r="ALT152"/>
      <c r="ALU152"/>
      <c r="ALV152"/>
      <c r="ALW152"/>
      <c r="ALX152"/>
      <c r="ALY152"/>
      <c r="ALZ152"/>
      <c r="AMA152"/>
      <c r="AMB152"/>
      <c r="AMC152"/>
      <c r="AMD152"/>
      <c r="AME152"/>
      <c r="AMF152"/>
      <c r="AMG152"/>
    </row>
    <row r="153" spans="1:1021" ht="24.75" customHeight="1" x14ac:dyDescent="0.2">
      <c r="A153" s="114" t="s">
        <v>417</v>
      </c>
      <c r="B153" s="115" t="s">
        <v>305</v>
      </c>
      <c r="C153" s="121">
        <v>38383</v>
      </c>
      <c r="D153" s="117" t="s">
        <v>726</v>
      </c>
      <c r="E153" s="118" t="s">
        <v>500</v>
      </c>
      <c r="F153" s="102">
        <v>2.1000000000000001E-2</v>
      </c>
      <c r="G153" s="119">
        <v>1.1340000000000001</v>
      </c>
      <c r="H153" s="132"/>
      <c r="I153" s="120">
        <f t="shared" si="4"/>
        <v>0</v>
      </c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  <c r="AIY153"/>
      <c r="AIZ153"/>
      <c r="AJA153"/>
      <c r="AJB153"/>
      <c r="AJC153"/>
      <c r="AJD153"/>
      <c r="AJE153"/>
      <c r="AJF153"/>
      <c r="AJG153"/>
      <c r="AJH153"/>
      <c r="AJI153"/>
      <c r="AJJ153"/>
      <c r="AJK153"/>
      <c r="AJL153"/>
      <c r="AJM153"/>
      <c r="AJN153"/>
      <c r="AJO153"/>
      <c r="AJP153"/>
      <c r="AJQ153"/>
      <c r="AJR153"/>
      <c r="AJS153"/>
      <c r="AJT153"/>
      <c r="AJU153"/>
      <c r="AJV153"/>
      <c r="AJW153"/>
      <c r="AJX153"/>
      <c r="AJY153"/>
      <c r="AJZ153"/>
      <c r="AKA153"/>
      <c r="AKB153"/>
      <c r="AKC153"/>
      <c r="AKD153"/>
      <c r="AKE153"/>
      <c r="AKF153"/>
      <c r="AKG153"/>
      <c r="AKH153"/>
      <c r="AKI153"/>
      <c r="AKJ153"/>
      <c r="AKK153"/>
      <c r="AKL153"/>
      <c r="AKM153"/>
      <c r="AKN153"/>
      <c r="AKO153"/>
      <c r="AKP153"/>
      <c r="AKQ153"/>
      <c r="AKR153"/>
      <c r="AKS153"/>
      <c r="AKT153"/>
      <c r="AKU153"/>
      <c r="AKV153"/>
      <c r="AKW153"/>
      <c r="AKX153"/>
      <c r="AKY153"/>
      <c r="AKZ153"/>
      <c r="ALA153"/>
      <c r="ALB153"/>
      <c r="ALC153"/>
      <c r="ALD153"/>
      <c r="ALE153"/>
      <c r="ALF153"/>
      <c r="ALG153"/>
      <c r="ALH153"/>
      <c r="ALI153"/>
      <c r="ALJ153"/>
      <c r="ALK153"/>
      <c r="ALL153"/>
      <c r="ALM153"/>
      <c r="ALN153"/>
      <c r="ALO153"/>
      <c r="ALP153"/>
      <c r="ALQ153"/>
      <c r="ALR153"/>
      <c r="ALS153"/>
      <c r="ALT153"/>
      <c r="ALU153"/>
      <c r="ALV153"/>
      <c r="ALW153"/>
      <c r="ALX153"/>
      <c r="ALY153"/>
      <c r="ALZ153"/>
      <c r="AMA153"/>
      <c r="AMB153"/>
      <c r="AMC153"/>
      <c r="AMD153"/>
      <c r="AME153"/>
      <c r="AMF153"/>
      <c r="AMG153"/>
    </row>
    <row r="154" spans="1:1021" ht="24.75" customHeight="1" x14ac:dyDescent="0.2">
      <c r="A154" s="114" t="s">
        <v>417</v>
      </c>
      <c r="B154" s="115" t="s">
        <v>305</v>
      </c>
      <c r="C154" s="121">
        <v>20083</v>
      </c>
      <c r="D154" s="117" t="s">
        <v>754</v>
      </c>
      <c r="E154" s="118" t="s">
        <v>500</v>
      </c>
      <c r="F154" s="102">
        <v>1.4999999999999999E-2</v>
      </c>
      <c r="G154" s="119">
        <v>0.80999999999999994</v>
      </c>
      <c r="H154" s="132"/>
      <c r="I154" s="120">
        <f t="shared" si="4"/>
        <v>0</v>
      </c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  <c r="AIY154"/>
      <c r="AIZ154"/>
      <c r="AJA154"/>
      <c r="AJB154"/>
      <c r="AJC154"/>
      <c r="AJD154"/>
      <c r="AJE154"/>
      <c r="AJF154"/>
      <c r="AJG154"/>
      <c r="AJH154"/>
      <c r="AJI154"/>
      <c r="AJJ154"/>
      <c r="AJK154"/>
      <c r="AJL154"/>
      <c r="AJM154"/>
      <c r="AJN154"/>
      <c r="AJO154"/>
      <c r="AJP154"/>
      <c r="AJQ154"/>
      <c r="AJR154"/>
      <c r="AJS154"/>
      <c r="AJT154"/>
      <c r="AJU154"/>
      <c r="AJV154"/>
      <c r="AJW154"/>
      <c r="AJX154"/>
      <c r="AJY154"/>
      <c r="AJZ154"/>
      <c r="AKA154"/>
      <c r="AKB154"/>
      <c r="AKC154"/>
      <c r="AKD154"/>
      <c r="AKE154"/>
      <c r="AKF154"/>
      <c r="AKG154"/>
      <c r="AKH154"/>
      <c r="AKI154"/>
      <c r="AKJ154"/>
      <c r="AKK154"/>
      <c r="AKL154"/>
      <c r="AKM154"/>
      <c r="AKN154"/>
      <c r="AKO154"/>
      <c r="AKP154"/>
      <c r="AKQ154"/>
      <c r="AKR154"/>
      <c r="AKS154"/>
      <c r="AKT154"/>
      <c r="AKU154"/>
      <c r="AKV154"/>
      <c r="AKW154"/>
      <c r="AKX154"/>
      <c r="AKY154"/>
      <c r="AKZ154"/>
      <c r="ALA154"/>
      <c r="ALB154"/>
      <c r="ALC154"/>
      <c r="ALD154"/>
      <c r="ALE154"/>
      <c r="ALF154"/>
      <c r="ALG154"/>
      <c r="ALH154"/>
      <c r="ALI154"/>
      <c r="ALJ154"/>
      <c r="ALK154"/>
      <c r="ALL154"/>
      <c r="ALM154"/>
      <c r="ALN154"/>
      <c r="ALO154"/>
      <c r="ALP154"/>
      <c r="ALQ154"/>
      <c r="ALR154"/>
      <c r="ALS154"/>
      <c r="ALT154"/>
      <c r="ALU154"/>
      <c r="ALV154"/>
      <c r="ALW154"/>
      <c r="ALX154"/>
      <c r="ALY154"/>
      <c r="ALZ154"/>
      <c r="AMA154"/>
      <c r="AMB154"/>
      <c r="AMC154"/>
      <c r="AMD154"/>
      <c r="AME154"/>
      <c r="AMF154"/>
      <c r="AMG154"/>
    </row>
    <row r="155" spans="1:1021" ht="24.75" customHeight="1" x14ac:dyDescent="0.2">
      <c r="A155" s="114" t="s">
        <v>418</v>
      </c>
      <c r="B155" s="115" t="s">
        <v>305</v>
      </c>
      <c r="C155" s="121">
        <v>296</v>
      </c>
      <c r="D155" s="117" t="s">
        <v>648</v>
      </c>
      <c r="E155" s="118" t="s">
        <v>500</v>
      </c>
      <c r="F155" s="102">
        <v>1</v>
      </c>
      <c r="G155" s="119">
        <v>52</v>
      </c>
      <c r="H155" s="132"/>
      <c r="I155" s="120">
        <f t="shared" si="4"/>
        <v>0</v>
      </c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  <c r="AIY155"/>
      <c r="AIZ155"/>
      <c r="AJA155"/>
      <c r="AJB155"/>
      <c r="AJC155"/>
      <c r="AJD155"/>
      <c r="AJE155"/>
      <c r="AJF155"/>
      <c r="AJG155"/>
      <c r="AJH155"/>
      <c r="AJI155"/>
      <c r="AJJ155"/>
      <c r="AJK155"/>
      <c r="AJL155"/>
      <c r="AJM155"/>
      <c r="AJN155"/>
      <c r="AJO155"/>
      <c r="AJP155"/>
      <c r="AJQ155"/>
      <c r="AJR155"/>
      <c r="AJS155"/>
      <c r="AJT155"/>
      <c r="AJU155"/>
      <c r="AJV155"/>
      <c r="AJW155"/>
      <c r="AJX155"/>
      <c r="AJY155"/>
      <c r="AJZ155"/>
      <c r="AKA155"/>
      <c r="AKB155"/>
      <c r="AKC155"/>
      <c r="AKD155"/>
      <c r="AKE155"/>
      <c r="AKF155"/>
      <c r="AKG155"/>
      <c r="AKH155"/>
      <c r="AKI155"/>
      <c r="AKJ155"/>
      <c r="AKK155"/>
      <c r="AKL155"/>
      <c r="AKM155"/>
      <c r="AKN155"/>
      <c r="AKO155"/>
      <c r="AKP155"/>
      <c r="AKQ155"/>
      <c r="AKR155"/>
      <c r="AKS155"/>
      <c r="AKT155"/>
      <c r="AKU155"/>
      <c r="AKV155"/>
      <c r="AKW155"/>
      <c r="AKX155"/>
      <c r="AKY155"/>
      <c r="AKZ155"/>
      <c r="ALA155"/>
      <c r="ALB155"/>
      <c r="ALC155"/>
      <c r="ALD155"/>
      <c r="ALE155"/>
      <c r="ALF155"/>
      <c r="ALG155"/>
      <c r="ALH155"/>
      <c r="ALI155"/>
      <c r="ALJ155"/>
      <c r="ALK155"/>
      <c r="ALL155"/>
      <c r="ALM155"/>
      <c r="ALN155"/>
      <c r="ALO155"/>
      <c r="ALP155"/>
      <c r="ALQ155"/>
      <c r="ALR155"/>
      <c r="ALS155"/>
      <c r="ALT155"/>
      <c r="ALU155"/>
      <c r="ALV155"/>
      <c r="ALW155"/>
      <c r="ALX155"/>
      <c r="ALY155"/>
      <c r="ALZ155"/>
      <c r="AMA155"/>
      <c r="AMB155"/>
      <c r="AMC155"/>
      <c r="AMD155"/>
      <c r="AME155"/>
      <c r="AMF155"/>
      <c r="AMG155"/>
    </row>
    <row r="156" spans="1:1021" ht="24.75" customHeight="1" x14ac:dyDescent="0.2">
      <c r="A156" s="114" t="s">
        <v>418</v>
      </c>
      <c r="B156" s="115" t="s">
        <v>305</v>
      </c>
      <c r="C156" s="121">
        <v>3526</v>
      </c>
      <c r="D156" s="117" t="s">
        <v>706</v>
      </c>
      <c r="E156" s="118" t="s">
        <v>500</v>
      </c>
      <c r="F156" s="102">
        <v>1</v>
      </c>
      <c r="G156" s="119">
        <v>52</v>
      </c>
      <c r="H156" s="132"/>
      <c r="I156" s="120">
        <f t="shared" si="4"/>
        <v>0</v>
      </c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  <c r="AEZ156"/>
      <c r="AFA156"/>
      <c r="AFB156"/>
      <c r="AFC156"/>
      <c r="AFD156"/>
      <c r="AFE156"/>
      <c r="AFF156"/>
      <c r="AFG156"/>
      <c r="AFH156"/>
      <c r="AFI156"/>
      <c r="AFJ156"/>
      <c r="AFK156"/>
      <c r="AFL156"/>
      <c r="AFM156"/>
      <c r="AFN156"/>
      <c r="AFO156"/>
      <c r="AFP156"/>
      <c r="AFQ156"/>
      <c r="AFR156"/>
      <c r="AFS156"/>
      <c r="AFT156"/>
      <c r="AFU156"/>
      <c r="AFV156"/>
      <c r="AFW156"/>
      <c r="AFX156"/>
      <c r="AFY156"/>
      <c r="AFZ156"/>
      <c r="AGA156"/>
      <c r="AGB156"/>
      <c r="AGC156"/>
      <c r="AGD156"/>
      <c r="AGE156"/>
      <c r="AGF156"/>
      <c r="AGG156"/>
      <c r="AGH156"/>
      <c r="AGI156"/>
      <c r="AGJ156"/>
      <c r="AGK156"/>
      <c r="AGL156"/>
      <c r="AGM156"/>
      <c r="AGN156"/>
      <c r="AGO156"/>
      <c r="AGP156"/>
      <c r="AGQ156"/>
      <c r="AGR156"/>
      <c r="AGS156"/>
      <c r="AGT156"/>
      <c r="AGU156"/>
      <c r="AGV156"/>
      <c r="AGW156"/>
      <c r="AGX156"/>
      <c r="AGY156"/>
      <c r="AGZ156"/>
      <c r="AHA156"/>
      <c r="AHB156"/>
      <c r="AHC156"/>
      <c r="AHD156"/>
      <c r="AHE156"/>
      <c r="AHF156"/>
      <c r="AHG156"/>
      <c r="AHH156"/>
      <c r="AHI156"/>
      <c r="AHJ156"/>
      <c r="AHK156"/>
      <c r="AHL156"/>
      <c r="AHM156"/>
      <c r="AHN156"/>
      <c r="AHO156"/>
      <c r="AHP156"/>
      <c r="AHQ156"/>
      <c r="AHR156"/>
      <c r="AHS156"/>
      <c r="AHT156"/>
      <c r="AHU156"/>
      <c r="AHV156"/>
      <c r="AHW156"/>
      <c r="AHX156"/>
      <c r="AHY156"/>
      <c r="AHZ156"/>
      <c r="AIA156"/>
      <c r="AIB156"/>
      <c r="AIC156"/>
      <c r="AID156"/>
      <c r="AIE156"/>
      <c r="AIF156"/>
      <c r="AIG156"/>
      <c r="AIH156"/>
      <c r="AII156"/>
      <c r="AIJ156"/>
      <c r="AIK156"/>
      <c r="AIL156"/>
      <c r="AIM156"/>
      <c r="AIN156"/>
      <c r="AIO156"/>
      <c r="AIP156"/>
      <c r="AIQ156"/>
      <c r="AIR156"/>
      <c r="AIS156"/>
      <c r="AIT156"/>
      <c r="AIU156"/>
      <c r="AIV156"/>
      <c r="AIW156"/>
      <c r="AIX156"/>
      <c r="AIY156"/>
      <c r="AIZ156"/>
      <c r="AJA156"/>
      <c r="AJB156"/>
      <c r="AJC156"/>
      <c r="AJD156"/>
      <c r="AJE156"/>
      <c r="AJF156"/>
      <c r="AJG156"/>
      <c r="AJH156"/>
      <c r="AJI156"/>
      <c r="AJJ156"/>
      <c r="AJK156"/>
      <c r="AJL156"/>
      <c r="AJM156"/>
      <c r="AJN156"/>
      <c r="AJO156"/>
      <c r="AJP156"/>
      <c r="AJQ156"/>
      <c r="AJR156"/>
      <c r="AJS156"/>
      <c r="AJT156"/>
      <c r="AJU156"/>
      <c r="AJV156"/>
      <c r="AJW156"/>
      <c r="AJX156"/>
      <c r="AJY156"/>
      <c r="AJZ156"/>
      <c r="AKA156"/>
      <c r="AKB156"/>
      <c r="AKC156"/>
      <c r="AKD156"/>
      <c r="AKE156"/>
      <c r="AKF156"/>
      <c r="AKG156"/>
      <c r="AKH156"/>
      <c r="AKI156"/>
      <c r="AKJ156"/>
      <c r="AKK156"/>
      <c r="AKL156"/>
      <c r="AKM156"/>
      <c r="AKN156"/>
      <c r="AKO156"/>
      <c r="AKP156"/>
      <c r="AKQ156"/>
      <c r="AKR156"/>
      <c r="AKS156"/>
      <c r="AKT156"/>
      <c r="AKU156"/>
      <c r="AKV156"/>
      <c r="AKW156"/>
      <c r="AKX156"/>
      <c r="AKY156"/>
      <c r="AKZ156"/>
      <c r="ALA156"/>
      <c r="ALB156"/>
      <c r="ALC156"/>
      <c r="ALD156"/>
      <c r="ALE156"/>
      <c r="ALF156"/>
      <c r="ALG156"/>
      <c r="ALH156"/>
      <c r="ALI156"/>
      <c r="ALJ156"/>
      <c r="ALK156"/>
      <c r="ALL156"/>
      <c r="ALM156"/>
      <c r="ALN156"/>
      <c r="ALO156"/>
      <c r="ALP156"/>
      <c r="ALQ156"/>
      <c r="ALR156"/>
      <c r="ALS156"/>
      <c r="ALT156"/>
      <c r="ALU156"/>
      <c r="ALV156"/>
      <c r="ALW156"/>
      <c r="ALX156"/>
      <c r="ALY156"/>
      <c r="ALZ156"/>
      <c r="AMA156"/>
      <c r="AMB156"/>
      <c r="AMC156"/>
      <c r="AMD156"/>
      <c r="AME156"/>
      <c r="AMF156"/>
      <c r="AMG156"/>
    </row>
    <row r="157" spans="1:1021" ht="24.75" customHeight="1" x14ac:dyDescent="0.2">
      <c r="A157" s="114" t="s">
        <v>418</v>
      </c>
      <c r="B157" s="115" t="s">
        <v>305</v>
      </c>
      <c r="C157" s="121">
        <v>20078</v>
      </c>
      <c r="D157" s="117" t="s">
        <v>743</v>
      </c>
      <c r="E157" s="118" t="s">
        <v>500</v>
      </c>
      <c r="F157" s="102">
        <v>0.02</v>
      </c>
      <c r="G157" s="119">
        <v>1.04</v>
      </c>
      <c r="H157" s="132"/>
      <c r="I157" s="120">
        <f t="shared" si="4"/>
        <v>0</v>
      </c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  <c r="AEZ157"/>
      <c r="AFA157"/>
      <c r="AFB157"/>
      <c r="AFC157"/>
      <c r="AFD157"/>
      <c r="AFE157"/>
      <c r="AFF157"/>
      <c r="AFG157"/>
      <c r="AFH157"/>
      <c r="AFI157"/>
      <c r="AFJ157"/>
      <c r="AFK157"/>
      <c r="AFL157"/>
      <c r="AFM157"/>
      <c r="AFN157"/>
      <c r="AFO157"/>
      <c r="AFP157"/>
      <c r="AFQ157"/>
      <c r="AFR157"/>
      <c r="AFS157"/>
      <c r="AFT157"/>
      <c r="AFU157"/>
      <c r="AFV157"/>
      <c r="AFW157"/>
      <c r="AFX157"/>
      <c r="AFY157"/>
      <c r="AFZ157"/>
      <c r="AGA157"/>
      <c r="AGB157"/>
      <c r="AGC157"/>
      <c r="AGD157"/>
      <c r="AGE157"/>
      <c r="AGF157"/>
      <c r="AGG157"/>
      <c r="AGH157"/>
      <c r="AGI157"/>
      <c r="AGJ157"/>
      <c r="AGK157"/>
      <c r="AGL157"/>
      <c r="AGM157"/>
      <c r="AGN157"/>
      <c r="AGO157"/>
      <c r="AGP157"/>
      <c r="AGQ157"/>
      <c r="AGR157"/>
      <c r="AGS157"/>
      <c r="AGT157"/>
      <c r="AGU157"/>
      <c r="AGV157"/>
      <c r="AGW157"/>
      <c r="AGX157"/>
      <c r="AGY157"/>
      <c r="AGZ157"/>
      <c r="AHA157"/>
      <c r="AHB157"/>
      <c r="AHC157"/>
      <c r="AHD157"/>
      <c r="AHE157"/>
      <c r="AHF157"/>
      <c r="AHG157"/>
      <c r="AHH157"/>
      <c r="AHI157"/>
      <c r="AHJ157"/>
      <c r="AHK157"/>
      <c r="AHL157"/>
      <c r="AHM157"/>
      <c r="AHN157"/>
      <c r="AHO157"/>
      <c r="AHP157"/>
      <c r="AHQ157"/>
      <c r="AHR157"/>
      <c r="AHS157"/>
      <c r="AHT157"/>
      <c r="AHU157"/>
      <c r="AHV157"/>
      <c r="AHW157"/>
      <c r="AHX157"/>
      <c r="AHY157"/>
      <c r="AHZ157"/>
      <c r="AIA157"/>
      <c r="AIB157"/>
      <c r="AIC157"/>
      <c r="AID157"/>
      <c r="AIE157"/>
      <c r="AIF157"/>
      <c r="AIG157"/>
      <c r="AIH157"/>
      <c r="AII157"/>
      <c r="AIJ157"/>
      <c r="AIK157"/>
      <c r="AIL157"/>
      <c r="AIM157"/>
      <c r="AIN157"/>
      <c r="AIO157"/>
      <c r="AIP157"/>
      <c r="AIQ157"/>
      <c r="AIR157"/>
      <c r="AIS157"/>
      <c r="AIT157"/>
      <c r="AIU157"/>
      <c r="AIV157"/>
      <c r="AIW157"/>
      <c r="AIX157"/>
      <c r="AIY157"/>
      <c r="AIZ157"/>
      <c r="AJA157"/>
      <c r="AJB157"/>
      <c r="AJC157"/>
      <c r="AJD157"/>
      <c r="AJE157"/>
      <c r="AJF157"/>
      <c r="AJG157"/>
      <c r="AJH157"/>
      <c r="AJI157"/>
      <c r="AJJ157"/>
      <c r="AJK157"/>
      <c r="AJL157"/>
      <c r="AJM157"/>
      <c r="AJN157"/>
      <c r="AJO157"/>
      <c r="AJP157"/>
      <c r="AJQ157"/>
      <c r="AJR157"/>
      <c r="AJS157"/>
      <c r="AJT157"/>
      <c r="AJU157"/>
      <c r="AJV157"/>
      <c r="AJW157"/>
      <c r="AJX157"/>
      <c r="AJY157"/>
      <c r="AJZ157"/>
      <c r="AKA157"/>
      <c r="AKB157"/>
      <c r="AKC157"/>
      <c r="AKD157"/>
      <c r="AKE157"/>
      <c r="AKF157"/>
      <c r="AKG157"/>
      <c r="AKH157"/>
      <c r="AKI157"/>
      <c r="AKJ157"/>
      <c r="AKK157"/>
      <c r="AKL157"/>
      <c r="AKM157"/>
      <c r="AKN157"/>
      <c r="AKO157"/>
      <c r="AKP157"/>
      <c r="AKQ157"/>
      <c r="AKR157"/>
      <c r="AKS157"/>
      <c r="AKT157"/>
      <c r="AKU157"/>
      <c r="AKV157"/>
      <c r="AKW157"/>
      <c r="AKX157"/>
      <c r="AKY157"/>
      <c r="AKZ157"/>
      <c r="ALA157"/>
      <c r="ALB157"/>
      <c r="ALC157"/>
      <c r="ALD157"/>
      <c r="ALE157"/>
      <c r="ALF157"/>
      <c r="ALG157"/>
      <c r="ALH157"/>
      <c r="ALI157"/>
      <c r="ALJ157"/>
      <c r="ALK157"/>
      <c r="ALL157"/>
      <c r="ALM157"/>
      <c r="ALN157"/>
      <c r="ALO157"/>
      <c r="ALP157"/>
      <c r="ALQ157"/>
      <c r="ALR157"/>
      <c r="ALS157"/>
      <c r="ALT157"/>
      <c r="ALU157"/>
      <c r="ALV157"/>
      <c r="ALW157"/>
      <c r="ALX157"/>
      <c r="ALY157"/>
      <c r="ALZ157"/>
      <c r="AMA157"/>
      <c r="AMB157"/>
      <c r="AMC157"/>
      <c r="AMD157"/>
      <c r="AME157"/>
      <c r="AMF157"/>
      <c r="AMG157"/>
    </row>
    <row r="158" spans="1:1021" ht="24.75" customHeight="1" x14ac:dyDescent="0.2">
      <c r="A158" s="114" t="s">
        <v>419</v>
      </c>
      <c r="B158" s="115" t="s">
        <v>305</v>
      </c>
      <c r="C158" s="121">
        <v>297</v>
      </c>
      <c r="D158" s="117" t="s">
        <v>649</v>
      </c>
      <c r="E158" s="118" t="s">
        <v>500</v>
      </c>
      <c r="F158" s="102">
        <v>1</v>
      </c>
      <c r="G158" s="119">
        <v>4</v>
      </c>
      <c r="H158" s="132"/>
      <c r="I158" s="120">
        <f t="shared" si="4"/>
        <v>0</v>
      </c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  <c r="AEZ158"/>
      <c r="AFA158"/>
      <c r="AFB158"/>
      <c r="AFC158"/>
      <c r="AFD158"/>
      <c r="AFE158"/>
      <c r="AFF158"/>
      <c r="AFG158"/>
      <c r="AFH158"/>
      <c r="AFI158"/>
      <c r="AFJ158"/>
      <c r="AFK158"/>
      <c r="AFL158"/>
      <c r="AFM158"/>
      <c r="AFN158"/>
      <c r="AFO158"/>
      <c r="AFP158"/>
      <c r="AFQ158"/>
      <c r="AFR158"/>
      <c r="AFS158"/>
      <c r="AFT158"/>
      <c r="AFU158"/>
      <c r="AFV158"/>
      <c r="AFW158"/>
      <c r="AFX158"/>
      <c r="AFY158"/>
      <c r="AFZ158"/>
      <c r="AGA158"/>
      <c r="AGB158"/>
      <c r="AGC158"/>
      <c r="AGD158"/>
      <c r="AGE158"/>
      <c r="AGF158"/>
      <c r="AGG158"/>
      <c r="AGH158"/>
      <c r="AGI158"/>
      <c r="AGJ158"/>
      <c r="AGK158"/>
      <c r="AGL158"/>
      <c r="AGM158"/>
      <c r="AGN158"/>
      <c r="AGO158"/>
      <c r="AGP158"/>
      <c r="AGQ158"/>
      <c r="AGR158"/>
      <c r="AGS158"/>
      <c r="AGT158"/>
      <c r="AGU158"/>
      <c r="AGV158"/>
      <c r="AGW158"/>
      <c r="AGX158"/>
      <c r="AGY158"/>
      <c r="AGZ158"/>
      <c r="AHA158"/>
      <c r="AHB158"/>
      <c r="AHC158"/>
      <c r="AHD158"/>
      <c r="AHE158"/>
      <c r="AHF158"/>
      <c r="AHG158"/>
      <c r="AHH158"/>
      <c r="AHI158"/>
      <c r="AHJ158"/>
      <c r="AHK158"/>
      <c r="AHL158"/>
      <c r="AHM158"/>
      <c r="AHN158"/>
      <c r="AHO158"/>
      <c r="AHP158"/>
      <c r="AHQ158"/>
      <c r="AHR158"/>
      <c r="AHS158"/>
      <c r="AHT158"/>
      <c r="AHU158"/>
      <c r="AHV158"/>
      <c r="AHW158"/>
      <c r="AHX158"/>
      <c r="AHY158"/>
      <c r="AHZ158"/>
      <c r="AIA158"/>
      <c r="AIB158"/>
      <c r="AIC158"/>
      <c r="AID158"/>
      <c r="AIE158"/>
      <c r="AIF158"/>
      <c r="AIG158"/>
      <c r="AIH158"/>
      <c r="AII158"/>
      <c r="AIJ158"/>
      <c r="AIK158"/>
      <c r="AIL158"/>
      <c r="AIM158"/>
      <c r="AIN158"/>
      <c r="AIO158"/>
      <c r="AIP158"/>
      <c r="AIQ158"/>
      <c r="AIR158"/>
      <c r="AIS158"/>
      <c r="AIT158"/>
      <c r="AIU158"/>
      <c r="AIV158"/>
      <c r="AIW158"/>
      <c r="AIX158"/>
      <c r="AIY158"/>
      <c r="AIZ158"/>
      <c r="AJA158"/>
      <c r="AJB158"/>
      <c r="AJC158"/>
      <c r="AJD158"/>
      <c r="AJE158"/>
      <c r="AJF158"/>
      <c r="AJG158"/>
      <c r="AJH158"/>
      <c r="AJI158"/>
      <c r="AJJ158"/>
      <c r="AJK158"/>
      <c r="AJL158"/>
      <c r="AJM158"/>
      <c r="AJN158"/>
      <c r="AJO158"/>
      <c r="AJP158"/>
      <c r="AJQ158"/>
      <c r="AJR158"/>
      <c r="AJS158"/>
      <c r="AJT158"/>
      <c r="AJU158"/>
      <c r="AJV158"/>
      <c r="AJW158"/>
      <c r="AJX158"/>
      <c r="AJY158"/>
      <c r="AJZ158"/>
      <c r="AKA158"/>
      <c r="AKB158"/>
      <c r="AKC158"/>
      <c r="AKD158"/>
      <c r="AKE158"/>
      <c r="AKF158"/>
      <c r="AKG158"/>
      <c r="AKH158"/>
      <c r="AKI158"/>
      <c r="AKJ158"/>
      <c r="AKK158"/>
      <c r="AKL158"/>
      <c r="AKM158"/>
      <c r="AKN158"/>
      <c r="AKO158"/>
      <c r="AKP158"/>
      <c r="AKQ158"/>
      <c r="AKR158"/>
      <c r="AKS158"/>
      <c r="AKT158"/>
      <c r="AKU158"/>
      <c r="AKV158"/>
      <c r="AKW158"/>
      <c r="AKX158"/>
      <c r="AKY158"/>
      <c r="AKZ158"/>
      <c r="ALA158"/>
      <c r="ALB158"/>
      <c r="ALC158"/>
      <c r="ALD158"/>
      <c r="ALE158"/>
      <c r="ALF158"/>
      <c r="ALG158"/>
      <c r="ALH158"/>
      <c r="ALI158"/>
      <c r="ALJ158"/>
      <c r="ALK158"/>
      <c r="ALL158"/>
      <c r="ALM158"/>
      <c r="ALN158"/>
      <c r="ALO158"/>
      <c r="ALP158"/>
      <c r="ALQ158"/>
      <c r="ALR158"/>
      <c r="ALS158"/>
      <c r="ALT158"/>
      <c r="ALU158"/>
      <c r="ALV158"/>
      <c r="ALW158"/>
      <c r="ALX158"/>
      <c r="ALY158"/>
      <c r="ALZ158"/>
      <c r="AMA158"/>
      <c r="AMB158"/>
      <c r="AMC158"/>
      <c r="AMD158"/>
      <c r="AME158"/>
      <c r="AMF158"/>
      <c r="AMG158"/>
    </row>
    <row r="159" spans="1:1021" ht="24.75" customHeight="1" x14ac:dyDescent="0.2">
      <c r="A159" s="114" t="s">
        <v>419</v>
      </c>
      <c r="B159" s="115" t="s">
        <v>305</v>
      </c>
      <c r="C159" s="121">
        <v>3509</v>
      </c>
      <c r="D159" s="117" t="s">
        <v>707</v>
      </c>
      <c r="E159" s="118" t="s">
        <v>500</v>
      </c>
      <c r="F159" s="102">
        <v>1</v>
      </c>
      <c r="G159" s="119">
        <v>4</v>
      </c>
      <c r="H159" s="132"/>
      <c r="I159" s="120">
        <f t="shared" si="4"/>
        <v>0</v>
      </c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  <c r="AIY159"/>
      <c r="AIZ159"/>
      <c r="AJA159"/>
      <c r="AJB159"/>
      <c r="AJC159"/>
      <c r="AJD159"/>
      <c r="AJE159"/>
      <c r="AJF159"/>
      <c r="AJG159"/>
      <c r="AJH159"/>
      <c r="AJI159"/>
      <c r="AJJ159"/>
      <c r="AJK159"/>
      <c r="AJL159"/>
      <c r="AJM159"/>
      <c r="AJN159"/>
      <c r="AJO159"/>
      <c r="AJP159"/>
      <c r="AJQ159"/>
      <c r="AJR159"/>
      <c r="AJS159"/>
      <c r="AJT159"/>
      <c r="AJU159"/>
      <c r="AJV159"/>
      <c r="AJW159"/>
      <c r="AJX159"/>
      <c r="AJY159"/>
      <c r="AJZ159"/>
      <c r="AKA159"/>
      <c r="AKB159"/>
      <c r="AKC159"/>
      <c r="AKD159"/>
      <c r="AKE159"/>
      <c r="AKF159"/>
      <c r="AKG159"/>
      <c r="AKH159"/>
      <c r="AKI159"/>
      <c r="AKJ159"/>
      <c r="AKK159"/>
      <c r="AKL159"/>
      <c r="AKM159"/>
      <c r="AKN159"/>
      <c r="AKO159"/>
      <c r="AKP159"/>
      <c r="AKQ159"/>
      <c r="AKR159"/>
      <c r="AKS159"/>
      <c r="AKT159"/>
      <c r="AKU159"/>
      <c r="AKV159"/>
      <c r="AKW159"/>
      <c r="AKX159"/>
      <c r="AKY159"/>
      <c r="AKZ159"/>
      <c r="ALA159"/>
      <c r="ALB159"/>
      <c r="ALC159"/>
      <c r="ALD159"/>
      <c r="ALE159"/>
      <c r="ALF159"/>
      <c r="ALG159"/>
      <c r="ALH159"/>
      <c r="ALI159"/>
      <c r="ALJ159"/>
      <c r="ALK159"/>
      <c r="ALL159"/>
      <c r="ALM159"/>
      <c r="ALN159"/>
      <c r="ALO159"/>
      <c r="ALP159"/>
      <c r="ALQ159"/>
      <c r="ALR159"/>
      <c r="ALS159"/>
      <c r="ALT159"/>
      <c r="ALU159"/>
      <c r="ALV159"/>
      <c r="ALW159"/>
      <c r="ALX159"/>
      <c r="ALY159"/>
      <c r="ALZ159"/>
      <c r="AMA159"/>
      <c r="AMB159"/>
      <c r="AMC159"/>
      <c r="AMD159"/>
      <c r="AME159"/>
      <c r="AMF159"/>
      <c r="AMG159"/>
    </row>
    <row r="160" spans="1:1021" ht="24.75" customHeight="1" x14ac:dyDescent="0.2">
      <c r="A160" s="114" t="s">
        <v>419</v>
      </c>
      <c r="B160" s="115" t="s">
        <v>305</v>
      </c>
      <c r="C160" s="121">
        <v>20078</v>
      </c>
      <c r="D160" s="117" t="s">
        <v>743</v>
      </c>
      <c r="E160" s="118" t="s">
        <v>500</v>
      </c>
      <c r="F160" s="102">
        <v>0.03</v>
      </c>
      <c r="G160" s="119">
        <v>0.12</v>
      </c>
      <c r="H160" s="132"/>
      <c r="I160" s="120">
        <f t="shared" si="4"/>
        <v>0</v>
      </c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  <c r="AIY160"/>
      <c r="AIZ160"/>
      <c r="AJA160"/>
      <c r="AJB160"/>
      <c r="AJC160"/>
      <c r="AJD160"/>
      <c r="AJE160"/>
      <c r="AJF160"/>
      <c r="AJG160"/>
      <c r="AJH160"/>
      <c r="AJI160"/>
      <c r="AJJ160"/>
      <c r="AJK160"/>
      <c r="AJL160"/>
      <c r="AJM160"/>
      <c r="AJN160"/>
      <c r="AJO160"/>
      <c r="AJP160"/>
      <c r="AJQ160"/>
      <c r="AJR160"/>
      <c r="AJS160"/>
      <c r="AJT160"/>
      <c r="AJU160"/>
      <c r="AJV160"/>
      <c r="AJW160"/>
      <c r="AJX160"/>
      <c r="AJY160"/>
      <c r="AJZ160"/>
      <c r="AKA160"/>
      <c r="AKB160"/>
      <c r="AKC160"/>
      <c r="AKD160"/>
      <c r="AKE160"/>
      <c r="AKF160"/>
      <c r="AKG160"/>
      <c r="AKH160"/>
      <c r="AKI160"/>
      <c r="AKJ160"/>
      <c r="AKK160"/>
      <c r="AKL160"/>
      <c r="AKM160"/>
      <c r="AKN160"/>
      <c r="AKO160"/>
      <c r="AKP160"/>
      <c r="AKQ160"/>
      <c r="AKR160"/>
      <c r="AKS160"/>
      <c r="AKT160"/>
      <c r="AKU160"/>
      <c r="AKV160"/>
      <c r="AKW160"/>
      <c r="AKX160"/>
      <c r="AKY160"/>
      <c r="AKZ160"/>
      <c r="ALA160"/>
      <c r="ALB160"/>
      <c r="ALC160"/>
      <c r="ALD160"/>
      <c r="ALE160"/>
      <c r="ALF160"/>
      <c r="ALG160"/>
      <c r="ALH160"/>
      <c r="ALI160"/>
      <c r="ALJ160"/>
      <c r="ALK160"/>
      <c r="ALL160"/>
      <c r="ALM160"/>
      <c r="ALN160"/>
      <c r="ALO160"/>
      <c r="ALP160"/>
      <c r="ALQ160"/>
      <c r="ALR160"/>
      <c r="ALS160"/>
      <c r="ALT160"/>
      <c r="ALU160"/>
      <c r="ALV160"/>
      <c r="ALW160"/>
      <c r="ALX160"/>
      <c r="ALY160"/>
      <c r="ALZ160"/>
      <c r="AMA160"/>
      <c r="AMB160"/>
      <c r="AMC160"/>
      <c r="AMD160"/>
      <c r="AME160"/>
      <c r="AMF160"/>
      <c r="AMG160"/>
    </row>
    <row r="161" spans="1:1021" ht="24.75" customHeight="1" x14ac:dyDescent="0.2">
      <c r="A161" s="114" t="s">
        <v>420</v>
      </c>
      <c r="B161" s="115" t="s">
        <v>305</v>
      </c>
      <c r="C161" s="121">
        <v>122</v>
      </c>
      <c r="D161" s="117" t="s">
        <v>645</v>
      </c>
      <c r="E161" s="118" t="s">
        <v>500</v>
      </c>
      <c r="F161" s="102">
        <v>9.9000000000000008E-3</v>
      </c>
      <c r="G161" s="119">
        <v>0.1386</v>
      </c>
      <c r="H161" s="132"/>
      <c r="I161" s="120">
        <f t="shared" si="4"/>
        <v>0</v>
      </c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  <c r="ADN161"/>
      <c r="ADO161"/>
      <c r="ADP161"/>
      <c r="ADQ161"/>
      <c r="ADR161"/>
      <c r="ADS161"/>
      <c r="ADT161"/>
      <c r="ADU161"/>
      <c r="ADV161"/>
      <c r="ADW161"/>
      <c r="ADX161"/>
      <c r="ADY161"/>
      <c r="ADZ161"/>
      <c r="AEA161"/>
      <c r="AEB161"/>
      <c r="AEC161"/>
      <c r="AED161"/>
      <c r="AEE161"/>
      <c r="AEF161"/>
      <c r="AEG161"/>
      <c r="AEH161"/>
      <c r="AEI161"/>
      <c r="AEJ161"/>
      <c r="AEK161"/>
      <c r="AEL161"/>
      <c r="AEM161"/>
      <c r="AEN161"/>
      <c r="AEO161"/>
      <c r="AEP161"/>
      <c r="AEQ161"/>
      <c r="AER161"/>
      <c r="AES161"/>
      <c r="AET161"/>
      <c r="AEU161"/>
      <c r="AEV161"/>
      <c r="AEW161"/>
      <c r="AEX161"/>
      <c r="AEY161"/>
      <c r="AEZ161"/>
      <c r="AFA161"/>
      <c r="AFB161"/>
      <c r="AFC161"/>
      <c r="AFD161"/>
      <c r="AFE161"/>
      <c r="AFF161"/>
      <c r="AFG161"/>
      <c r="AFH161"/>
      <c r="AFI161"/>
      <c r="AFJ161"/>
      <c r="AFK161"/>
      <c r="AFL161"/>
      <c r="AFM161"/>
      <c r="AFN161"/>
      <c r="AFO161"/>
      <c r="AFP161"/>
      <c r="AFQ161"/>
      <c r="AFR161"/>
      <c r="AFS161"/>
      <c r="AFT161"/>
      <c r="AFU161"/>
      <c r="AFV161"/>
      <c r="AFW161"/>
      <c r="AFX161"/>
      <c r="AFY161"/>
      <c r="AFZ161"/>
      <c r="AGA161"/>
      <c r="AGB161"/>
      <c r="AGC161"/>
      <c r="AGD161"/>
      <c r="AGE161"/>
      <c r="AGF161"/>
      <c r="AGG161"/>
      <c r="AGH161"/>
      <c r="AGI161"/>
      <c r="AGJ161"/>
      <c r="AGK161"/>
      <c r="AGL161"/>
      <c r="AGM161"/>
      <c r="AGN161"/>
      <c r="AGO161"/>
      <c r="AGP161"/>
      <c r="AGQ161"/>
      <c r="AGR161"/>
      <c r="AGS161"/>
      <c r="AGT161"/>
      <c r="AGU161"/>
      <c r="AGV161"/>
      <c r="AGW161"/>
      <c r="AGX161"/>
      <c r="AGY161"/>
      <c r="AGZ161"/>
      <c r="AHA161"/>
      <c r="AHB161"/>
      <c r="AHC161"/>
      <c r="AHD161"/>
      <c r="AHE161"/>
      <c r="AHF161"/>
      <c r="AHG161"/>
      <c r="AHH161"/>
      <c r="AHI161"/>
      <c r="AHJ161"/>
      <c r="AHK161"/>
      <c r="AHL161"/>
      <c r="AHM161"/>
      <c r="AHN161"/>
      <c r="AHO161"/>
      <c r="AHP161"/>
      <c r="AHQ161"/>
      <c r="AHR161"/>
      <c r="AHS161"/>
      <c r="AHT161"/>
      <c r="AHU161"/>
      <c r="AHV161"/>
      <c r="AHW161"/>
      <c r="AHX161"/>
      <c r="AHY161"/>
      <c r="AHZ161"/>
      <c r="AIA161"/>
      <c r="AIB161"/>
      <c r="AIC161"/>
      <c r="AID161"/>
      <c r="AIE161"/>
      <c r="AIF161"/>
      <c r="AIG161"/>
      <c r="AIH161"/>
      <c r="AII161"/>
      <c r="AIJ161"/>
      <c r="AIK161"/>
      <c r="AIL161"/>
      <c r="AIM161"/>
      <c r="AIN161"/>
      <c r="AIO161"/>
      <c r="AIP161"/>
      <c r="AIQ161"/>
      <c r="AIR161"/>
      <c r="AIS161"/>
      <c r="AIT161"/>
      <c r="AIU161"/>
      <c r="AIV161"/>
      <c r="AIW161"/>
      <c r="AIX161"/>
      <c r="AIY161"/>
      <c r="AIZ161"/>
      <c r="AJA161"/>
      <c r="AJB161"/>
      <c r="AJC161"/>
      <c r="AJD161"/>
      <c r="AJE161"/>
      <c r="AJF161"/>
      <c r="AJG161"/>
      <c r="AJH161"/>
      <c r="AJI161"/>
      <c r="AJJ161"/>
      <c r="AJK161"/>
      <c r="AJL161"/>
      <c r="AJM161"/>
      <c r="AJN161"/>
      <c r="AJO161"/>
      <c r="AJP161"/>
      <c r="AJQ161"/>
      <c r="AJR161"/>
      <c r="AJS161"/>
      <c r="AJT161"/>
      <c r="AJU161"/>
      <c r="AJV161"/>
      <c r="AJW161"/>
      <c r="AJX161"/>
      <c r="AJY161"/>
      <c r="AJZ161"/>
      <c r="AKA161"/>
      <c r="AKB161"/>
      <c r="AKC161"/>
      <c r="AKD161"/>
      <c r="AKE161"/>
      <c r="AKF161"/>
      <c r="AKG161"/>
      <c r="AKH161"/>
      <c r="AKI161"/>
      <c r="AKJ161"/>
      <c r="AKK161"/>
      <c r="AKL161"/>
      <c r="AKM161"/>
      <c r="AKN161"/>
      <c r="AKO161"/>
      <c r="AKP161"/>
      <c r="AKQ161"/>
      <c r="AKR161"/>
      <c r="AKS161"/>
      <c r="AKT161"/>
      <c r="AKU161"/>
      <c r="AKV161"/>
      <c r="AKW161"/>
      <c r="AKX161"/>
      <c r="AKY161"/>
      <c r="AKZ161"/>
      <c r="ALA161"/>
      <c r="ALB161"/>
      <c r="ALC161"/>
      <c r="ALD161"/>
      <c r="ALE161"/>
      <c r="ALF161"/>
      <c r="ALG161"/>
      <c r="ALH161"/>
      <c r="ALI161"/>
      <c r="ALJ161"/>
      <c r="ALK161"/>
      <c r="ALL161"/>
      <c r="ALM161"/>
      <c r="ALN161"/>
      <c r="ALO161"/>
      <c r="ALP161"/>
      <c r="ALQ161"/>
      <c r="ALR161"/>
      <c r="ALS161"/>
      <c r="ALT161"/>
      <c r="ALU161"/>
      <c r="ALV161"/>
      <c r="ALW161"/>
      <c r="ALX161"/>
      <c r="ALY161"/>
      <c r="ALZ161"/>
      <c r="AMA161"/>
      <c r="AMB161"/>
      <c r="AMC161"/>
      <c r="AMD161"/>
      <c r="AME161"/>
      <c r="AMF161"/>
      <c r="AMG161"/>
    </row>
    <row r="162" spans="1:1021" ht="24.75" customHeight="1" x14ac:dyDescent="0.2">
      <c r="A162" s="114" t="s">
        <v>420</v>
      </c>
      <c r="B162" s="115" t="s">
        <v>305</v>
      </c>
      <c r="C162" s="121">
        <v>3516</v>
      </c>
      <c r="D162" s="117" t="s">
        <v>699</v>
      </c>
      <c r="E162" s="118" t="s">
        <v>500</v>
      </c>
      <c r="F162" s="102">
        <v>1</v>
      </c>
      <c r="G162" s="119">
        <v>14</v>
      </c>
      <c r="H162" s="132"/>
      <c r="I162" s="120">
        <f t="shared" si="4"/>
        <v>0</v>
      </c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  <c r="AEZ162"/>
      <c r="AFA162"/>
      <c r="AFB162"/>
      <c r="AFC162"/>
      <c r="AFD162"/>
      <c r="AFE162"/>
      <c r="AFF162"/>
      <c r="AFG162"/>
      <c r="AFH162"/>
      <c r="AFI162"/>
      <c r="AFJ162"/>
      <c r="AFK162"/>
      <c r="AFL162"/>
      <c r="AFM162"/>
      <c r="AFN162"/>
      <c r="AFO162"/>
      <c r="AFP162"/>
      <c r="AFQ162"/>
      <c r="AFR162"/>
      <c r="AFS162"/>
      <c r="AFT162"/>
      <c r="AFU162"/>
      <c r="AFV162"/>
      <c r="AFW162"/>
      <c r="AFX162"/>
      <c r="AFY162"/>
      <c r="AFZ162"/>
      <c r="AGA162"/>
      <c r="AGB162"/>
      <c r="AGC162"/>
      <c r="AGD162"/>
      <c r="AGE162"/>
      <c r="AGF162"/>
      <c r="AGG162"/>
      <c r="AGH162"/>
      <c r="AGI162"/>
      <c r="AGJ162"/>
      <c r="AGK162"/>
      <c r="AGL162"/>
      <c r="AGM162"/>
      <c r="AGN162"/>
      <c r="AGO162"/>
      <c r="AGP162"/>
      <c r="AGQ162"/>
      <c r="AGR162"/>
      <c r="AGS162"/>
      <c r="AGT162"/>
      <c r="AGU162"/>
      <c r="AGV162"/>
      <c r="AGW162"/>
      <c r="AGX162"/>
      <c r="AGY162"/>
      <c r="AGZ162"/>
      <c r="AHA162"/>
      <c r="AHB162"/>
      <c r="AHC162"/>
      <c r="AHD162"/>
      <c r="AHE162"/>
      <c r="AHF162"/>
      <c r="AHG162"/>
      <c r="AHH162"/>
      <c r="AHI162"/>
      <c r="AHJ162"/>
      <c r="AHK162"/>
      <c r="AHL162"/>
      <c r="AHM162"/>
      <c r="AHN162"/>
      <c r="AHO162"/>
      <c r="AHP162"/>
      <c r="AHQ162"/>
      <c r="AHR162"/>
      <c r="AHS162"/>
      <c r="AHT162"/>
      <c r="AHU162"/>
      <c r="AHV162"/>
      <c r="AHW162"/>
      <c r="AHX162"/>
      <c r="AHY162"/>
      <c r="AHZ162"/>
      <c r="AIA162"/>
      <c r="AIB162"/>
      <c r="AIC162"/>
      <c r="AID162"/>
      <c r="AIE162"/>
      <c r="AIF162"/>
      <c r="AIG162"/>
      <c r="AIH162"/>
      <c r="AII162"/>
      <c r="AIJ162"/>
      <c r="AIK162"/>
      <c r="AIL162"/>
      <c r="AIM162"/>
      <c r="AIN162"/>
      <c r="AIO162"/>
      <c r="AIP162"/>
      <c r="AIQ162"/>
      <c r="AIR162"/>
      <c r="AIS162"/>
      <c r="AIT162"/>
      <c r="AIU162"/>
      <c r="AIV162"/>
      <c r="AIW162"/>
      <c r="AIX162"/>
      <c r="AIY162"/>
      <c r="AIZ162"/>
      <c r="AJA162"/>
      <c r="AJB162"/>
      <c r="AJC162"/>
      <c r="AJD162"/>
      <c r="AJE162"/>
      <c r="AJF162"/>
      <c r="AJG162"/>
      <c r="AJH162"/>
      <c r="AJI162"/>
      <c r="AJJ162"/>
      <c r="AJK162"/>
      <c r="AJL162"/>
      <c r="AJM162"/>
      <c r="AJN162"/>
      <c r="AJO162"/>
      <c r="AJP162"/>
      <c r="AJQ162"/>
      <c r="AJR162"/>
      <c r="AJS162"/>
      <c r="AJT162"/>
      <c r="AJU162"/>
      <c r="AJV162"/>
      <c r="AJW162"/>
      <c r="AJX162"/>
      <c r="AJY162"/>
      <c r="AJZ162"/>
      <c r="AKA162"/>
      <c r="AKB162"/>
      <c r="AKC162"/>
      <c r="AKD162"/>
      <c r="AKE162"/>
      <c r="AKF162"/>
      <c r="AKG162"/>
      <c r="AKH162"/>
      <c r="AKI162"/>
      <c r="AKJ162"/>
      <c r="AKK162"/>
      <c r="AKL162"/>
      <c r="AKM162"/>
      <c r="AKN162"/>
      <c r="AKO162"/>
      <c r="AKP162"/>
      <c r="AKQ162"/>
      <c r="AKR162"/>
      <c r="AKS162"/>
      <c r="AKT162"/>
      <c r="AKU162"/>
      <c r="AKV162"/>
      <c r="AKW162"/>
      <c r="AKX162"/>
      <c r="AKY162"/>
      <c r="AKZ162"/>
      <c r="ALA162"/>
      <c r="ALB162"/>
      <c r="ALC162"/>
      <c r="ALD162"/>
      <c r="ALE162"/>
      <c r="ALF162"/>
      <c r="ALG162"/>
      <c r="ALH162"/>
      <c r="ALI162"/>
      <c r="ALJ162"/>
      <c r="ALK162"/>
      <c r="ALL162"/>
      <c r="ALM162"/>
      <c r="ALN162"/>
      <c r="ALO162"/>
      <c r="ALP162"/>
      <c r="ALQ162"/>
      <c r="ALR162"/>
      <c r="ALS162"/>
      <c r="ALT162"/>
      <c r="ALU162"/>
      <c r="ALV162"/>
      <c r="ALW162"/>
      <c r="ALX162"/>
      <c r="ALY162"/>
      <c r="ALZ162"/>
      <c r="AMA162"/>
      <c r="AMB162"/>
      <c r="AMC162"/>
      <c r="AMD162"/>
      <c r="AME162"/>
      <c r="AMF162"/>
      <c r="AMG162"/>
    </row>
    <row r="163" spans="1:1021" ht="24.75" customHeight="1" x14ac:dyDescent="0.2">
      <c r="A163" s="114" t="s">
        <v>420</v>
      </c>
      <c r="B163" s="115" t="s">
        <v>305</v>
      </c>
      <c r="C163" s="121">
        <v>38383</v>
      </c>
      <c r="D163" s="117" t="s">
        <v>726</v>
      </c>
      <c r="E163" s="118" t="s">
        <v>500</v>
      </c>
      <c r="F163" s="102">
        <v>2.1000000000000001E-2</v>
      </c>
      <c r="G163" s="119">
        <v>0.29400000000000004</v>
      </c>
      <c r="H163" s="132"/>
      <c r="I163" s="120">
        <f t="shared" si="4"/>
        <v>0</v>
      </c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  <c r="AFF163"/>
      <c r="AFG163"/>
      <c r="AFH163"/>
      <c r="AFI163"/>
      <c r="AFJ163"/>
      <c r="AFK163"/>
      <c r="AFL163"/>
      <c r="AFM163"/>
      <c r="AFN163"/>
      <c r="AFO163"/>
      <c r="AFP163"/>
      <c r="AFQ163"/>
      <c r="AFR163"/>
      <c r="AFS163"/>
      <c r="AFT163"/>
      <c r="AFU163"/>
      <c r="AFV163"/>
      <c r="AFW163"/>
      <c r="AFX163"/>
      <c r="AFY163"/>
      <c r="AFZ163"/>
      <c r="AGA163"/>
      <c r="AGB163"/>
      <c r="AGC163"/>
      <c r="AGD163"/>
      <c r="AGE163"/>
      <c r="AGF163"/>
      <c r="AGG163"/>
      <c r="AGH163"/>
      <c r="AGI163"/>
      <c r="AGJ163"/>
      <c r="AGK163"/>
      <c r="AGL163"/>
      <c r="AGM163"/>
      <c r="AGN163"/>
      <c r="AGO163"/>
      <c r="AGP163"/>
      <c r="AGQ163"/>
      <c r="AGR163"/>
      <c r="AGS163"/>
      <c r="AGT163"/>
      <c r="AGU163"/>
      <c r="AGV163"/>
      <c r="AGW163"/>
      <c r="AGX163"/>
      <c r="AGY163"/>
      <c r="AGZ163"/>
      <c r="AHA163"/>
      <c r="AHB163"/>
      <c r="AHC163"/>
      <c r="AHD163"/>
      <c r="AHE163"/>
      <c r="AHF163"/>
      <c r="AHG163"/>
      <c r="AHH163"/>
      <c r="AHI163"/>
      <c r="AHJ163"/>
      <c r="AHK163"/>
      <c r="AHL163"/>
      <c r="AHM163"/>
      <c r="AHN163"/>
      <c r="AHO163"/>
      <c r="AHP163"/>
      <c r="AHQ163"/>
      <c r="AHR163"/>
      <c r="AHS163"/>
      <c r="AHT163"/>
      <c r="AHU163"/>
      <c r="AHV163"/>
      <c r="AHW163"/>
      <c r="AHX163"/>
      <c r="AHY163"/>
      <c r="AHZ163"/>
      <c r="AIA163"/>
      <c r="AIB163"/>
      <c r="AIC163"/>
      <c r="AID163"/>
      <c r="AIE163"/>
      <c r="AIF163"/>
      <c r="AIG163"/>
      <c r="AIH163"/>
      <c r="AII163"/>
      <c r="AIJ163"/>
      <c r="AIK163"/>
      <c r="AIL163"/>
      <c r="AIM163"/>
      <c r="AIN163"/>
      <c r="AIO163"/>
      <c r="AIP163"/>
      <c r="AIQ163"/>
      <c r="AIR163"/>
      <c r="AIS163"/>
      <c r="AIT163"/>
      <c r="AIU163"/>
      <c r="AIV163"/>
      <c r="AIW163"/>
      <c r="AIX163"/>
      <c r="AIY163"/>
      <c r="AIZ163"/>
      <c r="AJA163"/>
      <c r="AJB163"/>
      <c r="AJC163"/>
      <c r="AJD163"/>
      <c r="AJE163"/>
      <c r="AJF163"/>
      <c r="AJG163"/>
      <c r="AJH163"/>
      <c r="AJI163"/>
      <c r="AJJ163"/>
      <c r="AJK163"/>
      <c r="AJL163"/>
      <c r="AJM163"/>
      <c r="AJN163"/>
      <c r="AJO163"/>
      <c r="AJP163"/>
      <c r="AJQ163"/>
      <c r="AJR163"/>
      <c r="AJS163"/>
      <c r="AJT163"/>
      <c r="AJU163"/>
      <c r="AJV163"/>
      <c r="AJW163"/>
      <c r="AJX163"/>
      <c r="AJY163"/>
      <c r="AJZ163"/>
      <c r="AKA163"/>
      <c r="AKB163"/>
      <c r="AKC163"/>
      <c r="AKD163"/>
      <c r="AKE163"/>
      <c r="AKF163"/>
      <c r="AKG163"/>
      <c r="AKH163"/>
      <c r="AKI163"/>
      <c r="AKJ163"/>
      <c r="AKK163"/>
      <c r="AKL163"/>
      <c r="AKM163"/>
      <c r="AKN163"/>
      <c r="AKO163"/>
      <c r="AKP163"/>
      <c r="AKQ163"/>
      <c r="AKR163"/>
      <c r="AKS163"/>
      <c r="AKT163"/>
      <c r="AKU163"/>
      <c r="AKV163"/>
      <c r="AKW163"/>
      <c r="AKX163"/>
      <c r="AKY163"/>
      <c r="AKZ163"/>
      <c r="ALA163"/>
      <c r="ALB163"/>
      <c r="ALC163"/>
      <c r="ALD163"/>
      <c r="ALE163"/>
      <c r="ALF163"/>
      <c r="ALG163"/>
      <c r="ALH163"/>
      <c r="ALI163"/>
      <c r="ALJ163"/>
      <c r="ALK163"/>
      <c r="ALL163"/>
      <c r="ALM163"/>
      <c r="ALN163"/>
      <c r="ALO163"/>
      <c r="ALP163"/>
      <c r="ALQ163"/>
      <c r="ALR163"/>
      <c r="ALS163"/>
      <c r="ALT163"/>
      <c r="ALU163"/>
      <c r="ALV163"/>
      <c r="ALW163"/>
      <c r="ALX163"/>
      <c r="ALY163"/>
      <c r="ALZ163"/>
      <c r="AMA163"/>
      <c r="AMB163"/>
      <c r="AMC163"/>
      <c r="AMD163"/>
      <c r="AME163"/>
      <c r="AMF163"/>
      <c r="AMG163"/>
    </row>
    <row r="164" spans="1:1021" ht="24.75" customHeight="1" x14ac:dyDescent="0.2">
      <c r="A164" s="114" t="s">
        <v>420</v>
      </c>
      <c r="B164" s="115" t="s">
        <v>305</v>
      </c>
      <c r="C164" s="121">
        <v>20083</v>
      </c>
      <c r="D164" s="117" t="s">
        <v>754</v>
      </c>
      <c r="E164" s="118" t="s">
        <v>500</v>
      </c>
      <c r="F164" s="102">
        <v>1.4999999999999999E-2</v>
      </c>
      <c r="G164" s="119">
        <v>0.21</v>
      </c>
      <c r="H164" s="132"/>
      <c r="I164" s="120">
        <f t="shared" si="4"/>
        <v>0</v>
      </c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  <c r="AIY164"/>
      <c r="AIZ164"/>
      <c r="AJA164"/>
      <c r="AJB164"/>
      <c r="AJC164"/>
      <c r="AJD164"/>
      <c r="AJE164"/>
      <c r="AJF164"/>
      <c r="AJG164"/>
      <c r="AJH164"/>
      <c r="AJI164"/>
      <c r="AJJ164"/>
      <c r="AJK164"/>
      <c r="AJL164"/>
      <c r="AJM164"/>
      <c r="AJN164"/>
      <c r="AJO164"/>
      <c r="AJP164"/>
      <c r="AJQ164"/>
      <c r="AJR164"/>
      <c r="AJS164"/>
      <c r="AJT164"/>
      <c r="AJU164"/>
      <c r="AJV164"/>
      <c r="AJW164"/>
      <c r="AJX164"/>
      <c r="AJY164"/>
      <c r="AJZ164"/>
      <c r="AKA164"/>
      <c r="AKB164"/>
      <c r="AKC164"/>
      <c r="AKD164"/>
      <c r="AKE164"/>
      <c r="AKF164"/>
      <c r="AKG164"/>
      <c r="AKH164"/>
      <c r="AKI164"/>
      <c r="AKJ164"/>
      <c r="AKK164"/>
      <c r="AKL164"/>
      <c r="AKM164"/>
      <c r="AKN164"/>
      <c r="AKO164"/>
      <c r="AKP164"/>
      <c r="AKQ164"/>
      <c r="AKR164"/>
      <c r="AKS164"/>
      <c r="AKT164"/>
      <c r="AKU164"/>
      <c r="AKV164"/>
      <c r="AKW164"/>
      <c r="AKX164"/>
      <c r="AKY164"/>
      <c r="AKZ164"/>
      <c r="ALA164"/>
      <c r="ALB164"/>
      <c r="ALC164"/>
      <c r="ALD164"/>
      <c r="ALE164"/>
      <c r="ALF164"/>
      <c r="ALG164"/>
      <c r="ALH164"/>
      <c r="ALI164"/>
      <c r="ALJ164"/>
      <c r="ALK164"/>
      <c r="ALL164"/>
      <c r="ALM164"/>
      <c r="ALN164"/>
      <c r="ALO164"/>
      <c r="ALP164"/>
      <c r="ALQ164"/>
      <c r="ALR164"/>
      <c r="ALS164"/>
      <c r="ALT164"/>
      <c r="ALU164"/>
      <c r="ALV164"/>
      <c r="ALW164"/>
      <c r="ALX164"/>
      <c r="ALY164"/>
      <c r="ALZ164"/>
      <c r="AMA164"/>
      <c r="AMB164"/>
      <c r="AMC164"/>
      <c r="AMD164"/>
      <c r="AME164"/>
      <c r="AMF164"/>
      <c r="AMG164"/>
    </row>
    <row r="165" spans="1:1021" ht="24.75" customHeight="1" x14ac:dyDescent="0.2">
      <c r="A165" s="114" t="s">
        <v>421</v>
      </c>
      <c r="B165" s="115" t="s">
        <v>305</v>
      </c>
      <c r="C165" s="121">
        <v>296</v>
      </c>
      <c r="D165" s="117" t="s">
        <v>648</v>
      </c>
      <c r="E165" s="118" t="s">
        <v>500</v>
      </c>
      <c r="F165" s="102">
        <v>1</v>
      </c>
      <c r="G165" s="119">
        <v>28</v>
      </c>
      <c r="H165" s="132"/>
      <c r="I165" s="120">
        <f t="shared" si="4"/>
        <v>0</v>
      </c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  <c r="ADN165"/>
      <c r="ADO165"/>
      <c r="ADP165"/>
      <c r="ADQ165"/>
      <c r="ADR165"/>
      <c r="ADS165"/>
      <c r="ADT165"/>
      <c r="ADU165"/>
      <c r="ADV165"/>
      <c r="ADW165"/>
      <c r="ADX165"/>
      <c r="ADY165"/>
      <c r="ADZ165"/>
      <c r="AEA165"/>
      <c r="AEB165"/>
      <c r="AEC165"/>
      <c r="AED165"/>
      <c r="AEE165"/>
      <c r="AEF165"/>
      <c r="AEG165"/>
      <c r="AEH165"/>
      <c r="AEI165"/>
      <c r="AEJ165"/>
      <c r="AEK165"/>
      <c r="AEL165"/>
      <c r="AEM165"/>
      <c r="AEN165"/>
      <c r="AEO165"/>
      <c r="AEP165"/>
      <c r="AEQ165"/>
      <c r="AER165"/>
      <c r="AES165"/>
      <c r="AET165"/>
      <c r="AEU165"/>
      <c r="AEV165"/>
      <c r="AEW165"/>
      <c r="AEX165"/>
      <c r="AEY165"/>
      <c r="AEZ165"/>
      <c r="AFA165"/>
      <c r="AFB165"/>
      <c r="AFC165"/>
      <c r="AFD165"/>
      <c r="AFE165"/>
      <c r="AFF165"/>
      <c r="AFG165"/>
      <c r="AFH165"/>
      <c r="AFI165"/>
      <c r="AFJ165"/>
      <c r="AFK165"/>
      <c r="AFL165"/>
      <c r="AFM165"/>
      <c r="AFN165"/>
      <c r="AFO165"/>
      <c r="AFP165"/>
      <c r="AFQ165"/>
      <c r="AFR165"/>
      <c r="AFS165"/>
      <c r="AFT165"/>
      <c r="AFU165"/>
      <c r="AFV165"/>
      <c r="AFW165"/>
      <c r="AFX165"/>
      <c r="AFY165"/>
      <c r="AFZ165"/>
      <c r="AGA165"/>
      <c r="AGB165"/>
      <c r="AGC165"/>
      <c r="AGD165"/>
      <c r="AGE165"/>
      <c r="AGF165"/>
      <c r="AGG165"/>
      <c r="AGH165"/>
      <c r="AGI165"/>
      <c r="AGJ165"/>
      <c r="AGK165"/>
      <c r="AGL165"/>
      <c r="AGM165"/>
      <c r="AGN165"/>
      <c r="AGO165"/>
      <c r="AGP165"/>
      <c r="AGQ165"/>
      <c r="AGR165"/>
      <c r="AGS165"/>
      <c r="AGT165"/>
      <c r="AGU165"/>
      <c r="AGV165"/>
      <c r="AGW165"/>
      <c r="AGX165"/>
      <c r="AGY165"/>
      <c r="AGZ165"/>
      <c r="AHA165"/>
      <c r="AHB165"/>
      <c r="AHC165"/>
      <c r="AHD165"/>
      <c r="AHE165"/>
      <c r="AHF165"/>
      <c r="AHG165"/>
      <c r="AHH165"/>
      <c r="AHI165"/>
      <c r="AHJ165"/>
      <c r="AHK165"/>
      <c r="AHL165"/>
      <c r="AHM165"/>
      <c r="AHN165"/>
      <c r="AHO165"/>
      <c r="AHP165"/>
      <c r="AHQ165"/>
      <c r="AHR165"/>
      <c r="AHS165"/>
      <c r="AHT165"/>
      <c r="AHU165"/>
      <c r="AHV165"/>
      <c r="AHW165"/>
      <c r="AHX165"/>
      <c r="AHY165"/>
      <c r="AHZ165"/>
      <c r="AIA165"/>
      <c r="AIB165"/>
      <c r="AIC165"/>
      <c r="AID165"/>
      <c r="AIE165"/>
      <c r="AIF165"/>
      <c r="AIG165"/>
      <c r="AIH165"/>
      <c r="AII165"/>
      <c r="AIJ165"/>
      <c r="AIK165"/>
      <c r="AIL165"/>
      <c r="AIM165"/>
      <c r="AIN165"/>
      <c r="AIO165"/>
      <c r="AIP165"/>
      <c r="AIQ165"/>
      <c r="AIR165"/>
      <c r="AIS165"/>
      <c r="AIT165"/>
      <c r="AIU165"/>
      <c r="AIV165"/>
      <c r="AIW165"/>
      <c r="AIX165"/>
      <c r="AIY165"/>
      <c r="AIZ165"/>
      <c r="AJA165"/>
      <c r="AJB165"/>
      <c r="AJC165"/>
      <c r="AJD165"/>
      <c r="AJE165"/>
      <c r="AJF165"/>
      <c r="AJG165"/>
      <c r="AJH165"/>
      <c r="AJI165"/>
      <c r="AJJ165"/>
      <c r="AJK165"/>
      <c r="AJL165"/>
      <c r="AJM165"/>
      <c r="AJN165"/>
      <c r="AJO165"/>
      <c r="AJP165"/>
      <c r="AJQ165"/>
      <c r="AJR165"/>
      <c r="AJS165"/>
      <c r="AJT165"/>
      <c r="AJU165"/>
      <c r="AJV165"/>
      <c r="AJW165"/>
      <c r="AJX165"/>
      <c r="AJY165"/>
      <c r="AJZ165"/>
      <c r="AKA165"/>
      <c r="AKB165"/>
      <c r="AKC165"/>
      <c r="AKD165"/>
      <c r="AKE165"/>
      <c r="AKF165"/>
      <c r="AKG165"/>
      <c r="AKH165"/>
      <c r="AKI165"/>
      <c r="AKJ165"/>
      <c r="AKK165"/>
      <c r="AKL165"/>
      <c r="AKM165"/>
      <c r="AKN165"/>
      <c r="AKO165"/>
      <c r="AKP165"/>
      <c r="AKQ165"/>
      <c r="AKR165"/>
      <c r="AKS165"/>
      <c r="AKT165"/>
      <c r="AKU165"/>
      <c r="AKV165"/>
      <c r="AKW165"/>
      <c r="AKX165"/>
      <c r="AKY165"/>
      <c r="AKZ165"/>
      <c r="ALA165"/>
      <c r="ALB165"/>
      <c r="ALC165"/>
      <c r="ALD165"/>
      <c r="ALE165"/>
      <c r="ALF165"/>
      <c r="ALG165"/>
      <c r="ALH165"/>
      <c r="ALI165"/>
      <c r="ALJ165"/>
      <c r="ALK165"/>
      <c r="ALL165"/>
      <c r="ALM165"/>
      <c r="ALN165"/>
      <c r="ALO165"/>
      <c r="ALP165"/>
      <c r="ALQ165"/>
      <c r="ALR165"/>
      <c r="ALS165"/>
      <c r="ALT165"/>
      <c r="ALU165"/>
      <c r="ALV165"/>
      <c r="ALW165"/>
      <c r="ALX165"/>
      <c r="ALY165"/>
      <c r="ALZ165"/>
      <c r="AMA165"/>
      <c r="AMB165"/>
      <c r="AMC165"/>
      <c r="AMD165"/>
      <c r="AME165"/>
      <c r="AMF165"/>
      <c r="AMG165"/>
    </row>
    <row r="166" spans="1:1021" ht="24.75" customHeight="1" x14ac:dyDescent="0.2">
      <c r="A166" s="114" t="s">
        <v>421</v>
      </c>
      <c r="B166" s="115" t="s">
        <v>305</v>
      </c>
      <c r="C166" s="121">
        <v>3518</v>
      </c>
      <c r="D166" s="117" t="s">
        <v>704</v>
      </c>
      <c r="E166" s="118" t="s">
        <v>500</v>
      </c>
      <c r="F166" s="102">
        <v>1</v>
      </c>
      <c r="G166" s="119">
        <v>28</v>
      </c>
      <c r="H166" s="132"/>
      <c r="I166" s="120">
        <f t="shared" si="4"/>
        <v>0</v>
      </c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  <c r="ADN166"/>
      <c r="ADO166"/>
      <c r="ADP166"/>
      <c r="ADQ166"/>
      <c r="ADR166"/>
      <c r="ADS166"/>
      <c r="ADT166"/>
      <c r="ADU166"/>
      <c r="ADV166"/>
      <c r="ADW166"/>
      <c r="ADX166"/>
      <c r="ADY166"/>
      <c r="ADZ166"/>
      <c r="AEA166"/>
      <c r="AEB166"/>
      <c r="AEC166"/>
      <c r="AED166"/>
      <c r="AEE166"/>
      <c r="AEF166"/>
      <c r="AEG166"/>
      <c r="AEH166"/>
      <c r="AEI166"/>
      <c r="AEJ166"/>
      <c r="AEK166"/>
      <c r="AEL166"/>
      <c r="AEM166"/>
      <c r="AEN166"/>
      <c r="AEO166"/>
      <c r="AEP166"/>
      <c r="AEQ166"/>
      <c r="AER166"/>
      <c r="AES166"/>
      <c r="AET166"/>
      <c r="AEU166"/>
      <c r="AEV166"/>
      <c r="AEW166"/>
      <c r="AEX166"/>
      <c r="AEY166"/>
      <c r="AEZ166"/>
      <c r="AFA166"/>
      <c r="AFB166"/>
      <c r="AFC166"/>
      <c r="AFD166"/>
      <c r="AFE166"/>
      <c r="AFF166"/>
      <c r="AFG166"/>
      <c r="AFH166"/>
      <c r="AFI166"/>
      <c r="AFJ166"/>
      <c r="AFK166"/>
      <c r="AFL166"/>
      <c r="AFM166"/>
      <c r="AFN166"/>
      <c r="AFO166"/>
      <c r="AFP166"/>
      <c r="AFQ166"/>
      <c r="AFR166"/>
      <c r="AFS166"/>
      <c r="AFT166"/>
      <c r="AFU166"/>
      <c r="AFV166"/>
      <c r="AFW166"/>
      <c r="AFX166"/>
      <c r="AFY166"/>
      <c r="AFZ166"/>
      <c r="AGA166"/>
      <c r="AGB166"/>
      <c r="AGC166"/>
      <c r="AGD166"/>
      <c r="AGE166"/>
      <c r="AGF166"/>
      <c r="AGG166"/>
      <c r="AGH166"/>
      <c r="AGI166"/>
      <c r="AGJ166"/>
      <c r="AGK166"/>
      <c r="AGL166"/>
      <c r="AGM166"/>
      <c r="AGN166"/>
      <c r="AGO166"/>
      <c r="AGP166"/>
      <c r="AGQ166"/>
      <c r="AGR166"/>
      <c r="AGS166"/>
      <c r="AGT166"/>
      <c r="AGU166"/>
      <c r="AGV166"/>
      <c r="AGW166"/>
      <c r="AGX166"/>
      <c r="AGY166"/>
      <c r="AGZ166"/>
      <c r="AHA166"/>
      <c r="AHB166"/>
      <c r="AHC166"/>
      <c r="AHD166"/>
      <c r="AHE166"/>
      <c r="AHF166"/>
      <c r="AHG166"/>
      <c r="AHH166"/>
      <c r="AHI166"/>
      <c r="AHJ166"/>
      <c r="AHK166"/>
      <c r="AHL166"/>
      <c r="AHM166"/>
      <c r="AHN166"/>
      <c r="AHO166"/>
      <c r="AHP166"/>
      <c r="AHQ166"/>
      <c r="AHR166"/>
      <c r="AHS166"/>
      <c r="AHT166"/>
      <c r="AHU166"/>
      <c r="AHV166"/>
      <c r="AHW166"/>
      <c r="AHX166"/>
      <c r="AHY166"/>
      <c r="AHZ166"/>
      <c r="AIA166"/>
      <c r="AIB166"/>
      <c r="AIC166"/>
      <c r="AID166"/>
      <c r="AIE166"/>
      <c r="AIF166"/>
      <c r="AIG166"/>
      <c r="AIH166"/>
      <c r="AII166"/>
      <c r="AIJ166"/>
      <c r="AIK166"/>
      <c r="AIL166"/>
      <c r="AIM166"/>
      <c r="AIN166"/>
      <c r="AIO166"/>
      <c r="AIP166"/>
      <c r="AIQ166"/>
      <c r="AIR166"/>
      <c r="AIS166"/>
      <c r="AIT166"/>
      <c r="AIU166"/>
      <c r="AIV166"/>
      <c r="AIW166"/>
      <c r="AIX166"/>
      <c r="AIY166"/>
      <c r="AIZ166"/>
      <c r="AJA166"/>
      <c r="AJB166"/>
      <c r="AJC166"/>
      <c r="AJD166"/>
      <c r="AJE166"/>
      <c r="AJF166"/>
      <c r="AJG166"/>
      <c r="AJH166"/>
      <c r="AJI166"/>
      <c r="AJJ166"/>
      <c r="AJK166"/>
      <c r="AJL166"/>
      <c r="AJM166"/>
      <c r="AJN166"/>
      <c r="AJO166"/>
      <c r="AJP166"/>
      <c r="AJQ166"/>
      <c r="AJR166"/>
      <c r="AJS166"/>
      <c r="AJT166"/>
      <c r="AJU166"/>
      <c r="AJV166"/>
      <c r="AJW166"/>
      <c r="AJX166"/>
      <c r="AJY166"/>
      <c r="AJZ166"/>
      <c r="AKA166"/>
      <c r="AKB166"/>
      <c r="AKC166"/>
      <c r="AKD166"/>
      <c r="AKE166"/>
      <c r="AKF166"/>
      <c r="AKG166"/>
      <c r="AKH166"/>
      <c r="AKI166"/>
      <c r="AKJ166"/>
      <c r="AKK166"/>
      <c r="AKL166"/>
      <c r="AKM166"/>
      <c r="AKN166"/>
      <c r="AKO166"/>
      <c r="AKP166"/>
      <c r="AKQ166"/>
      <c r="AKR166"/>
      <c r="AKS166"/>
      <c r="AKT166"/>
      <c r="AKU166"/>
      <c r="AKV166"/>
      <c r="AKW166"/>
      <c r="AKX166"/>
      <c r="AKY166"/>
      <c r="AKZ166"/>
      <c r="ALA166"/>
      <c r="ALB166"/>
      <c r="ALC166"/>
      <c r="ALD166"/>
      <c r="ALE166"/>
      <c r="ALF166"/>
      <c r="ALG166"/>
      <c r="ALH166"/>
      <c r="ALI166"/>
      <c r="ALJ166"/>
      <c r="ALK166"/>
      <c r="ALL166"/>
      <c r="ALM166"/>
      <c r="ALN166"/>
      <c r="ALO166"/>
      <c r="ALP166"/>
      <c r="ALQ166"/>
      <c r="ALR166"/>
      <c r="ALS166"/>
      <c r="ALT166"/>
      <c r="ALU166"/>
      <c r="ALV166"/>
      <c r="ALW166"/>
      <c r="ALX166"/>
      <c r="ALY166"/>
      <c r="ALZ166"/>
      <c r="AMA166"/>
      <c r="AMB166"/>
      <c r="AMC166"/>
      <c r="AMD166"/>
      <c r="AME166"/>
      <c r="AMF166"/>
      <c r="AMG166"/>
    </row>
    <row r="167" spans="1:1021" ht="24.75" customHeight="1" x14ac:dyDescent="0.2">
      <c r="A167" s="114" t="s">
        <v>421</v>
      </c>
      <c r="B167" s="115" t="s">
        <v>305</v>
      </c>
      <c r="C167" s="121">
        <v>20078</v>
      </c>
      <c r="D167" s="117" t="s">
        <v>743</v>
      </c>
      <c r="E167" s="118" t="s">
        <v>500</v>
      </c>
      <c r="F167" s="102">
        <v>0.02</v>
      </c>
      <c r="G167" s="119">
        <v>0.56000000000000005</v>
      </c>
      <c r="H167" s="132"/>
      <c r="I167" s="120">
        <f t="shared" si="4"/>
        <v>0</v>
      </c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  <c r="AIY167"/>
      <c r="AIZ167"/>
      <c r="AJA167"/>
      <c r="AJB167"/>
      <c r="AJC167"/>
      <c r="AJD167"/>
      <c r="AJE167"/>
      <c r="AJF167"/>
      <c r="AJG167"/>
      <c r="AJH167"/>
      <c r="AJI167"/>
      <c r="AJJ167"/>
      <c r="AJK167"/>
      <c r="AJL167"/>
      <c r="AJM167"/>
      <c r="AJN167"/>
      <c r="AJO167"/>
      <c r="AJP167"/>
      <c r="AJQ167"/>
      <c r="AJR167"/>
      <c r="AJS167"/>
      <c r="AJT167"/>
      <c r="AJU167"/>
      <c r="AJV167"/>
      <c r="AJW167"/>
      <c r="AJX167"/>
      <c r="AJY167"/>
      <c r="AJZ167"/>
      <c r="AKA167"/>
      <c r="AKB167"/>
      <c r="AKC167"/>
      <c r="AKD167"/>
      <c r="AKE167"/>
      <c r="AKF167"/>
      <c r="AKG167"/>
      <c r="AKH167"/>
      <c r="AKI167"/>
      <c r="AKJ167"/>
      <c r="AKK167"/>
      <c r="AKL167"/>
      <c r="AKM167"/>
      <c r="AKN167"/>
      <c r="AKO167"/>
      <c r="AKP167"/>
      <c r="AKQ167"/>
      <c r="AKR167"/>
      <c r="AKS167"/>
      <c r="AKT167"/>
      <c r="AKU167"/>
      <c r="AKV167"/>
      <c r="AKW167"/>
      <c r="AKX167"/>
      <c r="AKY167"/>
      <c r="AKZ167"/>
      <c r="ALA167"/>
      <c r="ALB167"/>
      <c r="ALC167"/>
      <c r="ALD167"/>
      <c r="ALE167"/>
      <c r="ALF167"/>
      <c r="ALG167"/>
      <c r="ALH167"/>
      <c r="ALI167"/>
      <c r="ALJ167"/>
      <c r="ALK167"/>
      <c r="ALL167"/>
      <c r="ALM167"/>
      <c r="ALN167"/>
      <c r="ALO167"/>
      <c r="ALP167"/>
      <c r="ALQ167"/>
      <c r="ALR167"/>
      <c r="ALS167"/>
      <c r="ALT167"/>
      <c r="ALU167"/>
      <c r="ALV167"/>
      <c r="ALW167"/>
      <c r="ALX167"/>
      <c r="ALY167"/>
      <c r="ALZ167"/>
      <c r="AMA167"/>
      <c r="AMB167"/>
      <c r="AMC167"/>
      <c r="AMD167"/>
      <c r="AME167"/>
      <c r="AMF167"/>
      <c r="AMG167"/>
    </row>
    <row r="168" spans="1:1021" ht="24.75" customHeight="1" x14ac:dyDescent="0.2">
      <c r="A168" s="114" t="s">
        <v>422</v>
      </c>
      <c r="B168" s="115" t="s">
        <v>305</v>
      </c>
      <c r="C168" s="121">
        <v>301</v>
      </c>
      <c r="D168" s="117" t="s">
        <v>647</v>
      </c>
      <c r="E168" s="118" t="s">
        <v>500</v>
      </c>
      <c r="F168" s="102">
        <v>2</v>
      </c>
      <c r="G168" s="119">
        <v>32</v>
      </c>
      <c r="H168" s="132"/>
      <c r="I168" s="120">
        <f t="shared" si="4"/>
        <v>0</v>
      </c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  <c r="AJA168"/>
      <c r="AJB168"/>
      <c r="AJC168"/>
      <c r="AJD168"/>
      <c r="AJE168"/>
      <c r="AJF168"/>
      <c r="AJG168"/>
      <c r="AJH168"/>
      <c r="AJI168"/>
      <c r="AJJ168"/>
      <c r="AJK168"/>
      <c r="AJL168"/>
      <c r="AJM168"/>
      <c r="AJN168"/>
      <c r="AJO168"/>
      <c r="AJP168"/>
      <c r="AJQ168"/>
      <c r="AJR168"/>
      <c r="AJS168"/>
      <c r="AJT168"/>
      <c r="AJU168"/>
      <c r="AJV168"/>
      <c r="AJW168"/>
      <c r="AJX168"/>
      <c r="AJY168"/>
      <c r="AJZ168"/>
      <c r="AKA168"/>
      <c r="AKB168"/>
      <c r="AKC168"/>
      <c r="AKD168"/>
      <c r="AKE168"/>
      <c r="AKF168"/>
      <c r="AKG168"/>
      <c r="AKH168"/>
      <c r="AKI168"/>
      <c r="AKJ168"/>
      <c r="AKK168"/>
      <c r="AKL168"/>
      <c r="AKM168"/>
      <c r="AKN168"/>
      <c r="AKO168"/>
      <c r="AKP168"/>
      <c r="AKQ168"/>
      <c r="AKR168"/>
      <c r="AKS168"/>
      <c r="AKT168"/>
      <c r="AKU168"/>
      <c r="AKV168"/>
      <c r="AKW168"/>
      <c r="AKX168"/>
      <c r="AKY168"/>
      <c r="AKZ168"/>
      <c r="ALA168"/>
      <c r="ALB168"/>
      <c r="ALC168"/>
      <c r="ALD168"/>
      <c r="ALE168"/>
      <c r="ALF168"/>
      <c r="ALG168"/>
      <c r="ALH168"/>
      <c r="ALI168"/>
      <c r="ALJ168"/>
      <c r="ALK168"/>
      <c r="ALL168"/>
      <c r="ALM168"/>
      <c r="ALN168"/>
      <c r="ALO168"/>
      <c r="ALP168"/>
      <c r="ALQ168"/>
      <c r="ALR168"/>
      <c r="ALS168"/>
      <c r="ALT168"/>
      <c r="ALU168"/>
      <c r="ALV168"/>
      <c r="ALW168"/>
      <c r="ALX168"/>
      <c r="ALY168"/>
      <c r="ALZ168"/>
      <c r="AMA168"/>
      <c r="AMB168"/>
      <c r="AMC168"/>
      <c r="AMD168"/>
      <c r="AME168"/>
      <c r="AMF168"/>
      <c r="AMG168"/>
    </row>
    <row r="169" spans="1:1021" ht="24.75" customHeight="1" x14ac:dyDescent="0.2">
      <c r="A169" s="114" t="s">
        <v>422</v>
      </c>
      <c r="B169" s="115" t="s">
        <v>305</v>
      </c>
      <c r="C169" s="121">
        <v>3670</v>
      </c>
      <c r="D169" s="117" t="s">
        <v>715</v>
      </c>
      <c r="E169" s="118" t="s">
        <v>500</v>
      </c>
      <c r="F169" s="102">
        <v>1</v>
      </c>
      <c r="G169" s="119">
        <v>16</v>
      </c>
      <c r="H169" s="132"/>
      <c r="I169" s="120">
        <f t="shared" si="4"/>
        <v>0</v>
      </c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  <c r="AEZ169"/>
      <c r="AFA169"/>
      <c r="AFB169"/>
      <c r="AFC169"/>
      <c r="AFD169"/>
      <c r="AFE169"/>
      <c r="AFF169"/>
      <c r="AFG169"/>
      <c r="AFH169"/>
      <c r="AFI169"/>
      <c r="AFJ169"/>
      <c r="AFK169"/>
      <c r="AFL169"/>
      <c r="AFM169"/>
      <c r="AFN169"/>
      <c r="AFO169"/>
      <c r="AFP169"/>
      <c r="AFQ169"/>
      <c r="AFR169"/>
      <c r="AFS169"/>
      <c r="AFT169"/>
      <c r="AFU169"/>
      <c r="AFV169"/>
      <c r="AFW169"/>
      <c r="AFX169"/>
      <c r="AFY169"/>
      <c r="AFZ169"/>
      <c r="AGA169"/>
      <c r="AGB169"/>
      <c r="AGC169"/>
      <c r="AGD169"/>
      <c r="AGE169"/>
      <c r="AGF169"/>
      <c r="AGG169"/>
      <c r="AGH169"/>
      <c r="AGI169"/>
      <c r="AGJ169"/>
      <c r="AGK169"/>
      <c r="AGL169"/>
      <c r="AGM169"/>
      <c r="AGN169"/>
      <c r="AGO169"/>
      <c r="AGP169"/>
      <c r="AGQ169"/>
      <c r="AGR169"/>
      <c r="AGS169"/>
      <c r="AGT169"/>
      <c r="AGU169"/>
      <c r="AGV169"/>
      <c r="AGW169"/>
      <c r="AGX169"/>
      <c r="AGY169"/>
      <c r="AGZ169"/>
      <c r="AHA169"/>
      <c r="AHB169"/>
      <c r="AHC169"/>
      <c r="AHD169"/>
      <c r="AHE169"/>
      <c r="AHF169"/>
      <c r="AHG169"/>
      <c r="AHH169"/>
      <c r="AHI169"/>
      <c r="AHJ169"/>
      <c r="AHK169"/>
      <c r="AHL169"/>
      <c r="AHM169"/>
      <c r="AHN169"/>
      <c r="AHO169"/>
      <c r="AHP169"/>
      <c r="AHQ169"/>
      <c r="AHR169"/>
      <c r="AHS169"/>
      <c r="AHT169"/>
      <c r="AHU169"/>
      <c r="AHV169"/>
      <c r="AHW169"/>
      <c r="AHX169"/>
      <c r="AHY169"/>
      <c r="AHZ169"/>
      <c r="AIA169"/>
      <c r="AIB169"/>
      <c r="AIC169"/>
      <c r="AID169"/>
      <c r="AIE169"/>
      <c r="AIF169"/>
      <c r="AIG169"/>
      <c r="AIH169"/>
      <c r="AII169"/>
      <c r="AIJ169"/>
      <c r="AIK169"/>
      <c r="AIL169"/>
      <c r="AIM169"/>
      <c r="AIN169"/>
      <c r="AIO169"/>
      <c r="AIP169"/>
      <c r="AIQ169"/>
      <c r="AIR169"/>
      <c r="AIS169"/>
      <c r="AIT169"/>
      <c r="AIU169"/>
      <c r="AIV169"/>
      <c r="AIW169"/>
      <c r="AIX169"/>
      <c r="AIY169"/>
      <c r="AIZ169"/>
      <c r="AJA169"/>
      <c r="AJB169"/>
      <c r="AJC169"/>
      <c r="AJD169"/>
      <c r="AJE169"/>
      <c r="AJF169"/>
      <c r="AJG169"/>
      <c r="AJH169"/>
      <c r="AJI169"/>
      <c r="AJJ169"/>
      <c r="AJK169"/>
      <c r="AJL169"/>
      <c r="AJM169"/>
      <c r="AJN169"/>
      <c r="AJO169"/>
      <c r="AJP169"/>
      <c r="AJQ169"/>
      <c r="AJR169"/>
      <c r="AJS169"/>
      <c r="AJT169"/>
      <c r="AJU169"/>
      <c r="AJV169"/>
      <c r="AJW169"/>
      <c r="AJX169"/>
      <c r="AJY169"/>
      <c r="AJZ169"/>
      <c r="AKA169"/>
      <c r="AKB169"/>
      <c r="AKC169"/>
      <c r="AKD169"/>
      <c r="AKE169"/>
      <c r="AKF169"/>
      <c r="AKG169"/>
      <c r="AKH169"/>
      <c r="AKI169"/>
      <c r="AKJ169"/>
      <c r="AKK169"/>
      <c r="AKL169"/>
      <c r="AKM169"/>
      <c r="AKN169"/>
      <c r="AKO169"/>
      <c r="AKP169"/>
      <c r="AKQ169"/>
      <c r="AKR169"/>
      <c r="AKS169"/>
      <c r="AKT169"/>
      <c r="AKU169"/>
      <c r="AKV169"/>
      <c r="AKW169"/>
      <c r="AKX169"/>
      <c r="AKY169"/>
      <c r="AKZ169"/>
      <c r="ALA169"/>
      <c r="ALB169"/>
      <c r="ALC169"/>
      <c r="ALD169"/>
      <c r="ALE169"/>
      <c r="ALF169"/>
      <c r="ALG169"/>
      <c r="ALH169"/>
      <c r="ALI169"/>
      <c r="ALJ169"/>
      <c r="ALK169"/>
      <c r="ALL169"/>
      <c r="ALM169"/>
      <c r="ALN169"/>
      <c r="ALO169"/>
      <c r="ALP169"/>
      <c r="ALQ169"/>
      <c r="ALR169"/>
      <c r="ALS169"/>
      <c r="ALT169"/>
      <c r="ALU169"/>
      <c r="ALV169"/>
      <c r="ALW169"/>
      <c r="ALX169"/>
      <c r="ALY169"/>
      <c r="ALZ169"/>
      <c r="AMA169"/>
      <c r="AMB169"/>
      <c r="AMC169"/>
      <c r="AMD169"/>
      <c r="AME169"/>
      <c r="AMF169"/>
      <c r="AMG169"/>
    </row>
    <row r="170" spans="1:1021" ht="24.75" customHeight="1" x14ac:dyDescent="0.2">
      <c r="A170" s="114" t="s">
        <v>422</v>
      </c>
      <c r="B170" s="115" t="s">
        <v>305</v>
      </c>
      <c r="C170" s="121">
        <v>20078</v>
      </c>
      <c r="D170" s="117" t="s">
        <v>743</v>
      </c>
      <c r="E170" s="118" t="s">
        <v>500</v>
      </c>
      <c r="F170" s="102">
        <v>9.1999999999999998E-2</v>
      </c>
      <c r="G170" s="119">
        <v>1.472</v>
      </c>
      <c r="H170" s="132"/>
      <c r="I170" s="120">
        <f t="shared" si="4"/>
        <v>0</v>
      </c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  <c r="ADN170"/>
      <c r="ADO170"/>
      <c r="ADP170"/>
      <c r="ADQ170"/>
      <c r="ADR170"/>
      <c r="ADS170"/>
      <c r="ADT170"/>
      <c r="ADU170"/>
      <c r="ADV170"/>
      <c r="ADW170"/>
      <c r="ADX170"/>
      <c r="ADY170"/>
      <c r="ADZ170"/>
      <c r="AEA170"/>
      <c r="AEB170"/>
      <c r="AEC170"/>
      <c r="AED170"/>
      <c r="AEE170"/>
      <c r="AEF170"/>
      <c r="AEG170"/>
      <c r="AEH170"/>
      <c r="AEI170"/>
      <c r="AEJ170"/>
      <c r="AEK170"/>
      <c r="AEL170"/>
      <c r="AEM170"/>
      <c r="AEN170"/>
      <c r="AEO170"/>
      <c r="AEP170"/>
      <c r="AEQ170"/>
      <c r="AER170"/>
      <c r="AES170"/>
      <c r="AET170"/>
      <c r="AEU170"/>
      <c r="AEV170"/>
      <c r="AEW170"/>
      <c r="AEX170"/>
      <c r="AEY170"/>
      <c r="AEZ170"/>
      <c r="AFA170"/>
      <c r="AFB170"/>
      <c r="AFC170"/>
      <c r="AFD170"/>
      <c r="AFE170"/>
      <c r="AFF170"/>
      <c r="AFG170"/>
      <c r="AFH170"/>
      <c r="AFI170"/>
      <c r="AFJ170"/>
      <c r="AFK170"/>
      <c r="AFL170"/>
      <c r="AFM170"/>
      <c r="AFN170"/>
      <c r="AFO170"/>
      <c r="AFP170"/>
      <c r="AFQ170"/>
      <c r="AFR170"/>
      <c r="AFS170"/>
      <c r="AFT170"/>
      <c r="AFU170"/>
      <c r="AFV170"/>
      <c r="AFW170"/>
      <c r="AFX170"/>
      <c r="AFY170"/>
      <c r="AFZ170"/>
      <c r="AGA170"/>
      <c r="AGB170"/>
      <c r="AGC170"/>
      <c r="AGD170"/>
      <c r="AGE170"/>
      <c r="AGF170"/>
      <c r="AGG170"/>
      <c r="AGH170"/>
      <c r="AGI170"/>
      <c r="AGJ170"/>
      <c r="AGK170"/>
      <c r="AGL170"/>
      <c r="AGM170"/>
      <c r="AGN170"/>
      <c r="AGO170"/>
      <c r="AGP170"/>
      <c r="AGQ170"/>
      <c r="AGR170"/>
      <c r="AGS170"/>
      <c r="AGT170"/>
      <c r="AGU170"/>
      <c r="AGV170"/>
      <c r="AGW170"/>
      <c r="AGX170"/>
      <c r="AGY170"/>
      <c r="AGZ170"/>
      <c r="AHA170"/>
      <c r="AHB170"/>
      <c r="AHC170"/>
      <c r="AHD170"/>
      <c r="AHE170"/>
      <c r="AHF170"/>
      <c r="AHG170"/>
      <c r="AHH170"/>
      <c r="AHI170"/>
      <c r="AHJ170"/>
      <c r="AHK170"/>
      <c r="AHL170"/>
      <c r="AHM170"/>
      <c r="AHN170"/>
      <c r="AHO170"/>
      <c r="AHP170"/>
      <c r="AHQ170"/>
      <c r="AHR170"/>
      <c r="AHS170"/>
      <c r="AHT170"/>
      <c r="AHU170"/>
      <c r="AHV170"/>
      <c r="AHW170"/>
      <c r="AHX170"/>
      <c r="AHY170"/>
      <c r="AHZ170"/>
      <c r="AIA170"/>
      <c r="AIB170"/>
      <c r="AIC170"/>
      <c r="AID170"/>
      <c r="AIE170"/>
      <c r="AIF170"/>
      <c r="AIG170"/>
      <c r="AIH170"/>
      <c r="AII170"/>
      <c r="AIJ170"/>
      <c r="AIK170"/>
      <c r="AIL170"/>
      <c r="AIM170"/>
      <c r="AIN170"/>
      <c r="AIO170"/>
      <c r="AIP170"/>
      <c r="AIQ170"/>
      <c r="AIR170"/>
      <c r="AIS170"/>
      <c r="AIT170"/>
      <c r="AIU170"/>
      <c r="AIV170"/>
      <c r="AIW170"/>
      <c r="AIX170"/>
      <c r="AIY170"/>
      <c r="AIZ170"/>
      <c r="AJA170"/>
      <c r="AJB170"/>
      <c r="AJC170"/>
      <c r="AJD170"/>
      <c r="AJE170"/>
      <c r="AJF170"/>
      <c r="AJG170"/>
      <c r="AJH170"/>
      <c r="AJI170"/>
      <c r="AJJ170"/>
      <c r="AJK170"/>
      <c r="AJL170"/>
      <c r="AJM170"/>
      <c r="AJN170"/>
      <c r="AJO170"/>
      <c r="AJP170"/>
      <c r="AJQ170"/>
      <c r="AJR170"/>
      <c r="AJS170"/>
      <c r="AJT170"/>
      <c r="AJU170"/>
      <c r="AJV170"/>
      <c r="AJW170"/>
      <c r="AJX170"/>
      <c r="AJY170"/>
      <c r="AJZ170"/>
      <c r="AKA170"/>
      <c r="AKB170"/>
      <c r="AKC170"/>
      <c r="AKD170"/>
      <c r="AKE170"/>
      <c r="AKF170"/>
      <c r="AKG170"/>
      <c r="AKH170"/>
      <c r="AKI170"/>
      <c r="AKJ170"/>
      <c r="AKK170"/>
      <c r="AKL170"/>
      <c r="AKM170"/>
      <c r="AKN170"/>
      <c r="AKO170"/>
      <c r="AKP170"/>
      <c r="AKQ170"/>
      <c r="AKR170"/>
      <c r="AKS170"/>
      <c r="AKT170"/>
      <c r="AKU170"/>
      <c r="AKV170"/>
      <c r="AKW170"/>
      <c r="AKX170"/>
      <c r="AKY170"/>
      <c r="AKZ170"/>
      <c r="ALA170"/>
      <c r="ALB170"/>
      <c r="ALC170"/>
      <c r="ALD170"/>
      <c r="ALE170"/>
      <c r="ALF170"/>
      <c r="ALG170"/>
      <c r="ALH170"/>
      <c r="ALI170"/>
      <c r="ALJ170"/>
      <c r="ALK170"/>
      <c r="ALL170"/>
      <c r="ALM170"/>
      <c r="ALN170"/>
      <c r="ALO170"/>
      <c r="ALP170"/>
      <c r="ALQ170"/>
      <c r="ALR170"/>
      <c r="ALS170"/>
      <c r="ALT170"/>
      <c r="ALU170"/>
      <c r="ALV170"/>
      <c r="ALW170"/>
      <c r="ALX170"/>
      <c r="ALY170"/>
      <c r="ALZ170"/>
      <c r="AMA170"/>
      <c r="AMB170"/>
      <c r="AMC170"/>
      <c r="AMD170"/>
      <c r="AME170"/>
      <c r="AMF170"/>
      <c r="AMG170"/>
    </row>
    <row r="171" spans="1:1021" ht="24.75" customHeight="1" x14ac:dyDescent="0.2">
      <c r="A171" s="114" t="s">
        <v>423</v>
      </c>
      <c r="B171" s="115" t="s">
        <v>305</v>
      </c>
      <c r="C171" s="121">
        <v>296</v>
      </c>
      <c r="D171" s="117" t="s">
        <v>648</v>
      </c>
      <c r="E171" s="118" t="s">
        <v>500</v>
      </c>
      <c r="F171" s="102">
        <v>2</v>
      </c>
      <c r="G171" s="119">
        <v>18</v>
      </c>
      <c r="H171" s="132"/>
      <c r="I171" s="120">
        <f t="shared" si="4"/>
        <v>0</v>
      </c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  <c r="AIY171"/>
      <c r="AIZ171"/>
      <c r="AJA171"/>
      <c r="AJB171"/>
      <c r="AJC171"/>
      <c r="AJD171"/>
      <c r="AJE171"/>
      <c r="AJF171"/>
      <c r="AJG171"/>
      <c r="AJH171"/>
      <c r="AJI171"/>
      <c r="AJJ171"/>
      <c r="AJK171"/>
      <c r="AJL171"/>
      <c r="AJM171"/>
      <c r="AJN171"/>
      <c r="AJO171"/>
      <c r="AJP171"/>
      <c r="AJQ171"/>
      <c r="AJR171"/>
      <c r="AJS171"/>
      <c r="AJT171"/>
      <c r="AJU171"/>
      <c r="AJV171"/>
      <c r="AJW171"/>
      <c r="AJX171"/>
      <c r="AJY171"/>
      <c r="AJZ171"/>
      <c r="AKA171"/>
      <c r="AKB171"/>
      <c r="AKC171"/>
      <c r="AKD171"/>
      <c r="AKE171"/>
      <c r="AKF171"/>
      <c r="AKG171"/>
      <c r="AKH171"/>
      <c r="AKI171"/>
      <c r="AKJ171"/>
      <c r="AKK171"/>
      <c r="AKL171"/>
      <c r="AKM171"/>
      <c r="AKN171"/>
      <c r="AKO171"/>
      <c r="AKP171"/>
      <c r="AKQ171"/>
      <c r="AKR171"/>
      <c r="AKS171"/>
      <c r="AKT171"/>
      <c r="AKU171"/>
      <c r="AKV171"/>
      <c r="AKW171"/>
      <c r="AKX171"/>
      <c r="AKY171"/>
      <c r="AKZ171"/>
      <c r="ALA171"/>
      <c r="ALB171"/>
      <c r="ALC171"/>
      <c r="ALD171"/>
      <c r="ALE171"/>
      <c r="ALF171"/>
      <c r="ALG171"/>
      <c r="ALH171"/>
      <c r="ALI171"/>
      <c r="ALJ171"/>
      <c r="ALK171"/>
      <c r="ALL171"/>
      <c r="ALM171"/>
      <c r="ALN171"/>
      <c r="ALO171"/>
      <c r="ALP171"/>
      <c r="ALQ171"/>
      <c r="ALR171"/>
      <c r="ALS171"/>
      <c r="ALT171"/>
      <c r="ALU171"/>
      <c r="ALV171"/>
      <c r="ALW171"/>
      <c r="ALX171"/>
      <c r="ALY171"/>
      <c r="ALZ171"/>
      <c r="AMA171"/>
      <c r="AMB171"/>
      <c r="AMC171"/>
      <c r="AMD171"/>
      <c r="AME171"/>
      <c r="AMF171"/>
      <c r="AMG171"/>
    </row>
    <row r="172" spans="1:1021" ht="24.75" customHeight="1" x14ac:dyDescent="0.2">
      <c r="A172" s="114" t="s">
        <v>423</v>
      </c>
      <c r="B172" s="115" t="s">
        <v>305</v>
      </c>
      <c r="C172" s="121">
        <v>3662</v>
      </c>
      <c r="D172" s="117" t="s">
        <v>716</v>
      </c>
      <c r="E172" s="118" t="s">
        <v>500</v>
      </c>
      <c r="F172" s="102">
        <v>1</v>
      </c>
      <c r="G172" s="119">
        <v>9</v>
      </c>
      <c r="H172" s="132"/>
      <c r="I172" s="120">
        <f t="shared" si="4"/>
        <v>0</v>
      </c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  <c r="AFF172"/>
      <c r="AFG172"/>
      <c r="AFH172"/>
      <c r="AFI172"/>
      <c r="AFJ172"/>
      <c r="AFK172"/>
      <c r="AFL172"/>
      <c r="AFM172"/>
      <c r="AFN172"/>
      <c r="AFO172"/>
      <c r="AFP172"/>
      <c r="AFQ172"/>
      <c r="AFR172"/>
      <c r="AFS172"/>
      <c r="AFT172"/>
      <c r="AFU172"/>
      <c r="AFV172"/>
      <c r="AFW172"/>
      <c r="AFX172"/>
      <c r="AFY172"/>
      <c r="AFZ172"/>
      <c r="AGA172"/>
      <c r="AGB172"/>
      <c r="AGC172"/>
      <c r="AGD172"/>
      <c r="AGE172"/>
      <c r="AGF172"/>
      <c r="AGG172"/>
      <c r="AGH172"/>
      <c r="AGI172"/>
      <c r="AGJ172"/>
      <c r="AGK172"/>
      <c r="AGL172"/>
      <c r="AGM172"/>
      <c r="AGN172"/>
      <c r="AGO172"/>
      <c r="AGP172"/>
      <c r="AGQ172"/>
      <c r="AGR172"/>
      <c r="AGS172"/>
      <c r="AGT172"/>
      <c r="AGU172"/>
      <c r="AGV172"/>
      <c r="AGW172"/>
      <c r="AGX172"/>
      <c r="AGY172"/>
      <c r="AGZ172"/>
      <c r="AHA172"/>
      <c r="AHB172"/>
      <c r="AHC172"/>
      <c r="AHD172"/>
      <c r="AHE172"/>
      <c r="AHF172"/>
      <c r="AHG172"/>
      <c r="AHH172"/>
      <c r="AHI172"/>
      <c r="AHJ172"/>
      <c r="AHK172"/>
      <c r="AHL172"/>
      <c r="AHM172"/>
      <c r="AHN172"/>
      <c r="AHO172"/>
      <c r="AHP172"/>
      <c r="AHQ172"/>
      <c r="AHR172"/>
      <c r="AHS172"/>
      <c r="AHT172"/>
      <c r="AHU172"/>
      <c r="AHV172"/>
      <c r="AHW172"/>
      <c r="AHX172"/>
      <c r="AHY172"/>
      <c r="AHZ172"/>
      <c r="AIA172"/>
      <c r="AIB172"/>
      <c r="AIC172"/>
      <c r="AID172"/>
      <c r="AIE172"/>
      <c r="AIF172"/>
      <c r="AIG172"/>
      <c r="AIH172"/>
      <c r="AII172"/>
      <c r="AIJ172"/>
      <c r="AIK172"/>
      <c r="AIL172"/>
      <c r="AIM172"/>
      <c r="AIN172"/>
      <c r="AIO172"/>
      <c r="AIP172"/>
      <c r="AIQ172"/>
      <c r="AIR172"/>
      <c r="AIS172"/>
      <c r="AIT172"/>
      <c r="AIU172"/>
      <c r="AIV172"/>
      <c r="AIW172"/>
      <c r="AIX172"/>
      <c r="AIY172"/>
      <c r="AIZ172"/>
      <c r="AJA172"/>
      <c r="AJB172"/>
      <c r="AJC172"/>
      <c r="AJD172"/>
      <c r="AJE172"/>
      <c r="AJF172"/>
      <c r="AJG172"/>
      <c r="AJH172"/>
      <c r="AJI172"/>
      <c r="AJJ172"/>
      <c r="AJK172"/>
      <c r="AJL172"/>
      <c r="AJM172"/>
      <c r="AJN172"/>
      <c r="AJO172"/>
      <c r="AJP172"/>
      <c r="AJQ172"/>
      <c r="AJR172"/>
      <c r="AJS172"/>
      <c r="AJT172"/>
      <c r="AJU172"/>
      <c r="AJV172"/>
      <c r="AJW172"/>
      <c r="AJX172"/>
      <c r="AJY172"/>
      <c r="AJZ172"/>
      <c r="AKA172"/>
      <c r="AKB172"/>
      <c r="AKC172"/>
      <c r="AKD172"/>
      <c r="AKE172"/>
      <c r="AKF172"/>
      <c r="AKG172"/>
      <c r="AKH172"/>
      <c r="AKI172"/>
      <c r="AKJ172"/>
      <c r="AKK172"/>
      <c r="AKL172"/>
      <c r="AKM172"/>
      <c r="AKN172"/>
      <c r="AKO172"/>
      <c r="AKP172"/>
      <c r="AKQ172"/>
      <c r="AKR172"/>
      <c r="AKS172"/>
      <c r="AKT172"/>
      <c r="AKU172"/>
      <c r="AKV172"/>
      <c r="AKW172"/>
      <c r="AKX172"/>
      <c r="AKY172"/>
      <c r="AKZ172"/>
      <c r="ALA172"/>
      <c r="ALB172"/>
      <c r="ALC172"/>
      <c r="ALD172"/>
      <c r="ALE172"/>
      <c r="ALF172"/>
      <c r="ALG172"/>
      <c r="ALH172"/>
      <c r="ALI172"/>
      <c r="ALJ172"/>
      <c r="ALK172"/>
      <c r="ALL172"/>
      <c r="ALM172"/>
      <c r="ALN172"/>
      <c r="ALO172"/>
      <c r="ALP172"/>
      <c r="ALQ172"/>
      <c r="ALR172"/>
      <c r="ALS172"/>
      <c r="ALT172"/>
      <c r="ALU172"/>
      <c r="ALV172"/>
      <c r="ALW172"/>
      <c r="ALX172"/>
      <c r="ALY172"/>
      <c r="ALZ172"/>
      <c r="AMA172"/>
      <c r="AMB172"/>
      <c r="AMC172"/>
      <c r="AMD172"/>
      <c r="AME172"/>
      <c r="AMF172"/>
      <c r="AMG172"/>
    </row>
    <row r="173" spans="1:1021" ht="24.75" customHeight="1" x14ac:dyDescent="0.2">
      <c r="A173" s="114" t="s">
        <v>423</v>
      </c>
      <c r="B173" s="115" t="s">
        <v>305</v>
      </c>
      <c r="C173" s="121">
        <v>20078</v>
      </c>
      <c r="D173" s="117" t="s">
        <v>743</v>
      </c>
      <c r="E173" s="118" t="s">
        <v>500</v>
      </c>
      <c r="F173" s="102">
        <v>0.04</v>
      </c>
      <c r="G173" s="119">
        <v>0.36</v>
      </c>
      <c r="H173" s="132"/>
      <c r="I173" s="120">
        <f t="shared" si="4"/>
        <v>0</v>
      </c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  <c r="AEZ173"/>
      <c r="AFA173"/>
      <c r="AFB173"/>
      <c r="AFC173"/>
      <c r="AFD173"/>
      <c r="AFE173"/>
      <c r="AFF173"/>
      <c r="AFG173"/>
      <c r="AFH173"/>
      <c r="AFI173"/>
      <c r="AFJ173"/>
      <c r="AFK173"/>
      <c r="AFL173"/>
      <c r="AFM173"/>
      <c r="AFN173"/>
      <c r="AFO173"/>
      <c r="AFP173"/>
      <c r="AFQ173"/>
      <c r="AFR173"/>
      <c r="AFS173"/>
      <c r="AFT173"/>
      <c r="AFU173"/>
      <c r="AFV173"/>
      <c r="AFW173"/>
      <c r="AFX173"/>
      <c r="AFY173"/>
      <c r="AFZ173"/>
      <c r="AGA173"/>
      <c r="AGB173"/>
      <c r="AGC173"/>
      <c r="AGD173"/>
      <c r="AGE173"/>
      <c r="AGF173"/>
      <c r="AGG173"/>
      <c r="AGH173"/>
      <c r="AGI173"/>
      <c r="AGJ173"/>
      <c r="AGK173"/>
      <c r="AGL173"/>
      <c r="AGM173"/>
      <c r="AGN173"/>
      <c r="AGO173"/>
      <c r="AGP173"/>
      <c r="AGQ173"/>
      <c r="AGR173"/>
      <c r="AGS173"/>
      <c r="AGT173"/>
      <c r="AGU173"/>
      <c r="AGV173"/>
      <c r="AGW173"/>
      <c r="AGX173"/>
      <c r="AGY173"/>
      <c r="AGZ173"/>
      <c r="AHA173"/>
      <c r="AHB173"/>
      <c r="AHC173"/>
      <c r="AHD173"/>
      <c r="AHE173"/>
      <c r="AHF173"/>
      <c r="AHG173"/>
      <c r="AHH173"/>
      <c r="AHI173"/>
      <c r="AHJ173"/>
      <c r="AHK173"/>
      <c r="AHL173"/>
      <c r="AHM173"/>
      <c r="AHN173"/>
      <c r="AHO173"/>
      <c r="AHP173"/>
      <c r="AHQ173"/>
      <c r="AHR173"/>
      <c r="AHS173"/>
      <c r="AHT173"/>
      <c r="AHU173"/>
      <c r="AHV173"/>
      <c r="AHW173"/>
      <c r="AHX173"/>
      <c r="AHY173"/>
      <c r="AHZ173"/>
      <c r="AIA173"/>
      <c r="AIB173"/>
      <c r="AIC173"/>
      <c r="AID173"/>
      <c r="AIE173"/>
      <c r="AIF173"/>
      <c r="AIG173"/>
      <c r="AIH173"/>
      <c r="AII173"/>
      <c r="AIJ173"/>
      <c r="AIK173"/>
      <c r="AIL173"/>
      <c r="AIM173"/>
      <c r="AIN173"/>
      <c r="AIO173"/>
      <c r="AIP173"/>
      <c r="AIQ173"/>
      <c r="AIR173"/>
      <c r="AIS173"/>
      <c r="AIT173"/>
      <c r="AIU173"/>
      <c r="AIV173"/>
      <c r="AIW173"/>
      <c r="AIX173"/>
      <c r="AIY173"/>
      <c r="AIZ173"/>
      <c r="AJA173"/>
      <c r="AJB173"/>
      <c r="AJC173"/>
      <c r="AJD173"/>
      <c r="AJE173"/>
      <c r="AJF173"/>
      <c r="AJG173"/>
      <c r="AJH173"/>
      <c r="AJI173"/>
      <c r="AJJ173"/>
      <c r="AJK173"/>
      <c r="AJL173"/>
      <c r="AJM173"/>
      <c r="AJN173"/>
      <c r="AJO173"/>
      <c r="AJP173"/>
      <c r="AJQ173"/>
      <c r="AJR173"/>
      <c r="AJS173"/>
      <c r="AJT173"/>
      <c r="AJU173"/>
      <c r="AJV173"/>
      <c r="AJW173"/>
      <c r="AJX173"/>
      <c r="AJY173"/>
      <c r="AJZ173"/>
      <c r="AKA173"/>
      <c r="AKB173"/>
      <c r="AKC173"/>
      <c r="AKD173"/>
      <c r="AKE173"/>
      <c r="AKF173"/>
      <c r="AKG173"/>
      <c r="AKH173"/>
      <c r="AKI173"/>
      <c r="AKJ173"/>
      <c r="AKK173"/>
      <c r="AKL173"/>
      <c r="AKM173"/>
      <c r="AKN173"/>
      <c r="AKO173"/>
      <c r="AKP173"/>
      <c r="AKQ173"/>
      <c r="AKR173"/>
      <c r="AKS173"/>
      <c r="AKT173"/>
      <c r="AKU173"/>
      <c r="AKV173"/>
      <c r="AKW173"/>
      <c r="AKX173"/>
      <c r="AKY173"/>
      <c r="AKZ173"/>
      <c r="ALA173"/>
      <c r="ALB173"/>
      <c r="ALC173"/>
      <c r="ALD173"/>
      <c r="ALE173"/>
      <c r="ALF173"/>
      <c r="ALG173"/>
      <c r="ALH173"/>
      <c r="ALI173"/>
      <c r="ALJ173"/>
      <c r="ALK173"/>
      <c r="ALL173"/>
      <c r="ALM173"/>
      <c r="ALN173"/>
      <c r="ALO173"/>
      <c r="ALP173"/>
      <c r="ALQ173"/>
      <c r="ALR173"/>
      <c r="ALS173"/>
      <c r="ALT173"/>
      <c r="ALU173"/>
      <c r="ALV173"/>
      <c r="ALW173"/>
      <c r="ALX173"/>
      <c r="ALY173"/>
      <c r="ALZ173"/>
      <c r="AMA173"/>
      <c r="AMB173"/>
      <c r="AMC173"/>
      <c r="AMD173"/>
      <c r="AME173"/>
      <c r="AMF173"/>
      <c r="AMG173"/>
    </row>
    <row r="174" spans="1:1021" ht="24.75" customHeight="1" x14ac:dyDescent="0.2">
      <c r="A174" s="114" t="s">
        <v>424</v>
      </c>
      <c r="B174" s="115" t="s">
        <v>305</v>
      </c>
      <c r="C174" s="121">
        <v>122</v>
      </c>
      <c r="D174" s="117" t="s">
        <v>645</v>
      </c>
      <c r="E174" s="118" t="s">
        <v>500</v>
      </c>
      <c r="F174" s="102">
        <v>6.7599999999999993E-2</v>
      </c>
      <c r="G174" s="119">
        <v>1.5547999999999997</v>
      </c>
      <c r="H174" s="132"/>
      <c r="I174" s="120">
        <f t="shared" si="4"/>
        <v>0</v>
      </c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  <c r="ADN174"/>
      <c r="ADO174"/>
      <c r="ADP174"/>
      <c r="ADQ174"/>
      <c r="ADR174"/>
      <c r="ADS174"/>
      <c r="ADT174"/>
      <c r="ADU174"/>
      <c r="ADV174"/>
      <c r="ADW174"/>
      <c r="ADX174"/>
      <c r="ADY174"/>
      <c r="ADZ174"/>
      <c r="AEA174"/>
      <c r="AEB174"/>
      <c r="AEC174"/>
      <c r="AED174"/>
      <c r="AEE174"/>
      <c r="AEF174"/>
      <c r="AEG174"/>
      <c r="AEH174"/>
      <c r="AEI174"/>
      <c r="AEJ174"/>
      <c r="AEK174"/>
      <c r="AEL174"/>
      <c r="AEM174"/>
      <c r="AEN174"/>
      <c r="AEO174"/>
      <c r="AEP174"/>
      <c r="AEQ174"/>
      <c r="AER174"/>
      <c r="AES174"/>
      <c r="AET174"/>
      <c r="AEU174"/>
      <c r="AEV174"/>
      <c r="AEW174"/>
      <c r="AEX174"/>
      <c r="AEY174"/>
      <c r="AEZ174"/>
      <c r="AFA174"/>
      <c r="AFB174"/>
      <c r="AFC174"/>
      <c r="AFD174"/>
      <c r="AFE174"/>
      <c r="AFF174"/>
      <c r="AFG174"/>
      <c r="AFH174"/>
      <c r="AFI174"/>
      <c r="AFJ174"/>
      <c r="AFK174"/>
      <c r="AFL174"/>
      <c r="AFM174"/>
      <c r="AFN174"/>
      <c r="AFO174"/>
      <c r="AFP174"/>
      <c r="AFQ174"/>
      <c r="AFR174"/>
      <c r="AFS174"/>
      <c r="AFT174"/>
      <c r="AFU174"/>
      <c r="AFV174"/>
      <c r="AFW174"/>
      <c r="AFX174"/>
      <c r="AFY174"/>
      <c r="AFZ174"/>
      <c r="AGA174"/>
      <c r="AGB174"/>
      <c r="AGC174"/>
      <c r="AGD174"/>
      <c r="AGE174"/>
      <c r="AGF174"/>
      <c r="AGG174"/>
      <c r="AGH174"/>
      <c r="AGI174"/>
      <c r="AGJ174"/>
      <c r="AGK174"/>
      <c r="AGL174"/>
      <c r="AGM174"/>
      <c r="AGN174"/>
      <c r="AGO174"/>
      <c r="AGP174"/>
      <c r="AGQ174"/>
      <c r="AGR174"/>
      <c r="AGS174"/>
      <c r="AGT174"/>
      <c r="AGU174"/>
      <c r="AGV174"/>
      <c r="AGW174"/>
      <c r="AGX174"/>
      <c r="AGY174"/>
      <c r="AGZ174"/>
      <c r="AHA174"/>
      <c r="AHB174"/>
      <c r="AHC174"/>
      <c r="AHD174"/>
      <c r="AHE174"/>
      <c r="AHF174"/>
      <c r="AHG174"/>
      <c r="AHH174"/>
      <c r="AHI174"/>
      <c r="AHJ174"/>
      <c r="AHK174"/>
      <c r="AHL174"/>
      <c r="AHM174"/>
      <c r="AHN174"/>
      <c r="AHO174"/>
      <c r="AHP174"/>
      <c r="AHQ174"/>
      <c r="AHR174"/>
      <c r="AHS174"/>
      <c r="AHT174"/>
      <c r="AHU174"/>
      <c r="AHV174"/>
      <c r="AHW174"/>
      <c r="AHX174"/>
      <c r="AHY174"/>
      <c r="AHZ174"/>
      <c r="AIA174"/>
      <c r="AIB174"/>
      <c r="AIC174"/>
      <c r="AID174"/>
      <c r="AIE174"/>
      <c r="AIF174"/>
      <c r="AIG174"/>
      <c r="AIH174"/>
      <c r="AII174"/>
      <c r="AIJ174"/>
      <c r="AIK174"/>
      <c r="AIL174"/>
      <c r="AIM174"/>
      <c r="AIN174"/>
      <c r="AIO174"/>
      <c r="AIP174"/>
      <c r="AIQ174"/>
      <c r="AIR174"/>
      <c r="AIS174"/>
      <c r="AIT174"/>
      <c r="AIU174"/>
      <c r="AIV174"/>
      <c r="AIW174"/>
      <c r="AIX174"/>
      <c r="AIY174"/>
      <c r="AIZ174"/>
      <c r="AJA174"/>
      <c r="AJB174"/>
      <c r="AJC174"/>
      <c r="AJD174"/>
      <c r="AJE174"/>
      <c r="AJF174"/>
      <c r="AJG174"/>
      <c r="AJH174"/>
      <c r="AJI174"/>
      <c r="AJJ174"/>
      <c r="AJK174"/>
      <c r="AJL174"/>
      <c r="AJM174"/>
      <c r="AJN174"/>
      <c r="AJO174"/>
      <c r="AJP174"/>
      <c r="AJQ174"/>
      <c r="AJR174"/>
      <c r="AJS174"/>
      <c r="AJT174"/>
      <c r="AJU174"/>
      <c r="AJV174"/>
      <c r="AJW174"/>
      <c r="AJX174"/>
      <c r="AJY174"/>
      <c r="AJZ174"/>
      <c r="AKA174"/>
      <c r="AKB174"/>
      <c r="AKC174"/>
      <c r="AKD174"/>
      <c r="AKE174"/>
      <c r="AKF174"/>
      <c r="AKG174"/>
      <c r="AKH174"/>
      <c r="AKI174"/>
      <c r="AKJ174"/>
      <c r="AKK174"/>
      <c r="AKL174"/>
      <c r="AKM174"/>
      <c r="AKN174"/>
      <c r="AKO174"/>
      <c r="AKP174"/>
      <c r="AKQ174"/>
      <c r="AKR174"/>
      <c r="AKS174"/>
      <c r="AKT174"/>
      <c r="AKU174"/>
      <c r="AKV174"/>
      <c r="AKW174"/>
      <c r="AKX174"/>
      <c r="AKY174"/>
      <c r="AKZ174"/>
      <c r="ALA174"/>
      <c r="ALB174"/>
      <c r="ALC174"/>
      <c r="ALD174"/>
      <c r="ALE174"/>
      <c r="ALF174"/>
      <c r="ALG174"/>
      <c r="ALH174"/>
      <c r="ALI174"/>
      <c r="ALJ174"/>
      <c r="ALK174"/>
      <c r="ALL174"/>
      <c r="ALM174"/>
      <c r="ALN174"/>
      <c r="ALO174"/>
      <c r="ALP174"/>
      <c r="ALQ174"/>
      <c r="ALR174"/>
      <c r="ALS174"/>
      <c r="ALT174"/>
      <c r="ALU174"/>
      <c r="ALV174"/>
      <c r="ALW174"/>
      <c r="ALX174"/>
      <c r="ALY174"/>
      <c r="ALZ174"/>
      <c r="AMA174"/>
      <c r="AMB174"/>
      <c r="AMC174"/>
      <c r="AMD174"/>
      <c r="AME174"/>
      <c r="AMF174"/>
      <c r="AMG174"/>
    </row>
    <row r="175" spans="1:1021" ht="24.75" customHeight="1" x14ac:dyDescent="0.2">
      <c r="A175" s="114" t="s">
        <v>424</v>
      </c>
      <c r="B175" s="115" t="s">
        <v>305</v>
      </c>
      <c r="C175" s="121">
        <v>3659</v>
      </c>
      <c r="D175" s="117" t="s">
        <v>714</v>
      </c>
      <c r="E175" s="118" t="s">
        <v>500</v>
      </c>
      <c r="F175" s="102">
        <v>1</v>
      </c>
      <c r="G175" s="119">
        <v>23</v>
      </c>
      <c r="H175" s="132"/>
      <c r="I175" s="120">
        <f t="shared" si="4"/>
        <v>0</v>
      </c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  <c r="ADN175"/>
      <c r="ADO175"/>
      <c r="ADP175"/>
      <c r="ADQ175"/>
      <c r="ADR175"/>
      <c r="ADS175"/>
      <c r="ADT175"/>
      <c r="ADU175"/>
      <c r="ADV175"/>
      <c r="ADW175"/>
      <c r="ADX175"/>
      <c r="ADY175"/>
      <c r="ADZ175"/>
      <c r="AEA175"/>
      <c r="AEB175"/>
      <c r="AEC175"/>
      <c r="AED175"/>
      <c r="AEE175"/>
      <c r="AEF175"/>
      <c r="AEG175"/>
      <c r="AEH175"/>
      <c r="AEI175"/>
      <c r="AEJ175"/>
      <c r="AEK175"/>
      <c r="AEL175"/>
      <c r="AEM175"/>
      <c r="AEN175"/>
      <c r="AEO175"/>
      <c r="AEP175"/>
      <c r="AEQ175"/>
      <c r="AER175"/>
      <c r="AES175"/>
      <c r="AET175"/>
      <c r="AEU175"/>
      <c r="AEV175"/>
      <c r="AEW175"/>
      <c r="AEX175"/>
      <c r="AEY175"/>
      <c r="AEZ175"/>
      <c r="AFA175"/>
      <c r="AFB175"/>
      <c r="AFC175"/>
      <c r="AFD175"/>
      <c r="AFE175"/>
      <c r="AFF175"/>
      <c r="AFG175"/>
      <c r="AFH175"/>
      <c r="AFI175"/>
      <c r="AFJ175"/>
      <c r="AFK175"/>
      <c r="AFL175"/>
      <c r="AFM175"/>
      <c r="AFN175"/>
      <c r="AFO175"/>
      <c r="AFP175"/>
      <c r="AFQ175"/>
      <c r="AFR175"/>
      <c r="AFS175"/>
      <c r="AFT175"/>
      <c r="AFU175"/>
      <c r="AFV175"/>
      <c r="AFW175"/>
      <c r="AFX175"/>
      <c r="AFY175"/>
      <c r="AFZ175"/>
      <c r="AGA175"/>
      <c r="AGB175"/>
      <c r="AGC175"/>
      <c r="AGD175"/>
      <c r="AGE175"/>
      <c r="AGF175"/>
      <c r="AGG175"/>
      <c r="AGH175"/>
      <c r="AGI175"/>
      <c r="AGJ175"/>
      <c r="AGK175"/>
      <c r="AGL175"/>
      <c r="AGM175"/>
      <c r="AGN175"/>
      <c r="AGO175"/>
      <c r="AGP175"/>
      <c r="AGQ175"/>
      <c r="AGR175"/>
      <c r="AGS175"/>
      <c r="AGT175"/>
      <c r="AGU175"/>
      <c r="AGV175"/>
      <c r="AGW175"/>
      <c r="AGX175"/>
      <c r="AGY175"/>
      <c r="AGZ175"/>
      <c r="AHA175"/>
      <c r="AHB175"/>
      <c r="AHC175"/>
      <c r="AHD175"/>
      <c r="AHE175"/>
      <c r="AHF175"/>
      <c r="AHG175"/>
      <c r="AHH175"/>
      <c r="AHI175"/>
      <c r="AHJ175"/>
      <c r="AHK175"/>
      <c r="AHL175"/>
      <c r="AHM175"/>
      <c r="AHN175"/>
      <c r="AHO175"/>
      <c r="AHP175"/>
      <c r="AHQ175"/>
      <c r="AHR175"/>
      <c r="AHS175"/>
      <c r="AHT175"/>
      <c r="AHU175"/>
      <c r="AHV175"/>
      <c r="AHW175"/>
      <c r="AHX175"/>
      <c r="AHY175"/>
      <c r="AHZ175"/>
      <c r="AIA175"/>
      <c r="AIB175"/>
      <c r="AIC175"/>
      <c r="AID175"/>
      <c r="AIE175"/>
      <c r="AIF175"/>
      <c r="AIG175"/>
      <c r="AIH175"/>
      <c r="AII175"/>
      <c r="AIJ175"/>
      <c r="AIK175"/>
      <c r="AIL175"/>
      <c r="AIM175"/>
      <c r="AIN175"/>
      <c r="AIO175"/>
      <c r="AIP175"/>
      <c r="AIQ175"/>
      <c r="AIR175"/>
      <c r="AIS175"/>
      <c r="AIT175"/>
      <c r="AIU175"/>
      <c r="AIV175"/>
      <c r="AIW175"/>
      <c r="AIX175"/>
      <c r="AIY175"/>
      <c r="AIZ175"/>
      <c r="AJA175"/>
      <c r="AJB175"/>
      <c r="AJC175"/>
      <c r="AJD175"/>
      <c r="AJE175"/>
      <c r="AJF175"/>
      <c r="AJG175"/>
      <c r="AJH175"/>
      <c r="AJI175"/>
      <c r="AJJ175"/>
      <c r="AJK175"/>
      <c r="AJL175"/>
      <c r="AJM175"/>
      <c r="AJN175"/>
      <c r="AJO175"/>
      <c r="AJP175"/>
      <c r="AJQ175"/>
      <c r="AJR175"/>
      <c r="AJS175"/>
      <c r="AJT175"/>
      <c r="AJU175"/>
      <c r="AJV175"/>
      <c r="AJW175"/>
      <c r="AJX175"/>
      <c r="AJY175"/>
      <c r="AJZ175"/>
      <c r="AKA175"/>
      <c r="AKB175"/>
      <c r="AKC175"/>
      <c r="AKD175"/>
      <c r="AKE175"/>
      <c r="AKF175"/>
      <c r="AKG175"/>
      <c r="AKH175"/>
      <c r="AKI175"/>
      <c r="AKJ175"/>
      <c r="AKK175"/>
      <c r="AKL175"/>
      <c r="AKM175"/>
      <c r="AKN175"/>
      <c r="AKO175"/>
      <c r="AKP175"/>
      <c r="AKQ175"/>
      <c r="AKR175"/>
      <c r="AKS175"/>
      <c r="AKT175"/>
      <c r="AKU175"/>
      <c r="AKV175"/>
      <c r="AKW175"/>
      <c r="AKX175"/>
      <c r="AKY175"/>
      <c r="AKZ175"/>
      <c r="ALA175"/>
      <c r="ALB175"/>
      <c r="ALC175"/>
      <c r="ALD175"/>
      <c r="ALE175"/>
      <c r="ALF175"/>
      <c r="ALG175"/>
      <c r="ALH175"/>
      <c r="ALI175"/>
      <c r="ALJ175"/>
      <c r="ALK175"/>
      <c r="ALL175"/>
      <c r="ALM175"/>
      <c r="ALN175"/>
      <c r="ALO175"/>
      <c r="ALP175"/>
      <c r="ALQ175"/>
      <c r="ALR175"/>
      <c r="ALS175"/>
      <c r="ALT175"/>
      <c r="ALU175"/>
      <c r="ALV175"/>
      <c r="ALW175"/>
      <c r="ALX175"/>
      <c r="ALY175"/>
      <c r="ALZ175"/>
      <c r="AMA175"/>
      <c r="AMB175"/>
      <c r="AMC175"/>
      <c r="AMD175"/>
      <c r="AME175"/>
      <c r="AMF175"/>
      <c r="AMG175"/>
    </row>
    <row r="176" spans="1:1021" ht="24.75" customHeight="1" x14ac:dyDescent="0.2">
      <c r="A176" s="114" t="s">
        <v>424</v>
      </c>
      <c r="B176" s="115" t="s">
        <v>305</v>
      </c>
      <c r="C176" s="121">
        <v>20083</v>
      </c>
      <c r="D176" s="117" t="s">
        <v>754</v>
      </c>
      <c r="E176" s="118" t="s">
        <v>500</v>
      </c>
      <c r="F176" s="102">
        <v>9.11E-2</v>
      </c>
      <c r="G176" s="119">
        <v>2.0952999999999999</v>
      </c>
      <c r="H176" s="132"/>
      <c r="I176" s="120">
        <f t="shared" si="4"/>
        <v>0</v>
      </c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  <c r="ADN176"/>
      <c r="ADO176"/>
      <c r="ADP176"/>
      <c r="ADQ176"/>
      <c r="ADR176"/>
      <c r="ADS176"/>
      <c r="ADT176"/>
      <c r="ADU176"/>
      <c r="ADV176"/>
      <c r="ADW176"/>
      <c r="ADX176"/>
      <c r="ADY176"/>
      <c r="ADZ176"/>
      <c r="AEA176"/>
      <c r="AEB176"/>
      <c r="AEC176"/>
      <c r="AED176"/>
      <c r="AEE176"/>
      <c r="AEF176"/>
      <c r="AEG176"/>
      <c r="AEH176"/>
      <c r="AEI176"/>
      <c r="AEJ176"/>
      <c r="AEK176"/>
      <c r="AEL176"/>
      <c r="AEM176"/>
      <c r="AEN176"/>
      <c r="AEO176"/>
      <c r="AEP176"/>
      <c r="AEQ176"/>
      <c r="AER176"/>
      <c r="AES176"/>
      <c r="AET176"/>
      <c r="AEU176"/>
      <c r="AEV176"/>
      <c r="AEW176"/>
      <c r="AEX176"/>
      <c r="AEY176"/>
      <c r="AEZ176"/>
      <c r="AFA176"/>
      <c r="AFB176"/>
      <c r="AFC176"/>
      <c r="AFD176"/>
      <c r="AFE176"/>
      <c r="AFF176"/>
      <c r="AFG176"/>
      <c r="AFH176"/>
      <c r="AFI176"/>
      <c r="AFJ176"/>
      <c r="AFK176"/>
      <c r="AFL176"/>
      <c r="AFM176"/>
      <c r="AFN176"/>
      <c r="AFO176"/>
      <c r="AFP176"/>
      <c r="AFQ176"/>
      <c r="AFR176"/>
      <c r="AFS176"/>
      <c r="AFT176"/>
      <c r="AFU176"/>
      <c r="AFV176"/>
      <c r="AFW176"/>
      <c r="AFX176"/>
      <c r="AFY176"/>
      <c r="AFZ176"/>
      <c r="AGA176"/>
      <c r="AGB176"/>
      <c r="AGC176"/>
      <c r="AGD176"/>
      <c r="AGE176"/>
      <c r="AGF176"/>
      <c r="AGG176"/>
      <c r="AGH176"/>
      <c r="AGI176"/>
      <c r="AGJ176"/>
      <c r="AGK176"/>
      <c r="AGL176"/>
      <c r="AGM176"/>
      <c r="AGN176"/>
      <c r="AGO176"/>
      <c r="AGP176"/>
      <c r="AGQ176"/>
      <c r="AGR176"/>
      <c r="AGS176"/>
      <c r="AGT176"/>
      <c r="AGU176"/>
      <c r="AGV176"/>
      <c r="AGW176"/>
      <c r="AGX176"/>
      <c r="AGY176"/>
      <c r="AGZ176"/>
      <c r="AHA176"/>
      <c r="AHB176"/>
      <c r="AHC176"/>
      <c r="AHD176"/>
      <c r="AHE176"/>
      <c r="AHF176"/>
      <c r="AHG176"/>
      <c r="AHH176"/>
      <c r="AHI176"/>
      <c r="AHJ176"/>
      <c r="AHK176"/>
      <c r="AHL176"/>
      <c r="AHM176"/>
      <c r="AHN176"/>
      <c r="AHO176"/>
      <c r="AHP176"/>
      <c r="AHQ176"/>
      <c r="AHR176"/>
      <c r="AHS176"/>
      <c r="AHT176"/>
      <c r="AHU176"/>
      <c r="AHV176"/>
      <c r="AHW176"/>
      <c r="AHX176"/>
      <c r="AHY176"/>
      <c r="AHZ176"/>
      <c r="AIA176"/>
      <c r="AIB176"/>
      <c r="AIC176"/>
      <c r="AID176"/>
      <c r="AIE176"/>
      <c r="AIF176"/>
      <c r="AIG176"/>
      <c r="AIH176"/>
      <c r="AII176"/>
      <c r="AIJ176"/>
      <c r="AIK176"/>
      <c r="AIL176"/>
      <c r="AIM176"/>
      <c r="AIN176"/>
      <c r="AIO176"/>
      <c r="AIP176"/>
      <c r="AIQ176"/>
      <c r="AIR176"/>
      <c r="AIS176"/>
      <c r="AIT176"/>
      <c r="AIU176"/>
      <c r="AIV176"/>
      <c r="AIW176"/>
      <c r="AIX176"/>
      <c r="AIY176"/>
      <c r="AIZ176"/>
      <c r="AJA176"/>
      <c r="AJB176"/>
      <c r="AJC176"/>
      <c r="AJD176"/>
      <c r="AJE176"/>
      <c r="AJF176"/>
      <c r="AJG176"/>
      <c r="AJH176"/>
      <c r="AJI176"/>
      <c r="AJJ176"/>
      <c r="AJK176"/>
      <c r="AJL176"/>
      <c r="AJM176"/>
      <c r="AJN176"/>
      <c r="AJO176"/>
      <c r="AJP176"/>
      <c r="AJQ176"/>
      <c r="AJR176"/>
      <c r="AJS176"/>
      <c r="AJT176"/>
      <c r="AJU176"/>
      <c r="AJV176"/>
      <c r="AJW176"/>
      <c r="AJX176"/>
      <c r="AJY176"/>
      <c r="AJZ176"/>
      <c r="AKA176"/>
      <c r="AKB176"/>
      <c r="AKC176"/>
      <c r="AKD176"/>
      <c r="AKE176"/>
      <c r="AKF176"/>
      <c r="AKG176"/>
      <c r="AKH176"/>
      <c r="AKI176"/>
      <c r="AKJ176"/>
      <c r="AKK176"/>
      <c r="AKL176"/>
      <c r="AKM176"/>
      <c r="AKN176"/>
      <c r="AKO176"/>
      <c r="AKP176"/>
      <c r="AKQ176"/>
      <c r="AKR176"/>
      <c r="AKS176"/>
      <c r="AKT176"/>
      <c r="AKU176"/>
      <c r="AKV176"/>
      <c r="AKW176"/>
      <c r="AKX176"/>
      <c r="AKY176"/>
      <c r="AKZ176"/>
      <c r="ALA176"/>
      <c r="ALB176"/>
      <c r="ALC176"/>
      <c r="ALD176"/>
      <c r="ALE176"/>
      <c r="ALF176"/>
      <c r="ALG176"/>
      <c r="ALH176"/>
      <c r="ALI176"/>
      <c r="ALJ176"/>
      <c r="ALK176"/>
      <c r="ALL176"/>
      <c r="ALM176"/>
      <c r="ALN176"/>
      <c r="ALO176"/>
      <c r="ALP176"/>
      <c r="ALQ176"/>
      <c r="ALR176"/>
      <c r="ALS176"/>
      <c r="ALT176"/>
      <c r="ALU176"/>
      <c r="ALV176"/>
      <c r="ALW176"/>
      <c r="ALX176"/>
      <c r="ALY176"/>
      <c r="ALZ176"/>
      <c r="AMA176"/>
      <c r="AMB176"/>
      <c r="AMC176"/>
      <c r="AMD176"/>
      <c r="AME176"/>
      <c r="AMF176"/>
      <c r="AMG176"/>
    </row>
    <row r="177" spans="1:1021" ht="24.75" customHeight="1" x14ac:dyDescent="0.2">
      <c r="A177" s="114" t="s">
        <v>425</v>
      </c>
      <c r="B177" s="115" t="s">
        <v>305</v>
      </c>
      <c r="C177" s="121">
        <v>38383</v>
      </c>
      <c r="D177" s="117" t="s">
        <v>726</v>
      </c>
      <c r="E177" s="118" t="s">
        <v>500</v>
      </c>
      <c r="F177" s="102">
        <v>0.1</v>
      </c>
      <c r="G177" s="119">
        <v>3.9000000000000004</v>
      </c>
      <c r="H177" s="132"/>
      <c r="I177" s="120">
        <f t="shared" si="4"/>
        <v>0</v>
      </c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  <c r="ADN177"/>
      <c r="ADO177"/>
      <c r="ADP177"/>
      <c r="ADQ177"/>
      <c r="ADR177"/>
      <c r="ADS177"/>
      <c r="ADT177"/>
      <c r="ADU177"/>
      <c r="ADV177"/>
      <c r="ADW177"/>
      <c r="ADX177"/>
      <c r="ADY177"/>
      <c r="ADZ177"/>
      <c r="AEA177"/>
      <c r="AEB177"/>
      <c r="AEC177"/>
      <c r="AED177"/>
      <c r="AEE177"/>
      <c r="AEF177"/>
      <c r="AEG177"/>
      <c r="AEH177"/>
      <c r="AEI177"/>
      <c r="AEJ177"/>
      <c r="AEK177"/>
      <c r="AEL177"/>
      <c r="AEM177"/>
      <c r="AEN177"/>
      <c r="AEO177"/>
      <c r="AEP177"/>
      <c r="AEQ177"/>
      <c r="AER177"/>
      <c r="AES177"/>
      <c r="AET177"/>
      <c r="AEU177"/>
      <c r="AEV177"/>
      <c r="AEW177"/>
      <c r="AEX177"/>
      <c r="AEY177"/>
      <c r="AEZ177"/>
      <c r="AFA177"/>
      <c r="AFB177"/>
      <c r="AFC177"/>
      <c r="AFD177"/>
      <c r="AFE177"/>
      <c r="AFF177"/>
      <c r="AFG177"/>
      <c r="AFH177"/>
      <c r="AFI177"/>
      <c r="AFJ177"/>
      <c r="AFK177"/>
      <c r="AFL177"/>
      <c r="AFM177"/>
      <c r="AFN177"/>
      <c r="AFO177"/>
      <c r="AFP177"/>
      <c r="AFQ177"/>
      <c r="AFR177"/>
      <c r="AFS177"/>
      <c r="AFT177"/>
      <c r="AFU177"/>
      <c r="AFV177"/>
      <c r="AFW177"/>
      <c r="AFX177"/>
      <c r="AFY177"/>
      <c r="AFZ177"/>
      <c r="AGA177"/>
      <c r="AGB177"/>
      <c r="AGC177"/>
      <c r="AGD177"/>
      <c r="AGE177"/>
      <c r="AGF177"/>
      <c r="AGG177"/>
      <c r="AGH177"/>
      <c r="AGI177"/>
      <c r="AGJ177"/>
      <c r="AGK177"/>
      <c r="AGL177"/>
      <c r="AGM177"/>
      <c r="AGN177"/>
      <c r="AGO177"/>
      <c r="AGP177"/>
      <c r="AGQ177"/>
      <c r="AGR177"/>
      <c r="AGS177"/>
      <c r="AGT177"/>
      <c r="AGU177"/>
      <c r="AGV177"/>
      <c r="AGW177"/>
      <c r="AGX177"/>
      <c r="AGY177"/>
      <c r="AGZ177"/>
      <c r="AHA177"/>
      <c r="AHB177"/>
      <c r="AHC177"/>
      <c r="AHD177"/>
      <c r="AHE177"/>
      <c r="AHF177"/>
      <c r="AHG177"/>
      <c r="AHH177"/>
      <c r="AHI177"/>
      <c r="AHJ177"/>
      <c r="AHK177"/>
      <c r="AHL177"/>
      <c r="AHM177"/>
      <c r="AHN177"/>
      <c r="AHO177"/>
      <c r="AHP177"/>
      <c r="AHQ177"/>
      <c r="AHR177"/>
      <c r="AHS177"/>
      <c r="AHT177"/>
      <c r="AHU177"/>
      <c r="AHV177"/>
      <c r="AHW177"/>
      <c r="AHX177"/>
      <c r="AHY177"/>
      <c r="AHZ177"/>
      <c r="AIA177"/>
      <c r="AIB177"/>
      <c r="AIC177"/>
      <c r="AID177"/>
      <c r="AIE177"/>
      <c r="AIF177"/>
      <c r="AIG177"/>
      <c r="AIH177"/>
      <c r="AII177"/>
      <c r="AIJ177"/>
      <c r="AIK177"/>
      <c r="AIL177"/>
      <c r="AIM177"/>
      <c r="AIN177"/>
      <c r="AIO177"/>
      <c r="AIP177"/>
      <c r="AIQ177"/>
      <c r="AIR177"/>
      <c r="AIS177"/>
      <c r="AIT177"/>
      <c r="AIU177"/>
      <c r="AIV177"/>
      <c r="AIW177"/>
      <c r="AIX177"/>
      <c r="AIY177"/>
      <c r="AIZ177"/>
      <c r="AJA177"/>
      <c r="AJB177"/>
      <c r="AJC177"/>
      <c r="AJD177"/>
      <c r="AJE177"/>
      <c r="AJF177"/>
      <c r="AJG177"/>
      <c r="AJH177"/>
      <c r="AJI177"/>
      <c r="AJJ177"/>
      <c r="AJK177"/>
      <c r="AJL177"/>
      <c r="AJM177"/>
      <c r="AJN177"/>
      <c r="AJO177"/>
      <c r="AJP177"/>
      <c r="AJQ177"/>
      <c r="AJR177"/>
      <c r="AJS177"/>
      <c r="AJT177"/>
      <c r="AJU177"/>
      <c r="AJV177"/>
      <c r="AJW177"/>
      <c r="AJX177"/>
      <c r="AJY177"/>
      <c r="AJZ177"/>
      <c r="AKA177"/>
      <c r="AKB177"/>
      <c r="AKC177"/>
      <c r="AKD177"/>
      <c r="AKE177"/>
      <c r="AKF177"/>
      <c r="AKG177"/>
      <c r="AKH177"/>
      <c r="AKI177"/>
      <c r="AKJ177"/>
      <c r="AKK177"/>
      <c r="AKL177"/>
      <c r="AKM177"/>
      <c r="AKN177"/>
      <c r="AKO177"/>
      <c r="AKP177"/>
      <c r="AKQ177"/>
      <c r="AKR177"/>
      <c r="AKS177"/>
      <c r="AKT177"/>
      <c r="AKU177"/>
      <c r="AKV177"/>
      <c r="AKW177"/>
      <c r="AKX177"/>
      <c r="AKY177"/>
      <c r="AKZ177"/>
      <c r="ALA177"/>
      <c r="ALB177"/>
      <c r="ALC177"/>
      <c r="ALD177"/>
      <c r="ALE177"/>
      <c r="ALF177"/>
      <c r="ALG177"/>
      <c r="ALH177"/>
      <c r="ALI177"/>
      <c r="ALJ177"/>
      <c r="ALK177"/>
      <c r="ALL177"/>
      <c r="ALM177"/>
      <c r="ALN177"/>
      <c r="ALO177"/>
      <c r="ALP177"/>
      <c r="ALQ177"/>
      <c r="ALR177"/>
      <c r="ALS177"/>
      <c r="ALT177"/>
      <c r="ALU177"/>
      <c r="ALV177"/>
      <c r="ALW177"/>
      <c r="ALX177"/>
      <c r="ALY177"/>
      <c r="ALZ177"/>
      <c r="AMA177"/>
      <c r="AMB177"/>
      <c r="AMC177"/>
      <c r="AMD177"/>
      <c r="AME177"/>
      <c r="AMF177"/>
      <c r="AMG177"/>
    </row>
    <row r="178" spans="1:1021" ht="24.75" customHeight="1" x14ac:dyDescent="0.2">
      <c r="A178" s="114" t="s">
        <v>425</v>
      </c>
      <c r="B178" s="115" t="s">
        <v>305</v>
      </c>
      <c r="C178" s="121">
        <v>9835</v>
      </c>
      <c r="D178" s="117" t="s">
        <v>785</v>
      </c>
      <c r="E178" s="118" t="s">
        <v>642</v>
      </c>
      <c r="F178" s="102">
        <v>1.05</v>
      </c>
      <c r="G178" s="119">
        <v>40.950000000000003</v>
      </c>
      <c r="H178" s="132"/>
      <c r="I178" s="120">
        <f t="shared" si="4"/>
        <v>0</v>
      </c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  <c r="ADN178"/>
      <c r="ADO178"/>
      <c r="ADP178"/>
      <c r="ADQ178"/>
      <c r="ADR178"/>
      <c r="ADS178"/>
      <c r="ADT178"/>
      <c r="ADU178"/>
      <c r="ADV178"/>
      <c r="ADW178"/>
      <c r="ADX178"/>
      <c r="ADY178"/>
      <c r="ADZ178"/>
      <c r="AEA178"/>
      <c r="AEB178"/>
      <c r="AEC178"/>
      <c r="AED178"/>
      <c r="AEE178"/>
      <c r="AEF178"/>
      <c r="AEG178"/>
      <c r="AEH178"/>
      <c r="AEI178"/>
      <c r="AEJ178"/>
      <c r="AEK178"/>
      <c r="AEL178"/>
      <c r="AEM178"/>
      <c r="AEN178"/>
      <c r="AEO178"/>
      <c r="AEP178"/>
      <c r="AEQ178"/>
      <c r="AER178"/>
      <c r="AES178"/>
      <c r="AET178"/>
      <c r="AEU178"/>
      <c r="AEV178"/>
      <c r="AEW178"/>
      <c r="AEX178"/>
      <c r="AEY178"/>
      <c r="AEZ178"/>
      <c r="AFA178"/>
      <c r="AFB178"/>
      <c r="AFC178"/>
      <c r="AFD178"/>
      <c r="AFE178"/>
      <c r="AFF178"/>
      <c r="AFG178"/>
      <c r="AFH178"/>
      <c r="AFI178"/>
      <c r="AFJ178"/>
      <c r="AFK178"/>
      <c r="AFL178"/>
      <c r="AFM178"/>
      <c r="AFN178"/>
      <c r="AFO178"/>
      <c r="AFP178"/>
      <c r="AFQ178"/>
      <c r="AFR178"/>
      <c r="AFS178"/>
      <c r="AFT178"/>
      <c r="AFU178"/>
      <c r="AFV178"/>
      <c r="AFW178"/>
      <c r="AFX178"/>
      <c r="AFY178"/>
      <c r="AFZ178"/>
      <c r="AGA178"/>
      <c r="AGB178"/>
      <c r="AGC178"/>
      <c r="AGD178"/>
      <c r="AGE178"/>
      <c r="AGF178"/>
      <c r="AGG178"/>
      <c r="AGH178"/>
      <c r="AGI178"/>
      <c r="AGJ178"/>
      <c r="AGK178"/>
      <c r="AGL178"/>
      <c r="AGM178"/>
      <c r="AGN178"/>
      <c r="AGO178"/>
      <c r="AGP178"/>
      <c r="AGQ178"/>
      <c r="AGR178"/>
      <c r="AGS178"/>
      <c r="AGT178"/>
      <c r="AGU178"/>
      <c r="AGV178"/>
      <c r="AGW178"/>
      <c r="AGX178"/>
      <c r="AGY178"/>
      <c r="AGZ178"/>
      <c r="AHA178"/>
      <c r="AHB178"/>
      <c r="AHC178"/>
      <c r="AHD178"/>
      <c r="AHE178"/>
      <c r="AHF178"/>
      <c r="AHG178"/>
      <c r="AHH178"/>
      <c r="AHI178"/>
      <c r="AHJ178"/>
      <c r="AHK178"/>
      <c r="AHL178"/>
      <c r="AHM178"/>
      <c r="AHN178"/>
      <c r="AHO178"/>
      <c r="AHP178"/>
      <c r="AHQ178"/>
      <c r="AHR178"/>
      <c r="AHS178"/>
      <c r="AHT178"/>
      <c r="AHU178"/>
      <c r="AHV178"/>
      <c r="AHW178"/>
      <c r="AHX178"/>
      <c r="AHY178"/>
      <c r="AHZ178"/>
      <c r="AIA178"/>
      <c r="AIB178"/>
      <c r="AIC178"/>
      <c r="AID178"/>
      <c r="AIE178"/>
      <c r="AIF178"/>
      <c r="AIG178"/>
      <c r="AIH178"/>
      <c r="AII178"/>
      <c r="AIJ178"/>
      <c r="AIK178"/>
      <c r="AIL178"/>
      <c r="AIM178"/>
      <c r="AIN178"/>
      <c r="AIO178"/>
      <c r="AIP178"/>
      <c r="AIQ178"/>
      <c r="AIR178"/>
      <c r="AIS178"/>
      <c r="AIT178"/>
      <c r="AIU178"/>
      <c r="AIV178"/>
      <c r="AIW178"/>
      <c r="AIX178"/>
      <c r="AIY178"/>
      <c r="AIZ178"/>
      <c r="AJA178"/>
      <c r="AJB178"/>
      <c r="AJC178"/>
      <c r="AJD178"/>
      <c r="AJE178"/>
      <c r="AJF178"/>
      <c r="AJG178"/>
      <c r="AJH178"/>
      <c r="AJI178"/>
      <c r="AJJ178"/>
      <c r="AJK178"/>
      <c r="AJL178"/>
      <c r="AJM178"/>
      <c r="AJN178"/>
      <c r="AJO178"/>
      <c r="AJP178"/>
      <c r="AJQ178"/>
      <c r="AJR178"/>
      <c r="AJS178"/>
      <c r="AJT178"/>
      <c r="AJU178"/>
      <c r="AJV178"/>
      <c r="AJW178"/>
      <c r="AJX178"/>
      <c r="AJY178"/>
      <c r="AJZ178"/>
      <c r="AKA178"/>
      <c r="AKB178"/>
      <c r="AKC178"/>
      <c r="AKD178"/>
      <c r="AKE178"/>
      <c r="AKF178"/>
      <c r="AKG178"/>
      <c r="AKH178"/>
      <c r="AKI178"/>
      <c r="AKJ178"/>
      <c r="AKK178"/>
      <c r="AKL178"/>
      <c r="AKM178"/>
      <c r="AKN178"/>
      <c r="AKO178"/>
      <c r="AKP178"/>
      <c r="AKQ178"/>
      <c r="AKR178"/>
      <c r="AKS178"/>
      <c r="AKT178"/>
      <c r="AKU178"/>
      <c r="AKV178"/>
      <c r="AKW178"/>
      <c r="AKX178"/>
      <c r="AKY178"/>
      <c r="AKZ178"/>
      <c r="ALA178"/>
      <c r="ALB178"/>
      <c r="ALC178"/>
      <c r="ALD178"/>
      <c r="ALE178"/>
      <c r="ALF178"/>
      <c r="ALG178"/>
      <c r="ALH178"/>
      <c r="ALI178"/>
      <c r="ALJ178"/>
      <c r="ALK178"/>
      <c r="ALL178"/>
      <c r="ALM178"/>
      <c r="ALN178"/>
      <c r="ALO178"/>
      <c r="ALP178"/>
      <c r="ALQ178"/>
      <c r="ALR178"/>
      <c r="ALS178"/>
      <c r="ALT178"/>
      <c r="ALU178"/>
      <c r="ALV178"/>
      <c r="ALW178"/>
      <c r="ALX178"/>
      <c r="ALY178"/>
      <c r="ALZ178"/>
      <c r="AMA178"/>
      <c r="AMB178"/>
      <c r="AMC178"/>
      <c r="AMD178"/>
      <c r="AME178"/>
      <c r="AMF178"/>
      <c r="AMG178"/>
    </row>
    <row r="179" spans="1:1021" ht="24.75" customHeight="1" x14ac:dyDescent="0.2">
      <c r="A179" s="114" t="s">
        <v>426</v>
      </c>
      <c r="B179" s="115" t="s">
        <v>305</v>
      </c>
      <c r="C179" s="121">
        <v>122</v>
      </c>
      <c r="D179" s="117" t="s">
        <v>645</v>
      </c>
      <c r="E179" s="118" t="s">
        <v>500</v>
      </c>
      <c r="F179" s="102">
        <v>3.5000000000000001E-3</v>
      </c>
      <c r="G179" s="119">
        <v>0.46200000000000002</v>
      </c>
      <c r="H179" s="132"/>
      <c r="I179" s="120">
        <f t="shared" si="4"/>
        <v>0</v>
      </c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  <c r="ADN179"/>
      <c r="ADO179"/>
      <c r="ADP179"/>
      <c r="ADQ179"/>
      <c r="ADR179"/>
      <c r="ADS179"/>
      <c r="ADT179"/>
      <c r="ADU179"/>
      <c r="ADV179"/>
      <c r="ADW179"/>
      <c r="ADX179"/>
      <c r="ADY179"/>
      <c r="ADZ179"/>
      <c r="AEA179"/>
      <c r="AEB179"/>
      <c r="AEC179"/>
      <c r="AED179"/>
      <c r="AEE179"/>
      <c r="AEF179"/>
      <c r="AEG179"/>
      <c r="AEH179"/>
      <c r="AEI179"/>
      <c r="AEJ179"/>
      <c r="AEK179"/>
      <c r="AEL179"/>
      <c r="AEM179"/>
      <c r="AEN179"/>
      <c r="AEO179"/>
      <c r="AEP179"/>
      <c r="AEQ179"/>
      <c r="AER179"/>
      <c r="AES179"/>
      <c r="AET179"/>
      <c r="AEU179"/>
      <c r="AEV179"/>
      <c r="AEW179"/>
      <c r="AEX179"/>
      <c r="AEY179"/>
      <c r="AEZ179"/>
      <c r="AFA179"/>
      <c r="AFB179"/>
      <c r="AFC179"/>
      <c r="AFD179"/>
      <c r="AFE179"/>
      <c r="AFF179"/>
      <c r="AFG179"/>
      <c r="AFH179"/>
      <c r="AFI179"/>
      <c r="AFJ179"/>
      <c r="AFK179"/>
      <c r="AFL179"/>
      <c r="AFM179"/>
      <c r="AFN179"/>
      <c r="AFO179"/>
      <c r="AFP179"/>
      <c r="AFQ179"/>
      <c r="AFR179"/>
      <c r="AFS179"/>
      <c r="AFT179"/>
      <c r="AFU179"/>
      <c r="AFV179"/>
      <c r="AFW179"/>
      <c r="AFX179"/>
      <c r="AFY179"/>
      <c r="AFZ179"/>
      <c r="AGA179"/>
      <c r="AGB179"/>
      <c r="AGC179"/>
      <c r="AGD179"/>
      <c r="AGE179"/>
      <c r="AGF179"/>
      <c r="AGG179"/>
      <c r="AGH179"/>
      <c r="AGI179"/>
      <c r="AGJ179"/>
      <c r="AGK179"/>
      <c r="AGL179"/>
      <c r="AGM179"/>
      <c r="AGN179"/>
      <c r="AGO179"/>
      <c r="AGP179"/>
      <c r="AGQ179"/>
      <c r="AGR179"/>
      <c r="AGS179"/>
      <c r="AGT179"/>
      <c r="AGU179"/>
      <c r="AGV179"/>
      <c r="AGW179"/>
      <c r="AGX179"/>
      <c r="AGY179"/>
      <c r="AGZ179"/>
      <c r="AHA179"/>
      <c r="AHB179"/>
      <c r="AHC179"/>
      <c r="AHD179"/>
      <c r="AHE179"/>
      <c r="AHF179"/>
      <c r="AHG179"/>
      <c r="AHH179"/>
      <c r="AHI179"/>
      <c r="AHJ179"/>
      <c r="AHK179"/>
      <c r="AHL179"/>
      <c r="AHM179"/>
      <c r="AHN179"/>
      <c r="AHO179"/>
      <c r="AHP179"/>
      <c r="AHQ179"/>
      <c r="AHR179"/>
      <c r="AHS179"/>
      <c r="AHT179"/>
      <c r="AHU179"/>
      <c r="AHV179"/>
      <c r="AHW179"/>
      <c r="AHX179"/>
      <c r="AHY179"/>
      <c r="AHZ179"/>
      <c r="AIA179"/>
      <c r="AIB179"/>
      <c r="AIC179"/>
      <c r="AID179"/>
      <c r="AIE179"/>
      <c r="AIF179"/>
      <c r="AIG179"/>
      <c r="AIH179"/>
      <c r="AII179"/>
      <c r="AIJ179"/>
      <c r="AIK179"/>
      <c r="AIL179"/>
      <c r="AIM179"/>
      <c r="AIN179"/>
      <c r="AIO179"/>
      <c r="AIP179"/>
      <c r="AIQ179"/>
      <c r="AIR179"/>
      <c r="AIS179"/>
      <c r="AIT179"/>
      <c r="AIU179"/>
      <c r="AIV179"/>
      <c r="AIW179"/>
      <c r="AIX179"/>
      <c r="AIY179"/>
      <c r="AIZ179"/>
      <c r="AJA179"/>
      <c r="AJB179"/>
      <c r="AJC179"/>
      <c r="AJD179"/>
      <c r="AJE179"/>
      <c r="AJF179"/>
      <c r="AJG179"/>
      <c r="AJH179"/>
      <c r="AJI179"/>
      <c r="AJJ179"/>
      <c r="AJK179"/>
      <c r="AJL179"/>
      <c r="AJM179"/>
      <c r="AJN179"/>
      <c r="AJO179"/>
      <c r="AJP179"/>
      <c r="AJQ179"/>
      <c r="AJR179"/>
      <c r="AJS179"/>
      <c r="AJT179"/>
      <c r="AJU179"/>
      <c r="AJV179"/>
      <c r="AJW179"/>
      <c r="AJX179"/>
      <c r="AJY179"/>
      <c r="AJZ179"/>
      <c r="AKA179"/>
      <c r="AKB179"/>
      <c r="AKC179"/>
      <c r="AKD179"/>
      <c r="AKE179"/>
      <c r="AKF179"/>
      <c r="AKG179"/>
      <c r="AKH179"/>
      <c r="AKI179"/>
      <c r="AKJ179"/>
      <c r="AKK179"/>
      <c r="AKL179"/>
      <c r="AKM179"/>
      <c r="AKN179"/>
      <c r="AKO179"/>
      <c r="AKP179"/>
      <c r="AKQ179"/>
      <c r="AKR179"/>
      <c r="AKS179"/>
      <c r="AKT179"/>
      <c r="AKU179"/>
      <c r="AKV179"/>
      <c r="AKW179"/>
      <c r="AKX179"/>
      <c r="AKY179"/>
      <c r="AKZ179"/>
      <c r="ALA179"/>
      <c r="ALB179"/>
      <c r="ALC179"/>
      <c r="ALD179"/>
      <c r="ALE179"/>
      <c r="ALF179"/>
      <c r="ALG179"/>
      <c r="ALH179"/>
      <c r="ALI179"/>
      <c r="ALJ179"/>
      <c r="ALK179"/>
      <c r="ALL179"/>
      <c r="ALM179"/>
      <c r="ALN179"/>
      <c r="ALO179"/>
      <c r="ALP179"/>
      <c r="ALQ179"/>
      <c r="ALR179"/>
      <c r="ALS179"/>
      <c r="ALT179"/>
      <c r="ALU179"/>
      <c r="ALV179"/>
      <c r="ALW179"/>
      <c r="ALX179"/>
      <c r="ALY179"/>
      <c r="ALZ179"/>
      <c r="AMA179"/>
      <c r="AMB179"/>
      <c r="AMC179"/>
      <c r="AMD179"/>
      <c r="AME179"/>
      <c r="AMF179"/>
      <c r="AMG179"/>
    </row>
    <row r="180" spans="1:1021" ht="24.75" customHeight="1" x14ac:dyDescent="0.2">
      <c r="A180" s="114" t="s">
        <v>426</v>
      </c>
      <c r="B180" s="115" t="s">
        <v>305</v>
      </c>
      <c r="C180" s="121">
        <v>38383</v>
      </c>
      <c r="D180" s="117" t="s">
        <v>726</v>
      </c>
      <c r="E180" s="118" t="s">
        <v>500</v>
      </c>
      <c r="F180" s="102">
        <v>1.7000000000000001E-2</v>
      </c>
      <c r="G180" s="119">
        <v>2.2440000000000002</v>
      </c>
      <c r="H180" s="132"/>
      <c r="I180" s="120">
        <f t="shared" si="4"/>
        <v>0</v>
      </c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  <c r="ADN180"/>
      <c r="ADO180"/>
      <c r="ADP180"/>
      <c r="ADQ180"/>
      <c r="ADR180"/>
      <c r="ADS180"/>
      <c r="ADT180"/>
      <c r="ADU180"/>
      <c r="ADV180"/>
      <c r="ADW180"/>
      <c r="ADX180"/>
      <c r="ADY180"/>
      <c r="ADZ180"/>
      <c r="AEA180"/>
      <c r="AEB180"/>
      <c r="AEC180"/>
      <c r="AED180"/>
      <c r="AEE180"/>
      <c r="AEF180"/>
      <c r="AEG180"/>
      <c r="AEH180"/>
      <c r="AEI180"/>
      <c r="AEJ180"/>
      <c r="AEK180"/>
      <c r="AEL180"/>
      <c r="AEM180"/>
      <c r="AEN180"/>
      <c r="AEO180"/>
      <c r="AEP180"/>
      <c r="AEQ180"/>
      <c r="AER180"/>
      <c r="AES180"/>
      <c r="AET180"/>
      <c r="AEU180"/>
      <c r="AEV180"/>
      <c r="AEW180"/>
      <c r="AEX180"/>
      <c r="AEY180"/>
      <c r="AEZ180"/>
      <c r="AFA180"/>
      <c r="AFB180"/>
      <c r="AFC180"/>
      <c r="AFD180"/>
      <c r="AFE180"/>
      <c r="AFF180"/>
      <c r="AFG180"/>
      <c r="AFH180"/>
      <c r="AFI180"/>
      <c r="AFJ180"/>
      <c r="AFK180"/>
      <c r="AFL180"/>
      <c r="AFM180"/>
      <c r="AFN180"/>
      <c r="AFO180"/>
      <c r="AFP180"/>
      <c r="AFQ180"/>
      <c r="AFR180"/>
      <c r="AFS180"/>
      <c r="AFT180"/>
      <c r="AFU180"/>
      <c r="AFV180"/>
      <c r="AFW180"/>
      <c r="AFX180"/>
      <c r="AFY180"/>
      <c r="AFZ180"/>
      <c r="AGA180"/>
      <c r="AGB180"/>
      <c r="AGC180"/>
      <c r="AGD180"/>
      <c r="AGE180"/>
      <c r="AGF180"/>
      <c r="AGG180"/>
      <c r="AGH180"/>
      <c r="AGI180"/>
      <c r="AGJ180"/>
      <c r="AGK180"/>
      <c r="AGL180"/>
      <c r="AGM180"/>
      <c r="AGN180"/>
      <c r="AGO180"/>
      <c r="AGP180"/>
      <c r="AGQ180"/>
      <c r="AGR180"/>
      <c r="AGS180"/>
      <c r="AGT180"/>
      <c r="AGU180"/>
      <c r="AGV180"/>
      <c r="AGW180"/>
      <c r="AGX180"/>
      <c r="AGY180"/>
      <c r="AGZ180"/>
      <c r="AHA180"/>
      <c r="AHB180"/>
      <c r="AHC180"/>
      <c r="AHD180"/>
      <c r="AHE180"/>
      <c r="AHF180"/>
      <c r="AHG180"/>
      <c r="AHH180"/>
      <c r="AHI180"/>
      <c r="AHJ180"/>
      <c r="AHK180"/>
      <c r="AHL180"/>
      <c r="AHM180"/>
      <c r="AHN180"/>
      <c r="AHO180"/>
      <c r="AHP180"/>
      <c r="AHQ180"/>
      <c r="AHR180"/>
      <c r="AHS180"/>
      <c r="AHT180"/>
      <c r="AHU180"/>
      <c r="AHV180"/>
      <c r="AHW180"/>
      <c r="AHX180"/>
      <c r="AHY180"/>
      <c r="AHZ180"/>
      <c r="AIA180"/>
      <c r="AIB180"/>
      <c r="AIC180"/>
      <c r="AID180"/>
      <c r="AIE180"/>
      <c r="AIF180"/>
      <c r="AIG180"/>
      <c r="AIH180"/>
      <c r="AII180"/>
      <c r="AIJ180"/>
      <c r="AIK180"/>
      <c r="AIL180"/>
      <c r="AIM180"/>
      <c r="AIN180"/>
      <c r="AIO180"/>
      <c r="AIP180"/>
      <c r="AIQ180"/>
      <c r="AIR180"/>
      <c r="AIS180"/>
      <c r="AIT180"/>
      <c r="AIU180"/>
      <c r="AIV180"/>
      <c r="AIW180"/>
      <c r="AIX180"/>
      <c r="AIY180"/>
      <c r="AIZ180"/>
      <c r="AJA180"/>
      <c r="AJB180"/>
      <c r="AJC180"/>
      <c r="AJD180"/>
      <c r="AJE180"/>
      <c r="AJF180"/>
      <c r="AJG180"/>
      <c r="AJH180"/>
      <c r="AJI180"/>
      <c r="AJJ180"/>
      <c r="AJK180"/>
      <c r="AJL180"/>
      <c r="AJM180"/>
      <c r="AJN180"/>
      <c r="AJO180"/>
      <c r="AJP180"/>
      <c r="AJQ180"/>
      <c r="AJR180"/>
      <c r="AJS180"/>
      <c r="AJT180"/>
      <c r="AJU180"/>
      <c r="AJV180"/>
      <c r="AJW180"/>
      <c r="AJX180"/>
      <c r="AJY180"/>
      <c r="AJZ180"/>
      <c r="AKA180"/>
      <c r="AKB180"/>
      <c r="AKC180"/>
      <c r="AKD180"/>
      <c r="AKE180"/>
      <c r="AKF180"/>
      <c r="AKG180"/>
      <c r="AKH180"/>
      <c r="AKI180"/>
      <c r="AKJ180"/>
      <c r="AKK180"/>
      <c r="AKL180"/>
      <c r="AKM180"/>
      <c r="AKN180"/>
      <c r="AKO180"/>
      <c r="AKP180"/>
      <c r="AKQ180"/>
      <c r="AKR180"/>
      <c r="AKS180"/>
      <c r="AKT180"/>
      <c r="AKU180"/>
      <c r="AKV180"/>
      <c r="AKW180"/>
      <c r="AKX180"/>
      <c r="AKY180"/>
      <c r="AKZ180"/>
      <c r="ALA180"/>
      <c r="ALB180"/>
      <c r="ALC180"/>
      <c r="ALD180"/>
      <c r="ALE180"/>
      <c r="ALF180"/>
      <c r="ALG180"/>
      <c r="ALH180"/>
      <c r="ALI180"/>
      <c r="ALJ180"/>
      <c r="ALK180"/>
      <c r="ALL180"/>
      <c r="ALM180"/>
      <c r="ALN180"/>
      <c r="ALO180"/>
      <c r="ALP180"/>
      <c r="ALQ180"/>
      <c r="ALR180"/>
      <c r="ALS180"/>
      <c r="ALT180"/>
      <c r="ALU180"/>
      <c r="ALV180"/>
      <c r="ALW180"/>
      <c r="ALX180"/>
      <c r="ALY180"/>
      <c r="ALZ180"/>
      <c r="AMA180"/>
      <c r="AMB180"/>
      <c r="AMC180"/>
      <c r="AMD180"/>
      <c r="AME180"/>
      <c r="AMF180"/>
      <c r="AMG180"/>
    </row>
    <row r="181" spans="1:1021" ht="24.75" customHeight="1" x14ac:dyDescent="0.2">
      <c r="A181" s="114" t="s">
        <v>426</v>
      </c>
      <c r="B181" s="115" t="s">
        <v>305</v>
      </c>
      <c r="C181" s="121">
        <v>20083</v>
      </c>
      <c r="D181" s="117" t="s">
        <v>754</v>
      </c>
      <c r="E181" s="118" t="s">
        <v>500</v>
      </c>
      <c r="F181" s="102">
        <v>4.7999999999999996E-3</v>
      </c>
      <c r="G181" s="119">
        <v>0.63359999999999994</v>
      </c>
      <c r="H181" s="132"/>
      <c r="I181" s="120">
        <f t="shared" si="4"/>
        <v>0</v>
      </c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  <c r="ADN181"/>
      <c r="ADO181"/>
      <c r="ADP181"/>
      <c r="ADQ181"/>
      <c r="ADR181"/>
      <c r="ADS181"/>
      <c r="ADT181"/>
      <c r="ADU181"/>
      <c r="ADV181"/>
      <c r="ADW181"/>
      <c r="ADX181"/>
      <c r="ADY181"/>
      <c r="ADZ181"/>
      <c r="AEA181"/>
      <c r="AEB181"/>
      <c r="AEC181"/>
      <c r="AED181"/>
      <c r="AEE181"/>
      <c r="AEF181"/>
      <c r="AEG181"/>
      <c r="AEH181"/>
      <c r="AEI181"/>
      <c r="AEJ181"/>
      <c r="AEK181"/>
      <c r="AEL181"/>
      <c r="AEM181"/>
      <c r="AEN181"/>
      <c r="AEO181"/>
      <c r="AEP181"/>
      <c r="AEQ181"/>
      <c r="AER181"/>
      <c r="AES181"/>
      <c r="AET181"/>
      <c r="AEU181"/>
      <c r="AEV181"/>
      <c r="AEW181"/>
      <c r="AEX181"/>
      <c r="AEY181"/>
      <c r="AEZ181"/>
      <c r="AFA181"/>
      <c r="AFB181"/>
      <c r="AFC181"/>
      <c r="AFD181"/>
      <c r="AFE181"/>
      <c r="AFF181"/>
      <c r="AFG181"/>
      <c r="AFH181"/>
      <c r="AFI181"/>
      <c r="AFJ181"/>
      <c r="AFK181"/>
      <c r="AFL181"/>
      <c r="AFM181"/>
      <c r="AFN181"/>
      <c r="AFO181"/>
      <c r="AFP181"/>
      <c r="AFQ181"/>
      <c r="AFR181"/>
      <c r="AFS181"/>
      <c r="AFT181"/>
      <c r="AFU181"/>
      <c r="AFV181"/>
      <c r="AFW181"/>
      <c r="AFX181"/>
      <c r="AFY181"/>
      <c r="AFZ181"/>
      <c r="AGA181"/>
      <c r="AGB181"/>
      <c r="AGC181"/>
      <c r="AGD181"/>
      <c r="AGE181"/>
      <c r="AGF181"/>
      <c r="AGG181"/>
      <c r="AGH181"/>
      <c r="AGI181"/>
      <c r="AGJ181"/>
      <c r="AGK181"/>
      <c r="AGL181"/>
      <c r="AGM181"/>
      <c r="AGN181"/>
      <c r="AGO181"/>
      <c r="AGP181"/>
      <c r="AGQ181"/>
      <c r="AGR181"/>
      <c r="AGS181"/>
      <c r="AGT181"/>
      <c r="AGU181"/>
      <c r="AGV181"/>
      <c r="AGW181"/>
      <c r="AGX181"/>
      <c r="AGY181"/>
      <c r="AGZ181"/>
      <c r="AHA181"/>
      <c r="AHB181"/>
      <c r="AHC181"/>
      <c r="AHD181"/>
      <c r="AHE181"/>
      <c r="AHF181"/>
      <c r="AHG181"/>
      <c r="AHH181"/>
      <c r="AHI181"/>
      <c r="AHJ181"/>
      <c r="AHK181"/>
      <c r="AHL181"/>
      <c r="AHM181"/>
      <c r="AHN181"/>
      <c r="AHO181"/>
      <c r="AHP181"/>
      <c r="AHQ181"/>
      <c r="AHR181"/>
      <c r="AHS181"/>
      <c r="AHT181"/>
      <c r="AHU181"/>
      <c r="AHV181"/>
      <c r="AHW181"/>
      <c r="AHX181"/>
      <c r="AHY181"/>
      <c r="AHZ181"/>
      <c r="AIA181"/>
      <c r="AIB181"/>
      <c r="AIC181"/>
      <c r="AID181"/>
      <c r="AIE181"/>
      <c r="AIF181"/>
      <c r="AIG181"/>
      <c r="AIH181"/>
      <c r="AII181"/>
      <c r="AIJ181"/>
      <c r="AIK181"/>
      <c r="AIL181"/>
      <c r="AIM181"/>
      <c r="AIN181"/>
      <c r="AIO181"/>
      <c r="AIP181"/>
      <c r="AIQ181"/>
      <c r="AIR181"/>
      <c r="AIS181"/>
      <c r="AIT181"/>
      <c r="AIU181"/>
      <c r="AIV181"/>
      <c r="AIW181"/>
      <c r="AIX181"/>
      <c r="AIY181"/>
      <c r="AIZ181"/>
      <c r="AJA181"/>
      <c r="AJB181"/>
      <c r="AJC181"/>
      <c r="AJD181"/>
      <c r="AJE181"/>
      <c r="AJF181"/>
      <c r="AJG181"/>
      <c r="AJH181"/>
      <c r="AJI181"/>
      <c r="AJJ181"/>
      <c r="AJK181"/>
      <c r="AJL181"/>
      <c r="AJM181"/>
      <c r="AJN181"/>
      <c r="AJO181"/>
      <c r="AJP181"/>
      <c r="AJQ181"/>
      <c r="AJR181"/>
      <c r="AJS181"/>
      <c r="AJT181"/>
      <c r="AJU181"/>
      <c r="AJV181"/>
      <c r="AJW181"/>
      <c r="AJX181"/>
      <c r="AJY181"/>
      <c r="AJZ181"/>
      <c r="AKA181"/>
      <c r="AKB181"/>
      <c r="AKC181"/>
      <c r="AKD181"/>
      <c r="AKE181"/>
      <c r="AKF181"/>
      <c r="AKG181"/>
      <c r="AKH181"/>
      <c r="AKI181"/>
      <c r="AKJ181"/>
      <c r="AKK181"/>
      <c r="AKL181"/>
      <c r="AKM181"/>
      <c r="AKN181"/>
      <c r="AKO181"/>
      <c r="AKP181"/>
      <c r="AKQ181"/>
      <c r="AKR181"/>
      <c r="AKS181"/>
      <c r="AKT181"/>
      <c r="AKU181"/>
      <c r="AKV181"/>
      <c r="AKW181"/>
      <c r="AKX181"/>
      <c r="AKY181"/>
      <c r="AKZ181"/>
      <c r="ALA181"/>
      <c r="ALB181"/>
      <c r="ALC181"/>
      <c r="ALD181"/>
      <c r="ALE181"/>
      <c r="ALF181"/>
      <c r="ALG181"/>
      <c r="ALH181"/>
      <c r="ALI181"/>
      <c r="ALJ181"/>
      <c r="ALK181"/>
      <c r="ALL181"/>
      <c r="ALM181"/>
      <c r="ALN181"/>
      <c r="ALO181"/>
      <c r="ALP181"/>
      <c r="ALQ181"/>
      <c r="ALR181"/>
      <c r="ALS181"/>
      <c r="ALT181"/>
      <c r="ALU181"/>
      <c r="ALV181"/>
      <c r="ALW181"/>
      <c r="ALX181"/>
      <c r="ALY181"/>
      <c r="ALZ181"/>
      <c r="AMA181"/>
      <c r="AMB181"/>
      <c r="AMC181"/>
      <c r="AMD181"/>
      <c r="AME181"/>
      <c r="AMF181"/>
      <c r="AMG181"/>
    </row>
    <row r="182" spans="1:1021" ht="24.75" customHeight="1" x14ac:dyDescent="0.2">
      <c r="A182" s="114" t="s">
        <v>426</v>
      </c>
      <c r="B182" s="115" t="s">
        <v>305</v>
      </c>
      <c r="C182" s="121">
        <v>9838</v>
      </c>
      <c r="D182" s="117" t="s">
        <v>786</v>
      </c>
      <c r="E182" s="118" t="s">
        <v>642</v>
      </c>
      <c r="F182" s="102">
        <v>1.05</v>
      </c>
      <c r="G182" s="119">
        <v>138.6</v>
      </c>
      <c r="H182" s="132"/>
      <c r="I182" s="120">
        <f t="shared" si="4"/>
        <v>0</v>
      </c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  <c r="AEZ182"/>
      <c r="AFA182"/>
      <c r="AFB182"/>
      <c r="AFC182"/>
      <c r="AFD182"/>
      <c r="AFE182"/>
      <c r="AFF182"/>
      <c r="AFG182"/>
      <c r="AFH182"/>
      <c r="AFI182"/>
      <c r="AFJ182"/>
      <c r="AFK182"/>
      <c r="AFL182"/>
      <c r="AFM182"/>
      <c r="AFN182"/>
      <c r="AFO182"/>
      <c r="AFP182"/>
      <c r="AFQ182"/>
      <c r="AFR182"/>
      <c r="AFS182"/>
      <c r="AFT182"/>
      <c r="AFU182"/>
      <c r="AFV182"/>
      <c r="AFW182"/>
      <c r="AFX182"/>
      <c r="AFY182"/>
      <c r="AFZ182"/>
      <c r="AGA182"/>
      <c r="AGB182"/>
      <c r="AGC182"/>
      <c r="AGD182"/>
      <c r="AGE182"/>
      <c r="AGF182"/>
      <c r="AGG182"/>
      <c r="AGH182"/>
      <c r="AGI182"/>
      <c r="AGJ182"/>
      <c r="AGK182"/>
      <c r="AGL182"/>
      <c r="AGM182"/>
      <c r="AGN182"/>
      <c r="AGO182"/>
      <c r="AGP182"/>
      <c r="AGQ182"/>
      <c r="AGR182"/>
      <c r="AGS182"/>
      <c r="AGT182"/>
      <c r="AGU182"/>
      <c r="AGV182"/>
      <c r="AGW182"/>
      <c r="AGX182"/>
      <c r="AGY182"/>
      <c r="AGZ182"/>
      <c r="AHA182"/>
      <c r="AHB182"/>
      <c r="AHC182"/>
      <c r="AHD182"/>
      <c r="AHE182"/>
      <c r="AHF182"/>
      <c r="AHG182"/>
      <c r="AHH182"/>
      <c r="AHI182"/>
      <c r="AHJ182"/>
      <c r="AHK182"/>
      <c r="AHL182"/>
      <c r="AHM182"/>
      <c r="AHN182"/>
      <c r="AHO182"/>
      <c r="AHP182"/>
      <c r="AHQ182"/>
      <c r="AHR182"/>
      <c r="AHS182"/>
      <c r="AHT182"/>
      <c r="AHU182"/>
      <c r="AHV182"/>
      <c r="AHW182"/>
      <c r="AHX182"/>
      <c r="AHY182"/>
      <c r="AHZ182"/>
      <c r="AIA182"/>
      <c r="AIB182"/>
      <c r="AIC182"/>
      <c r="AID182"/>
      <c r="AIE182"/>
      <c r="AIF182"/>
      <c r="AIG182"/>
      <c r="AIH182"/>
      <c r="AII182"/>
      <c r="AIJ182"/>
      <c r="AIK182"/>
      <c r="AIL182"/>
      <c r="AIM182"/>
      <c r="AIN182"/>
      <c r="AIO182"/>
      <c r="AIP182"/>
      <c r="AIQ182"/>
      <c r="AIR182"/>
      <c r="AIS182"/>
      <c r="AIT182"/>
      <c r="AIU182"/>
      <c r="AIV182"/>
      <c r="AIW182"/>
      <c r="AIX182"/>
      <c r="AIY182"/>
      <c r="AIZ182"/>
      <c r="AJA182"/>
      <c r="AJB182"/>
      <c r="AJC182"/>
      <c r="AJD182"/>
      <c r="AJE182"/>
      <c r="AJF182"/>
      <c r="AJG182"/>
      <c r="AJH182"/>
      <c r="AJI182"/>
      <c r="AJJ182"/>
      <c r="AJK182"/>
      <c r="AJL182"/>
      <c r="AJM182"/>
      <c r="AJN182"/>
      <c r="AJO182"/>
      <c r="AJP182"/>
      <c r="AJQ182"/>
      <c r="AJR182"/>
      <c r="AJS182"/>
      <c r="AJT182"/>
      <c r="AJU182"/>
      <c r="AJV182"/>
      <c r="AJW182"/>
      <c r="AJX182"/>
      <c r="AJY182"/>
      <c r="AJZ182"/>
      <c r="AKA182"/>
      <c r="AKB182"/>
      <c r="AKC182"/>
      <c r="AKD182"/>
      <c r="AKE182"/>
      <c r="AKF182"/>
      <c r="AKG182"/>
      <c r="AKH182"/>
      <c r="AKI182"/>
      <c r="AKJ182"/>
      <c r="AKK182"/>
      <c r="AKL182"/>
      <c r="AKM182"/>
      <c r="AKN182"/>
      <c r="AKO182"/>
      <c r="AKP182"/>
      <c r="AKQ182"/>
      <c r="AKR182"/>
      <c r="AKS182"/>
      <c r="AKT182"/>
      <c r="AKU182"/>
      <c r="AKV182"/>
      <c r="AKW182"/>
      <c r="AKX182"/>
      <c r="AKY182"/>
      <c r="AKZ182"/>
      <c r="ALA182"/>
      <c r="ALB182"/>
      <c r="ALC182"/>
      <c r="ALD182"/>
      <c r="ALE182"/>
      <c r="ALF182"/>
      <c r="ALG182"/>
      <c r="ALH182"/>
      <c r="ALI182"/>
      <c r="ALJ182"/>
      <c r="ALK182"/>
      <c r="ALL182"/>
      <c r="ALM182"/>
      <c r="ALN182"/>
      <c r="ALO182"/>
      <c r="ALP182"/>
      <c r="ALQ182"/>
      <c r="ALR182"/>
      <c r="ALS182"/>
      <c r="ALT182"/>
      <c r="ALU182"/>
      <c r="ALV182"/>
      <c r="ALW182"/>
      <c r="ALX182"/>
      <c r="ALY182"/>
      <c r="ALZ182"/>
      <c r="AMA182"/>
      <c r="AMB182"/>
      <c r="AMC182"/>
      <c r="AMD182"/>
      <c r="AME182"/>
      <c r="AMF182"/>
      <c r="AMG182"/>
    </row>
    <row r="183" spans="1:1021" ht="24.75" customHeight="1" x14ac:dyDescent="0.2">
      <c r="A183" s="114" t="s">
        <v>427</v>
      </c>
      <c r="B183" s="115" t="s">
        <v>305</v>
      </c>
      <c r="C183" s="121">
        <v>122</v>
      </c>
      <c r="D183" s="117" t="s">
        <v>645</v>
      </c>
      <c r="E183" s="118" t="s">
        <v>500</v>
      </c>
      <c r="F183" s="102">
        <v>8.0000000000000002E-3</v>
      </c>
      <c r="G183" s="119">
        <v>0.2</v>
      </c>
      <c r="H183" s="132"/>
      <c r="I183" s="120">
        <f t="shared" si="4"/>
        <v>0</v>
      </c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  <c r="ADN183"/>
      <c r="ADO183"/>
      <c r="ADP183"/>
      <c r="ADQ183"/>
      <c r="ADR183"/>
      <c r="ADS183"/>
      <c r="ADT183"/>
      <c r="ADU183"/>
      <c r="ADV183"/>
      <c r="ADW183"/>
      <c r="ADX183"/>
      <c r="ADY183"/>
      <c r="ADZ183"/>
      <c r="AEA183"/>
      <c r="AEB183"/>
      <c r="AEC183"/>
      <c r="AED183"/>
      <c r="AEE183"/>
      <c r="AEF183"/>
      <c r="AEG183"/>
      <c r="AEH183"/>
      <c r="AEI183"/>
      <c r="AEJ183"/>
      <c r="AEK183"/>
      <c r="AEL183"/>
      <c r="AEM183"/>
      <c r="AEN183"/>
      <c r="AEO183"/>
      <c r="AEP183"/>
      <c r="AEQ183"/>
      <c r="AER183"/>
      <c r="AES183"/>
      <c r="AET183"/>
      <c r="AEU183"/>
      <c r="AEV183"/>
      <c r="AEW183"/>
      <c r="AEX183"/>
      <c r="AEY183"/>
      <c r="AEZ183"/>
      <c r="AFA183"/>
      <c r="AFB183"/>
      <c r="AFC183"/>
      <c r="AFD183"/>
      <c r="AFE183"/>
      <c r="AFF183"/>
      <c r="AFG183"/>
      <c r="AFH183"/>
      <c r="AFI183"/>
      <c r="AFJ183"/>
      <c r="AFK183"/>
      <c r="AFL183"/>
      <c r="AFM183"/>
      <c r="AFN183"/>
      <c r="AFO183"/>
      <c r="AFP183"/>
      <c r="AFQ183"/>
      <c r="AFR183"/>
      <c r="AFS183"/>
      <c r="AFT183"/>
      <c r="AFU183"/>
      <c r="AFV183"/>
      <c r="AFW183"/>
      <c r="AFX183"/>
      <c r="AFY183"/>
      <c r="AFZ183"/>
      <c r="AGA183"/>
      <c r="AGB183"/>
      <c r="AGC183"/>
      <c r="AGD183"/>
      <c r="AGE183"/>
      <c r="AGF183"/>
      <c r="AGG183"/>
      <c r="AGH183"/>
      <c r="AGI183"/>
      <c r="AGJ183"/>
      <c r="AGK183"/>
      <c r="AGL183"/>
      <c r="AGM183"/>
      <c r="AGN183"/>
      <c r="AGO183"/>
      <c r="AGP183"/>
      <c r="AGQ183"/>
      <c r="AGR183"/>
      <c r="AGS183"/>
      <c r="AGT183"/>
      <c r="AGU183"/>
      <c r="AGV183"/>
      <c r="AGW183"/>
      <c r="AGX183"/>
      <c r="AGY183"/>
      <c r="AGZ183"/>
      <c r="AHA183"/>
      <c r="AHB183"/>
      <c r="AHC183"/>
      <c r="AHD183"/>
      <c r="AHE183"/>
      <c r="AHF183"/>
      <c r="AHG183"/>
      <c r="AHH183"/>
      <c r="AHI183"/>
      <c r="AHJ183"/>
      <c r="AHK183"/>
      <c r="AHL183"/>
      <c r="AHM183"/>
      <c r="AHN183"/>
      <c r="AHO183"/>
      <c r="AHP183"/>
      <c r="AHQ183"/>
      <c r="AHR183"/>
      <c r="AHS183"/>
      <c r="AHT183"/>
      <c r="AHU183"/>
      <c r="AHV183"/>
      <c r="AHW183"/>
      <c r="AHX183"/>
      <c r="AHY183"/>
      <c r="AHZ183"/>
      <c r="AIA183"/>
      <c r="AIB183"/>
      <c r="AIC183"/>
      <c r="AID183"/>
      <c r="AIE183"/>
      <c r="AIF183"/>
      <c r="AIG183"/>
      <c r="AIH183"/>
      <c r="AII183"/>
      <c r="AIJ183"/>
      <c r="AIK183"/>
      <c r="AIL183"/>
      <c r="AIM183"/>
      <c r="AIN183"/>
      <c r="AIO183"/>
      <c r="AIP183"/>
      <c r="AIQ183"/>
      <c r="AIR183"/>
      <c r="AIS183"/>
      <c r="AIT183"/>
      <c r="AIU183"/>
      <c r="AIV183"/>
      <c r="AIW183"/>
      <c r="AIX183"/>
      <c r="AIY183"/>
      <c r="AIZ183"/>
      <c r="AJA183"/>
      <c r="AJB183"/>
      <c r="AJC183"/>
      <c r="AJD183"/>
      <c r="AJE183"/>
      <c r="AJF183"/>
      <c r="AJG183"/>
      <c r="AJH183"/>
      <c r="AJI183"/>
      <c r="AJJ183"/>
      <c r="AJK183"/>
      <c r="AJL183"/>
      <c r="AJM183"/>
      <c r="AJN183"/>
      <c r="AJO183"/>
      <c r="AJP183"/>
      <c r="AJQ183"/>
      <c r="AJR183"/>
      <c r="AJS183"/>
      <c r="AJT183"/>
      <c r="AJU183"/>
      <c r="AJV183"/>
      <c r="AJW183"/>
      <c r="AJX183"/>
      <c r="AJY183"/>
      <c r="AJZ183"/>
      <c r="AKA183"/>
      <c r="AKB183"/>
      <c r="AKC183"/>
      <c r="AKD183"/>
      <c r="AKE183"/>
      <c r="AKF183"/>
      <c r="AKG183"/>
      <c r="AKH183"/>
      <c r="AKI183"/>
      <c r="AKJ183"/>
      <c r="AKK183"/>
      <c r="AKL183"/>
      <c r="AKM183"/>
      <c r="AKN183"/>
      <c r="AKO183"/>
      <c r="AKP183"/>
      <c r="AKQ183"/>
      <c r="AKR183"/>
      <c r="AKS183"/>
      <c r="AKT183"/>
      <c r="AKU183"/>
      <c r="AKV183"/>
      <c r="AKW183"/>
      <c r="AKX183"/>
      <c r="AKY183"/>
      <c r="AKZ183"/>
      <c r="ALA183"/>
      <c r="ALB183"/>
      <c r="ALC183"/>
      <c r="ALD183"/>
      <c r="ALE183"/>
      <c r="ALF183"/>
      <c r="ALG183"/>
      <c r="ALH183"/>
      <c r="ALI183"/>
      <c r="ALJ183"/>
      <c r="ALK183"/>
      <c r="ALL183"/>
      <c r="ALM183"/>
      <c r="ALN183"/>
      <c r="ALO183"/>
      <c r="ALP183"/>
      <c r="ALQ183"/>
      <c r="ALR183"/>
      <c r="ALS183"/>
      <c r="ALT183"/>
      <c r="ALU183"/>
      <c r="ALV183"/>
      <c r="ALW183"/>
      <c r="ALX183"/>
      <c r="ALY183"/>
      <c r="ALZ183"/>
      <c r="AMA183"/>
      <c r="AMB183"/>
      <c r="AMC183"/>
      <c r="AMD183"/>
      <c r="AME183"/>
      <c r="AMF183"/>
      <c r="AMG183"/>
    </row>
    <row r="184" spans="1:1021" ht="24.75" customHeight="1" x14ac:dyDescent="0.2">
      <c r="A184" s="114" t="s">
        <v>427</v>
      </c>
      <c r="B184" s="115" t="s">
        <v>305</v>
      </c>
      <c r="C184" s="121">
        <v>38383</v>
      </c>
      <c r="D184" s="117" t="s">
        <v>726</v>
      </c>
      <c r="E184" s="118" t="s">
        <v>500</v>
      </c>
      <c r="F184" s="102">
        <v>3.6999999999999998E-2</v>
      </c>
      <c r="G184" s="119">
        <v>0.92499999999999993</v>
      </c>
      <c r="H184" s="132"/>
      <c r="I184" s="120">
        <f t="shared" si="4"/>
        <v>0</v>
      </c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  <c r="AEZ184"/>
      <c r="AFA184"/>
      <c r="AFB184"/>
      <c r="AFC184"/>
      <c r="AFD184"/>
      <c r="AFE184"/>
      <c r="AFF184"/>
      <c r="AFG184"/>
      <c r="AFH184"/>
      <c r="AFI184"/>
      <c r="AFJ184"/>
      <c r="AFK184"/>
      <c r="AFL184"/>
      <c r="AFM184"/>
      <c r="AFN184"/>
      <c r="AFO184"/>
      <c r="AFP184"/>
      <c r="AFQ184"/>
      <c r="AFR184"/>
      <c r="AFS184"/>
      <c r="AFT184"/>
      <c r="AFU184"/>
      <c r="AFV184"/>
      <c r="AFW184"/>
      <c r="AFX184"/>
      <c r="AFY184"/>
      <c r="AFZ184"/>
      <c r="AGA184"/>
      <c r="AGB184"/>
      <c r="AGC184"/>
      <c r="AGD184"/>
      <c r="AGE184"/>
      <c r="AGF184"/>
      <c r="AGG184"/>
      <c r="AGH184"/>
      <c r="AGI184"/>
      <c r="AGJ184"/>
      <c r="AGK184"/>
      <c r="AGL184"/>
      <c r="AGM184"/>
      <c r="AGN184"/>
      <c r="AGO184"/>
      <c r="AGP184"/>
      <c r="AGQ184"/>
      <c r="AGR184"/>
      <c r="AGS184"/>
      <c r="AGT184"/>
      <c r="AGU184"/>
      <c r="AGV184"/>
      <c r="AGW184"/>
      <c r="AGX184"/>
      <c r="AGY184"/>
      <c r="AGZ184"/>
      <c r="AHA184"/>
      <c r="AHB184"/>
      <c r="AHC184"/>
      <c r="AHD184"/>
      <c r="AHE184"/>
      <c r="AHF184"/>
      <c r="AHG184"/>
      <c r="AHH184"/>
      <c r="AHI184"/>
      <c r="AHJ184"/>
      <c r="AHK184"/>
      <c r="AHL184"/>
      <c r="AHM184"/>
      <c r="AHN184"/>
      <c r="AHO184"/>
      <c r="AHP184"/>
      <c r="AHQ184"/>
      <c r="AHR184"/>
      <c r="AHS184"/>
      <c r="AHT184"/>
      <c r="AHU184"/>
      <c r="AHV184"/>
      <c r="AHW184"/>
      <c r="AHX184"/>
      <c r="AHY184"/>
      <c r="AHZ184"/>
      <c r="AIA184"/>
      <c r="AIB184"/>
      <c r="AIC184"/>
      <c r="AID184"/>
      <c r="AIE184"/>
      <c r="AIF184"/>
      <c r="AIG184"/>
      <c r="AIH184"/>
      <c r="AII184"/>
      <c r="AIJ184"/>
      <c r="AIK184"/>
      <c r="AIL184"/>
      <c r="AIM184"/>
      <c r="AIN184"/>
      <c r="AIO184"/>
      <c r="AIP184"/>
      <c r="AIQ184"/>
      <c r="AIR184"/>
      <c r="AIS184"/>
      <c r="AIT184"/>
      <c r="AIU184"/>
      <c r="AIV184"/>
      <c r="AIW184"/>
      <c r="AIX184"/>
      <c r="AIY184"/>
      <c r="AIZ184"/>
      <c r="AJA184"/>
      <c r="AJB184"/>
      <c r="AJC184"/>
      <c r="AJD184"/>
      <c r="AJE184"/>
      <c r="AJF184"/>
      <c r="AJG184"/>
      <c r="AJH184"/>
      <c r="AJI184"/>
      <c r="AJJ184"/>
      <c r="AJK184"/>
      <c r="AJL184"/>
      <c r="AJM184"/>
      <c r="AJN184"/>
      <c r="AJO184"/>
      <c r="AJP184"/>
      <c r="AJQ184"/>
      <c r="AJR184"/>
      <c r="AJS184"/>
      <c r="AJT184"/>
      <c r="AJU184"/>
      <c r="AJV184"/>
      <c r="AJW184"/>
      <c r="AJX184"/>
      <c r="AJY184"/>
      <c r="AJZ184"/>
      <c r="AKA184"/>
      <c r="AKB184"/>
      <c r="AKC184"/>
      <c r="AKD184"/>
      <c r="AKE184"/>
      <c r="AKF184"/>
      <c r="AKG184"/>
      <c r="AKH184"/>
      <c r="AKI184"/>
      <c r="AKJ184"/>
      <c r="AKK184"/>
      <c r="AKL184"/>
      <c r="AKM184"/>
      <c r="AKN184"/>
      <c r="AKO184"/>
      <c r="AKP184"/>
      <c r="AKQ184"/>
      <c r="AKR184"/>
      <c r="AKS184"/>
      <c r="AKT184"/>
      <c r="AKU184"/>
      <c r="AKV184"/>
      <c r="AKW184"/>
      <c r="AKX184"/>
      <c r="AKY184"/>
      <c r="AKZ184"/>
      <c r="ALA184"/>
      <c r="ALB184"/>
      <c r="ALC184"/>
      <c r="ALD184"/>
      <c r="ALE184"/>
      <c r="ALF184"/>
      <c r="ALG184"/>
      <c r="ALH184"/>
      <c r="ALI184"/>
      <c r="ALJ184"/>
      <c r="ALK184"/>
      <c r="ALL184"/>
      <c r="ALM184"/>
      <c r="ALN184"/>
      <c r="ALO184"/>
      <c r="ALP184"/>
      <c r="ALQ184"/>
      <c r="ALR184"/>
      <c r="ALS184"/>
      <c r="ALT184"/>
      <c r="ALU184"/>
      <c r="ALV184"/>
      <c r="ALW184"/>
      <c r="ALX184"/>
      <c r="ALY184"/>
      <c r="ALZ184"/>
      <c r="AMA184"/>
      <c r="AMB184"/>
      <c r="AMC184"/>
      <c r="AMD184"/>
      <c r="AME184"/>
      <c r="AMF184"/>
      <c r="AMG184"/>
    </row>
    <row r="185" spans="1:1021" ht="24.75" customHeight="1" x14ac:dyDescent="0.2">
      <c r="A185" s="114" t="s">
        <v>427</v>
      </c>
      <c r="B185" s="115" t="s">
        <v>305</v>
      </c>
      <c r="C185" s="121">
        <v>20083</v>
      </c>
      <c r="D185" s="117" t="s">
        <v>754</v>
      </c>
      <c r="E185" s="118" t="s">
        <v>500</v>
      </c>
      <c r="F185" s="102">
        <v>1.24E-2</v>
      </c>
      <c r="G185" s="119">
        <v>0.31</v>
      </c>
      <c r="H185" s="132"/>
      <c r="I185" s="120">
        <f t="shared" si="4"/>
        <v>0</v>
      </c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  <c r="AEZ185"/>
      <c r="AFA185"/>
      <c r="AFB185"/>
      <c r="AFC185"/>
      <c r="AFD185"/>
      <c r="AFE185"/>
      <c r="AFF185"/>
      <c r="AFG185"/>
      <c r="AFH185"/>
      <c r="AFI185"/>
      <c r="AFJ185"/>
      <c r="AFK185"/>
      <c r="AFL185"/>
      <c r="AFM185"/>
      <c r="AFN185"/>
      <c r="AFO185"/>
      <c r="AFP185"/>
      <c r="AFQ185"/>
      <c r="AFR185"/>
      <c r="AFS185"/>
      <c r="AFT185"/>
      <c r="AFU185"/>
      <c r="AFV185"/>
      <c r="AFW185"/>
      <c r="AFX185"/>
      <c r="AFY185"/>
      <c r="AFZ185"/>
      <c r="AGA185"/>
      <c r="AGB185"/>
      <c r="AGC185"/>
      <c r="AGD185"/>
      <c r="AGE185"/>
      <c r="AGF185"/>
      <c r="AGG185"/>
      <c r="AGH185"/>
      <c r="AGI185"/>
      <c r="AGJ185"/>
      <c r="AGK185"/>
      <c r="AGL185"/>
      <c r="AGM185"/>
      <c r="AGN185"/>
      <c r="AGO185"/>
      <c r="AGP185"/>
      <c r="AGQ185"/>
      <c r="AGR185"/>
      <c r="AGS185"/>
      <c r="AGT185"/>
      <c r="AGU185"/>
      <c r="AGV185"/>
      <c r="AGW185"/>
      <c r="AGX185"/>
      <c r="AGY185"/>
      <c r="AGZ185"/>
      <c r="AHA185"/>
      <c r="AHB185"/>
      <c r="AHC185"/>
      <c r="AHD185"/>
      <c r="AHE185"/>
      <c r="AHF185"/>
      <c r="AHG185"/>
      <c r="AHH185"/>
      <c r="AHI185"/>
      <c r="AHJ185"/>
      <c r="AHK185"/>
      <c r="AHL185"/>
      <c r="AHM185"/>
      <c r="AHN185"/>
      <c r="AHO185"/>
      <c r="AHP185"/>
      <c r="AHQ185"/>
      <c r="AHR185"/>
      <c r="AHS185"/>
      <c r="AHT185"/>
      <c r="AHU185"/>
      <c r="AHV185"/>
      <c r="AHW185"/>
      <c r="AHX185"/>
      <c r="AHY185"/>
      <c r="AHZ185"/>
      <c r="AIA185"/>
      <c r="AIB185"/>
      <c r="AIC185"/>
      <c r="AID185"/>
      <c r="AIE185"/>
      <c r="AIF185"/>
      <c r="AIG185"/>
      <c r="AIH185"/>
      <c r="AII185"/>
      <c r="AIJ185"/>
      <c r="AIK185"/>
      <c r="AIL185"/>
      <c r="AIM185"/>
      <c r="AIN185"/>
      <c r="AIO185"/>
      <c r="AIP185"/>
      <c r="AIQ185"/>
      <c r="AIR185"/>
      <c r="AIS185"/>
      <c r="AIT185"/>
      <c r="AIU185"/>
      <c r="AIV185"/>
      <c r="AIW185"/>
      <c r="AIX185"/>
      <c r="AIY185"/>
      <c r="AIZ185"/>
      <c r="AJA185"/>
      <c r="AJB185"/>
      <c r="AJC185"/>
      <c r="AJD185"/>
      <c r="AJE185"/>
      <c r="AJF185"/>
      <c r="AJG185"/>
      <c r="AJH185"/>
      <c r="AJI185"/>
      <c r="AJJ185"/>
      <c r="AJK185"/>
      <c r="AJL185"/>
      <c r="AJM185"/>
      <c r="AJN185"/>
      <c r="AJO185"/>
      <c r="AJP185"/>
      <c r="AJQ185"/>
      <c r="AJR185"/>
      <c r="AJS185"/>
      <c r="AJT185"/>
      <c r="AJU185"/>
      <c r="AJV185"/>
      <c r="AJW185"/>
      <c r="AJX185"/>
      <c r="AJY185"/>
      <c r="AJZ185"/>
      <c r="AKA185"/>
      <c r="AKB185"/>
      <c r="AKC185"/>
      <c r="AKD185"/>
      <c r="AKE185"/>
      <c r="AKF185"/>
      <c r="AKG185"/>
      <c r="AKH185"/>
      <c r="AKI185"/>
      <c r="AKJ185"/>
      <c r="AKK185"/>
      <c r="AKL185"/>
      <c r="AKM185"/>
      <c r="AKN185"/>
      <c r="AKO185"/>
      <c r="AKP185"/>
      <c r="AKQ185"/>
      <c r="AKR185"/>
      <c r="AKS185"/>
      <c r="AKT185"/>
      <c r="AKU185"/>
      <c r="AKV185"/>
      <c r="AKW185"/>
      <c r="AKX185"/>
      <c r="AKY185"/>
      <c r="AKZ185"/>
      <c r="ALA185"/>
      <c r="ALB185"/>
      <c r="ALC185"/>
      <c r="ALD185"/>
      <c r="ALE185"/>
      <c r="ALF185"/>
      <c r="ALG185"/>
      <c r="ALH185"/>
      <c r="ALI185"/>
      <c r="ALJ185"/>
      <c r="ALK185"/>
      <c r="ALL185"/>
      <c r="ALM185"/>
      <c r="ALN185"/>
      <c r="ALO185"/>
      <c r="ALP185"/>
      <c r="ALQ185"/>
      <c r="ALR185"/>
      <c r="ALS185"/>
      <c r="ALT185"/>
      <c r="ALU185"/>
      <c r="ALV185"/>
      <c r="ALW185"/>
      <c r="ALX185"/>
      <c r="ALY185"/>
      <c r="ALZ185"/>
      <c r="AMA185"/>
      <c r="AMB185"/>
      <c r="AMC185"/>
      <c r="AMD185"/>
      <c r="AME185"/>
      <c r="AMF185"/>
      <c r="AMG185"/>
    </row>
    <row r="186" spans="1:1021" ht="24.75" customHeight="1" x14ac:dyDescent="0.2">
      <c r="A186" s="114" t="s">
        <v>427</v>
      </c>
      <c r="B186" s="115" t="s">
        <v>305</v>
      </c>
      <c r="C186" s="121">
        <v>9837</v>
      </c>
      <c r="D186" s="117" t="s">
        <v>787</v>
      </c>
      <c r="E186" s="118" t="s">
        <v>642</v>
      </c>
      <c r="F186" s="102">
        <v>1.05</v>
      </c>
      <c r="G186" s="119">
        <v>26.25</v>
      </c>
      <c r="H186" s="132"/>
      <c r="I186" s="120">
        <f t="shared" si="4"/>
        <v>0</v>
      </c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  <c r="AIY186"/>
      <c r="AIZ186"/>
      <c r="AJA186"/>
      <c r="AJB186"/>
      <c r="AJC186"/>
      <c r="AJD186"/>
      <c r="AJE186"/>
      <c r="AJF186"/>
      <c r="AJG186"/>
      <c r="AJH186"/>
      <c r="AJI186"/>
      <c r="AJJ186"/>
      <c r="AJK186"/>
      <c r="AJL186"/>
      <c r="AJM186"/>
      <c r="AJN186"/>
      <c r="AJO186"/>
      <c r="AJP186"/>
      <c r="AJQ186"/>
      <c r="AJR186"/>
      <c r="AJS186"/>
      <c r="AJT186"/>
      <c r="AJU186"/>
      <c r="AJV186"/>
      <c r="AJW186"/>
      <c r="AJX186"/>
      <c r="AJY186"/>
      <c r="AJZ186"/>
      <c r="AKA186"/>
      <c r="AKB186"/>
      <c r="AKC186"/>
      <c r="AKD186"/>
      <c r="AKE186"/>
      <c r="AKF186"/>
      <c r="AKG186"/>
      <c r="AKH186"/>
      <c r="AKI186"/>
      <c r="AKJ186"/>
      <c r="AKK186"/>
      <c r="AKL186"/>
      <c r="AKM186"/>
      <c r="AKN186"/>
      <c r="AKO186"/>
      <c r="AKP186"/>
      <c r="AKQ186"/>
      <c r="AKR186"/>
      <c r="AKS186"/>
      <c r="AKT186"/>
      <c r="AKU186"/>
      <c r="AKV186"/>
      <c r="AKW186"/>
      <c r="AKX186"/>
      <c r="AKY186"/>
      <c r="AKZ186"/>
      <c r="ALA186"/>
      <c r="ALB186"/>
      <c r="ALC186"/>
      <c r="ALD186"/>
      <c r="ALE186"/>
      <c r="ALF186"/>
      <c r="ALG186"/>
      <c r="ALH186"/>
      <c r="ALI186"/>
      <c r="ALJ186"/>
      <c r="ALK186"/>
      <c r="ALL186"/>
      <c r="ALM186"/>
      <c r="ALN186"/>
      <c r="ALO186"/>
      <c r="ALP186"/>
      <c r="ALQ186"/>
      <c r="ALR186"/>
      <c r="ALS186"/>
      <c r="ALT186"/>
      <c r="ALU186"/>
      <c r="ALV186"/>
      <c r="ALW186"/>
      <c r="ALX186"/>
      <c r="ALY186"/>
      <c r="ALZ186"/>
      <c r="AMA186"/>
      <c r="AMB186"/>
      <c r="AMC186"/>
      <c r="AMD186"/>
      <c r="AME186"/>
      <c r="AMF186"/>
      <c r="AMG186"/>
    </row>
    <row r="187" spans="1:1021" ht="24.75" customHeight="1" x14ac:dyDescent="0.2">
      <c r="A187" s="114" t="s">
        <v>428</v>
      </c>
      <c r="B187" s="115" t="s">
        <v>305</v>
      </c>
      <c r="C187" s="121">
        <v>122</v>
      </c>
      <c r="D187" s="117" t="s">
        <v>645</v>
      </c>
      <c r="E187" s="118" t="s">
        <v>500</v>
      </c>
      <c r="F187" s="102">
        <v>1.17E-2</v>
      </c>
      <c r="G187" s="119">
        <v>2.0709</v>
      </c>
      <c r="H187" s="132"/>
      <c r="I187" s="120">
        <f t="shared" si="4"/>
        <v>0</v>
      </c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  <c r="ADN187"/>
      <c r="ADO187"/>
      <c r="ADP187"/>
      <c r="ADQ187"/>
      <c r="ADR187"/>
      <c r="ADS187"/>
      <c r="ADT187"/>
      <c r="ADU187"/>
      <c r="ADV187"/>
      <c r="ADW187"/>
      <c r="ADX187"/>
      <c r="ADY187"/>
      <c r="ADZ187"/>
      <c r="AEA187"/>
      <c r="AEB187"/>
      <c r="AEC187"/>
      <c r="AED187"/>
      <c r="AEE187"/>
      <c r="AEF187"/>
      <c r="AEG187"/>
      <c r="AEH187"/>
      <c r="AEI187"/>
      <c r="AEJ187"/>
      <c r="AEK187"/>
      <c r="AEL187"/>
      <c r="AEM187"/>
      <c r="AEN187"/>
      <c r="AEO187"/>
      <c r="AEP187"/>
      <c r="AEQ187"/>
      <c r="AER187"/>
      <c r="AES187"/>
      <c r="AET187"/>
      <c r="AEU187"/>
      <c r="AEV187"/>
      <c r="AEW187"/>
      <c r="AEX187"/>
      <c r="AEY187"/>
      <c r="AEZ187"/>
      <c r="AFA187"/>
      <c r="AFB187"/>
      <c r="AFC187"/>
      <c r="AFD187"/>
      <c r="AFE187"/>
      <c r="AFF187"/>
      <c r="AFG187"/>
      <c r="AFH187"/>
      <c r="AFI187"/>
      <c r="AFJ187"/>
      <c r="AFK187"/>
      <c r="AFL187"/>
      <c r="AFM187"/>
      <c r="AFN187"/>
      <c r="AFO187"/>
      <c r="AFP187"/>
      <c r="AFQ187"/>
      <c r="AFR187"/>
      <c r="AFS187"/>
      <c r="AFT187"/>
      <c r="AFU187"/>
      <c r="AFV187"/>
      <c r="AFW187"/>
      <c r="AFX187"/>
      <c r="AFY187"/>
      <c r="AFZ187"/>
      <c r="AGA187"/>
      <c r="AGB187"/>
      <c r="AGC187"/>
      <c r="AGD187"/>
      <c r="AGE187"/>
      <c r="AGF187"/>
      <c r="AGG187"/>
      <c r="AGH187"/>
      <c r="AGI187"/>
      <c r="AGJ187"/>
      <c r="AGK187"/>
      <c r="AGL187"/>
      <c r="AGM187"/>
      <c r="AGN187"/>
      <c r="AGO187"/>
      <c r="AGP187"/>
      <c r="AGQ187"/>
      <c r="AGR187"/>
      <c r="AGS187"/>
      <c r="AGT187"/>
      <c r="AGU187"/>
      <c r="AGV187"/>
      <c r="AGW187"/>
      <c r="AGX187"/>
      <c r="AGY187"/>
      <c r="AGZ187"/>
      <c r="AHA187"/>
      <c r="AHB187"/>
      <c r="AHC187"/>
      <c r="AHD187"/>
      <c r="AHE187"/>
      <c r="AHF187"/>
      <c r="AHG187"/>
      <c r="AHH187"/>
      <c r="AHI187"/>
      <c r="AHJ187"/>
      <c r="AHK187"/>
      <c r="AHL187"/>
      <c r="AHM187"/>
      <c r="AHN187"/>
      <c r="AHO187"/>
      <c r="AHP187"/>
      <c r="AHQ187"/>
      <c r="AHR187"/>
      <c r="AHS187"/>
      <c r="AHT187"/>
      <c r="AHU187"/>
      <c r="AHV187"/>
      <c r="AHW187"/>
      <c r="AHX187"/>
      <c r="AHY187"/>
      <c r="AHZ187"/>
      <c r="AIA187"/>
      <c r="AIB187"/>
      <c r="AIC187"/>
      <c r="AID187"/>
      <c r="AIE187"/>
      <c r="AIF187"/>
      <c r="AIG187"/>
      <c r="AIH187"/>
      <c r="AII187"/>
      <c r="AIJ187"/>
      <c r="AIK187"/>
      <c r="AIL187"/>
      <c r="AIM187"/>
      <c r="AIN187"/>
      <c r="AIO187"/>
      <c r="AIP187"/>
      <c r="AIQ187"/>
      <c r="AIR187"/>
      <c r="AIS187"/>
      <c r="AIT187"/>
      <c r="AIU187"/>
      <c r="AIV187"/>
      <c r="AIW187"/>
      <c r="AIX187"/>
      <c r="AIY187"/>
      <c r="AIZ187"/>
      <c r="AJA187"/>
      <c r="AJB187"/>
      <c r="AJC187"/>
      <c r="AJD187"/>
      <c r="AJE187"/>
      <c r="AJF187"/>
      <c r="AJG187"/>
      <c r="AJH187"/>
      <c r="AJI187"/>
      <c r="AJJ187"/>
      <c r="AJK187"/>
      <c r="AJL187"/>
      <c r="AJM187"/>
      <c r="AJN187"/>
      <c r="AJO187"/>
      <c r="AJP187"/>
      <c r="AJQ187"/>
      <c r="AJR187"/>
      <c r="AJS187"/>
      <c r="AJT187"/>
      <c r="AJU187"/>
      <c r="AJV187"/>
      <c r="AJW187"/>
      <c r="AJX187"/>
      <c r="AJY187"/>
      <c r="AJZ187"/>
      <c r="AKA187"/>
      <c r="AKB187"/>
      <c r="AKC187"/>
      <c r="AKD187"/>
      <c r="AKE187"/>
      <c r="AKF187"/>
      <c r="AKG187"/>
      <c r="AKH187"/>
      <c r="AKI187"/>
      <c r="AKJ187"/>
      <c r="AKK187"/>
      <c r="AKL187"/>
      <c r="AKM187"/>
      <c r="AKN187"/>
      <c r="AKO187"/>
      <c r="AKP187"/>
      <c r="AKQ187"/>
      <c r="AKR187"/>
      <c r="AKS187"/>
      <c r="AKT187"/>
      <c r="AKU187"/>
      <c r="AKV187"/>
      <c r="AKW187"/>
      <c r="AKX187"/>
      <c r="AKY187"/>
      <c r="AKZ187"/>
      <c r="ALA187"/>
      <c r="ALB187"/>
      <c r="ALC187"/>
      <c r="ALD187"/>
      <c r="ALE187"/>
      <c r="ALF187"/>
      <c r="ALG187"/>
      <c r="ALH187"/>
      <c r="ALI187"/>
      <c r="ALJ187"/>
      <c r="ALK187"/>
      <c r="ALL187"/>
      <c r="ALM187"/>
      <c r="ALN187"/>
      <c r="ALO187"/>
      <c r="ALP187"/>
      <c r="ALQ187"/>
      <c r="ALR187"/>
      <c r="ALS187"/>
      <c r="ALT187"/>
      <c r="ALU187"/>
      <c r="ALV187"/>
      <c r="ALW187"/>
      <c r="ALX187"/>
      <c r="ALY187"/>
      <c r="ALZ187"/>
      <c r="AMA187"/>
      <c r="AMB187"/>
      <c r="AMC187"/>
      <c r="AMD187"/>
      <c r="AME187"/>
      <c r="AMF187"/>
      <c r="AMG187"/>
    </row>
    <row r="188" spans="1:1021" ht="24.75" customHeight="1" x14ac:dyDescent="0.2">
      <c r="A188" s="114" t="s">
        <v>428</v>
      </c>
      <c r="B188" s="115" t="s">
        <v>305</v>
      </c>
      <c r="C188" s="121">
        <v>38383</v>
      </c>
      <c r="D188" s="117" t="s">
        <v>726</v>
      </c>
      <c r="E188" s="118" t="s">
        <v>500</v>
      </c>
      <c r="F188" s="102">
        <v>5.2999999999999999E-2</v>
      </c>
      <c r="G188" s="119">
        <v>9.3810000000000002</v>
      </c>
      <c r="H188" s="132"/>
      <c r="I188" s="120">
        <f t="shared" si="4"/>
        <v>0</v>
      </c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  <c r="ADN188"/>
      <c r="ADO188"/>
      <c r="ADP188"/>
      <c r="ADQ188"/>
      <c r="ADR188"/>
      <c r="ADS188"/>
      <c r="ADT188"/>
      <c r="ADU188"/>
      <c r="ADV188"/>
      <c r="ADW188"/>
      <c r="ADX188"/>
      <c r="ADY188"/>
      <c r="ADZ188"/>
      <c r="AEA188"/>
      <c r="AEB188"/>
      <c r="AEC188"/>
      <c r="AED188"/>
      <c r="AEE188"/>
      <c r="AEF188"/>
      <c r="AEG188"/>
      <c r="AEH188"/>
      <c r="AEI188"/>
      <c r="AEJ188"/>
      <c r="AEK188"/>
      <c r="AEL188"/>
      <c r="AEM188"/>
      <c r="AEN188"/>
      <c r="AEO188"/>
      <c r="AEP188"/>
      <c r="AEQ188"/>
      <c r="AER188"/>
      <c r="AES188"/>
      <c r="AET188"/>
      <c r="AEU188"/>
      <c r="AEV188"/>
      <c r="AEW188"/>
      <c r="AEX188"/>
      <c r="AEY188"/>
      <c r="AEZ188"/>
      <c r="AFA188"/>
      <c r="AFB188"/>
      <c r="AFC188"/>
      <c r="AFD188"/>
      <c r="AFE188"/>
      <c r="AFF188"/>
      <c r="AFG188"/>
      <c r="AFH188"/>
      <c r="AFI188"/>
      <c r="AFJ188"/>
      <c r="AFK188"/>
      <c r="AFL188"/>
      <c r="AFM188"/>
      <c r="AFN188"/>
      <c r="AFO188"/>
      <c r="AFP188"/>
      <c r="AFQ188"/>
      <c r="AFR188"/>
      <c r="AFS188"/>
      <c r="AFT188"/>
      <c r="AFU188"/>
      <c r="AFV188"/>
      <c r="AFW188"/>
      <c r="AFX188"/>
      <c r="AFY188"/>
      <c r="AFZ188"/>
      <c r="AGA188"/>
      <c r="AGB188"/>
      <c r="AGC188"/>
      <c r="AGD188"/>
      <c r="AGE188"/>
      <c r="AGF188"/>
      <c r="AGG188"/>
      <c r="AGH188"/>
      <c r="AGI188"/>
      <c r="AGJ188"/>
      <c r="AGK188"/>
      <c r="AGL188"/>
      <c r="AGM188"/>
      <c r="AGN188"/>
      <c r="AGO188"/>
      <c r="AGP188"/>
      <c r="AGQ188"/>
      <c r="AGR188"/>
      <c r="AGS188"/>
      <c r="AGT188"/>
      <c r="AGU188"/>
      <c r="AGV188"/>
      <c r="AGW188"/>
      <c r="AGX188"/>
      <c r="AGY188"/>
      <c r="AGZ188"/>
      <c r="AHA188"/>
      <c r="AHB188"/>
      <c r="AHC188"/>
      <c r="AHD188"/>
      <c r="AHE188"/>
      <c r="AHF188"/>
      <c r="AHG188"/>
      <c r="AHH188"/>
      <c r="AHI188"/>
      <c r="AHJ188"/>
      <c r="AHK188"/>
      <c r="AHL188"/>
      <c r="AHM188"/>
      <c r="AHN188"/>
      <c r="AHO188"/>
      <c r="AHP188"/>
      <c r="AHQ188"/>
      <c r="AHR188"/>
      <c r="AHS188"/>
      <c r="AHT188"/>
      <c r="AHU188"/>
      <c r="AHV188"/>
      <c r="AHW188"/>
      <c r="AHX188"/>
      <c r="AHY188"/>
      <c r="AHZ188"/>
      <c r="AIA188"/>
      <c r="AIB188"/>
      <c r="AIC188"/>
      <c r="AID188"/>
      <c r="AIE188"/>
      <c r="AIF188"/>
      <c r="AIG188"/>
      <c r="AIH188"/>
      <c r="AII188"/>
      <c r="AIJ188"/>
      <c r="AIK188"/>
      <c r="AIL188"/>
      <c r="AIM188"/>
      <c r="AIN188"/>
      <c r="AIO188"/>
      <c r="AIP188"/>
      <c r="AIQ188"/>
      <c r="AIR188"/>
      <c r="AIS188"/>
      <c r="AIT188"/>
      <c r="AIU188"/>
      <c r="AIV188"/>
      <c r="AIW188"/>
      <c r="AIX188"/>
      <c r="AIY188"/>
      <c r="AIZ188"/>
      <c r="AJA188"/>
      <c r="AJB188"/>
      <c r="AJC188"/>
      <c r="AJD188"/>
      <c r="AJE188"/>
      <c r="AJF188"/>
      <c r="AJG188"/>
      <c r="AJH188"/>
      <c r="AJI188"/>
      <c r="AJJ188"/>
      <c r="AJK188"/>
      <c r="AJL188"/>
      <c r="AJM188"/>
      <c r="AJN188"/>
      <c r="AJO188"/>
      <c r="AJP188"/>
      <c r="AJQ188"/>
      <c r="AJR188"/>
      <c r="AJS188"/>
      <c r="AJT188"/>
      <c r="AJU188"/>
      <c r="AJV188"/>
      <c r="AJW188"/>
      <c r="AJX188"/>
      <c r="AJY188"/>
      <c r="AJZ188"/>
      <c r="AKA188"/>
      <c r="AKB188"/>
      <c r="AKC188"/>
      <c r="AKD188"/>
      <c r="AKE188"/>
      <c r="AKF188"/>
      <c r="AKG188"/>
      <c r="AKH188"/>
      <c r="AKI188"/>
      <c r="AKJ188"/>
      <c r="AKK188"/>
      <c r="AKL188"/>
      <c r="AKM188"/>
      <c r="AKN188"/>
      <c r="AKO188"/>
      <c r="AKP188"/>
      <c r="AKQ188"/>
      <c r="AKR188"/>
      <c r="AKS188"/>
      <c r="AKT188"/>
      <c r="AKU188"/>
      <c r="AKV188"/>
      <c r="AKW188"/>
      <c r="AKX188"/>
      <c r="AKY188"/>
      <c r="AKZ188"/>
      <c r="ALA188"/>
      <c r="ALB188"/>
      <c r="ALC188"/>
      <c r="ALD188"/>
      <c r="ALE188"/>
      <c r="ALF188"/>
      <c r="ALG188"/>
      <c r="ALH188"/>
      <c r="ALI188"/>
      <c r="ALJ188"/>
      <c r="ALK188"/>
      <c r="ALL188"/>
      <c r="ALM188"/>
      <c r="ALN188"/>
      <c r="ALO188"/>
      <c r="ALP188"/>
      <c r="ALQ188"/>
      <c r="ALR188"/>
      <c r="ALS188"/>
      <c r="ALT188"/>
      <c r="ALU188"/>
      <c r="ALV188"/>
      <c r="ALW188"/>
      <c r="ALX188"/>
      <c r="ALY188"/>
      <c r="ALZ188"/>
      <c r="AMA188"/>
      <c r="AMB188"/>
      <c r="AMC188"/>
      <c r="AMD188"/>
      <c r="AME188"/>
      <c r="AMF188"/>
      <c r="AMG188"/>
    </row>
    <row r="189" spans="1:1021" ht="24.75" customHeight="1" x14ac:dyDescent="0.2">
      <c r="A189" s="114" t="s">
        <v>428</v>
      </c>
      <c r="B189" s="115" t="s">
        <v>305</v>
      </c>
      <c r="C189" s="121">
        <v>20083</v>
      </c>
      <c r="D189" s="117" t="s">
        <v>754</v>
      </c>
      <c r="E189" s="118" t="s">
        <v>500</v>
      </c>
      <c r="F189" s="102">
        <v>1.9099999999999999E-2</v>
      </c>
      <c r="G189" s="119">
        <v>3.3806999999999996</v>
      </c>
      <c r="H189" s="132"/>
      <c r="I189" s="120">
        <f t="shared" si="4"/>
        <v>0</v>
      </c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  <c r="ADN189"/>
      <c r="ADO189"/>
      <c r="ADP189"/>
      <c r="ADQ189"/>
      <c r="ADR189"/>
      <c r="ADS189"/>
      <c r="ADT189"/>
      <c r="ADU189"/>
      <c r="ADV189"/>
      <c r="ADW189"/>
      <c r="ADX189"/>
      <c r="ADY189"/>
      <c r="ADZ189"/>
      <c r="AEA189"/>
      <c r="AEB189"/>
      <c r="AEC189"/>
      <c r="AED189"/>
      <c r="AEE189"/>
      <c r="AEF189"/>
      <c r="AEG189"/>
      <c r="AEH189"/>
      <c r="AEI189"/>
      <c r="AEJ189"/>
      <c r="AEK189"/>
      <c r="AEL189"/>
      <c r="AEM189"/>
      <c r="AEN189"/>
      <c r="AEO189"/>
      <c r="AEP189"/>
      <c r="AEQ189"/>
      <c r="AER189"/>
      <c r="AES189"/>
      <c r="AET189"/>
      <c r="AEU189"/>
      <c r="AEV189"/>
      <c r="AEW189"/>
      <c r="AEX189"/>
      <c r="AEY189"/>
      <c r="AEZ189"/>
      <c r="AFA189"/>
      <c r="AFB189"/>
      <c r="AFC189"/>
      <c r="AFD189"/>
      <c r="AFE189"/>
      <c r="AFF189"/>
      <c r="AFG189"/>
      <c r="AFH189"/>
      <c r="AFI189"/>
      <c r="AFJ189"/>
      <c r="AFK189"/>
      <c r="AFL189"/>
      <c r="AFM189"/>
      <c r="AFN189"/>
      <c r="AFO189"/>
      <c r="AFP189"/>
      <c r="AFQ189"/>
      <c r="AFR189"/>
      <c r="AFS189"/>
      <c r="AFT189"/>
      <c r="AFU189"/>
      <c r="AFV189"/>
      <c r="AFW189"/>
      <c r="AFX189"/>
      <c r="AFY189"/>
      <c r="AFZ189"/>
      <c r="AGA189"/>
      <c r="AGB189"/>
      <c r="AGC189"/>
      <c r="AGD189"/>
      <c r="AGE189"/>
      <c r="AGF189"/>
      <c r="AGG189"/>
      <c r="AGH189"/>
      <c r="AGI189"/>
      <c r="AGJ189"/>
      <c r="AGK189"/>
      <c r="AGL189"/>
      <c r="AGM189"/>
      <c r="AGN189"/>
      <c r="AGO189"/>
      <c r="AGP189"/>
      <c r="AGQ189"/>
      <c r="AGR189"/>
      <c r="AGS189"/>
      <c r="AGT189"/>
      <c r="AGU189"/>
      <c r="AGV189"/>
      <c r="AGW189"/>
      <c r="AGX189"/>
      <c r="AGY189"/>
      <c r="AGZ189"/>
      <c r="AHA189"/>
      <c r="AHB189"/>
      <c r="AHC189"/>
      <c r="AHD189"/>
      <c r="AHE189"/>
      <c r="AHF189"/>
      <c r="AHG189"/>
      <c r="AHH189"/>
      <c r="AHI189"/>
      <c r="AHJ189"/>
      <c r="AHK189"/>
      <c r="AHL189"/>
      <c r="AHM189"/>
      <c r="AHN189"/>
      <c r="AHO189"/>
      <c r="AHP189"/>
      <c r="AHQ189"/>
      <c r="AHR189"/>
      <c r="AHS189"/>
      <c r="AHT189"/>
      <c r="AHU189"/>
      <c r="AHV189"/>
      <c r="AHW189"/>
      <c r="AHX189"/>
      <c r="AHY189"/>
      <c r="AHZ189"/>
      <c r="AIA189"/>
      <c r="AIB189"/>
      <c r="AIC189"/>
      <c r="AID189"/>
      <c r="AIE189"/>
      <c r="AIF189"/>
      <c r="AIG189"/>
      <c r="AIH189"/>
      <c r="AII189"/>
      <c r="AIJ189"/>
      <c r="AIK189"/>
      <c r="AIL189"/>
      <c r="AIM189"/>
      <c r="AIN189"/>
      <c r="AIO189"/>
      <c r="AIP189"/>
      <c r="AIQ189"/>
      <c r="AIR189"/>
      <c r="AIS189"/>
      <c r="AIT189"/>
      <c r="AIU189"/>
      <c r="AIV189"/>
      <c r="AIW189"/>
      <c r="AIX189"/>
      <c r="AIY189"/>
      <c r="AIZ189"/>
      <c r="AJA189"/>
      <c r="AJB189"/>
      <c r="AJC189"/>
      <c r="AJD189"/>
      <c r="AJE189"/>
      <c r="AJF189"/>
      <c r="AJG189"/>
      <c r="AJH189"/>
      <c r="AJI189"/>
      <c r="AJJ189"/>
      <c r="AJK189"/>
      <c r="AJL189"/>
      <c r="AJM189"/>
      <c r="AJN189"/>
      <c r="AJO189"/>
      <c r="AJP189"/>
      <c r="AJQ189"/>
      <c r="AJR189"/>
      <c r="AJS189"/>
      <c r="AJT189"/>
      <c r="AJU189"/>
      <c r="AJV189"/>
      <c r="AJW189"/>
      <c r="AJX189"/>
      <c r="AJY189"/>
      <c r="AJZ189"/>
      <c r="AKA189"/>
      <c r="AKB189"/>
      <c r="AKC189"/>
      <c r="AKD189"/>
      <c r="AKE189"/>
      <c r="AKF189"/>
      <c r="AKG189"/>
      <c r="AKH189"/>
      <c r="AKI189"/>
      <c r="AKJ189"/>
      <c r="AKK189"/>
      <c r="AKL189"/>
      <c r="AKM189"/>
      <c r="AKN189"/>
      <c r="AKO189"/>
      <c r="AKP189"/>
      <c r="AKQ189"/>
      <c r="AKR189"/>
      <c r="AKS189"/>
      <c r="AKT189"/>
      <c r="AKU189"/>
      <c r="AKV189"/>
      <c r="AKW189"/>
      <c r="AKX189"/>
      <c r="AKY189"/>
      <c r="AKZ189"/>
      <c r="ALA189"/>
      <c r="ALB189"/>
      <c r="ALC189"/>
      <c r="ALD189"/>
      <c r="ALE189"/>
      <c r="ALF189"/>
      <c r="ALG189"/>
      <c r="ALH189"/>
      <c r="ALI189"/>
      <c r="ALJ189"/>
      <c r="ALK189"/>
      <c r="ALL189"/>
      <c r="ALM189"/>
      <c r="ALN189"/>
      <c r="ALO189"/>
      <c r="ALP189"/>
      <c r="ALQ189"/>
      <c r="ALR189"/>
      <c r="ALS189"/>
      <c r="ALT189"/>
      <c r="ALU189"/>
      <c r="ALV189"/>
      <c r="ALW189"/>
      <c r="ALX189"/>
      <c r="ALY189"/>
      <c r="ALZ189"/>
      <c r="AMA189"/>
      <c r="AMB189"/>
      <c r="AMC189"/>
      <c r="AMD189"/>
      <c r="AME189"/>
      <c r="AMF189"/>
      <c r="AMG189"/>
    </row>
    <row r="190" spans="1:1021" ht="24.75" customHeight="1" x14ac:dyDescent="0.2">
      <c r="A190" s="114" t="s">
        <v>428</v>
      </c>
      <c r="B190" s="115" t="s">
        <v>305</v>
      </c>
      <c r="C190" s="121">
        <v>9836</v>
      </c>
      <c r="D190" s="117" t="s">
        <v>784</v>
      </c>
      <c r="E190" s="118" t="s">
        <v>642</v>
      </c>
      <c r="F190" s="102">
        <v>1.05</v>
      </c>
      <c r="G190" s="119">
        <v>185.85</v>
      </c>
      <c r="H190" s="132"/>
      <c r="I190" s="120">
        <f t="shared" si="4"/>
        <v>0</v>
      </c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  <c r="ADN190"/>
      <c r="ADO190"/>
      <c r="ADP190"/>
      <c r="ADQ190"/>
      <c r="ADR190"/>
      <c r="ADS190"/>
      <c r="ADT190"/>
      <c r="ADU190"/>
      <c r="ADV190"/>
      <c r="ADW190"/>
      <c r="ADX190"/>
      <c r="ADY190"/>
      <c r="ADZ190"/>
      <c r="AEA190"/>
      <c r="AEB190"/>
      <c r="AEC190"/>
      <c r="AED190"/>
      <c r="AEE190"/>
      <c r="AEF190"/>
      <c r="AEG190"/>
      <c r="AEH190"/>
      <c r="AEI190"/>
      <c r="AEJ190"/>
      <c r="AEK190"/>
      <c r="AEL190"/>
      <c r="AEM190"/>
      <c r="AEN190"/>
      <c r="AEO190"/>
      <c r="AEP190"/>
      <c r="AEQ190"/>
      <c r="AER190"/>
      <c r="AES190"/>
      <c r="AET190"/>
      <c r="AEU190"/>
      <c r="AEV190"/>
      <c r="AEW190"/>
      <c r="AEX190"/>
      <c r="AEY190"/>
      <c r="AEZ190"/>
      <c r="AFA190"/>
      <c r="AFB190"/>
      <c r="AFC190"/>
      <c r="AFD190"/>
      <c r="AFE190"/>
      <c r="AFF190"/>
      <c r="AFG190"/>
      <c r="AFH190"/>
      <c r="AFI190"/>
      <c r="AFJ190"/>
      <c r="AFK190"/>
      <c r="AFL190"/>
      <c r="AFM190"/>
      <c r="AFN190"/>
      <c r="AFO190"/>
      <c r="AFP190"/>
      <c r="AFQ190"/>
      <c r="AFR190"/>
      <c r="AFS190"/>
      <c r="AFT190"/>
      <c r="AFU190"/>
      <c r="AFV190"/>
      <c r="AFW190"/>
      <c r="AFX190"/>
      <c r="AFY190"/>
      <c r="AFZ190"/>
      <c r="AGA190"/>
      <c r="AGB190"/>
      <c r="AGC190"/>
      <c r="AGD190"/>
      <c r="AGE190"/>
      <c r="AGF190"/>
      <c r="AGG190"/>
      <c r="AGH190"/>
      <c r="AGI190"/>
      <c r="AGJ190"/>
      <c r="AGK190"/>
      <c r="AGL190"/>
      <c r="AGM190"/>
      <c r="AGN190"/>
      <c r="AGO190"/>
      <c r="AGP190"/>
      <c r="AGQ190"/>
      <c r="AGR190"/>
      <c r="AGS190"/>
      <c r="AGT190"/>
      <c r="AGU190"/>
      <c r="AGV190"/>
      <c r="AGW190"/>
      <c r="AGX190"/>
      <c r="AGY190"/>
      <c r="AGZ190"/>
      <c r="AHA190"/>
      <c r="AHB190"/>
      <c r="AHC190"/>
      <c r="AHD190"/>
      <c r="AHE190"/>
      <c r="AHF190"/>
      <c r="AHG190"/>
      <c r="AHH190"/>
      <c r="AHI190"/>
      <c r="AHJ190"/>
      <c r="AHK190"/>
      <c r="AHL190"/>
      <c r="AHM190"/>
      <c r="AHN190"/>
      <c r="AHO190"/>
      <c r="AHP190"/>
      <c r="AHQ190"/>
      <c r="AHR190"/>
      <c r="AHS190"/>
      <c r="AHT190"/>
      <c r="AHU190"/>
      <c r="AHV190"/>
      <c r="AHW190"/>
      <c r="AHX190"/>
      <c r="AHY190"/>
      <c r="AHZ190"/>
      <c r="AIA190"/>
      <c r="AIB190"/>
      <c r="AIC190"/>
      <c r="AID190"/>
      <c r="AIE190"/>
      <c r="AIF190"/>
      <c r="AIG190"/>
      <c r="AIH190"/>
      <c r="AII190"/>
      <c r="AIJ190"/>
      <c r="AIK190"/>
      <c r="AIL190"/>
      <c r="AIM190"/>
      <c r="AIN190"/>
      <c r="AIO190"/>
      <c r="AIP190"/>
      <c r="AIQ190"/>
      <c r="AIR190"/>
      <c r="AIS190"/>
      <c r="AIT190"/>
      <c r="AIU190"/>
      <c r="AIV190"/>
      <c r="AIW190"/>
      <c r="AIX190"/>
      <c r="AIY190"/>
      <c r="AIZ190"/>
      <c r="AJA190"/>
      <c r="AJB190"/>
      <c r="AJC190"/>
      <c r="AJD190"/>
      <c r="AJE190"/>
      <c r="AJF190"/>
      <c r="AJG190"/>
      <c r="AJH190"/>
      <c r="AJI190"/>
      <c r="AJJ190"/>
      <c r="AJK190"/>
      <c r="AJL190"/>
      <c r="AJM190"/>
      <c r="AJN190"/>
      <c r="AJO190"/>
      <c r="AJP190"/>
      <c r="AJQ190"/>
      <c r="AJR190"/>
      <c r="AJS190"/>
      <c r="AJT190"/>
      <c r="AJU190"/>
      <c r="AJV190"/>
      <c r="AJW190"/>
      <c r="AJX190"/>
      <c r="AJY190"/>
      <c r="AJZ190"/>
      <c r="AKA190"/>
      <c r="AKB190"/>
      <c r="AKC190"/>
      <c r="AKD190"/>
      <c r="AKE190"/>
      <c r="AKF190"/>
      <c r="AKG190"/>
      <c r="AKH190"/>
      <c r="AKI190"/>
      <c r="AKJ190"/>
      <c r="AKK190"/>
      <c r="AKL190"/>
      <c r="AKM190"/>
      <c r="AKN190"/>
      <c r="AKO190"/>
      <c r="AKP190"/>
      <c r="AKQ190"/>
      <c r="AKR190"/>
      <c r="AKS190"/>
      <c r="AKT190"/>
      <c r="AKU190"/>
      <c r="AKV190"/>
      <c r="AKW190"/>
      <c r="AKX190"/>
      <c r="AKY190"/>
      <c r="AKZ190"/>
      <c r="ALA190"/>
      <c r="ALB190"/>
      <c r="ALC190"/>
      <c r="ALD190"/>
      <c r="ALE190"/>
      <c r="ALF190"/>
      <c r="ALG190"/>
      <c r="ALH190"/>
      <c r="ALI190"/>
      <c r="ALJ190"/>
      <c r="ALK190"/>
      <c r="ALL190"/>
      <c r="ALM190"/>
      <c r="ALN190"/>
      <c r="ALO190"/>
      <c r="ALP190"/>
      <c r="ALQ190"/>
      <c r="ALR190"/>
      <c r="ALS190"/>
      <c r="ALT190"/>
      <c r="ALU190"/>
      <c r="ALV190"/>
      <c r="ALW190"/>
      <c r="ALX190"/>
      <c r="ALY190"/>
      <c r="ALZ190"/>
      <c r="AMA190"/>
      <c r="AMB190"/>
      <c r="AMC190"/>
      <c r="AMD190"/>
      <c r="AME190"/>
      <c r="AMF190"/>
      <c r="AMG190"/>
    </row>
    <row r="191" spans="1:1021" ht="24.75" customHeight="1" x14ac:dyDescent="0.2">
      <c r="A191" s="114" t="s">
        <v>429</v>
      </c>
      <c r="B191" s="115" t="s">
        <v>305</v>
      </c>
      <c r="C191" s="121">
        <v>299</v>
      </c>
      <c r="D191" s="117" t="s">
        <v>650</v>
      </c>
      <c r="E191" s="118" t="s">
        <v>500</v>
      </c>
      <c r="F191" s="102">
        <v>0.33</v>
      </c>
      <c r="G191" s="119">
        <v>28.380000000000003</v>
      </c>
      <c r="H191" s="132"/>
      <c r="I191" s="120">
        <f t="shared" si="4"/>
        <v>0</v>
      </c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  <c r="ADN191"/>
      <c r="ADO191"/>
      <c r="ADP191"/>
      <c r="ADQ191"/>
      <c r="ADR191"/>
      <c r="ADS191"/>
      <c r="ADT191"/>
      <c r="ADU191"/>
      <c r="ADV191"/>
      <c r="ADW191"/>
      <c r="ADX191"/>
      <c r="ADY191"/>
      <c r="ADZ191"/>
      <c r="AEA191"/>
      <c r="AEB191"/>
      <c r="AEC191"/>
      <c r="AED191"/>
      <c r="AEE191"/>
      <c r="AEF191"/>
      <c r="AEG191"/>
      <c r="AEH191"/>
      <c r="AEI191"/>
      <c r="AEJ191"/>
      <c r="AEK191"/>
      <c r="AEL191"/>
      <c r="AEM191"/>
      <c r="AEN191"/>
      <c r="AEO191"/>
      <c r="AEP191"/>
      <c r="AEQ191"/>
      <c r="AER191"/>
      <c r="AES191"/>
      <c r="AET191"/>
      <c r="AEU191"/>
      <c r="AEV191"/>
      <c r="AEW191"/>
      <c r="AEX191"/>
      <c r="AEY191"/>
      <c r="AEZ191"/>
      <c r="AFA191"/>
      <c r="AFB191"/>
      <c r="AFC191"/>
      <c r="AFD191"/>
      <c r="AFE191"/>
      <c r="AFF191"/>
      <c r="AFG191"/>
      <c r="AFH191"/>
      <c r="AFI191"/>
      <c r="AFJ191"/>
      <c r="AFK191"/>
      <c r="AFL191"/>
      <c r="AFM191"/>
      <c r="AFN191"/>
      <c r="AFO191"/>
      <c r="AFP191"/>
      <c r="AFQ191"/>
      <c r="AFR191"/>
      <c r="AFS191"/>
      <c r="AFT191"/>
      <c r="AFU191"/>
      <c r="AFV191"/>
      <c r="AFW191"/>
      <c r="AFX191"/>
      <c r="AFY191"/>
      <c r="AFZ191"/>
      <c r="AGA191"/>
      <c r="AGB191"/>
      <c r="AGC191"/>
      <c r="AGD191"/>
      <c r="AGE191"/>
      <c r="AGF191"/>
      <c r="AGG191"/>
      <c r="AGH191"/>
      <c r="AGI191"/>
      <c r="AGJ191"/>
      <c r="AGK191"/>
      <c r="AGL191"/>
      <c r="AGM191"/>
      <c r="AGN191"/>
      <c r="AGO191"/>
      <c r="AGP191"/>
      <c r="AGQ191"/>
      <c r="AGR191"/>
      <c r="AGS191"/>
      <c r="AGT191"/>
      <c r="AGU191"/>
      <c r="AGV191"/>
      <c r="AGW191"/>
      <c r="AGX191"/>
      <c r="AGY191"/>
      <c r="AGZ191"/>
      <c r="AHA191"/>
      <c r="AHB191"/>
      <c r="AHC191"/>
      <c r="AHD191"/>
      <c r="AHE191"/>
      <c r="AHF191"/>
      <c r="AHG191"/>
      <c r="AHH191"/>
      <c r="AHI191"/>
      <c r="AHJ191"/>
      <c r="AHK191"/>
      <c r="AHL191"/>
      <c r="AHM191"/>
      <c r="AHN191"/>
      <c r="AHO191"/>
      <c r="AHP191"/>
      <c r="AHQ191"/>
      <c r="AHR191"/>
      <c r="AHS191"/>
      <c r="AHT191"/>
      <c r="AHU191"/>
      <c r="AHV191"/>
      <c r="AHW191"/>
      <c r="AHX191"/>
      <c r="AHY191"/>
      <c r="AHZ191"/>
      <c r="AIA191"/>
      <c r="AIB191"/>
      <c r="AIC191"/>
      <c r="AID191"/>
      <c r="AIE191"/>
      <c r="AIF191"/>
      <c r="AIG191"/>
      <c r="AIH191"/>
      <c r="AII191"/>
      <c r="AIJ191"/>
      <c r="AIK191"/>
      <c r="AIL191"/>
      <c r="AIM191"/>
      <c r="AIN191"/>
      <c r="AIO191"/>
      <c r="AIP191"/>
      <c r="AIQ191"/>
      <c r="AIR191"/>
      <c r="AIS191"/>
      <c r="AIT191"/>
      <c r="AIU191"/>
      <c r="AIV191"/>
      <c r="AIW191"/>
      <c r="AIX191"/>
      <c r="AIY191"/>
      <c r="AIZ191"/>
      <c r="AJA191"/>
      <c r="AJB191"/>
      <c r="AJC191"/>
      <c r="AJD191"/>
      <c r="AJE191"/>
      <c r="AJF191"/>
      <c r="AJG191"/>
      <c r="AJH191"/>
      <c r="AJI191"/>
      <c r="AJJ191"/>
      <c r="AJK191"/>
      <c r="AJL191"/>
      <c r="AJM191"/>
      <c r="AJN191"/>
      <c r="AJO191"/>
      <c r="AJP191"/>
      <c r="AJQ191"/>
      <c r="AJR191"/>
      <c r="AJS191"/>
      <c r="AJT191"/>
      <c r="AJU191"/>
      <c r="AJV191"/>
      <c r="AJW191"/>
      <c r="AJX191"/>
      <c r="AJY191"/>
      <c r="AJZ191"/>
      <c r="AKA191"/>
      <c r="AKB191"/>
      <c r="AKC191"/>
      <c r="AKD191"/>
      <c r="AKE191"/>
      <c r="AKF191"/>
      <c r="AKG191"/>
      <c r="AKH191"/>
      <c r="AKI191"/>
      <c r="AKJ191"/>
      <c r="AKK191"/>
      <c r="AKL191"/>
      <c r="AKM191"/>
      <c r="AKN191"/>
      <c r="AKO191"/>
      <c r="AKP191"/>
      <c r="AKQ191"/>
      <c r="AKR191"/>
      <c r="AKS191"/>
      <c r="AKT191"/>
      <c r="AKU191"/>
      <c r="AKV191"/>
      <c r="AKW191"/>
      <c r="AKX191"/>
      <c r="AKY191"/>
      <c r="AKZ191"/>
      <c r="ALA191"/>
      <c r="ALB191"/>
      <c r="ALC191"/>
      <c r="ALD191"/>
      <c r="ALE191"/>
      <c r="ALF191"/>
      <c r="ALG191"/>
      <c r="ALH191"/>
      <c r="ALI191"/>
      <c r="ALJ191"/>
      <c r="ALK191"/>
      <c r="ALL191"/>
      <c r="ALM191"/>
      <c r="ALN191"/>
      <c r="ALO191"/>
      <c r="ALP191"/>
      <c r="ALQ191"/>
      <c r="ALR191"/>
      <c r="ALS191"/>
      <c r="ALT191"/>
      <c r="ALU191"/>
      <c r="ALV191"/>
      <c r="ALW191"/>
      <c r="ALX191"/>
      <c r="ALY191"/>
      <c r="ALZ191"/>
      <c r="AMA191"/>
      <c r="AMB191"/>
      <c r="AMC191"/>
      <c r="AMD191"/>
      <c r="AME191"/>
      <c r="AMF191"/>
      <c r="AMG191"/>
    </row>
    <row r="192" spans="1:1021" ht="24.75" customHeight="1" x14ac:dyDescent="0.2">
      <c r="A192" s="114" t="s">
        <v>429</v>
      </c>
      <c r="B192" s="115" t="s">
        <v>305</v>
      </c>
      <c r="C192" s="121">
        <v>9841</v>
      </c>
      <c r="D192" s="117" t="s">
        <v>788</v>
      </c>
      <c r="E192" s="118" t="s">
        <v>642</v>
      </c>
      <c r="F192" s="102">
        <v>1.1000000000000001</v>
      </c>
      <c r="G192" s="119">
        <v>94.600000000000009</v>
      </c>
      <c r="H192" s="132"/>
      <c r="I192" s="120">
        <f t="shared" si="4"/>
        <v>0</v>
      </c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  <c r="ADN192"/>
      <c r="ADO192"/>
      <c r="ADP192"/>
      <c r="ADQ192"/>
      <c r="ADR192"/>
      <c r="ADS192"/>
      <c r="ADT192"/>
      <c r="ADU192"/>
      <c r="ADV192"/>
      <c r="ADW192"/>
      <c r="ADX192"/>
      <c r="ADY192"/>
      <c r="ADZ192"/>
      <c r="AEA192"/>
      <c r="AEB192"/>
      <c r="AEC192"/>
      <c r="AED192"/>
      <c r="AEE192"/>
      <c r="AEF192"/>
      <c r="AEG192"/>
      <c r="AEH192"/>
      <c r="AEI192"/>
      <c r="AEJ192"/>
      <c r="AEK192"/>
      <c r="AEL192"/>
      <c r="AEM192"/>
      <c r="AEN192"/>
      <c r="AEO192"/>
      <c r="AEP192"/>
      <c r="AEQ192"/>
      <c r="AER192"/>
      <c r="AES192"/>
      <c r="AET192"/>
      <c r="AEU192"/>
      <c r="AEV192"/>
      <c r="AEW192"/>
      <c r="AEX192"/>
      <c r="AEY192"/>
      <c r="AEZ192"/>
      <c r="AFA192"/>
      <c r="AFB192"/>
      <c r="AFC192"/>
      <c r="AFD192"/>
      <c r="AFE192"/>
      <c r="AFF192"/>
      <c r="AFG192"/>
      <c r="AFH192"/>
      <c r="AFI192"/>
      <c r="AFJ192"/>
      <c r="AFK192"/>
      <c r="AFL192"/>
      <c r="AFM192"/>
      <c r="AFN192"/>
      <c r="AFO192"/>
      <c r="AFP192"/>
      <c r="AFQ192"/>
      <c r="AFR192"/>
      <c r="AFS192"/>
      <c r="AFT192"/>
      <c r="AFU192"/>
      <c r="AFV192"/>
      <c r="AFW192"/>
      <c r="AFX192"/>
      <c r="AFY192"/>
      <c r="AFZ192"/>
      <c r="AGA192"/>
      <c r="AGB192"/>
      <c r="AGC192"/>
      <c r="AGD192"/>
      <c r="AGE192"/>
      <c r="AGF192"/>
      <c r="AGG192"/>
      <c r="AGH192"/>
      <c r="AGI192"/>
      <c r="AGJ192"/>
      <c r="AGK192"/>
      <c r="AGL192"/>
      <c r="AGM192"/>
      <c r="AGN192"/>
      <c r="AGO192"/>
      <c r="AGP192"/>
      <c r="AGQ192"/>
      <c r="AGR192"/>
      <c r="AGS192"/>
      <c r="AGT192"/>
      <c r="AGU192"/>
      <c r="AGV192"/>
      <c r="AGW192"/>
      <c r="AGX192"/>
      <c r="AGY192"/>
      <c r="AGZ192"/>
      <c r="AHA192"/>
      <c r="AHB192"/>
      <c r="AHC192"/>
      <c r="AHD192"/>
      <c r="AHE192"/>
      <c r="AHF192"/>
      <c r="AHG192"/>
      <c r="AHH192"/>
      <c r="AHI192"/>
      <c r="AHJ192"/>
      <c r="AHK192"/>
      <c r="AHL192"/>
      <c r="AHM192"/>
      <c r="AHN192"/>
      <c r="AHO192"/>
      <c r="AHP192"/>
      <c r="AHQ192"/>
      <c r="AHR192"/>
      <c r="AHS192"/>
      <c r="AHT192"/>
      <c r="AHU192"/>
      <c r="AHV192"/>
      <c r="AHW192"/>
      <c r="AHX192"/>
      <c r="AHY192"/>
      <c r="AHZ192"/>
      <c r="AIA192"/>
      <c r="AIB192"/>
      <c r="AIC192"/>
      <c r="AID192"/>
      <c r="AIE192"/>
      <c r="AIF192"/>
      <c r="AIG192"/>
      <c r="AIH192"/>
      <c r="AII192"/>
      <c r="AIJ192"/>
      <c r="AIK192"/>
      <c r="AIL192"/>
      <c r="AIM192"/>
      <c r="AIN192"/>
      <c r="AIO192"/>
      <c r="AIP192"/>
      <c r="AIQ192"/>
      <c r="AIR192"/>
      <c r="AIS192"/>
      <c r="AIT192"/>
      <c r="AIU192"/>
      <c r="AIV192"/>
      <c r="AIW192"/>
      <c r="AIX192"/>
      <c r="AIY192"/>
      <c r="AIZ192"/>
      <c r="AJA192"/>
      <c r="AJB192"/>
      <c r="AJC192"/>
      <c r="AJD192"/>
      <c r="AJE192"/>
      <c r="AJF192"/>
      <c r="AJG192"/>
      <c r="AJH192"/>
      <c r="AJI192"/>
      <c r="AJJ192"/>
      <c r="AJK192"/>
      <c r="AJL192"/>
      <c r="AJM192"/>
      <c r="AJN192"/>
      <c r="AJO192"/>
      <c r="AJP192"/>
      <c r="AJQ192"/>
      <c r="AJR192"/>
      <c r="AJS192"/>
      <c r="AJT192"/>
      <c r="AJU192"/>
      <c r="AJV192"/>
      <c r="AJW192"/>
      <c r="AJX192"/>
      <c r="AJY192"/>
      <c r="AJZ192"/>
      <c r="AKA192"/>
      <c r="AKB192"/>
      <c r="AKC192"/>
      <c r="AKD192"/>
      <c r="AKE192"/>
      <c r="AKF192"/>
      <c r="AKG192"/>
      <c r="AKH192"/>
      <c r="AKI192"/>
      <c r="AKJ192"/>
      <c r="AKK192"/>
      <c r="AKL192"/>
      <c r="AKM192"/>
      <c r="AKN192"/>
      <c r="AKO192"/>
      <c r="AKP192"/>
      <c r="AKQ192"/>
      <c r="AKR192"/>
      <c r="AKS192"/>
      <c r="AKT192"/>
      <c r="AKU192"/>
      <c r="AKV192"/>
      <c r="AKW192"/>
      <c r="AKX192"/>
      <c r="AKY192"/>
      <c r="AKZ192"/>
      <c r="ALA192"/>
      <c r="ALB192"/>
      <c r="ALC192"/>
      <c r="ALD192"/>
      <c r="ALE192"/>
      <c r="ALF192"/>
      <c r="ALG192"/>
      <c r="ALH192"/>
      <c r="ALI192"/>
      <c r="ALJ192"/>
      <c r="ALK192"/>
      <c r="ALL192"/>
      <c r="ALM192"/>
      <c r="ALN192"/>
      <c r="ALO192"/>
      <c r="ALP192"/>
      <c r="ALQ192"/>
      <c r="ALR192"/>
      <c r="ALS192"/>
      <c r="ALT192"/>
      <c r="ALU192"/>
      <c r="ALV192"/>
      <c r="ALW192"/>
      <c r="ALX192"/>
      <c r="ALY192"/>
      <c r="ALZ192"/>
      <c r="AMA192"/>
      <c r="AMB192"/>
      <c r="AMC192"/>
      <c r="AMD192"/>
      <c r="AME192"/>
      <c r="AMF192"/>
      <c r="AMG192"/>
    </row>
    <row r="193" spans="1:1024" ht="24.75" customHeight="1" x14ac:dyDescent="0.2">
      <c r="A193" s="122" t="s">
        <v>430</v>
      </c>
      <c r="B193" s="115" t="s">
        <v>305</v>
      </c>
      <c r="C193" s="121">
        <v>3146</v>
      </c>
      <c r="D193" s="117" t="s">
        <v>692</v>
      </c>
      <c r="E193" s="118" t="s">
        <v>500</v>
      </c>
      <c r="F193" s="102">
        <v>3.32E-2</v>
      </c>
      <c r="G193" s="119">
        <v>1.4902019199999998</v>
      </c>
      <c r="H193" s="132"/>
      <c r="I193" s="120">
        <f t="shared" si="4"/>
        <v>0</v>
      </c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  <c r="XY193"/>
      <c r="XZ193"/>
      <c r="YA193"/>
      <c r="YB193"/>
      <c r="YC193"/>
      <c r="YD193"/>
      <c r="YE193"/>
      <c r="YF193"/>
      <c r="YG193"/>
      <c r="YH193"/>
      <c r="YI193"/>
      <c r="YJ193"/>
      <c r="YK193"/>
      <c r="YL193"/>
      <c r="YM193"/>
      <c r="YN193"/>
      <c r="YO193"/>
      <c r="YP193"/>
      <c r="YQ193"/>
      <c r="YR193"/>
      <c r="YS193"/>
      <c r="YT193"/>
      <c r="YU193"/>
      <c r="YV193"/>
      <c r="YW193"/>
      <c r="YX193"/>
      <c r="YY193"/>
      <c r="YZ193"/>
      <c r="ZA193"/>
      <c r="ZB193"/>
      <c r="ZC193"/>
      <c r="ZD193"/>
      <c r="ZE193"/>
      <c r="ZF193"/>
      <c r="ZG193"/>
      <c r="ZH193"/>
      <c r="ZI193"/>
      <c r="ZJ193"/>
      <c r="ZK193"/>
      <c r="ZL193"/>
      <c r="ZM193"/>
      <c r="ZN193"/>
      <c r="ZO193"/>
      <c r="ZP193"/>
      <c r="ZQ193"/>
      <c r="ZR193"/>
      <c r="ZS193"/>
      <c r="ZT193"/>
      <c r="ZU193"/>
      <c r="ZV193"/>
      <c r="ZW193"/>
      <c r="ZX193"/>
      <c r="ZY193"/>
      <c r="ZZ193"/>
      <c r="AAA193"/>
      <c r="AAB193"/>
      <c r="AAC193"/>
      <c r="AAD193"/>
      <c r="AAE193"/>
      <c r="AAF193"/>
      <c r="AAG193"/>
      <c r="AAH193"/>
      <c r="AAI193"/>
      <c r="AAJ193"/>
      <c r="AAK193"/>
      <c r="AAL193"/>
      <c r="AAM193"/>
      <c r="AAN193"/>
      <c r="AAO193"/>
      <c r="AAP193"/>
      <c r="AAQ193"/>
      <c r="AAR193"/>
      <c r="AAS193"/>
      <c r="AAT193"/>
      <c r="AAU193"/>
      <c r="AAV193"/>
      <c r="AAW193"/>
      <c r="AAX193"/>
      <c r="AAY193"/>
      <c r="AAZ193"/>
      <c r="ABA193"/>
      <c r="ABB193"/>
      <c r="ABC193"/>
      <c r="ABD193"/>
      <c r="ABE193"/>
      <c r="ABF193"/>
      <c r="ABG193"/>
      <c r="ABH193"/>
      <c r="ABI193"/>
      <c r="ABJ193"/>
      <c r="ABK193"/>
      <c r="ABL193"/>
      <c r="ABM193"/>
      <c r="ABN193"/>
      <c r="ABO193"/>
      <c r="ABP193"/>
      <c r="ABQ193"/>
      <c r="ABR193"/>
      <c r="ABS193"/>
      <c r="ABT193"/>
      <c r="ABU193"/>
      <c r="ABV193"/>
      <c r="ABW193"/>
      <c r="ABX193"/>
      <c r="ABY193"/>
      <c r="ABZ193"/>
      <c r="ACA193"/>
      <c r="ACB193"/>
      <c r="ACC193"/>
      <c r="ACD193"/>
      <c r="ACE193"/>
      <c r="ACF193"/>
      <c r="ACG193"/>
      <c r="ACH193"/>
      <c r="ACI193"/>
      <c r="ACJ193"/>
      <c r="ACK193"/>
      <c r="ACL193"/>
      <c r="ACM193"/>
      <c r="ACN193"/>
      <c r="ACO193"/>
      <c r="ACP193"/>
      <c r="ACQ193"/>
      <c r="ACR193"/>
      <c r="ACS193"/>
      <c r="ACT193"/>
      <c r="ACU193"/>
      <c r="ACV193"/>
      <c r="ACW193"/>
      <c r="ACX193"/>
      <c r="ACY193"/>
      <c r="ACZ193"/>
      <c r="ADA193"/>
      <c r="ADB193"/>
      <c r="ADC193"/>
      <c r="ADD193"/>
      <c r="ADE193"/>
      <c r="ADF193"/>
      <c r="ADG193"/>
      <c r="ADH193"/>
      <c r="ADI193"/>
      <c r="ADJ193"/>
      <c r="ADK193"/>
      <c r="ADL193"/>
      <c r="ADM193"/>
      <c r="ADN193"/>
      <c r="ADO193"/>
      <c r="ADP193"/>
      <c r="ADQ193"/>
      <c r="ADR193"/>
      <c r="ADS193"/>
      <c r="ADT193"/>
      <c r="ADU193"/>
      <c r="ADV193"/>
      <c r="ADW193"/>
      <c r="ADX193"/>
      <c r="ADY193"/>
      <c r="ADZ193"/>
      <c r="AEA193"/>
      <c r="AEB193"/>
      <c r="AEC193"/>
      <c r="AED193"/>
      <c r="AEE193"/>
      <c r="AEF193"/>
      <c r="AEG193"/>
      <c r="AEH193"/>
      <c r="AEI193"/>
      <c r="AEJ193"/>
      <c r="AEK193"/>
      <c r="AEL193"/>
      <c r="AEM193"/>
      <c r="AEN193"/>
      <c r="AEO193"/>
      <c r="AEP193"/>
      <c r="AEQ193"/>
      <c r="AER193"/>
      <c r="AES193"/>
      <c r="AET193"/>
      <c r="AEU193"/>
      <c r="AEV193"/>
      <c r="AEW193"/>
      <c r="AEX193"/>
      <c r="AEY193"/>
      <c r="AEZ193"/>
      <c r="AFA193"/>
      <c r="AFB193"/>
      <c r="AFC193"/>
      <c r="AFD193"/>
      <c r="AFE193"/>
      <c r="AFF193"/>
      <c r="AFG193"/>
      <c r="AFH193"/>
      <c r="AFI193"/>
      <c r="AFJ193"/>
      <c r="AFK193"/>
      <c r="AFL193"/>
      <c r="AFM193"/>
      <c r="AFN193"/>
      <c r="AFO193"/>
      <c r="AFP193"/>
      <c r="AFQ193"/>
      <c r="AFR193"/>
      <c r="AFS193"/>
      <c r="AFT193"/>
      <c r="AFU193"/>
      <c r="AFV193"/>
      <c r="AFW193"/>
      <c r="AFX193"/>
      <c r="AFY193"/>
      <c r="AFZ193"/>
      <c r="AGA193"/>
      <c r="AGB193"/>
      <c r="AGC193"/>
      <c r="AGD193"/>
      <c r="AGE193"/>
      <c r="AGF193"/>
      <c r="AGG193"/>
      <c r="AGH193"/>
      <c r="AGI193"/>
      <c r="AGJ193"/>
      <c r="AGK193"/>
      <c r="AGL193"/>
      <c r="AGM193"/>
      <c r="AGN193"/>
      <c r="AGO193"/>
      <c r="AGP193"/>
      <c r="AGQ193"/>
      <c r="AGR193"/>
      <c r="AGS193"/>
      <c r="AGT193"/>
      <c r="AGU193"/>
      <c r="AGV193"/>
      <c r="AGW193"/>
      <c r="AGX193"/>
      <c r="AGY193"/>
      <c r="AGZ193"/>
      <c r="AHA193"/>
      <c r="AHB193"/>
      <c r="AHC193"/>
      <c r="AHD193"/>
      <c r="AHE193"/>
      <c r="AHF193"/>
      <c r="AHG193"/>
      <c r="AHH193"/>
      <c r="AHI193"/>
      <c r="AHJ193"/>
      <c r="AHK193"/>
      <c r="AHL193"/>
      <c r="AHM193"/>
      <c r="AHN193"/>
      <c r="AHO193"/>
      <c r="AHP193"/>
      <c r="AHQ193"/>
      <c r="AHR193"/>
      <c r="AHS193"/>
      <c r="AHT193"/>
      <c r="AHU193"/>
      <c r="AHV193"/>
      <c r="AHW193"/>
      <c r="AHX193"/>
      <c r="AHY193"/>
      <c r="AHZ193"/>
      <c r="AIA193"/>
      <c r="AIB193"/>
      <c r="AIC193"/>
      <c r="AID193"/>
      <c r="AIE193"/>
      <c r="AIF193"/>
      <c r="AIG193"/>
      <c r="AIH193"/>
      <c r="AII193"/>
      <c r="AIJ193"/>
      <c r="AIK193"/>
      <c r="AIL193"/>
      <c r="AIM193"/>
      <c r="AIN193"/>
      <c r="AIO193"/>
      <c r="AIP193"/>
      <c r="AIQ193"/>
      <c r="AIR193"/>
      <c r="AIS193"/>
      <c r="AIT193"/>
      <c r="AIU193"/>
      <c r="AIV193"/>
      <c r="AIW193"/>
      <c r="AIX193"/>
      <c r="AIY193"/>
      <c r="AIZ193"/>
      <c r="AJA193"/>
      <c r="AJB193"/>
      <c r="AJC193"/>
      <c r="AJD193"/>
      <c r="AJE193"/>
      <c r="AJF193"/>
      <c r="AJG193"/>
      <c r="AJH193"/>
      <c r="AJI193"/>
      <c r="AJJ193"/>
      <c r="AJK193"/>
      <c r="AJL193"/>
      <c r="AJM193"/>
      <c r="AJN193"/>
      <c r="AJO193"/>
      <c r="AJP193"/>
      <c r="AJQ193"/>
      <c r="AJR193"/>
      <c r="AJS193"/>
      <c r="AJT193"/>
      <c r="AJU193"/>
      <c r="AJV193"/>
      <c r="AJW193"/>
      <c r="AJX193"/>
      <c r="AJY193"/>
      <c r="AJZ193"/>
      <c r="AKA193"/>
      <c r="AKB193"/>
      <c r="AKC193"/>
      <c r="AKD193"/>
      <c r="AKE193"/>
      <c r="AKF193"/>
      <c r="AKG193"/>
      <c r="AKH193"/>
      <c r="AKI193"/>
      <c r="AKJ193"/>
      <c r="AKK193"/>
      <c r="AKL193"/>
      <c r="AKM193"/>
      <c r="AKN193"/>
      <c r="AKO193"/>
      <c r="AKP193"/>
      <c r="AKQ193"/>
      <c r="AKR193"/>
      <c r="AKS193"/>
      <c r="AKT193"/>
      <c r="AKU193"/>
      <c r="AKV193"/>
      <c r="AKW193"/>
      <c r="AKX193"/>
      <c r="AKY193"/>
      <c r="AKZ193"/>
      <c r="ALA193"/>
      <c r="ALB193"/>
      <c r="ALC193"/>
      <c r="ALD193"/>
      <c r="ALE193"/>
      <c r="ALF193"/>
      <c r="ALG193"/>
      <c r="ALH193"/>
      <c r="ALI193"/>
      <c r="ALJ193"/>
      <c r="ALK193"/>
      <c r="ALL193"/>
      <c r="ALM193"/>
      <c r="ALN193"/>
      <c r="ALO193"/>
      <c r="ALP193"/>
      <c r="ALQ193"/>
      <c r="ALR193"/>
      <c r="ALS193"/>
      <c r="ALT193"/>
      <c r="ALU193"/>
      <c r="ALV193"/>
      <c r="ALW193"/>
      <c r="ALX193"/>
      <c r="ALY193"/>
      <c r="ALZ193"/>
      <c r="AMA193"/>
      <c r="AMB193"/>
      <c r="AMC193"/>
      <c r="AMD193"/>
      <c r="AME193"/>
      <c r="AMF193"/>
      <c r="AMG193"/>
    </row>
    <row r="194" spans="1:1024" ht="24.75" customHeight="1" x14ac:dyDescent="0.2">
      <c r="A194" s="122" t="s">
        <v>430</v>
      </c>
      <c r="B194" s="115" t="s">
        <v>305</v>
      </c>
      <c r="C194" s="121">
        <v>6148</v>
      </c>
      <c r="D194" s="117" t="e">
        <v>#N/A</v>
      </c>
      <c r="E194" s="118" t="e">
        <v>#N/A</v>
      </c>
      <c r="F194" s="102">
        <v>1</v>
      </c>
      <c r="G194" s="119">
        <v>44.885599999999997</v>
      </c>
      <c r="H194" s="132"/>
      <c r="I194" s="120">
        <f t="shared" si="4"/>
        <v>0</v>
      </c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  <c r="XY194"/>
      <c r="XZ194"/>
      <c r="YA194"/>
      <c r="YB194"/>
      <c r="YC194"/>
      <c r="YD194"/>
      <c r="YE194"/>
      <c r="YF194"/>
      <c r="YG194"/>
      <c r="YH194"/>
      <c r="YI194"/>
      <c r="YJ194"/>
      <c r="YK194"/>
      <c r="YL194"/>
      <c r="YM194"/>
      <c r="YN194"/>
      <c r="YO194"/>
      <c r="YP194"/>
      <c r="YQ194"/>
      <c r="YR194"/>
      <c r="YS194"/>
      <c r="YT194"/>
      <c r="YU194"/>
      <c r="YV194"/>
      <c r="YW194"/>
      <c r="YX194"/>
      <c r="YY194"/>
      <c r="YZ194"/>
      <c r="ZA194"/>
      <c r="ZB194"/>
      <c r="ZC194"/>
      <c r="ZD194"/>
      <c r="ZE194"/>
      <c r="ZF194"/>
      <c r="ZG194"/>
      <c r="ZH194"/>
      <c r="ZI194"/>
      <c r="ZJ194"/>
      <c r="ZK194"/>
      <c r="ZL194"/>
      <c r="ZM194"/>
      <c r="ZN194"/>
      <c r="ZO194"/>
      <c r="ZP194"/>
      <c r="ZQ194"/>
      <c r="ZR194"/>
      <c r="ZS194"/>
      <c r="ZT194"/>
      <c r="ZU194"/>
      <c r="ZV194"/>
      <c r="ZW194"/>
      <c r="ZX194"/>
      <c r="ZY194"/>
      <c r="ZZ194"/>
      <c r="AAA194"/>
      <c r="AAB194"/>
      <c r="AAC194"/>
      <c r="AAD194"/>
      <c r="AAE194"/>
      <c r="AAF194"/>
      <c r="AAG194"/>
      <c r="AAH194"/>
      <c r="AAI194"/>
      <c r="AAJ194"/>
      <c r="AAK194"/>
      <c r="AAL194"/>
      <c r="AAM194"/>
      <c r="AAN194"/>
      <c r="AAO194"/>
      <c r="AAP194"/>
      <c r="AAQ194"/>
      <c r="AAR194"/>
      <c r="AAS194"/>
      <c r="AAT194"/>
      <c r="AAU194"/>
      <c r="AAV194"/>
      <c r="AAW194"/>
      <c r="AAX194"/>
      <c r="AAY194"/>
      <c r="AAZ194"/>
      <c r="ABA194"/>
      <c r="ABB194"/>
      <c r="ABC194"/>
      <c r="ABD194"/>
      <c r="ABE194"/>
      <c r="ABF194"/>
      <c r="ABG194"/>
      <c r="ABH194"/>
      <c r="ABI194"/>
      <c r="ABJ194"/>
      <c r="ABK194"/>
      <c r="ABL194"/>
      <c r="ABM194"/>
      <c r="ABN194"/>
      <c r="ABO194"/>
      <c r="ABP194"/>
      <c r="ABQ194"/>
      <c r="ABR194"/>
      <c r="ABS194"/>
      <c r="ABT194"/>
      <c r="ABU194"/>
      <c r="ABV194"/>
      <c r="ABW194"/>
      <c r="ABX194"/>
      <c r="ABY194"/>
      <c r="ABZ194"/>
      <c r="ACA194"/>
      <c r="ACB194"/>
      <c r="ACC194"/>
      <c r="ACD194"/>
      <c r="ACE194"/>
      <c r="ACF194"/>
      <c r="ACG194"/>
      <c r="ACH194"/>
      <c r="ACI194"/>
      <c r="ACJ194"/>
      <c r="ACK194"/>
      <c r="ACL194"/>
      <c r="ACM194"/>
      <c r="ACN194"/>
      <c r="ACO194"/>
      <c r="ACP194"/>
      <c r="ACQ194"/>
      <c r="ACR194"/>
      <c r="ACS194"/>
      <c r="ACT194"/>
      <c r="ACU194"/>
      <c r="ACV194"/>
      <c r="ACW194"/>
      <c r="ACX194"/>
      <c r="ACY194"/>
      <c r="ACZ194"/>
      <c r="ADA194"/>
      <c r="ADB194"/>
      <c r="ADC194"/>
      <c r="ADD194"/>
      <c r="ADE194"/>
      <c r="ADF194"/>
      <c r="ADG194"/>
      <c r="ADH194"/>
      <c r="ADI194"/>
      <c r="ADJ194"/>
      <c r="ADK194"/>
      <c r="ADL194"/>
      <c r="ADM194"/>
      <c r="ADN194"/>
      <c r="ADO194"/>
      <c r="ADP194"/>
      <c r="ADQ194"/>
      <c r="ADR194"/>
      <c r="ADS194"/>
      <c r="ADT194"/>
      <c r="ADU194"/>
      <c r="ADV194"/>
      <c r="ADW194"/>
      <c r="ADX194"/>
      <c r="ADY194"/>
      <c r="ADZ194"/>
      <c r="AEA194"/>
      <c r="AEB194"/>
      <c r="AEC194"/>
      <c r="AED194"/>
      <c r="AEE194"/>
      <c r="AEF194"/>
      <c r="AEG194"/>
      <c r="AEH194"/>
      <c r="AEI194"/>
      <c r="AEJ194"/>
      <c r="AEK194"/>
      <c r="AEL194"/>
      <c r="AEM194"/>
      <c r="AEN194"/>
      <c r="AEO194"/>
      <c r="AEP194"/>
      <c r="AEQ194"/>
      <c r="AER194"/>
      <c r="AES194"/>
      <c r="AET194"/>
      <c r="AEU194"/>
      <c r="AEV194"/>
      <c r="AEW194"/>
      <c r="AEX194"/>
      <c r="AEY194"/>
      <c r="AEZ194"/>
      <c r="AFA194"/>
      <c r="AFB194"/>
      <c r="AFC194"/>
      <c r="AFD194"/>
      <c r="AFE194"/>
      <c r="AFF194"/>
      <c r="AFG194"/>
      <c r="AFH194"/>
      <c r="AFI194"/>
      <c r="AFJ194"/>
      <c r="AFK194"/>
      <c r="AFL194"/>
      <c r="AFM194"/>
      <c r="AFN194"/>
      <c r="AFO194"/>
      <c r="AFP194"/>
      <c r="AFQ194"/>
      <c r="AFR194"/>
      <c r="AFS194"/>
      <c r="AFT194"/>
      <c r="AFU194"/>
      <c r="AFV194"/>
      <c r="AFW194"/>
      <c r="AFX194"/>
      <c r="AFY194"/>
      <c r="AFZ194"/>
      <c r="AGA194"/>
      <c r="AGB194"/>
      <c r="AGC194"/>
      <c r="AGD194"/>
      <c r="AGE194"/>
      <c r="AGF194"/>
      <c r="AGG194"/>
      <c r="AGH194"/>
      <c r="AGI194"/>
      <c r="AGJ194"/>
      <c r="AGK194"/>
      <c r="AGL194"/>
      <c r="AGM194"/>
      <c r="AGN194"/>
      <c r="AGO194"/>
      <c r="AGP194"/>
      <c r="AGQ194"/>
      <c r="AGR194"/>
      <c r="AGS194"/>
      <c r="AGT194"/>
      <c r="AGU194"/>
      <c r="AGV194"/>
      <c r="AGW194"/>
      <c r="AGX194"/>
      <c r="AGY194"/>
      <c r="AGZ194"/>
      <c r="AHA194"/>
      <c r="AHB194"/>
      <c r="AHC194"/>
      <c r="AHD194"/>
      <c r="AHE194"/>
      <c r="AHF194"/>
      <c r="AHG194"/>
      <c r="AHH194"/>
      <c r="AHI194"/>
      <c r="AHJ194"/>
      <c r="AHK194"/>
      <c r="AHL194"/>
      <c r="AHM194"/>
      <c r="AHN194"/>
      <c r="AHO194"/>
      <c r="AHP194"/>
      <c r="AHQ194"/>
      <c r="AHR194"/>
      <c r="AHS194"/>
      <c r="AHT194"/>
      <c r="AHU194"/>
      <c r="AHV194"/>
      <c r="AHW194"/>
      <c r="AHX194"/>
      <c r="AHY194"/>
      <c r="AHZ194"/>
      <c r="AIA194"/>
      <c r="AIB194"/>
      <c r="AIC194"/>
      <c r="AID194"/>
      <c r="AIE194"/>
      <c r="AIF194"/>
      <c r="AIG194"/>
      <c r="AIH194"/>
      <c r="AII194"/>
      <c r="AIJ194"/>
      <c r="AIK194"/>
      <c r="AIL194"/>
      <c r="AIM194"/>
      <c r="AIN194"/>
      <c r="AIO194"/>
      <c r="AIP194"/>
      <c r="AIQ194"/>
      <c r="AIR194"/>
      <c r="AIS194"/>
      <c r="AIT194"/>
      <c r="AIU194"/>
      <c r="AIV194"/>
      <c r="AIW194"/>
      <c r="AIX194"/>
      <c r="AIY194"/>
      <c r="AIZ194"/>
      <c r="AJA194"/>
      <c r="AJB194"/>
      <c r="AJC194"/>
      <c r="AJD194"/>
      <c r="AJE194"/>
      <c r="AJF194"/>
      <c r="AJG194"/>
      <c r="AJH194"/>
      <c r="AJI194"/>
      <c r="AJJ194"/>
      <c r="AJK194"/>
      <c r="AJL194"/>
      <c r="AJM194"/>
      <c r="AJN194"/>
      <c r="AJO194"/>
      <c r="AJP194"/>
      <c r="AJQ194"/>
      <c r="AJR194"/>
      <c r="AJS194"/>
      <c r="AJT194"/>
      <c r="AJU194"/>
      <c r="AJV194"/>
      <c r="AJW194"/>
      <c r="AJX194"/>
      <c r="AJY194"/>
      <c r="AJZ194"/>
      <c r="AKA194"/>
      <c r="AKB194"/>
      <c r="AKC194"/>
      <c r="AKD194"/>
      <c r="AKE194"/>
      <c r="AKF194"/>
      <c r="AKG194"/>
      <c r="AKH194"/>
      <c r="AKI194"/>
      <c r="AKJ194"/>
      <c r="AKK194"/>
      <c r="AKL194"/>
      <c r="AKM194"/>
      <c r="AKN194"/>
      <c r="AKO194"/>
      <c r="AKP194"/>
      <c r="AKQ194"/>
      <c r="AKR194"/>
      <c r="AKS194"/>
      <c r="AKT194"/>
      <c r="AKU194"/>
      <c r="AKV194"/>
      <c r="AKW194"/>
      <c r="AKX194"/>
      <c r="AKY194"/>
      <c r="AKZ194"/>
      <c r="ALA194"/>
      <c r="ALB194"/>
      <c r="ALC194"/>
      <c r="ALD194"/>
      <c r="ALE194"/>
      <c r="ALF194"/>
      <c r="ALG194"/>
      <c r="ALH194"/>
      <c r="ALI194"/>
      <c r="ALJ194"/>
      <c r="ALK194"/>
      <c r="ALL194"/>
      <c r="ALM194"/>
      <c r="ALN194"/>
      <c r="ALO194"/>
      <c r="ALP194"/>
      <c r="ALQ194"/>
      <c r="ALR194"/>
      <c r="ALS194"/>
      <c r="ALT194"/>
      <c r="ALU194"/>
      <c r="ALV194"/>
      <c r="ALW194"/>
      <c r="ALX194"/>
      <c r="ALY194"/>
      <c r="ALZ194"/>
      <c r="AMA194"/>
      <c r="AMB194"/>
      <c r="AMC194"/>
      <c r="AMD194"/>
      <c r="AME194"/>
      <c r="AMF194"/>
      <c r="AMG194"/>
    </row>
    <row r="195" spans="1:1024" ht="24.75" customHeight="1" x14ac:dyDescent="0.2">
      <c r="A195" s="122" t="s">
        <v>431</v>
      </c>
      <c r="B195" s="115" t="s">
        <v>305</v>
      </c>
      <c r="C195" s="121">
        <v>3146</v>
      </c>
      <c r="D195" s="117" t="s">
        <v>692</v>
      </c>
      <c r="E195" s="118" t="s">
        <v>500</v>
      </c>
      <c r="F195" s="102">
        <v>3.32E-2</v>
      </c>
      <c r="G195" s="119">
        <v>0.74510095999999992</v>
      </c>
      <c r="H195" s="132"/>
      <c r="I195" s="120">
        <f t="shared" ref="I195:I258" si="5">IFERROR(H195*G195,"")</f>
        <v>0</v>
      </c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  <c r="TH195"/>
      <c r="TI195"/>
      <c r="TJ195"/>
      <c r="TK195"/>
      <c r="TL195"/>
      <c r="TM195"/>
      <c r="TN195"/>
      <c r="TO195"/>
      <c r="TP195"/>
      <c r="TQ195"/>
      <c r="TR195"/>
      <c r="TS195"/>
      <c r="TT195"/>
      <c r="TU195"/>
      <c r="TV195"/>
      <c r="TW195"/>
      <c r="TX195"/>
      <c r="TY195"/>
      <c r="TZ195"/>
      <c r="UA195"/>
      <c r="UB195"/>
      <c r="UC195"/>
      <c r="UD195"/>
      <c r="UE195"/>
      <c r="UF195"/>
      <c r="UG195"/>
      <c r="UH195"/>
      <c r="UI195"/>
      <c r="UJ195"/>
      <c r="UK195"/>
      <c r="UL195"/>
      <c r="UM195"/>
      <c r="UN195"/>
      <c r="UO195"/>
      <c r="UP195"/>
      <c r="UQ195"/>
      <c r="UR195"/>
      <c r="US195"/>
      <c r="UT195"/>
      <c r="UU195"/>
      <c r="UV195"/>
      <c r="UW195"/>
      <c r="UX195"/>
      <c r="UY195"/>
      <c r="UZ195"/>
      <c r="VA195"/>
      <c r="VB195"/>
      <c r="VC195"/>
      <c r="VD195"/>
      <c r="VE195"/>
      <c r="VF195"/>
      <c r="VG195"/>
      <c r="VH195"/>
      <c r="VI195"/>
      <c r="VJ195"/>
      <c r="VK195"/>
      <c r="VL195"/>
      <c r="VM195"/>
      <c r="VN195"/>
      <c r="VO195"/>
      <c r="VP195"/>
      <c r="VQ195"/>
      <c r="VR195"/>
      <c r="VS195"/>
      <c r="VT195"/>
      <c r="VU195"/>
      <c r="VV195"/>
      <c r="VW195"/>
      <c r="VX195"/>
      <c r="VY195"/>
      <c r="VZ195"/>
      <c r="WA195"/>
      <c r="WB195"/>
      <c r="WC195"/>
      <c r="WD195"/>
      <c r="WE195"/>
      <c r="WF195"/>
      <c r="WG195"/>
      <c r="WH195"/>
      <c r="WI195"/>
      <c r="WJ195"/>
      <c r="WK195"/>
      <c r="WL195"/>
      <c r="WM195"/>
      <c r="WN195"/>
      <c r="WO195"/>
      <c r="WP195"/>
      <c r="WQ195"/>
      <c r="WR195"/>
      <c r="WS195"/>
      <c r="WT195"/>
      <c r="WU195"/>
      <c r="WV195"/>
      <c r="WW195"/>
      <c r="WX195"/>
      <c r="WY195"/>
      <c r="WZ195"/>
      <c r="XA195"/>
      <c r="XB195"/>
      <c r="XC195"/>
      <c r="XD195"/>
      <c r="XE195"/>
      <c r="XF195"/>
      <c r="XG195"/>
      <c r="XH195"/>
      <c r="XI195"/>
      <c r="XJ195"/>
      <c r="XK195"/>
      <c r="XL195"/>
      <c r="XM195"/>
      <c r="XN195"/>
      <c r="XO195"/>
      <c r="XP195"/>
      <c r="XQ195"/>
      <c r="XR195"/>
      <c r="XS195"/>
      <c r="XT195"/>
      <c r="XU195"/>
      <c r="XV195"/>
      <c r="XW195"/>
      <c r="XX195"/>
      <c r="XY195"/>
      <c r="XZ195"/>
      <c r="YA195"/>
      <c r="YB195"/>
      <c r="YC195"/>
      <c r="YD195"/>
      <c r="YE195"/>
      <c r="YF195"/>
      <c r="YG195"/>
      <c r="YH195"/>
      <c r="YI195"/>
      <c r="YJ195"/>
      <c r="YK195"/>
      <c r="YL195"/>
      <c r="YM195"/>
      <c r="YN195"/>
      <c r="YO195"/>
      <c r="YP195"/>
      <c r="YQ195"/>
      <c r="YR195"/>
      <c r="YS195"/>
      <c r="YT195"/>
      <c r="YU195"/>
      <c r="YV195"/>
      <c r="YW195"/>
      <c r="YX195"/>
      <c r="YY195"/>
      <c r="YZ195"/>
      <c r="ZA195"/>
      <c r="ZB195"/>
      <c r="ZC195"/>
      <c r="ZD195"/>
      <c r="ZE195"/>
      <c r="ZF195"/>
      <c r="ZG195"/>
      <c r="ZH195"/>
      <c r="ZI195"/>
      <c r="ZJ195"/>
      <c r="ZK195"/>
      <c r="ZL195"/>
      <c r="ZM195"/>
      <c r="ZN195"/>
      <c r="ZO195"/>
      <c r="ZP195"/>
      <c r="ZQ195"/>
      <c r="ZR195"/>
      <c r="ZS195"/>
      <c r="ZT195"/>
      <c r="ZU195"/>
      <c r="ZV195"/>
      <c r="ZW195"/>
      <c r="ZX195"/>
      <c r="ZY195"/>
      <c r="ZZ195"/>
      <c r="AAA195"/>
      <c r="AAB195"/>
      <c r="AAC195"/>
      <c r="AAD195"/>
      <c r="AAE195"/>
      <c r="AAF195"/>
      <c r="AAG195"/>
      <c r="AAH195"/>
      <c r="AAI195"/>
      <c r="AAJ195"/>
      <c r="AAK195"/>
      <c r="AAL195"/>
      <c r="AAM195"/>
      <c r="AAN195"/>
      <c r="AAO195"/>
      <c r="AAP195"/>
      <c r="AAQ195"/>
      <c r="AAR195"/>
      <c r="AAS195"/>
      <c r="AAT195"/>
      <c r="AAU195"/>
      <c r="AAV195"/>
      <c r="AAW195"/>
      <c r="AAX195"/>
      <c r="AAY195"/>
      <c r="AAZ195"/>
      <c r="ABA195"/>
      <c r="ABB195"/>
      <c r="ABC195"/>
      <c r="ABD195"/>
      <c r="ABE195"/>
      <c r="ABF195"/>
      <c r="ABG195"/>
      <c r="ABH195"/>
      <c r="ABI195"/>
      <c r="ABJ195"/>
      <c r="ABK195"/>
      <c r="ABL195"/>
      <c r="ABM195"/>
      <c r="ABN195"/>
      <c r="ABO195"/>
      <c r="ABP195"/>
      <c r="ABQ195"/>
      <c r="ABR195"/>
      <c r="ABS195"/>
      <c r="ABT195"/>
      <c r="ABU195"/>
      <c r="ABV195"/>
      <c r="ABW195"/>
      <c r="ABX195"/>
      <c r="ABY195"/>
      <c r="ABZ195"/>
      <c r="ACA195"/>
      <c r="ACB195"/>
      <c r="ACC195"/>
      <c r="ACD195"/>
      <c r="ACE195"/>
      <c r="ACF195"/>
      <c r="ACG195"/>
      <c r="ACH195"/>
      <c r="ACI195"/>
      <c r="ACJ195"/>
      <c r="ACK195"/>
      <c r="ACL195"/>
      <c r="ACM195"/>
      <c r="ACN195"/>
      <c r="ACO195"/>
      <c r="ACP195"/>
      <c r="ACQ195"/>
      <c r="ACR195"/>
      <c r="ACS195"/>
      <c r="ACT195"/>
      <c r="ACU195"/>
      <c r="ACV195"/>
      <c r="ACW195"/>
      <c r="ACX195"/>
      <c r="ACY195"/>
      <c r="ACZ195"/>
      <c r="ADA195"/>
      <c r="ADB195"/>
      <c r="ADC195"/>
      <c r="ADD195"/>
      <c r="ADE195"/>
      <c r="ADF195"/>
      <c r="ADG195"/>
      <c r="ADH195"/>
      <c r="ADI195"/>
      <c r="ADJ195"/>
      <c r="ADK195"/>
      <c r="ADL195"/>
      <c r="ADM195"/>
      <c r="ADN195"/>
      <c r="ADO195"/>
      <c r="ADP195"/>
      <c r="ADQ195"/>
      <c r="ADR195"/>
      <c r="ADS195"/>
      <c r="ADT195"/>
      <c r="ADU195"/>
      <c r="ADV195"/>
      <c r="ADW195"/>
      <c r="ADX195"/>
      <c r="ADY195"/>
      <c r="ADZ195"/>
      <c r="AEA195"/>
      <c r="AEB195"/>
      <c r="AEC195"/>
      <c r="AED195"/>
      <c r="AEE195"/>
      <c r="AEF195"/>
      <c r="AEG195"/>
      <c r="AEH195"/>
      <c r="AEI195"/>
      <c r="AEJ195"/>
      <c r="AEK195"/>
      <c r="AEL195"/>
      <c r="AEM195"/>
      <c r="AEN195"/>
      <c r="AEO195"/>
      <c r="AEP195"/>
      <c r="AEQ195"/>
      <c r="AER195"/>
      <c r="AES195"/>
      <c r="AET195"/>
      <c r="AEU195"/>
      <c r="AEV195"/>
      <c r="AEW195"/>
      <c r="AEX195"/>
      <c r="AEY195"/>
      <c r="AEZ195"/>
      <c r="AFA195"/>
      <c r="AFB195"/>
      <c r="AFC195"/>
      <c r="AFD195"/>
      <c r="AFE195"/>
      <c r="AFF195"/>
      <c r="AFG195"/>
      <c r="AFH195"/>
      <c r="AFI195"/>
      <c r="AFJ195"/>
      <c r="AFK195"/>
      <c r="AFL195"/>
      <c r="AFM195"/>
      <c r="AFN195"/>
      <c r="AFO195"/>
      <c r="AFP195"/>
      <c r="AFQ195"/>
      <c r="AFR195"/>
      <c r="AFS195"/>
      <c r="AFT195"/>
      <c r="AFU195"/>
      <c r="AFV195"/>
      <c r="AFW195"/>
      <c r="AFX195"/>
      <c r="AFY195"/>
      <c r="AFZ195"/>
      <c r="AGA195"/>
      <c r="AGB195"/>
      <c r="AGC195"/>
      <c r="AGD195"/>
      <c r="AGE195"/>
      <c r="AGF195"/>
      <c r="AGG195"/>
      <c r="AGH195"/>
      <c r="AGI195"/>
      <c r="AGJ195"/>
      <c r="AGK195"/>
      <c r="AGL195"/>
      <c r="AGM195"/>
      <c r="AGN195"/>
      <c r="AGO195"/>
      <c r="AGP195"/>
      <c r="AGQ195"/>
      <c r="AGR195"/>
      <c r="AGS195"/>
      <c r="AGT195"/>
      <c r="AGU195"/>
      <c r="AGV195"/>
      <c r="AGW195"/>
      <c r="AGX195"/>
      <c r="AGY195"/>
      <c r="AGZ195"/>
      <c r="AHA195"/>
      <c r="AHB195"/>
      <c r="AHC195"/>
      <c r="AHD195"/>
      <c r="AHE195"/>
      <c r="AHF195"/>
      <c r="AHG195"/>
      <c r="AHH195"/>
      <c r="AHI195"/>
      <c r="AHJ195"/>
      <c r="AHK195"/>
      <c r="AHL195"/>
      <c r="AHM195"/>
      <c r="AHN195"/>
      <c r="AHO195"/>
      <c r="AHP195"/>
      <c r="AHQ195"/>
      <c r="AHR195"/>
      <c r="AHS195"/>
      <c r="AHT195"/>
      <c r="AHU195"/>
      <c r="AHV195"/>
      <c r="AHW195"/>
      <c r="AHX195"/>
      <c r="AHY195"/>
      <c r="AHZ195"/>
      <c r="AIA195"/>
      <c r="AIB195"/>
      <c r="AIC195"/>
      <c r="AID195"/>
      <c r="AIE195"/>
      <c r="AIF195"/>
      <c r="AIG195"/>
      <c r="AIH195"/>
      <c r="AII195"/>
      <c r="AIJ195"/>
      <c r="AIK195"/>
      <c r="AIL195"/>
      <c r="AIM195"/>
      <c r="AIN195"/>
      <c r="AIO195"/>
      <c r="AIP195"/>
      <c r="AIQ195"/>
      <c r="AIR195"/>
      <c r="AIS195"/>
      <c r="AIT195"/>
      <c r="AIU195"/>
      <c r="AIV195"/>
      <c r="AIW195"/>
      <c r="AIX195"/>
      <c r="AIY195"/>
      <c r="AIZ195"/>
      <c r="AJA195"/>
      <c r="AJB195"/>
      <c r="AJC195"/>
      <c r="AJD195"/>
      <c r="AJE195"/>
      <c r="AJF195"/>
      <c r="AJG195"/>
      <c r="AJH195"/>
      <c r="AJI195"/>
      <c r="AJJ195"/>
      <c r="AJK195"/>
      <c r="AJL195"/>
      <c r="AJM195"/>
      <c r="AJN195"/>
      <c r="AJO195"/>
      <c r="AJP195"/>
      <c r="AJQ195"/>
      <c r="AJR195"/>
      <c r="AJS195"/>
      <c r="AJT195"/>
      <c r="AJU195"/>
      <c r="AJV195"/>
      <c r="AJW195"/>
      <c r="AJX195"/>
      <c r="AJY195"/>
      <c r="AJZ195"/>
      <c r="AKA195"/>
      <c r="AKB195"/>
      <c r="AKC195"/>
      <c r="AKD195"/>
      <c r="AKE195"/>
      <c r="AKF195"/>
      <c r="AKG195"/>
      <c r="AKH195"/>
      <c r="AKI195"/>
      <c r="AKJ195"/>
      <c r="AKK195"/>
      <c r="AKL195"/>
      <c r="AKM195"/>
      <c r="AKN195"/>
      <c r="AKO195"/>
      <c r="AKP195"/>
      <c r="AKQ195"/>
      <c r="AKR195"/>
      <c r="AKS195"/>
      <c r="AKT195"/>
      <c r="AKU195"/>
      <c r="AKV195"/>
      <c r="AKW195"/>
      <c r="AKX195"/>
      <c r="AKY195"/>
      <c r="AKZ195"/>
      <c r="ALA195"/>
      <c r="ALB195"/>
      <c r="ALC195"/>
      <c r="ALD195"/>
      <c r="ALE195"/>
      <c r="ALF195"/>
      <c r="ALG195"/>
      <c r="ALH195"/>
      <c r="ALI195"/>
      <c r="ALJ195"/>
      <c r="ALK195"/>
      <c r="ALL195"/>
      <c r="ALM195"/>
      <c r="ALN195"/>
      <c r="ALO195"/>
      <c r="ALP195"/>
      <c r="ALQ195"/>
      <c r="ALR195"/>
      <c r="ALS195"/>
      <c r="ALT195"/>
      <c r="ALU195"/>
      <c r="ALV195"/>
      <c r="ALW195"/>
      <c r="ALX195"/>
      <c r="ALY195"/>
      <c r="ALZ195"/>
      <c r="AMA195"/>
      <c r="AMB195"/>
      <c r="AMC195"/>
      <c r="AMD195"/>
      <c r="AME195"/>
      <c r="AMF195"/>
      <c r="AMG195"/>
    </row>
    <row r="196" spans="1:1024" ht="24.75" customHeight="1" x14ac:dyDescent="0.2">
      <c r="A196" s="122" t="s">
        <v>431</v>
      </c>
      <c r="B196" s="115" t="s">
        <v>305</v>
      </c>
      <c r="C196" s="121">
        <v>6136</v>
      </c>
      <c r="D196" s="117" t="s">
        <v>753</v>
      </c>
      <c r="E196" s="118" t="s">
        <v>500</v>
      </c>
      <c r="F196" s="102">
        <v>1</v>
      </c>
      <c r="G196" s="119">
        <v>22.442799999999998</v>
      </c>
      <c r="H196" s="132"/>
      <c r="I196" s="120">
        <f t="shared" si="5"/>
        <v>0</v>
      </c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  <c r="ADN196"/>
      <c r="ADO196"/>
      <c r="ADP196"/>
      <c r="ADQ196"/>
      <c r="ADR196"/>
      <c r="ADS196"/>
      <c r="ADT196"/>
      <c r="ADU196"/>
      <c r="ADV196"/>
      <c r="ADW196"/>
      <c r="ADX196"/>
      <c r="ADY196"/>
      <c r="ADZ196"/>
      <c r="AEA196"/>
      <c r="AEB196"/>
      <c r="AEC196"/>
      <c r="AED196"/>
      <c r="AEE196"/>
      <c r="AEF196"/>
      <c r="AEG196"/>
      <c r="AEH196"/>
      <c r="AEI196"/>
      <c r="AEJ196"/>
      <c r="AEK196"/>
      <c r="AEL196"/>
      <c r="AEM196"/>
      <c r="AEN196"/>
      <c r="AEO196"/>
      <c r="AEP196"/>
      <c r="AEQ196"/>
      <c r="AER196"/>
      <c r="AES196"/>
      <c r="AET196"/>
      <c r="AEU196"/>
      <c r="AEV196"/>
      <c r="AEW196"/>
      <c r="AEX196"/>
      <c r="AEY196"/>
      <c r="AEZ196"/>
      <c r="AFA196"/>
      <c r="AFB196"/>
      <c r="AFC196"/>
      <c r="AFD196"/>
      <c r="AFE196"/>
      <c r="AFF196"/>
      <c r="AFG196"/>
      <c r="AFH196"/>
      <c r="AFI196"/>
      <c r="AFJ196"/>
      <c r="AFK196"/>
      <c r="AFL196"/>
      <c r="AFM196"/>
      <c r="AFN196"/>
      <c r="AFO196"/>
      <c r="AFP196"/>
      <c r="AFQ196"/>
      <c r="AFR196"/>
      <c r="AFS196"/>
      <c r="AFT196"/>
      <c r="AFU196"/>
      <c r="AFV196"/>
      <c r="AFW196"/>
      <c r="AFX196"/>
      <c r="AFY196"/>
      <c r="AFZ196"/>
      <c r="AGA196"/>
      <c r="AGB196"/>
      <c r="AGC196"/>
      <c r="AGD196"/>
      <c r="AGE196"/>
      <c r="AGF196"/>
      <c r="AGG196"/>
      <c r="AGH196"/>
      <c r="AGI196"/>
      <c r="AGJ196"/>
      <c r="AGK196"/>
      <c r="AGL196"/>
      <c r="AGM196"/>
      <c r="AGN196"/>
      <c r="AGO196"/>
      <c r="AGP196"/>
      <c r="AGQ196"/>
      <c r="AGR196"/>
      <c r="AGS196"/>
      <c r="AGT196"/>
      <c r="AGU196"/>
      <c r="AGV196"/>
      <c r="AGW196"/>
      <c r="AGX196"/>
      <c r="AGY196"/>
      <c r="AGZ196"/>
      <c r="AHA196"/>
      <c r="AHB196"/>
      <c r="AHC196"/>
      <c r="AHD196"/>
      <c r="AHE196"/>
      <c r="AHF196"/>
      <c r="AHG196"/>
      <c r="AHH196"/>
      <c r="AHI196"/>
      <c r="AHJ196"/>
      <c r="AHK196"/>
      <c r="AHL196"/>
      <c r="AHM196"/>
      <c r="AHN196"/>
      <c r="AHO196"/>
      <c r="AHP196"/>
      <c r="AHQ196"/>
      <c r="AHR196"/>
      <c r="AHS196"/>
      <c r="AHT196"/>
      <c r="AHU196"/>
      <c r="AHV196"/>
      <c r="AHW196"/>
      <c r="AHX196"/>
      <c r="AHY196"/>
      <c r="AHZ196"/>
      <c r="AIA196"/>
      <c r="AIB196"/>
      <c r="AIC196"/>
      <c r="AID196"/>
      <c r="AIE196"/>
      <c r="AIF196"/>
      <c r="AIG196"/>
      <c r="AIH196"/>
      <c r="AII196"/>
      <c r="AIJ196"/>
      <c r="AIK196"/>
      <c r="AIL196"/>
      <c r="AIM196"/>
      <c r="AIN196"/>
      <c r="AIO196"/>
      <c r="AIP196"/>
      <c r="AIQ196"/>
      <c r="AIR196"/>
      <c r="AIS196"/>
      <c r="AIT196"/>
      <c r="AIU196"/>
      <c r="AIV196"/>
      <c r="AIW196"/>
      <c r="AIX196"/>
      <c r="AIY196"/>
      <c r="AIZ196"/>
      <c r="AJA196"/>
      <c r="AJB196"/>
      <c r="AJC196"/>
      <c r="AJD196"/>
      <c r="AJE196"/>
      <c r="AJF196"/>
      <c r="AJG196"/>
      <c r="AJH196"/>
      <c r="AJI196"/>
      <c r="AJJ196"/>
      <c r="AJK196"/>
      <c r="AJL196"/>
      <c r="AJM196"/>
      <c r="AJN196"/>
      <c r="AJO196"/>
      <c r="AJP196"/>
      <c r="AJQ196"/>
      <c r="AJR196"/>
      <c r="AJS196"/>
      <c r="AJT196"/>
      <c r="AJU196"/>
      <c r="AJV196"/>
      <c r="AJW196"/>
      <c r="AJX196"/>
      <c r="AJY196"/>
      <c r="AJZ196"/>
      <c r="AKA196"/>
      <c r="AKB196"/>
      <c r="AKC196"/>
      <c r="AKD196"/>
      <c r="AKE196"/>
      <c r="AKF196"/>
      <c r="AKG196"/>
      <c r="AKH196"/>
      <c r="AKI196"/>
      <c r="AKJ196"/>
      <c r="AKK196"/>
      <c r="AKL196"/>
      <c r="AKM196"/>
      <c r="AKN196"/>
      <c r="AKO196"/>
      <c r="AKP196"/>
      <c r="AKQ196"/>
      <c r="AKR196"/>
      <c r="AKS196"/>
      <c r="AKT196"/>
      <c r="AKU196"/>
      <c r="AKV196"/>
      <c r="AKW196"/>
      <c r="AKX196"/>
      <c r="AKY196"/>
      <c r="AKZ196"/>
      <c r="ALA196"/>
      <c r="ALB196"/>
      <c r="ALC196"/>
      <c r="ALD196"/>
      <c r="ALE196"/>
      <c r="ALF196"/>
      <c r="ALG196"/>
      <c r="ALH196"/>
      <c r="ALI196"/>
      <c r="ALJ196"/>
      <c r="ALK196"/>
      <c r="ALL196"/>
      <c r="ALM196"/>
      <c r="ALN196"/>
      <c r="ALO196"/>
      <c r="ALP196"/>
      <c r="ALQ196"/>
      <c r="ALR196"/>
      <c r="ALS196"/>
      <c r="ALT196"/>
      <c r="ALU196"/>
      <c r="ALV196"/>
      <c r="ALW196"/>
      <c r="ALX196"/>
      <c r="ALY196"/>
      <c r="ALZ196"/>
      <c r="AMA196"/>
      <c r="AMB196"/>
      <c r="AMC196"/>
      <c r="AMD196"/>
      <c r="AME196"/>
      <c r="AMF196"/>
      <c r="AMG196"/>
    </row>
    <row r="197" spans="1:1024" s="105" customFormat="1" ht="24.75" customHeight="1" x14ac:dyDescent="0.2">
      <c r="A197" s="114" t="s">
        <v>432</v>
      </c>
      <c r="B197" s="115" t="s">
        <v>305</v>
      </c>
      <c r="C197" s="121">
        <v>34653</v>
      </c>
      <c r="D197" s="117" t="s">
        <v>680</v>
      </c>
      <c r="E197" s="118" t="s">
        <v>500</v>
      </c>
      <c r="F197" s="102">
        <v>1</v>
      </c>
      <c r="G197" s="119">
        <v>12.0435</v>
      </c>
      <c r="H197" s="132"/>
      <c r="I197" s="120">
        <f t="shared" si="5"/>
        <v>0</v>
      </c>
      <c r="AMH197" s="103"/>
      <c r="AMI197" s="103"/>
      <c r="AMJ197" s="103"/>
    </row>
    <row r="198" spans="1:1024" ht="24.75" customHeight="1" x14ac:dyDescent="0.2">
      <c r="A198" s="114" t="s">
        <v>432</v>
      </c>
      <c r="B198" s="115" t="s">
        <v>305</v>
      </c>
      <c r="C198" s="121">
        <v>1570</v>
      </c>
      <c r="D198" s="117" t="s">
        <v>772</v>
      </c>
      <c r="E198" s="118" t="s">
        <v>500</v>
      </c>
      <c r="F198" s="102">
        <v>1</v>
      </c>
      <c r="G198" s="119">
        <v>12.0435</v>
      </c>
      <c r="H198" s="132"/>
      <c r="I198" s="120">
        <f t="shared" si="5"/>
        <v>0</v>
      </c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  <c r="ABX198"/>
      <c r="ABY198"/>
      <c r="ABZ198"/>
      <c r="ACA198"/>
      <c r="ACB198"/>
      <c r="ACC198"/>
      <c r="ACD198"/>
      <c r="ACE198"/>
      <c r="ACF198"/>
      <c r="ACG198"/>
      <c r="ACH198"/>
      <c r="ACI198"/>
      <c r="ACJ198"/>
      <c r="ACK198"/>
      <c r="ACL198"/>
      <c r="ACM198"/>
      <c r="ACN198"/>
      <c r="ACO198"/>
      <c r="ACP198"/>
      <c r="ACQ198"/>
      <c r="ACR198"/>
      <c r="ACS198"/>
      <c r="ACT198"/>
      <c r="ACU198"/>
      <c r="ACV198"/>
      <c r="ACW198"/>
      <c r="ACX198"/>
      <c r="ACY198"/>
      <c r="ACZ198"/>
      <c r="ADA198"/>
      <c r="ADB198"/>
      <c r="ADC198"/>
      <c r="ADD198"/>
      <c r="ADE198"/>
      <c r="ADF198"/>
      <c r="ADG198"/>
      <c r="ADH198"/>
      <c r="ADI198"/>
      <c r="ADJ198"/>
      <c r="ADK198"/>
      <c r="ADL198"/>
      <c r="ADM198"/>
      <c r="ADN198"/>
      <c r="ADO198"/>
      <c r="ADP198"/>
      <c r="ADQ198"/>
      <c r="ADR198"/>
      <c r="ADS198"/>
      <c r="ADT198"/>
      <c r="ADU198"/>
      <c r="ADV198"/>
      <c r="ADW198"/>
      <c r="ADX198"/>
      <c r="ADY198"/>
      <c r="ADZ198"/>
      <c r="AEA198"/>
      <c r="AEB198"/>
      <c r="AEC198"/>
      <c r="AED198"/>
      <c r="AEE198"/>
      <c r="AEF198"/>
      <c r="AEG198"/>
      <c r="AEH198"/>
      <c r="AEI198"/>
      <c r="AEJ198"/>
      <c r="AEK198"/>
      <c r="AEL198"/>
      <c r="AEM198"/>
      <c r="AEN198"/>
      <c r="AEO198"/>
      <c r="AEP198"/>
      <c r="AEQ198"/>
      <c r="AER198"/>
      <c r="AES198"/>
      <c r="AET198"/>
      <c r="AEU198"/>
      <c r="AEV198"/>
      <c r="AEW198"/>
      <c r="AEX198"/>
      <c r="AEY198"/>
      <c r="AEZ198"/>
      <c r="AFA198"/>
      <c r="AFB198"/>
      <c r="AFC198"/>
      <c r="AFD198"/>
      <c r="AFE198"/>
      <c r="AFF198"/>
      <c r="AFG198"/>
      <c r="AFH198"/>
      <c r="AFI198"/>
      <c r="AFJ198"/>
      <c r="AFK198"/>
      <c r="AFL198"/>
      <c r="AFM198"/>
      <c r="AFN198"/>
      <c r="AFO198"/>
      <c r="AFP198"/>
      <c r="AFQ198"/>
      <c r="AFR198"/>
      <c r="AFS198"/>
      <c r="AFT198"/>
      <c r="AFU198"/>
      <c r="AFV198"/>
      <c r="AFW198"/>
      <c r="AFX198"/>
      <c r="AFY198"/>
      <c r="AFZ198"/>
      <c r="AGA198"/>
      <c r="AGB198"/>
      <c r="AGC198"/>
      <c r="AGD198"/>
      <c r="AGE198"/>
      <c r="AGF198"/>
      <c r="AGG198"/>
      <c r="AGH198"/>
      <c r="AGI198"/>
      <c r="AGJ198"/>
      <c r="AGK198"/>
      <c r="AGL198"/>
      <c r="AGM198"/>
      <c r="AGN198"/>
      <c r="AGO198"/>
      <c r="AGP198"/>
      <c r="AGQ198"/>
      <c r="AGR198"/>
      <c r="AGS198"/>
      <c r="AGT198"/>
      <c r="AGU198"/>
      <c r="AGV198"/>
      <c r="AGW198"/>
      <c r="AGX198"/>
      <c r="AGY198"/>
      <c r="AGZ198"/>
      <c r="AHA198"/>
      <c r="AHB198"/>
      <c r="AHC198"/>
      <c r="AHD198"/>
      <c r="AHE198"/>
      <c r="AHF198"/>
      <c r="AHG198"/>
      <c r="AHH198"/>
      <c r="AHI198"/>
      <c r="AHJ198"/>
      <c r="AHK198"/>
      <c r="AHL198"/>
      <c r="AHM198"/>
      <c r="AHN198"/>
      <c r="AHO198"/>
      <c r="AHP198"/>
      <c r="AHQ198"/>
      <c r="AHR198"/>
      <c r="AHS198"/>
      <c r="AHT198"/>
      <c r="AHU198"/>
      <c r="AHV198"/>
      <c r="AHW198"/>
      <c r="AHX198"/>
      <c r="AHY198"/>
      <c r="AHZ198"/>
      <c r="AIA198"/>
      <c r="AIB198"/>
      <c r="AIC198"/>
      <c r="AID198"/>
      <c r="AIE198"/>
      <c r="AIF198"/>
      <c r="AIG198"/>
      <c r="AIH198"/>
      <c r="AII198"/>
      <c r="AIJ198"/>
      <c r="AIK198"/>
      <c r="AIL198"/>
      <c r="AIM198"/>
      <c r="AIN198"/>
      <c r="AIO198"/>
      <c r="AIP198"/>
      <c r="AIQ198"/>
      <c r="AIR198"/>
      <c r="AIS198"/>
      <c r="AIT198"/>
      <c r="AIU198"/>
      <c r="AIV198"/>
      <c r="AIW198"/>
      <c r="AIX198"/>
      <c r="AIY198"/>
      <c r="AIZ198"/>
      <c r="AJA198"/>
      <c r="AJB198"/>
      <c r="AJC198"/>
      <c r="AJD198"/>
      <c r="AJE198"/>
      <c r="AJF198"/>
      <c r="AJG198"/>
      <c r="AJH198"/>
      <c r="AJI198"/>
      <c r="AJJ198"/>
      <c r="AJK198"/>
      <c r="AJL198"/>
      <c r="AJM198"/>
      <c r="AJN198"/>
      <c r="AJO198"/>
      <c r="AJP198"/>
      <c r="AJQ198"/>
      <c r="AJR198"/>
      <c r="AJS198"/>
      <c r="AJT198"/>
      <c r="AJU198"/>
      <c r="AJV198"/>
      <c r="AJW198"/>
      <c r="AJX198"/>
      <c r="AJY198"/>
      <c r="AJZ198"/>
      <c r="AKA198"/>
      <c r="AKB198"/>
      <c r="AKC198"/>
      <c r="AKD198"/>
      <c r="AKE198"/>
      <c r="AKF198"/>
      <c r="AKG198"/>
      <c r="AKH198"/>
      <c r="AKI198"/>
      <c r="AKJ198"/>
      <c r="AKK198"/>
      <c r="AKL198"/>
      <c r="AKM198"/>
      <c r="AKN198"/>
      <c r="AKO198"/>
      <c r="AKP198"/>
      <c r="AKQ198"/>
      <c r="AKR198"/>
      <c r="AKS198"/>
      <c r="AKT198"/>
      <c r="AKU198"/>
      <c r="AKV198"/>
      <c r="AKW198"/>
      <c r="AKX198"/>
      <c r="AKY198"/>
      <c r="AKZ198"/>
      <c r="ALA198"/>
      <c r="ALB198"/>
      <c r="ALC198"/>
      <c r="ALD198"/>
      <c r="ALE198"/>
      <c r="ALF198"/>
      <c r="ALG198"/>
      <c r="ALH198"/>
      <c r="ALI198"/>
      <c r="ALJ198"/>
      <c r="ALK198"/>
      <c r="ALL198"/>
      <c r="ALM198"/>
      <c r="ALN198"/>
      <c r="ALO198"/>
      <c r="ALP198"/>
      <c r="ALQ198"/>
      <c r="ALR198"/>
      <c r="ALS198"/>
      <c r="ALT198"/>
      <c r="ALU198"/>
      <c r="ALV198"/>
      <c r="ALW198"/>
      <c r="ALX198"/>
      <c r="ALY198"/>
      <c r="ALZ198"/>
      <c r="AMA198"/>
      <c r="AMB198"/>
      <c r="AMC198"/>
      <c r="AMD198"/>
      <c r="AME198"/>
      <c r="AMF198"/>
      <c r="AMG198"/>
    </row>
    <row r="199" spans="1:1024" ht="24.75" customHeight="1" x14ac:dyDescent="0.2">
      <c r="A199" s="114" t="s">
        <v>433</v>
      </c>
      <c r="B199" s="115" t="s">
        <v>305</v>
      </c>
      <c r="C199" s="121">
        <v>34653</v>
      </c>
      <c r="D199" s="117" t="s">
        <v>680</v>
      </c>
      <c r="E199" s="118" t="s">
        <v>500</v>
      </c>
      <c r="F199" s="102">
        <v>1</v>
      </c>
      <c r="G199" s="119">
        <v>12.0435</v>
      </c>
      <c r="H199" s="132"/>
      <c r="I199" s="120">
        <f t="shared" si="5"/>
        <v>0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  <c r="SX199"/>
      <c r="SY199"/>
      <c r="SZ199"/>
      <c r="TA199"/>
      <c r="TB199"/>
      <c r="TC199"/>
      <c r="TD199"/>
      <c r="TE199"/>
      <c r="TF199"/>
      <c r="TG199"/>
      <c r="TH199"/>
      <c r="TI199"/>
      <c r="TJ199"/>
      <c r="TK199"/>
      <c r="TL199"/>
      <c r="TM199"/>
      <c r="TN199"/>
      <c r="TO199"/>
      <c r="TP199"/>
      <c r="TQ199"/>
      <c r="TR199"/>
      <c r="TS199"/>
      <c r="TT199"/>
      <c r="TU199"/>
      <c r="TV199"/>
      <c r="TW199"/>
      <c r="TX199"/>
      <c r="TY199"/>
      <c r="TZ199"/>
      <c r="UA199"/>
      <c r="UB199"/>
      <c r="UC199"/>
      <c r="UD199"/>
      <c r="UE199"/>
      <c r="UF199"/>
      <c r="UG199"/>
      <c r="UH199"/>
      <c r="UI199"/>
      <c r="UJ199"/>
      <c r="UK199"/>
      <c r="UL199"/>
      <c r="UM199"/>
      <c r="UN199"/>
      <c r="UO199"/>
      <c r="UP199"/>
      <c r="UQ199"/>
      <c r="UR199"/>
      <c r="US199"/>
      <c r="UT199"/>
      <c r="UU199"/>
      <c r="UV199"/>
      <c r="UW199"/>
      <c r="UX199"/>
      <c r="UY199"/>
      <c r="UZ199"/>
      <c r="VA199"/>
      <c r="VB199"/>
      <c r="VC199"/>
      <c r="VD199"/>
      <c r="VE199"/>
      <c r="VF199"/>
      <c r="VG199"/>
      <c r="VH199"/>
      <c r="VI199"/>
      <c r="VJ199"/>
      <c r="VK199"/>
      <c r="VL199"/>
      <c r="VM199"/>
      <c r="VN199"/>
      <c r="VO199"/>
      <c r="VP199"/>
      <c r="VQ199"/>
      <c r="VR199"/>
      <c r="VS199"/>
      <c r="VT199"/>
      <c r="VU199"/>
      <c r="VV199"/>
      <c r="VW199"/>
      <c r="VX199"/>
      <c r="VY199"/>
      <c r="VZ199"/>
      <c r="WA199"/>
      <c r="WB199"/>
      <c r="WC199"/>
      <c r="WD199"/>
      <c r="WE199"/>
      <c r="WF199"/>
      <c r="WG199"/>
      <c r="WH199"/>
      <c r="WI199"/>
      <c r="WJ199"/>
      <c r="WK199"/>
      <c r="WL199"/>
      <c r="WM199"/>
      <c r="WN199"/>
      <c r="WO199"/>
      <c r="WP199"/>
      <c r="WQ199"/>
      <c r="WR199"/>
      <c r="WS199"/>
      <c r="WT199"/>
      <c r="WU199"/>
      <c r="WV199"/>
      <c r="WW199"/>
      <c r="WX199"/>
      <c r="WY199"/>
      <c r="WZ199"/>
      <c r="XA199"/>
      <c r="XB199"/>
      <c r="XC199"/>
      <c r="XD199"/>
      <c r="XE199"/>
      <c r="XF199"/>
      <c r="XG199"/>
      <c r="XH199"/>
      <c r="XI199"/>
      <c r="XJ199"/>
      <c r="XK199"/>
      <c r="XL199"/>
      <c r="XM199"/>
      <c r="XN199"/>
      <c r="XO199"/>
      <c r="XP199"/>
      <c r="XQ199"/>
      <c r="XR199"/>
      <c r="XS199"/>
      <c r="XT199"/>
      <c r="XU199"/>
      <c r="XV199"/>
      <c r="XW199"/>
      <c r="XX199"/>
      <c r="XY199"/>
      <c r="XZ199"/>
      <c r="YA199"/>
      <c r="YB199"/>
      <c r="YC199"/>
      <c r="YD199"/>
      <c r="YE199"/>
      <c r="YF199"/>
      <c r="YG199"/>
      <c r="YH199"/>
      <c r="YI199"/>
      <c r="YJ199"/>
      <c r="YK199"/>
      <c r="YL199"/>
      <c r="YM199"/>
      <c r="YN199"/>
      <c r="YO199"/>
      <c r="YP199"/>
      <c r="YQ199"/>
      <c r="YR199"/>
      <c r="YS199"/>
      <c r="YT199"/>
      <c r="YU199"/>
      <c r="YV199"/>
      <c r="YW199"/>
      <c r="YX199"/>
      <c r="YY199"/>
      <c r="YZ199"/>
      <c r="ZA199"/>
      <c r="ZB199"/>
      <c r="ZC199"/>
      <c r="ZD199"/>
      <c r="ZE199"/>
      <c r="ZF199"/>
      <c r="ZG199"/>
      <c r="ZH199"/>
      <c r="ZI199"/>
      <c r="ZJ199"/>
      <c r="ZK199"/>
      <c r="ZL199"/>
      <c r="ZM199"/>
      <c r="ZN199"/>
      <c r="ZO199"/>
      <c r="ZP199"/>
      <c r="ZQ199"/>
      <c r="ZR199"/>
      <c r="ZS199"/>
      <c r="ZT199"/>
      <c r="ZU199"/>
      <c r="ZV199"/>
      <c r="ZW199"/>
      <c r="ZX199"/>
      <c r="ZY199"/>
      <c r="ZZ199"/>
      <c r="AAA199"/>
      <c r="AAB199"/>
      <c r="AAC199"/>
      <c r="AAD199"/>
      <c r="AAE199"/>
      <c r="AAF199"/>
      <c r="AAG199"/>
      <c r="AAH199"/>
      <c r="AAI199"/>
      <c r="AAJ199"/>
      <c r="AAK199"/>
      <c r="AAL199"/>
      <c r="AAM199"/>
      <c r="AAN199"/>
      <c r="AAO199"/>
      <c r="AAP199"/>
      <c r="AAQ199"/>
      <c r="AAR199"/>
      <c r="AAS199"/>
      <c r="AAT199"/>
      <c r="AAU199"/>
      <c r="AAV199"/>
      <c r="AAW199"/>
      <c r="AAX199"/>
      <c r="AAY199"/>
      <c r="AAZ199"/>
      <c r="ABA199"/>
      <c r="ABB199"/>
      <c r="ABC199"/>
      <c r="ABD199"/>
      <c r="ABE199"/>
      <c r="ABF199"/>
      <c r="ABG199"/>
      <c r="ABH199"/>
      <c r="ABI199"/>
      <c r="ABJ199"/>
      <c r="ABK199"/>
      <c r="ABL199"/>
      <c r="ABM199"/>
      <c r="ABN199"/>
      <c r="ABO199"/>
      <c r="ABP199"/>
      <c r="ABQ199"/>
      <c r="ABR199"/>
      <c r="ABS199"/>
      <c r="ABT199"/>
      <c r="ABU199"/>
      <c r="ABV199"/>
      <c r="ABW199"/>
      <c r="ABX199"/>
      <c r="ABY199"/>
      <c r="ABZ199"/>
      <c r="ACA199"/>
      <c r="ACB199"/>
      <c r="ACC199"/>
      <c r="ACD199"/>
      <c r="ACE199"/>
      <c r="ACF199"/>
      <c r="ACG199"/>
      <c r="ACH199"/>
      <c r="ACI199"/>
      <c r="ACJ199"/>
      <c r="ACK199"/>
      <c r="ACL199"/>
      <c r="ACM199"/>
      <c r="ACN199"/>
      <c r="ACO199"/>
      <c r="ACP199"/>
      <c r="ACQ199"/>
      <c r="ACR199"/>
      <c r="ACS199"/>
      <c r="ACT199"/>
      <c r="ACU199"/>
      <c r="ACV199"/>
      <c r="ACW199"/>
      <c r="ACX199"/>
      <c r="ACY199"/>
      <c r="ACZ199"/>
      <c r="ADA199"/>
      <c r="ADB199"/>
      <c r="ADC199"/>
      <c r="ADD199"/>
      <c r="ADE199"/>
      <c r="ADF199"/>
      <c r="ADG199"/>
      <c r="ADH199"/>
      <c r="ADI199"/>
      <c r="ADJ199"/>
      <c r="ADK199"/>
      <c r="ADL199"/>
      <c r="ADM199"/>
      <c r="ADN199"/>
      <c r="ADO199"/>
      <c r="ADP199"/>
      <c r="ADQ199"/>
      <c r="ADR199"/>
      <c r="ADS199"/>
      <c r="ADT199"/>
      <c r="ADU199"/>
      <c r="ADV199"/>
      <c r="ADW199"/>
      <c r="ADX199"/>
      <c r="ADY199"/>
      <c r="ADZ199"/>
      <c r="AEA199"/>
      <c r="AEB199"/>
      <c r="AEC199"/>
      <c r="AED199"/>
      <c r="AEE199"/>
      <c r="AEF199"/>
      <c r="AEG199"/>
      <c r="AEH199"/>
      <c r="AEI199"/>
      <c r="AEJ199"/>
      <c r="AEK199"/>
      <c r="AEL199"/>
      <c r="AEM199"/>
      <c r="AEN199"/>
      <c r="AEO199"/>
      <c r="AEP199"/>
      <c r="AEQ199"/>
      <c r="AER199"/>
      <c r="AES199"/>
      <c r="AET199"/>
      <c r="AEU199"/>
      <c r="AEV199"/>
      <c r="AEW199"/>
      <c r="AEX199"/>
      <c r="AEY199"/>
      <c r="AEZ199"/>
      <c r="AFA199"/>
      <c r="AFB199"/>
      <c r="AFC199"/>
      <c r="AFD199"/>
      <c r="AFE199"/>
      <c r="AFF199"/>
      <c r="AFG199"/>
      <c r="AFH199"/>
      <c r="AFI199"/>
      <c r="AFJ199"/>
      <c r="AFK199"/>
      <c r="AFL199"/>
      <c r="AFM199"/>
      <c r="AFN199"/>
      <c r="AFO199"/>
      <c r="AFP199"/>
      <c r="AFQ199"/>
      <c r="AFR199"/>
      <c r="AFS199"/>
      <c r="AFT199"/>
      <c r="AFU199"/>
      <c r="AFV199"/>
      <c r="AFW199"/>
      <c r="AFX199"/>
      <c r="AFY199"/>
      <c r="AFZ199"/>
      <c r="AGA199"/>
      <c r="AGB199"/>
      <c r="AGC199"/>
      <c r="AGD199"/>
      <c r="AGE199"/>
      <c r="AGF199"/>
      <c r="AGG199"/>
      <c r="AGH199"/>
      <c r="AGI199"/>
      <c r="AGJ199"/>
      <c r="AGK199"/>
      <c r="AGL199"/>
      <c r="AGM199"/>
      <c r="AGN199"/>
      <c r="AGO199"/>
      <c r="AGP199"/>
      <c r="AGQ199"/>
      <c r="AGR199"/>
      <c r="AGS199"/>
      <c r="AGT199"/>
      <c r="AGU199"/>
      <c r="AGV199"/>
      <c r="AGW199"/>
      <c r="AGX199"/>
      <c r="AGY199"/>
      <c r="AGZ199"/>
      <c r="AHA199"/>
      <c r="AHB199"/>
      <c r="AHC199"/>
      <c r="AHD199"/>
      <c r="AHE199"/>
      <c r="AHF199"/>
      <c r="AHG199"/>
      <c r="AHH199"/>
      <c r="AHI199"/>
      <c r="AHJ199"/>
      <c r="AHK199"/>
      <c r="AHL199"/>
      <c r="AHM199"/>
      <c r="AHN199"/>
      <c r="AHO199"/>
      <c r="AHP199"/>
      <c r="AHQ199"/>
      <c r="AHR199"/>
      <c r="AHS199"/>
      <c r="AHT199"/>
      <c r="AHU199"/>
      <c r="AHV199"/>
      <c r="AHW199"/>
      <c r="AHX199"/>
      <c r="AHY199"/>
      <c r="AHZ199"/>
      <c r="AIA199"/>
      <c r="AIB199"/>
      <c r="AIC199"/>
      <c r="AID199"/>
      <c r="AIE199"/>
      <c r="AIF199"/>
      <c r="AIG199"/>
      <c r="AIH199"/>
      <c r="AII199"/>
      <c r="AIJ199"/>
      <c r="AIK199"/>
      <c r="AIL199"/>
      <c r="AIM199"/>
      <c r="AIN199"/>
      <c r="AIO199"/>
      <c r="AIP199"/>
      <c r="AIQ199"/>
      <c r="AIR199"/>
      <c r="AIS199"/>
      <c r="AIT199"/>
      <c r="AIU199"/>
      <c r="AIV199"/>
      <c r="AIW199"/>
      <c r="AIX199"/>
      <c r="AIY199"/>
      <c r="AIZ199"/>
      <c r="AJA199"/>
      <c r="AJB199"/>
      <c r="AJC199"/>
      <c r="AJD199"/>
      <c r="AJE199"/>
      <c r="AJF199"/>
      <c r="AJG199"/>
      <c r="AJH199"/>
      <c r="AJI199"/>
      <c r="AJJ199"/>
      <c r="AJK199"/>
      <c r="AJL199"/>
      <c r="AJM199"/>
      <c r="AJN199"/>
      <c r="AJO199"/>
      <c r="AJP199"/>
      <c r="AJQ199"/>
      <c r="AJR199"/>
      <c r="AJS199"/>
      <c r="AJT199"/>
      <c r="AJU199"/>
      <c r="AJV199"/>
      <c r="AJW199"/>
      <c r="AJX199"/>
      <c r="AJY199"/>
      <c r="AJZ199"/>
      <c r="AKA199"/>
      <c r="AKB199"/>
      <c r="AKC199"/>
      <c r="AKD199"/>
      <c r="AKE199"/>
      <c r="AKF199"/>
      <c r="AKG199"/>
      <c r="AKH199"/>
      <c r="AKI199"/>
      <c r="AKJ199"/>
      <c r="AKK199"/>
      <c r="AKL199"/>
      <c r="AKM199"/>
      <c r="AKN199"/>
      <c r="AKO199"/>
      <c r="AKP199"/>
      <c r="AKQ199"/>
      <c r="AKR199"/>
      <c r="AKS199"/>
      <c r="AKT199"/>
      <c r="AKU199"/>
      <c r="AKV199"/>
      <c r="AKW199"/>
      <c r="AKX199"/>
      <c r="AKY199"/>
      <c r="AKZ199"/>
      <c r="ALA199"/>
      <c r="ALB199"/>
      <c r="ALC199"/>
      <c r="ALD199"/>
      <c r="ALE199"/>
      <c r="ALF199"/>
      <c r="ALG199"/>
      <c r="ALH199"/>
      <c r="ALI199"/>
      <c r="ALJ199"/>
      <c r="ALK199"/>
      <c r="ALL199"/>
      <c r="ALM199"/>
      <c r="ALN199"/>
      <c r="ALO199"/>
      <c r="ALP199"/>
      <c r="ALQ199"/>
      <c r="ALR199"/>
      <c r="ALS199"/>
      <c r="ALT199"/>
      <c r="ALU199"/>
      <c r="ALV199"/>
      <c r="ALW199"/>
      <c r="ALX199"/>
      <c r="ALY199"/>
      <c r="ALZ199"/>
      <c r="AMA199"/>
      <c r="AMB199"/>
      <c r="AMC199"/>
      <c r="AMD199"/>
      <c r="AME199"/>
      <c r="AMF199"/>
      <c r="AMG199"/>
    </row>
    <row r="200" spans="1:1024" ht="24.75" customHeight="1" x14ac:dyDescent="0.2">
      <c r="A200" s="114" t="s">
        <v>433</v>
      </c>
      <c r="B200" s="115" t="s">
        <v>305</v>
      </c>
      <c r="C200" s="121">
        <v>1571</v>
      </c>
      <c r="D200" s="117" t="s">
        <v>774</v>
      </c>
      <c r="E200" s="118" t="s">
        <v>500</v>
      </c>
      <c r="F200" s="102">
        <v>1</v>
      </c>
      <c r="G200" s="119">
        <v>12.0435</v>
      </c>
      <c r="H200" s="132"/>
      <c r="I200" s="120">
        <f t="shared" si="5"/>
        <v>0</v>
      </c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  <c r="UR200"/>
      <c r="US200"/>
      <c r="UT200"/>
      <c r="UU200"/>
      <c r="UV200"/>
      <c r="UW200"/>
      <c r="UX200"/>
      <c r="UY200"/>
      <c r="UZ200"/>
      <c r="VA200"/>
      <c r="VB200"/>
      <c r="VC200"/>
      <c r="VD200"/>
      <c r="VE200"/>
      <c r="VF200"/>
      <c r="VG200"/>
      <c r="VH200"/>
      <c r="VI200"/>
      <c r="VJ200"/>
      <c r="VK200"/>
      <c r="VL200"/>
      <c r="VM200"/>
      <c r="VN200"/>
      <c r="VO200"/>
      <c r="VP200"/>
      <c r="VQ200"/>
      <c r="VR200"/>
      <c r="VS200"/>
      <c r="VT200"/>
      <c r="VU200"/>
      <c r="VV200"/>
      <c r="VW200"/>
      <c r="VX200"/>
      <c r="VY200"/>
      <c r="VZ200"/>
      <c r="WA200"/>
      <c r="WB200"/>
      <c r="WC200"/>
      <c r="WD200"/>
      <c r="WE200"/>
      <c r="WF200"/>
      <c r="WG200"/>
      <c r="WH200"/>
      <c r="WI200"/>
      <c r="WJ200"/>
      <c r="WK200"/>
      <c r="WL200"/>
      <c r="WM200"/>
      <c r="WN200"/>
      <c r="WO200"/>
      <c r="WP200"/>
      <c r="WQ200"/>
      <c r="WR200"/>
      <c r="WS200"/>
      <c r="WT200"/>
      <c r="WU200"/>
      <c r="WV200"/>
      <c r="WW200"/>
      <c r="WX200"/>
      <c r="WY200"/>
      <c r="WZ200"/>
      <c r="XA200"/>
      <c r="XB200"/>
      <c r="XC200"/>
      <c r="XD200"/>
      <c r="XE200"/>
      <c r="XF200"/>
      <c r="XG200"/>
      <c r="XH200"/>
      <c r="XI200"/>
      <c r="XJ200"/>
      <c r="XK200"/>
      <c r="XL200"/>
      <c r="XM200"/>
      <c r="XN200"/>
      <c r="XO200"/>
      <c r="XP200"/>
      <c r="XQ200"/>
      <c r="XR200"/>
      <c r="XS200"/>
      <c r="XT200"/>
      <c r="XU200"/>
      <c r="XV200"/>
      <c r="XW200"/>
      <c r="XX200"/>
      <c r="XY200"/>
      <c r="XZ200"/>
      <c r="YA200"/>
      <c r="YB200"/>
      <c r="YC200"/>
      <c r="YD200"/>
      <c r="YE200"/>
      <c r="YF200"/>
      <c r="YG200"/>
      <c r="YH200"/>
      <c r="YI200"/>
      <c r="YJ200"/>
      <c r="YK200"/>
      <c r="YL200"/>
      <c r="YM200"/>
      <c r="YN200"/>
      <c r="YO200"/>
      <c r="YP200"/>
      <c r="YQ200"/>
      <c r="YR200"/>
      <c r="YS200"/>
      <c r="YT200"/>
      <c r="YU200"/>
      <c r="YV200"/>
      <c r="YW200"/>
      <c r="YX200"/>
      <c r="YY200"/>
      <c r="YZ200"/>
      <c r="ZA200"/>
      <c r="ZB200"/>
      <c r="ZC200"/>
      <c r="ZD200"/>
      <c r="ZE200"/>
      <c r="ZF200"/>
      <c r="ZG200"/>
      <c r="ZH200"/>
      <c r="ZI200"/>
      <c r="ZJ200"/>
      <c r="ZK200"/>
      <c r="ZL200"/>
      <c r="ZM200"/>
      <c r="ZN200"/>
      <c r="ZO200"/>
      <c r="ZP200"/>
      <c r="ZQ200"/>
      <c r="ZR200"/>
      <c r="ZS200"/>
      <c r="ZT200"/>
      <c r="ZU200"/>
      <c r="ZV200"/>
      <c r="ZW200"/>
      <c r="ZX200"/>
      <c r="ZY200"/>
      <c r="ZZ200"/>
      <c r="AAA200"/>
      <c r="AAB200"/>
      <c r="AAC200"/>
      <c r="AAD200"/>
      <c r="AAE200"/>
      <c r="AAF200"/>
      <c r="AAG200"/>
      <c r="AAH200"/>
      <c r="AAI200"/>
      <c r="AAJ200"/>
      <c r="AAK200"/>
      <c r="AAL200"/>
      <c r="AAM200"/>
      <c r="AAN200"/>
      <c r="AAO200"/>
      <c r="AAP200"/>
      <c r="AAQ200"/>
      <c r="AAR200"/>
      <c r="AAS200"/>
      <c r="AAT200"/>
      <c r="AAU200"/>
      <c r="AAV200"/>
      <c r="AAW200"/>
      <c r="AAX200"/>
      <c r="AAY200"/>
      <c r="AAZ200"/>
      <c r="ABA200"/>
      <c r="ABB200"/>
      <c r="ABC200"/>
      <c r="ABD200"/>
      <c r="ABE200"/>
      <c r="ABF200"/>
      <c r="ABG200"/>
      <c r="ABH200"/>
      <c r="ABI200"/>
      <c r="ABJ200"/>
      <c r="ABK200"/>
      <c r="ABL200"/>
      <c r="ABM200"/>
      <c r="ABN200"/>
      <c r="ABO200"/>
      <c r="ABP200"/>
      <c r="ABQ200"/>
      <c r="ABR200"/>
      <c r="ABS200"/>
      <c r="ABT200"/>
      <c r="ABU200"/>
      <c r="ABV200"/>
      <c r="ABW200"/>
      <c r="ABX200"/>
      <c r="ABY200"/>
      <c r="ABZ200"/>
      <c r="ACA200"/>
      <c r="ACB200"/>
      <c r="ACC200"/>
      <c r="ACD200"/>
      <c r="ACE200"/>
      <c r="ACF200"/>
      <c r="ACG200"/>
      <c r="ACH200"/>
      <c r="ACI200"/>
      <c r="ACJ200"/>
      <c r="ACK200"/>
      <c r="ACL200"/>
      <c r="ACM200"/>
      <c r="ACN200"/>
      <c r="ACO200"/>
      <c r="ACP200"/>
      <c r="ACQ200"/>
      <c r="ACR200"/>
      <c r="ACS200"/>
      <c r="ACT200"/>
      <c r="ACU200"/>
      <c r="ACV200"/>
      <c r="ACW200"/>
      <c r="ACX200"/>
      <c r="ACY200"/>
      <c r="ACZ200"/>
      <c r="ADA200"/>
      <c r="ADB200"/>
      <c r="ADC200"/>
      <c r="ADD200"/>
      <c r="ADE200"/>
      <c r="ADF200"/>
      <c r="ADG200"/>
      <c r="ADH200"/>
      <c r="ADI200"/>
      <c r="ADJ200"/>
      <c r="ADK200"/>
      <c r="ADL200"/>
      <c r="ADM200"/>
      <c r="ADN200"/>
      <c r="ADO200"/>
      <c r="ADP200"/>
      <c r="ADQ200"/>
      <c r="ADR200"/>
      <c r="ADS200"/>
      <c r="ADT200"/>
      <c r="ADU200"/>
      <c r="ADV200"/>
      <c r="ADW200"/>
      <c r="ADX200"/>
      <c r="ADY200"/>
      <c r="ADZ200"/>
      <c r="AEA200"/>
      <c r="AEB200"/>
      <c r="AEC200"/>
      <c r="AED200"/>
      <c r="AEE200"/>
      <c r="AEF200"/>
      <c r="AEG200"/>
      <c r="AEH200"/>
      <c r="AEI200"/>
      <c r="AEJ200"/>
      <c r="AEK200"/>
      <c r="AEL200"/>
      <c r="AEM200"/>
      <c r="AEN200"/>
      <c r="AEO200"/>
      <c r="AEP200"/>
      <c r="AEQ200"/>
      <c r="AER200"/>
      <c r="AES200"/>
      <c r="AET200"/>
      <c r="AEU200"/>
      <c r="AEV200"/>
      <c r="AEW200"/>
      <c r="AEX200"/>
      <c r="AEY200"/>
      <c r="AEZ200"/>
      <c r="AFA200"/>
      <c r="AFB200"/>
      <c r="AFC200"/>
      <c r="AFD200"/>
      <c r="AFE200"/>
      <c r="AFF200"/>
      <c r="AFG200"/>
      <c r="AFH200"/>
      <c r="AFI200"/>
      <c r="AFJ200"/>
      <c r="AFK200"/>
      <c r="AFL200"/>
      <c r="AFM200"/>
      <c r="AFN200"/>
      <c r="AFO200"/>
      <c r="AFP200"/>
      <c r="AFQ200"/>
      <c r="AFR200"/>
      <c r="AFS200"/>
      <c r="AFT200"/>
      <c r="AFU200"/>
      <c r="AFV200"/>
      <c r="AFW200"/>
      <c r="AFX200"/>
      <c r="AFY200"/>
      <c r="AFZ200"/>
      <c r="AGA200"/>
      <c r="AGB200"/>
      <c r="AGC200"/>
      <c r="AGD200"/>
      <c r="AGE200"/>
      <c r="AGF200"/>
      <c r="AGG200"/>
      <c r="AGH200"/>
      <c r="AGI200"/>
      <c r="AGJ200"/>
      <c r="AGK200"/>
      <c r="AGL200"/>
      <c r="AGM200"/>
      <c r="AGN200"/>
      <c r="AGO200"/>
      <c r="AGP200"/>
      <c r="AGQ200"/>
      <c r="AGR200"/>
      <c r="AGS200"/>
      <c r="AGT200"/>
      <c r="AGU200"/>
      <c r="AGV200"/>
      <c r="AGW200"/>
      <c r="AGX200"/>
      <c r="AGY200"/>
      <c r="AGZ200"/>
      <c r="AHA200"/>
      <c r="AHB200"/>
      <c r="AHC200"/>
      <c r="AHD200"/>
      <c r="AHE200"/>
      <c r="AHF200"/>
      <c r="AHG200"/>
      <c r="AHH200"/>
      <c r="AHI200"/>
      <c r="AHJ200"/>
      <c r="AHK200"/>
      <c r="AHL200"/>
      <c r="AHM200"/>
      <c r="AHN200"/>
      <c r="AHO200"/>
      <c r="AHP200"/>
      <c r="AHQ200"/>
      <c r="AHR200"/>
      <c r="AHS200"/>
      <c r="AHT200"/>
      <c r="AHU200"/>
      <c r="AHV200"/>
      <c r="AHW200"/>
      <c r="AHX200"/>
      <c r="AHY200"/>
      <c r="AHZ200"/>
      <c r="AIA200"/>
      <c r="AIB200"/>
      <c r="AIC200"/>
      <c r="AID200"/>
      <c r="AIE200"/>
      <c r="AIF200"/>
      <c r="AIG200"/>
      <c r="AIH200"/>
      <c r="AII200"/>
      <c r="AIJ200"/>
      <c r="AIK200"/>
      <c r="AIL200"/>
      <c r="AIM200"/>
      <c r="AIN200"/>
      <c r="AIO200"/>
      <c r="AIP200"/>
      <c r="AIQ200"/>
      <c r="AIR200"/>
      <c r="AIS200"/>
      <c r="AIT200"/>
      <c r="AIU200"/>
      <c r="AIV200"/>
      <c r="AIW200"/>
      <c r="AIX200"/>
      <c r="AIY200"/>
      <c r="AIZ200"/>
      <c r="AJA200"/>
      <c r="AJB200"/>
      <c r="AJC200"/>
      <c r="AJD200"/>
      <c r="AJE200"/>
      <c r="AJF200"/>
      <c r="AJG200"/>
      <c r="AJH200"/>
      <c r="AJI200"/>
      <c r="AJJ200"/>
      <c r="AJK200"/>
      <c r="AJL200"/>
      <c r="AJM200"/>
      <c r="AJN200"/>
      <c r="AJO200"/>
      <c r="AJP200"/>
      <c r="AJQ200"/>
      <c r="AJR200"/>
      <c r="AJS200"/>
      <c r="AJT200"/>
      <c r="AJU200"/>
      <c r="AJV200"/>
      <c r="AJW200"/>
      <c r="AJX200"/>
      <c r="AJY200"/>
      <c r="AJZ200"/>
      <c r="AKA200"/>
      <c r="AKB200"/>
      <c r="AKC200"/>
      <c r="AKD200"/>
      <c r="AKE200"/>
      <c r="AKF200"/>
      <c r="AKG200"/>
      <c r="AKH200"/>
      <c r="AKI200"/>
      <c r="AKJ200"/>
      <c r="AKK200"/>
      <c r="AKL200"/>
      <c r="AKM200"/>
      <c r="AKN200"/>
      <c r="AKO200"/>
      <c r="AKP200"/>
      <c r="AKQ200"/>
      <c r="AKR200"/>
      <c r="AKS200"/>
      <c r="AKT200"/>
      <c r="AKU200"/>
      <c r="AKV200"/>
      <c r="AKW200"/>
      <c r="AKX200"/>
      <c r="AKY200"/>
      <c r="AKZ200"/>
      <c r="ALA200"/>
      <c r="ALB200"/>
      <c r="ALC200"/>
      <c r="ALD200"/>
      <c r="ALE200"/>
      <c r="ALF200"/>
      <c r="ALG200"/>
      <c r="ALH200"/>
      <c r="ALI200"/>
      <c r="ALJ200"/>
      <c r="ALK200"/>
      <c r="ALL200"/>
      <c r="ALM200"/>
      <c r="ALN200"/>
      <c r="ALO200"/>
      <c r="ALP200"/>
      <c r="ALQ200"/>
      <c r="ALR200"/>
      <c r="ALS200"/>
      <c r="ALT200"/>
      <c r="ALU200"/>
      <c r="ALV200"/>
      <c r="ALW200"/>
      <c r="ALX200"/>
      <c r="ALY200"/>
      <c r="ALZ200"/>
      <c r="AMA200"/>
      <c r="AMB200"/>
      <c r="AMC200"/>
      <c r="AMD200"/>
      <c r="AME200"/>
      <c r="AMF200"/>
      <c r="AMG200"/>
    </row>
    <row r="201" spans="1:1024" ht="24.75" customHeight="1" x14ac:dyDescent="0.2">
      <c r="A201" s="114" t="s">
        <v>434</v>
      </c>
      <c r="B201" s="115" t="s">
        <v>305</v>
      </c>
      <c r="C201" s="121">
        <v>34653</v>
      </c>
      <c r="D201" s="117" t="s">
        <v>680</v>
      </c>
      <c r="E201" s="118" t="s">
        <v>500</v>
      </c>
      <c r="F201" s="102">
        <v>1</v>
      </c>
      <c r="G201" s="119">
        <v>12.0435</v>
      </c>
      <c r="H201" s="132"/>
      <c r="I201" s="120">
        <f t="shared" si="5"/>
        <v>0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  <c r="TH201"/>
      <c r="TI201"/>
      <c r="TJ201"/>
      <c r="TK201"/>
      <c r="TL201"/>
      <c r="TM201"/>
      <c r="TN201"/>
      <c r="TO201"/>
      <c r="TP201"/>
      <c r="TQ201"/>
      <c r="TR201"/>
      <c r="TS201"/>
      <c r="TT201"/>
      <c r="TU201"/>
      <c r="TV201"/>
      <c r="TW201"/>
      <c r="TX201"/>
      <c r="TY201"/>
      <c r="TZ201"/>
      <c r="UA201"/>
      <c r="UB201"/>
      <c r="UC201"/>
      <c r="UD201"/>
      <c r="UE201"/>
      <c r="UF201"/>
      <c r="UG201"/>
      <c r="UH201"/>
      <c r="UI201"/>
      <c r="UJ201"/>
      <c r="UK201"/>
      <c r="UL201"/>
      <c r="UM201"/>
      <c r="UN201"/>
      <c r="UO201"/>
      <c r="UP201"/>
      <c r="UQ201"/>
      <c r="UR201"/>
      <c r="US201"/>
      <c r="UT201"/>
      <c r="UU201"/>
      <c r="UV201"/>
      <c r="UW201"/>
      <c r="UX201"/>
      <c r="UY201"/>
      <c r="UZ201"/>
      <c r="VA201"/>
      <c r="VB201"/>
      <c r="VC201"/>
      <c r="VD201"/>
      <c r="VE201"/>
      <c r="VF201"/>
      <c r="VG201"/>
      <c r="VH201"/>
      <c r="VI201"/>
      <c r="VJ201"/>
      <c r="VK201"/>
      <c r="VL201"/>
      <c r="VM201"/>
      <c r="VN201"/>
      <c r="VO201"/>
      <c r="VP201"/>
      <c r="VQ201"/>
      <c r="VR201"/>
      <c r="VS201"/>
      <c r="VT201"/>
      <c r="VU201"/>
      <c r="VV201"/>
      <c r="VW201"/>
      <c r="VX201"/>
      <c r="VY201"/>
      <c r="VZ201"/>
      <c r="WA201"/>
      <c r="WB201"/>
      <c r="WC201"/>
      <c r="WD201"/>
      <c r="WE201"/>
      <c r="WF201"/>
      <c r="WG201"/>
      <c r="WH201"/>
      <c r="WI201"/>
      <c r="WJ201"/>
      <c r="WK201"/>
      <c r="WL201"/>
      <c r="WM201"/>
      <c r="WN201"/>
      <c r="WO201"/>
      <c r="WP201"/>
      <c r="WQ201"/>
      <c r="WR201"/>
      <c r="WS201"/>
      <c r="WT201"/>
      <c r="WU201"/>
      <c r="WV201"/>
      <c r="WW201"/>
      <c r="WX201"/>
      <c r="WY201"/>
      <c r="WZ201"/>
      <c r="XA201"/>
      <c r="XB201"/>
      <c r="XC201"/>
      <c r="XD201"/>
      <c r="XE201"/>
      <c r="XF201"/>
      <c r="XG201"/>
      <c r="XH201"/>
      <c r="XI201"/>
      <c r="XJ201"/>
      <c r="XK201"/>
      <c r="XL201"/>
      <c r="XM201"/>
      <c r="XN201"/>
      <c r="XO201"/>
      <c r="XP201"/>
      <c r="XQ201"/>
      <c r="XR201"/>
      <c r="XS201"/>
      <c r="XT201"/>
      <c r="XU201"/>
      <c r="XV201"/>
      <c r="XW201"/>
      <c r="XX201"/>
      <c r="XY201"/>
      <c r="XZ201"/>
      <c r="YA201"/>
      <c r="YB201"/>
      <c r="YC201"/>
      <c r="YD201"/>
      <c r="YE201"/>
      <c r="YF201"/>
      <c r="YG201"/>
      <c r="YH201"/>
      <c r="YI201"/>
      <c r="YJ201"/>
      <c r="YK201"/>
      <c r="YL201"/>
      <c r="YM201"/>
      <c r="YN201"/>
      <c r="YO201"/>
      <c r="YP201"/>
      <c r="YQ201"/>
      <c r="YR201"/>
      <c r="YS201"/>
      <c r="YT201"/>
      <c r="YU201"/>
      <c r="YV201"/>
      <c r="YW201"/>
      <c r="YX201"/>
      <c r="YY201"/>
      <c r="YZ201"/>
      <c r="ZA201"/>
      <c r="ZB201"/>
      <c r="ZC201"/>
      <c r="ZD201"/>
      <c r="ZE201"/>
      <c r="ZF201"/>
      <c r="ZG201"/>
      <c r="ZH201"/>
      <c r="ZI201"/>
      <c r="ZJ201"/>
      <c r="ZK201"/>
      <c r="ZL201"/>
      <c r="ZM201"/>
      <c r="ZN201"/>
      <c r="ZO201"/>
      <c r="ZP201"/>
      <c r="ZQ201"/>
      <c r="ZR201"/>
      <c r="ZS201"/>
      <c r="ZT201"/>
      <c r="ZU201"/>
      <c r="ZV201"/>
      <c r="ZW201"/>
      <c r="ZX201"/>
      <c r="ZY201"/>
      <c r="ZZ201"/>
      <c r="AAA201"/>
      <c r="AAB201"/>
      <c r="AAC201"/>
      <c r="AAD201"/>
      <c r="AAE201"/>
      <c r="AAF201"/>
      <c r="AAG201"/>
      <c r="AAH201"/>
      <c r="AAI201"/>
      <c r="AAJ201"/>
      <c r="AAK201"/>
      <c r="AAL201"/>
      <c r="AAM201"/>
      <c r="AAN201"/>
      <c r="AAO201"/>
      <c r="AAP201"/>
      <c r="AAQ201"/>
      <c r="AAR201"/>
      <c r="AAS201"/>
      <c r="AAT201"/>
      <c r="AAU201"/>
      <c r="AAV201"/>
      <c r="AAW201"/>
      <c r="AAX201"/>
      <c r="AAY201"/>
      <c r="AAZ201"/>
      <c r="ABA201"/>
      <c r="ABB201"/>
      <c r="ABC201"/>
      <c r="ABD201"/>
      <c r="ABE201"/>
      <c r="ABF201"/>
      <c r="ABG201"/>
      <c r="ABH201"/>
      <c r="ABI201"/>
      <c r="ABJ201"/>
      <c r="ABK201"/>
      <c r="ABL201"/>
      <c r="ABM201"/>
      <c r="ABN201"/>
      <c r="ABO201"/>
      <c r="ABP201"/>
      <c r="ABQ201"/>
      <c r="ABR201"/>
      <c r="ABS201"/>
      <c r="ABT201"/>
      <c r="ABU201"/>
      <c r="ABV201"/>
      <c r="ABW201"/>
      <c r="ABX201"/>
      <c r="ABY201"/>
      <c r="ABZ201"/>
      <c r="ACA201"/>
      <c r="ACB201"/>
      <c r="ACC201"/>
      <c r="ACD201"/>
      <c r="ACE201"/>
      <c r="ACF201"/>
      <c r="ACG201"/>
      <c r="ACH201"/>
      <c r="ACI201"/>
      <c r="ACJ201"/>
      <c r="ACK201"/>
      <c r="ACL201"/>
      <c r="ACM201"/>
      <c r="ACN201"/>
      <c r="ACO201"/>
      <c r="ACP201"/>
      <c r="ACQ201"/>
      <c r="ACR201"/>
      <c r="ACS201"/>
      <c r="ACT201"/>
      <c r="ACU201"/>
      <c r="ACV201"/>
      <c r="ACW201"/>
      <c r="ACX201"/>
      <c r="ACY201"/>
      <c r="ACZ201"/>
      <c r="ADA201"/>
      <c r="ADB201"/>
      <c r="ADC201"/>
      <c r="ADD201"/>
      <c r="ADE201"/>
      <c r="ADF201"/>
      <c r="ADG201"/>
      <c r="ADH201"/>
      <c r="ADI201"/>
      <c r="ADJ201"/>
      <c r="ADK201"/>
      <c r="ADL201"/>
      <c r="ADM201"/>
      <c r="ADN201"/>
      <c r="ADO201"/>
      <c r="ADP201"/>
      <c r="ADQ201"/>
      <c r="ADR201"/>
      <c r="ADS201"/>
      <c r="ADT201"/>
      <c r="ADU201"/>
      <c r="ADV201"/>
      <c r="ADW201"/>
      <c r="ADX201"/>
      <c r="ADY201"/>
      <c r="ADZ201"/>
      <c r="AEA201"/>
      <c r="AEB201"/>
      <c r="AEC201"/>
      <c r="AED201"/>
      <c r="AEE201"/>
      <c r="AEF201"/>
      <c r="AEG201"/>
      <c r="AEH201"/>
      <c r="AEI201"/>
      <c r="AEJ201"/>
      <c r="AEK201"/>
      <c r="AEL201"/>
      <c r="AEM201"/>
      <c r="AEN201"/>
      <c r="AEO201"/>
      <c r="AEP201"/>
      <c r="AEQ201"/>
      <c r="AER201"/>
      <c r="AES201"/>
      <c r="AET201"/>
      <c r="AEU201"/>
      <c r="AEV201"/>
      <c r="AEW201"/>
      <c r="AEX201"/>
      <c r="AEY201"/>
      <c r="AEZ201"/>
      <c r="AFA201"/>
      <c r="AFB201"/>
      <c r="AFC201"/>
      <c r="AFD201"/>
      <c r="AFE201"/>
      <c r="AFF201"/>
      <c r="AFG201"/>
      <c r="AFH201"/>
      <c r="AFI201"/>
      <c r="AFJ201"/>
      <c r="AFK201"/>
      <c r="AFL201"/>
      <c r="AFM201"/>
      <c r="AFN201"/>
      <c r="AFO201"/>
      <c r="AFP201"/>
      <c r="AFQ201"/>
      <c r="AFR201"/>
      <c r="AFS201"/>
      <c r="AFT201"/>
      <c r="AFU201"/>
      <c r="AFV201"/>
      <c r="AFW201"/>
      <c r="AFX201"/>
      <c r="AFY201"/>
      <c r="AFZ201"/>
      <c r="AGA201"/>
      <c r="AGB201"/>
      <c r="AGC201"/>
      <c r="AGD201"/>
      <c r="AGE201"/>
      <c r="AGF201"/>
      <c r="AGG201"/>
      <c r="AGH201"/>
      <c r="AGI201"/>
      <c r="AGJ201"/>
      <c r="AGK201"/>
      <c r="AGL201"/>
      <c r="AGM201"/>
      <c r="AGN201"/>
      <c r="AGO201"/>
      <c r="AGP201"/>
      <c r="AGQ201"/>
      <c r="AGR201"/>
      <c r="AGS201"/>
      <c r="AGT201"/>
      <c r="AGU201"/>
      <c r="AGV201"/>
      <c r="AGW201"/>
      <c r="AGX201"/>
      <c r="AGY201"/>
      <c r="AGZ201"/>
      <c r="AHA201"/>
      <c r="AHB201"/>
      <c r="AHC201"/>
      <c r="AHD201"/>
      <c r="AHE201"/>
      <c r="AHF201"/>
      <c r="AHG201"/>
      <c r="AHH201"/>
      <c r="AHI201"/>
      <c r="AHJ201"/>
      <c r="AHK201"/>
      <c r="AHL201"/>
      <c r="AHM201"/>
      <c r="AHN201"/>
      <c r="AHO201"/>
      <c r="AHP201"/>
      <c r="AHQ201"/>
      <c r="AHR201"/>
      <c r="AHS201"/>
      <c r="AHT201"/>
      <c r="AHU201"/>
      <c r="AHV201"/>
      <c r="AHW201"/>
      <c r="AHX201"/>
      <c r="AHY201"/>
      <c r="AHZ201"/>
      <c r="AIA201"/>
      <c r="AIB201"/>
      <c r="AIC201"/>
      <c r="AID201"/>
      <c r="AIE201"/>
      <c r="AIF201"/>
      <c r="AIG201"/>
      <c r="AIH201"/>
      <c r="AII201"/>
      <c r="AIJ201"/>
      <c r="AIK201"/>
      <c r="AIL201"/>
      <c r="AIM201"/>
      <c r="AIN201"/>
      <c r="AIO201"/>
      <c r="AIP201"/>
      <c r="AIQ201"/>
      <c r="AIR201"/>
      <c r="AIS201"/>
      <c r="AIT201"/>
      <c r="AIU201"/>
      <c r="AIV201"/>
      <c r="AIW201"/>
      <c r="AIX201"/>
      <c r="AIY201"/>
      <c r="AIZ201"/>
      <c r="AJA201"/>
      <c r="AJB201"/>
      <c r="AJC201"/>
      <c r="AJD201"/>
      <c r="AJE201"/>
      <c r="AJF201"/>
      <c r="AJG201"/>
      <c r="AJH201"/>
      <c r="AJI201"/>
      <c r="AJJ201"/>
      <c r="AJK201"/>
      <c r="AJL201"/>
      <c r="AJM201"/>
      <c r="AJN201"/>
      <c r="AJO201"/>
      <c r="AJP201"/>
      <c r="AJQ201"/>
      <c r="AJR201"/>
      <c r="AJS201"/>
      <c r="AJT201"/>
      <c r="AJU201"/>
      <c r="AJV201"/>
      <c r="AJW201"/>
      <c r="AJX201"/>
      <c r="AJY201"/>
      <c r="AJZ201"/>
      <c r="AKA201"/>
      <c r="AKB201"/>
      <c r="AKC201"/>
      <c r="AKD201"/>
      <c r="AKE201"/>
      <c r="AKF201"/>
      <c r="AKG201"/>
      <c r="AKH201"/>
      <c r="AKI201"/>
      <c r="AKJ201"/>
      <c r="AKK201"/>
      <c r="AKL201"/>
      <c r="AKM201"/>
      <c r="AKN201"/>
      <c r="AKO201"/>
      <c r="AKP201"/>
      <c r="AKQ201"/>
      <c r="AKR201"/>
      <c r="AKS201"/>
      <c r="AKT201"/>
      <c r="AKU201"/>
      <c r="AKV201"/>
      <c r="AKW201"/>
      <c r="AKX201"/>
      <c r="AKY201"/>
      <c r="AKZ201"/>
      <c r="ALA201"/>
      <c r="ALB201"/>
      <c r="ALC201"/>
      <c r="ALD201"/>
      <c r="ALE201"/>
      <c r="ALF201"/>
      <c r="ALG201"/>
      <c r="ALH201"/>
      <c r="ALI201"/>
      <c r="ALJ201"/>
      <c r="ALK201"/>
      <c r="ALL201"/>
      <c r="ALM201"/>
      <c r="ALN201"/>
      <c r="ALO201"/>
      <c r="ALP201"/>
      <c r="ALQ201"/>
      <c r="ALR201"/>
      <c r="ALS201"/>
      <c r="ALT201"/>
      <c r="ALU201"/>
      <c r="ALV201"/>
      <c r="ALW201"/>
      <c r="ALX201"/>
      <c r="ALY201"/>
      <c r="ALZ201"/>
      <c r="AMA201"/>
      <c r="AMB201"/>
      <c r="AMC201"/>
      <c r="AMD201"/>
      <c r="AME201"/>
      <c r="AMF201"/>
      <c r="AMG201"/>
    </row>
    <row r="202" spans="1:1024" ht="24.75" customHeight="1" x14ac:dyDescent="0.2">
      <c r="A202" s="114" t="s">
        <v>434</v>
      </c>
      <c r="B202" s="115" t="s">
        <v>305</v>
      </c>
      <c r="C202" s="121">
        <v>1573</v>
      </c>
      <c r="D202" s="117" t="s">
        <v>775</v>
      </c>
      <c r="E202" s="118" t="s">
        <v>500</v>
      </c>
      <c r="F202" s="102">
        <v>1</v>
      </c>
      <c r="G202" s="119">
        <v>12.0435</v>
      </c>
      <c r="H202" s="132"/>
      <c r="I202" s="120">
        <f t="shared" si="5"/>
        <v>0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  <c r="ZP202"/>
      <c r="ZQ202"/>
      <c r="ZR202"/>
      <c r="ZS202"/>
      <c r="ZT202"/>
      <c r="ZU202"/>
      <c r="ZV202"/>
      <c r="ZW202"/>
      <c r="ZX202"/>
      <c r="ZY202"/>
      <c r="ZZ202"/>
      <c r="AAA202"/>
      <c r="AAB202"/>
      <c r="AAC202"/>
      <c r="AAD202"/>
      <c r="AAE202"/>
      <c r="AAF202"/>
      <c r="AAG202"/>
      <c r="AAH202"/>
      <c r="AAI202"/>
      <c r="AAJ202"/>
      <c r="AAK202"/>
      <c r="AAL202"/>
      <c r="AAM202"/>
      <c r="AAN202"/>
      <c r="AAO202"/>
      <c r="AAP202"/>
      <c r="AAQ202"/>
      <c r="AAR202"/>
      <c r="AAS202"/>
      <c r="AAT202"/>
      <c r="AAU202"/>
      <c r="AAV202"/>
      <c r="AAW202"/>
      <c r="AAX202"/>
      <c r="AAY202"/>
      <c r="AAZ202"/>
      <c r="ABA202"/>
      <c r="ABB202"/>
      <c r="ABC202"/>
      <c r="ABD202"/>
      <c r="ABE202"/>
      <c r="ABF202"/>
      <c r="ABG202"/>
      <c r="ABH202"/>
      <c r="ABI202"/>
      <c r="ABJ202"/>
      <c r="ABK202"/>
      <c r="ABL202"/>
      <c r="ABM202"/>
      <c r="ABN202"/>
      <c r="ABO202"/>
      <c r="ABP202"/>
      <c r="ABQ202"/>
      <c r="ABR202"/>
      <c r="ABS202"/>
      <c r="ABT202"/>
      <c r="ABU202"/>
      <c r="ABV202"/>
      <c r="ABW202"/>
      <c r="ABX202"/>
      <c r="ABY202"/>
      <c r="ABZ202"/>
      <c r="ACA202"/>
      <c r="ACB202"/>
      <c r="ACC202"/>
      <c r="ACD202"/>
      <c r="ACE202"/>
      <c r="ACF202"/>
      <c r="ACG202"/>
      <c r="ACH202"/>
      <c r="ACI202"/>
      <c r="ACJ202"/>
      <c r="ACK202"/>
      <c r="ACL202"/>
      <c r="ACM202"/>
      <c r="ACN202"/>
      <c r="ACO202"/>
      <c r="ACP202"/>
      <c r="ACQ202"/>
      <c r="ACR202"/>
      <c r="ACS202"/>
      <c r="ACT202"/>
      <c r="ACU202"/>
      <c r="ACV202"/>
      <c r="ACW202"/>
      <c r="ACX202"/>
      <c r="ACY202"/>
      <c r="ACZ202"/>
      <c r="ADA202"/>
      <c r="ADB202"/>
      <c r="ADC202"/>
      <c r="ADD202"/>
      <c r="ADE202"/>
      <c r="ADF202"/>
      <c r="ADG202"/>
      <c r="ADH202"/>
      <c r="ADI202"/>
      <c r="ADJ202"/>
      <c r="ADK202"/>
      <c r="ADL202"/>
      <c r="ADM202"/>
      <c r="ADN202"/>
      <c r="ADO202"/>
      <c r="ADP202"/>
      <c r="ADQ202"/>
      <c r="ADR202"/>
      <c r="ADS202"/>
      <c r="ADT202"/>
      <c r="ADU202"/>
      <c r="ADV202"/>
      <c r="ADW202"/>
      <c r="ADX202"/>
      <c r="ADY202"/>
      <c r="ADZ202"/>
      <c r="AEA202"/>
      <c r="AEB202"/>
      <c r="AEC202"/>
      <c r="AED202"/>
      <c r="AEE202"/>
      <c r="AEF202"/>
      <c r="AEG202"/>
      <c r="AEH202"/>
      <c r="AEI202"/>
      <c r="AEJ202"/>
      <c r="AEK202"/>
      <c r="AEL202"/>
      <c r="AEM202"/>
      <c r="AEN202"/>
      <c r="AEO202"/>
      <c r="AEP202"/>
      <c r="AEQ202"/>
      <c r="AER202"/>
      <c r="AES202"/>
      <c r="AET202"/>
      <c r="AEU202"/>
      <c r="AEV202"/>
      <c r="AEW202"/>
      <c r="AEX202"/>
      <c r="AEY202"/>
      <c r="AEZ202"/>
      <c r="AFA202"/>
      <c r="AFB202"/>
      <c r="AFC202"/>
      <c r="AFD202"/>
      <c r="AFE202"/>
      <c r="AFF202"/>
      <c r="AFG202"/>
      <c r="AFH202"/>
      <c r="AFI202"/>
      <c r="AFJ202"/>
      <c r="AFK202"/>
      <c r="AFL202"/>
      <c r="AFM202"/>
      <c r="AFN202"/>
      <c r="AFO202"/>
      <c r="AFP202"/>
      <c r="AFQ202"/>
      <c r="AFR202"/>
      <c r="AFS202"/>
      <c r="AFT202"/>
      <c r="AFU202"/>
      <c r="AFV202"/>
      <c r="AFW202"/>
      <c r="AFX202"/>
      <c r="AFY202"/>
      <c r="AFZ202"/>
      <c r="AGA202"/>
      <c r="AGB202"/>
      <c r="AGC202"/>
      <c r="AGD202"/>
      <c r="AGE202"/>
      <c r="AGF202"/>
      <c r="AGG202"/>
      <c r="AGH202"/>
      <c r="AGI202"/>
      <c r="AGJ202"/>
      <c r="AGK202"/>
      <c r="AGL202"/>
      <c r="AGM202"/>
      <c r="AGN202"/>
      <c r="AGO202"/>
      <c r="AGP202"/>
      <c r="AGQ202"/>
      <c r="AGR202"/>
      <c r="AGS202"/>
      <c r="AGT202"/>
      <c r="AGU202"/>
      <c r="AGV202"/>
      <c r="AGW202"/>
      <c r="AGX202"/>
      <c r="AGY202"/>
      <c r="AGZ202"/>
      <c r="AHA202"/>
      <c r="AHB202"/>
      <c r="AHC202"/>
      <c r="AHD202"/>
      <c r="AHE202"/>
      <c r="AHF202"/>
      <c r="AHG202"/>
      <c r="AHH202"/>
      <c r="AHI202"/>
      <c r="AHJ202"/>
      <c r="AHK202"/>
      <c r="AHL202"/>
      <c r="AHM202"/>
      <c r="AHN202"/>
      <c r="AHO202"/>
      <c r="AHP202"/>
      <c r="AHQ202"/>
      <c r="AHR202"/>
      <c r="AHS202"/>
      <c r="AHT202"/>
      <c r="AHU202"/>
      <c r="AHV202"/>
      <c r="AHW202"/>
      <c r="AHX202"/>
      <c r="AHY202"/>
      <c r="AHZ202"/>
      <c r="AIA202"/>
      <c r="AIB202"/>
      <c r="AIC202"/>
      <c r="AID202"/>
      <c r="AIE202"/>
      <c r="AIF202"/>
      <c r="AIG202"/>
      <c r="AIH202"/>
      <c r="AII202"/>
      <c r="AIJ202"/>
      <c r="AIK202"/>
      <c r="AIL202"/>
      <c r="AIM202"/>
      <c r="AIN202"/>
      <c r="AIO202"/>
      <c r="AIP202"/>
      <c r="AIQ202"/>
      <c r="AIR202"/>
      <c r="AIS202"/>
      <c r="AIT202"/>
      <c r="AIU202"/>
      <c r="AIV202"/>
      <c r="AIW202"/>
      <c r="AIX202"/>
      <c r="AIY202"/>
      <c r="AIZ202"/>
      <c r="AJA202"/>
      <c r="AJB202"/>
      <c r="AJC202"/>
      <c r="AJD202"/>
      <c r="AJE202"/>
      <c r="AJF202"/>
      <c r="AJG202"/>
      <c r="AJH202"/>
      <c r="AJI202"/>
      <c r="AJJ202"/>
      <c r="AJK202"/>
      <c r="AJL202"/>
      <c r="AJM202"/>
      <c r="AJN202"/>
      <c r="AJO202"/>
      <c r="AJP202"/>
      <c r="AJQ202"/>
      <c r="AJR202"/>
      <c r="AJS202"/>
      <c r="AJT202"/>
      <c r="AJU202"/>
      <c r="AJV202"/>
      <c r="AJW202"/>
      <c r="AJX202"/>
      <c r="AJY202"/>
      <c r="AJZ202"/>
      <c r="AKA202"/>
      <c r="AKB202"/>
      <c r="AKC202"/>
      <c r="AKD202"/>
      <c r="AKE202"/>
      <c r="AKF202"/>
      <c r="AKG202"/>
      <c r="AKH202"/>
      <c r="AKI202"/>
      <c r="AKJ202"/>
      <c r="AKK202"/>
      <c r="AKL202"/>
      <c r="AKM202"/>
      <c r="AKN202"/>
      <c r="AKO202"/>
      <c r="AKP202"/>
      <c r="AKQ202"/>
      <c r="AKR202"/>
      <c r="AKS202"/>
      <c r="AKT202"/>
      <c r="AKU202"/>
      <c r="AKV202"/>
      <c r="AKW202"/>
      <c r="AKX202"/>
      <c r="AKY202"/>
      <c r="AKZ202"/>
      <c r="ALA202"/>
      <c r="ALB202"/>
      <c r="ALC202"/>
      <c r="ALD202"/>
      <c r="ALE202"/>
      <c r="ALF202"/>
      <c r="ALG202"/>
      <c r="ALH202"/>
      <c r="ALI202"/>
      <c r="ALJ202"/>
      <c r="ALK202"/>
      <c r="ALL202"/>
      <c r="ALM202"/>
      <c r="ALN202"/>
      <c r="ALO202"/>
      <c r="ALP202"/>
      <c r="ALQ202"/>
      <c r="ALR202"/>
      <c r="ALS202"/>
      <c r="ALT202"/>
      <c r="ALU202"/>
      <c r="ALV202"/>
      <c r="ALW202"/>
      <c r="ALX202"/>
      <c r="ALY202"/>
      <c r="ALZ202"/>
      <c r="AMA202"/>
      <c r="AMB202"/>
      <c r="AMC202"/>
      <c r="AMD202"/>
      <c r="AME202"/>
      <c r="AMF202"/>
      <c r="AMG202"/>
    </row>
    <row r="203" spans="1:1024" ht="24.75" customHeight="1" x14ac:dyDescent="0.2">
      <c r="A203" s="114" t="s">
        <v>435</v>
      </c>
      <c r="B203" s="115" t="s">
        <v>305</v>
      </c>
      <c r="C203" s="121">
        <v>34686</v>
      </c>
      <c r="D203" s="117" t="s">
        <v>679</v>
      </c>
      <c r="E203" s="118" t="s">
        <v>500</v>
      </c>
      <c r="F203" s="102">
        <v>1</v>
      </c>
      <c r="G203" s="119">
        <v>12.0435</v>
      </c>
      <c r="H203" s="132"/>
      <c r="I203" s="120">
        <f t="shared" si="5"/>
        <v>0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  <c r="SX203"/>
      <c r="SY203"/>
      <c r="SZ203"/>
      <c r="TA203"/>
      <c r="TB203"/>
      <c r="TC203"/>
      <c r="TD203"/>
      <c r="TE203"/>
      <c r="TF203"/>
      <c r="TG203"/>
      <c r="TH203"/>
      <c r="TI203"/>
      <c r="TJ203"/>
      <c r="TK203"/>
      <c r="TL203"/>
      <c r="TM203"/>
      <c r="TN203"/>
      <c r="TO203"/>
      <c r="TP203"/>
      <c r="TQ203"/>
      <c r="TR203"/>
      <c r="TS203"/>
      <c r="TT203"/>
      <c r="TU203"/>
      <c r="TV203"/>
      <c r="TW203"/>
      <c r="TX203"/>
      <c r="TY203"/>
      <c r="TZ203"/>
      <c r="UA203"/>
      <c r="UB203"/>
      <c r="UC203"/>
      <c r="UD203"/>
      <c r="UE203"/>
      <c r="UF203"/>
      <c r="UG203"/>
      <c r="UH203"/>
      <c r="UI203"/>
      <c r="UJ203"/>
      <c r="UK203"/>
      <c r="UL203"/>
      <c r="UM203"/>
      <c r="UN203"/>
      <c r="UO203"/>
      <c r="UP203"/>
      <c r="UQ203"/>
      <c r="UR203"/>
      <c r="US203"/>
      <c r="UT203"/>
      <c r="UU203"/>
      <c r="UV203"/>
      <c r="UW203"/>
      <c r="UX203"/>
      <c r="UY203"/>
      <c r="UZ203"/>
      <c r="VA203"/>
      <c r="VB203"/>
      <c r="VC203"/>
      <c r="VD203"/>
      <c r="VE203"/>
      <c r="VF203"/>
      <c r="VG203"/>
      <c r="VH203"/>
      <c r="VI203"/>
      <c r="VJ203"/>
      <c r="VK203"/>
      <c r="VL203"/>
      <c r="VM203"/>
      <c r="VN203"/>
      <c r="VO203"/>
      <c r="VP203"/>
      <c r="VQ203"/>
      <c r="VR203"/>
      <c r="VS203"/>
      <c r="VT203"/>
      <c r="VU203"/>
      <c r="VV203"/>
      <c r="VW203"/>
      <c r="VX203"/>
      <c r="VY203"/>
      <c r="VZ203"/>
      <c r="WA203"/>
      <c r="WB203"/>
      <c r="WC203"/>
      <c r="WD203"/>
      <c r="WE203"/>
      <c r="WF203"/>
      <c r="WG203"/>
      <c r="WH203"/>
      <c r="WI203"/>
      <c r="WJ203"/>
      <c r="WK203"/>
      <c r="WL203"/>
      <c r="WM203"/>
      <c r="WN203"/>
      <c r="WO203"/>
      <c r="WP203"/>
      <c r="WQ203"/>
      <c r="WR203"/>
      <c r="WS203"/>
      <c r="WT203"/>
      <c r="WU203"/>
      <c r="WV203"/>
      <c r="WW203"/>
      <c r="WX203"/>
      <c r="WY203"/>
      <c r="WZ203"/>
      <c r="XA203"/>
      <c r="XB203"/>
      <c r="XC203"/>
      <c r="XD203"/>
      <c r="XE203"/>
      <c r="XF203"/>
      <c r="XG203"/>
      <c r="XH203"/>
      <c r="XI203"/>
      <c r="XJ203"/>
      <c r="XK203"/>
      <c r="XL203"/>
      <c r="XM203"/>
      <c r="XN203"/>
      <c r="XO203"/>
      <c r="XP203"/>
      <c r="XQ203"/>
      <c r="XR203"/>
      <c r="XS203"/>
      <c r="XT203"/>
      <c r="XU203"/>
      <c r="XV203"/>
      <c r="XW203"/>
      <c r="XX203"/>
      <c r="XY203"/>
      <c r="XZ203"/>
      <c r="YA203"/>
      <c r="YB203"/>
      <c r="YC203"/>
      <c r="YD203"/>
      <c r="YE203"/>
      <c r="YF203"/>
      <c r="YG203"/>
      <c r="YH203"/>
      <c r="YI203"/>
      <c r="YJ203"/>
      <c r="YK203"/>
      <c r="YL203"/>
      <c r="YM203"/>
      <c r="YN203"/>
      <c r="YO203"/>
      <c r="YP203"/>
      <c r="YQ203"/>
      <c r="YR203"/>
      <c r="YS203"/>
      <c r="YT203"/>
      <c r="YU203"/>
      <c r="YV203"/>
      <c r="YW203"/>
      <c r="YX203"/>
      <c r="YY203"/>
      <c r="YZ203"/>
      <c r="ZA203"/>
      <c r="ZB203"/>
      <c r="ZC203"/>
      <c r="ZD203"/>
      <c r="ZE203"/>
      <c r="ZF203"/>
      <c r="ZG203"/>
      <c r="ZH203"/>
      <c r="ZI203"/>
      <c r="ZJ203"/>
      <c r="ZK203"/>
      <c r="ZL203"/>
      <c r="ZM203"/>
      <c r="ZN203"/>
      <c r="ZO203"/>
      <c r="ZP203"/>
      <c r="ZQ203"/>
      <c r="ZR203"/>
      <c r="ZS203"/>
      <c r="ZT203"/>
      <c r="ZU203"/>
      <c r="ZV203"/>
      <c r="ZW203"/>
      <c r="ZX203"/>
      <c r="ZY203"/>
      <c r="ZZ203"/>
      <c r="AAA203"/>
      <c r="AAB203"/>
      <c r="AAC203"/>
      <c r="AAD203"/>
      <c r="AAE203"/>
      <c r="AAF203"/>
      <c r="AAG203"/>
      <c r="AAH203"/>
      <c r="AAI203"/>
      <c r="AAJ203"/>
      <c r="AAK203"/>
      <c r="AAL203"/>
      <c r="AAM203"/>
      <c r="AAN203"/>
      <c r="AAO203"/>
      <c r="AAP203"/>
      <c r="AAQ203"/>
      <c r="AAR203"/>
      <c r="AAS203"/>
      <c r="AAT203"/>
      <c r="AAU203"/>
      <c r="AAV203"/>
      <c r="AAW203"/>
      <c r="AAX203"/>
      <c r="AAY203"/>
      <c r="AAZ203"/>
      <c r="ABA203"/>
      <c r="ABB203"/>
      <c r="ABC203"/>
      <c r="ABD203"/>
      <c r="ABE203"/>
      <c r="ABF203"/>
      <c r="ABG203"/>
      <c r="ABH203"/>
      <c r="ABI203"/>
      <c r="ABJ203"/>
      <c r="ABK203"/>
      <c r="ABL203"/>
      <c r="ABM203"/>
      <c r="ABN203"/>
      <c r="ABO203"/>
      <c r="ABP203"/>
      <c r="ABQ203"/>
      <c r="ABR203"/>
      <c r="ABS203"/>
      <c r="ABT203"/>
      <c r="ABU203"/>
      <c r="ABV203"/>
      <c r="ABW203"/>
      <c r="ABX203"/>
      <c r="ABY203"/>
      <c r="ABZ203"/>
      <c r="ACA203"/>
      <c r="ACB203"/>
      <c r="ACC203"/>
      <c r="ACD203"/>
      <c r="ACE203"/>
      <c r="ACF203"/>
      <c r="ACG203"/>
      <c r="ACH203"/>
      <c r="ACI203"/>
      <c r="ACJ203"/>
      <c r="ACK203"/>
      <c r="ACL203"/>
      <c r="ACM203"/>
      <c r="ACN203"/>
      <c r="ACO203"/>
      <c r="ACP203"/>
      <c r="ACQ203"/>
      <c r="ACR203"/>
      <c r="ACS203"/>
      <c r="ACT203"/>
      <c r="ACU203"/>
      <c r="ACV203"/>
      <c r="ACW203"/>
      <c r="ACX203"/>
      <c r="ACY203"/>
      <c r="ACZ203"/>
      <c r="ADA203"/>
      <c r="ADB203"/>
      <c r="ADC203"/>
      <c r="ADD203"/>
      <c r="ADE203"/>
      <c r="ADF203"/>
      <c r="ADG203"/>
      <c r="ADH203"/>
      <c r="ADI203"/>
      <c r="ADJ203"/>
      <c r="ADK203"/>
      <c r="ADL203"/>
      <c r="ADM203"/>
      <c r="ADN203"/>
      <c r="ADO203"/>
      <c r="ADP203"/>
      <c r="ADQ203"/>
      <c r="ADR203"/>
      <c r="ADS203"/>
      <c r="ADT203"/>
      <c r="ADU203"/>
      <c r="ADV203"/>
      <c r="ADW203"/>
      <c r="ADX203"/>
      <c r="ADY203"/>
      <c r="ADZ203"/>
      <c r="AEA203"/>
      <c r="AEB203"/>
      <c r="AEC203"/>
      <c r="AED203"/>
      <c r="AEE203"/>
      <c r="AEF203"/>
      <c r="AEG203"/>
      <c r="AEH203"/>
      <c r="AEI203"/>
      <c r="AEJ203"/>
      <c r="AEK203"/>
      <c r="AEL203"/>
      <c r="AEM203"/>
      <c r="AEN203"/>
      <c r="AEO203"/>
      <c r="AEP203"/>
      <c r="AEQ203"/>
      <c r="AER203"/>
      <c r="AES203"/>
      <c r="AET203"/>
      <c r="AEU203"/>
      <c r="AEV203"/>
      <c r="AEW203"/>
      <c r="AEX203"/>
      <c r="AEY203"/>
      <c r="AEZ203"/>
      <c r="AFA203"/>
      <c r="AFB203"/>
      <c r="AFC203"/>
      <c r="AFD203"/>
      <c r="AFE203"/>
      <c r="AFF203"/>
      <c r="AFG203"/>
      <c r="AFH203"/>
      <c r="AFI203"/>
      <c r="AFJ203"/>
      <c r="AFK203"/>
      <c r="AFL203"/>
      <c r="AFM203"/>
      <c r="AFN203"/>
      <c r="AFO203"/>
      <c r="AFP203"/>
      <c r="AFQ203"/>
      <c r="AFR203"/>
      <c r="AFS203"/>
      <c r="AFT203"/>
      <c r="AFU203"/>
      <c r="AFV203"/>
      <c r="AFW203"/>
      <c r="AFX203"/>
      <c r="AFY203"/>
      <c r="AFZ203"/>
      <c r="AGA203"/>
      <c r="AGB203"/>
      <c r="AGC203"/>
      <c r="AGD203"/>
      <c r="AGE203"/>
      <c r="AGF203"/>
      <c r="AGG203"/>
      <c r="AGH203"/>
      <c r="AGI203"/>
      <c r="AGJ203"/>
      <c r="AGK203"/>
      <c r="AGL203"/>
      <c r="AGM203"/>
      <c r="AGN203"/>
      <c r="AGO203"/>
      <c r="AGP203"/>
      <c r="AGQ203"/>
      <c r="AGR203"/>
      <c r="AGS203"/>
      <c r="AGT203"/>
      <c r="AGU203"/>
      <c r="AGV203"/>
      <c r="AGW203"/>
      <c r="AGX203"/>
      <c r="AGY203"/>
      <c r="AGZ203"/>
      <c r="AHA203"/>
      <c r="AHB203"/>
      <c r="AHC203"/>
      <c r="AHD203"/>
      <c r="AHE203"/>
      <c r="AHF203"/>
      <c r="AHG203"/>
      <c r="AHH203"/>
      <c r="AHI203"/>
      <c r="AHJ203"/>
      <c r="AHK203"/>
      <c r="AHL203"/>
      <c r="AHM203"/>
      <c r="AHN203"/>
      <c r="AHO203"/>
      <c r="AHP203"/>
      <c r="AHQ203"/>
      <c r="AHR203"/>
      <c r="AHS203"/>
      <c r="AHT203"/>
      <c r="AHU203"/>
      <c r="AHV203"/>
      <c r="AHW203"/>
      <c r="AHX203"/>
      <c r="AHY203"/>
      <c r="AHZ203"/>
      <c r="AIA203"/>
      <c r="AIB203"/>
      <c r="AIC203"/>
      <c r="AID203"/>
      <c r="AIE203"/>
      <c r="AIF203"/>
      <c r="AIG203"/>
      <c r="AIH203"/>
      <c r="AII203"/>
      <c r="AIJ203"/>
      <c r="AIK203"/>
      <c r="AIL203"/>
      <c r="AIM203"/>
      <c r="AIN203"/>
      <c r="AIO203"/>
      <c r="AIP203"/>
      <c r="AIQ203"/>
      <c r="AIR203"/>
      <c r="AIS203"/>
      <c r="AIT203"/>
      <c r="AIU203"/>
      <c r="AIV203"/>
      <c r="AIW203"/>
      <c r="AIX203"/>
      <c r="AIY203"/>
      <c r="AIZ203"/>
      <c r="AJA203"/>
      <c r="AJB203"/>
      <c r="AJC203"/>
      <c r="AJD203"/>
      <c r="AJE203"/>
      <c r="AJF203"/>
      <c r="AJG203"/>
      <c r="AJH203"/>
      <c r="AJI203"/>
      <c r="AJJ203"/>
      <c r="AJK203"/>
      <c r="AJL203"/>
      <c r="AJM203"/>
      <c r="AJN203"/>
      <c r="AJO203"/>
      <c r="AJP203"/>
      <c r="AJQ203"/>
      <c r="AJR203"/>
      <c r="AJS203"/>
      <c r="AJT203"/>
      <c r="AJU203"/>
      <c r="AJV203"/>
      <c r="AJW203"/>
      <c r="AJX203"/>
      <c r="AJY203"/>
      <c r="AJZ203"/>
      <c r="AKA203"/>
      <c r="AKB203"/>
      <c r="AKC203"/>
      <c r="AKD203"/>
      <c r="AKE203"/>
      <c r="AKF203"/>
      <c r="AKG203"/>
      <c r="AKH203"/>
      <c r="AKI203"/>
      <c r="AKJ203"/>
      <c r="AKK203"/>
      <c r="AKL203"/>
      <c r="AKM203"/>
      <c r="AKN203"/>
      <c r="AKO203"/>
      <c r="AKP203"/>
      <c r="AKQ203"/>
      <c r="AKR203"/>
      <c r="AKS203"/>
      <c r="AKT203"/>
      <c r="AKU203"/>
      <c r="AKV203"/>
      <c r="AKW203"/>
      <c r="AKX203"/>
      <c r="AKY203"/>
      <c r="AKZ203"/>
      <c r="ALA203"/>
      <c r="ALB203"/>
      <c r="ALC203"/>
      <c r="ALD203"/>
      <c r="ALE203"/>
      <c r="ALF203"/>
      <c r="ALG203"/>
      <c r="ALH203"/>
      <c r="ALI203"/>
      <c r="ALJ203"/>
      <c r="ALK203"/>
      <c r="ALL203"/>
      <c r="ALM203"/>
      <c r="ALN203"/>
      <c r="ALO203"/>
      <c r="ALP203"/>
      <c r="ALQ203"/>
      <c r="ALR203"/>
      <c r="ALS203"/>
      <c r="ALT203"/>
      <c r="ALU203"/>
      <c r="ALV203"/>
      <c r="ALW203"/>
      <c r="ALX203"/>
      <c r="ALY203"/>
      <c r="ALZ203"/>
      <c r="AMA203"/>
      <c r="AMB203"/>
      <c r="AMC203"/>
      <c r="AMD203"/>
      <c r="AME203"/>
      <c r="AMF203"/>
      <c r="AMG203"/>
    </row>
    <row r="204" spans="1:1024" ht="24.75" customHeight="1" x14ac:dyDescent="0.2">
      <c r="A204" s="114" t="s">
        <v>435</v>
      </c>
      <c r="B204" s="115" t="s">
        <v>305</v>
      </c>
      <c r="C204" s="121">
        <v>1574</v>
      </c>
      <c r="D204" s="117" t="s">
        <v>770</v>
      </c>
      <c r="E204" s="118" t="s">
        <v>500</v>
      </c>
      <c r="F204" s="102">
        <v>1</v>
      </c>
      <c r="G204" s="119">
        <v>12.0435</v>
      </c>
      <c r="H204" s="132"/>
      <c r="I204" s="120">
        <f t="shared" si="5"/>
        <v>0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  <c r="XY204"/>
      <c r="XZ204"/>
      <c r="YA204"/>
      <c r="YB204"/>
      <c r="YC204"/>
      <c r="YD204"/>
      <c r="YE204"/>
      <c r="YF204"/>
      <c r="YG204"/>
      <c r="YH204"/>
      <c r="YI204"/>
      <c r="YJ204"/>
      <c r="YK204"/>
      <c r="YL204"/>
      <c r="YM204"/>
      <c r="YN204"/>
      <c r="YO204"/>
      <c r="YP204"/>
      <c r="YQ204"/>
      <c r="YR204"/>
      <c r="YS204"/>
      <c r="YT204"/>
      <c r="YU204"/>
      <c r="YV204"/>
      <c r="YW204"/>
      <c r="YX204"/>
      <c r="YY204"/>
      <c r="YZ204"/>
      <c r="ZA204"/>
      <c r="ZB204"/>
      <c r="ZC204"/>
      <c r="ZD204"/>
      <c r="ZE204"/>
      <c r="ZF204"/>
      <c r="ZG204"/>
      <c r="ZH204"/>
      <c r="ZI204"/>
      <c r="ZJ204"/>
      <c r="ZK204"/>
      <c r="ZL204"/>
      <c r="ZM204"/>
      <c r="ZN204"/>
      <c r="ZO204"/>
      <c r="ZP204"/>
      <c r="ZQ204"/>
      <c r="ZR204"/>
      <c r="ZS204"/>
      <c r="ZT204"/>
      <c r="ZU204"/>
      <c r="ZV204"/>
      <c r="ZW204"/>
      <c r="ZX204"/>
      <c r="ZY204"/>
      <c r="ZZ204"/>
      <c r="AAA204"/>
      <c r="AAB204"/>
      <c r="AAC204"/>
      <c r="AAD204"/>
      <c r="AAE204"/>
      <c r="AAF204"/>
      <c r="AAG204"/>
      <c r="AAH204"/>
      <c r="AAI204"/>
      <c r="AAJ204"/>
      <c r="AAK204"/>
      <c r="AAL204"/>
      <c r="AAM204"/>
      <c r="AAN204"/>
      <c r="AAO204"/>
      <c r="AAP204"/>
      <c r="AAQ204"/>
      <c r="AAR204"/>
      <c r="AAS204"/>
      <c r="AAT204"/>
      <c r="AAU204"/>
      <c r="AAV204"/>
      <c r="AAW204"/>
      <c r="AAX204"/>
      <c r="AAY204"/>
      <c r="AAZ204"/>
      <c r="ABA204"/>
      <c r="ABB204"/>
      <c r="ABC204"/>
      <c r="ABD204"/>
      <c r="ABE204"/>
      <c r="ABF204"/>
      <c r="ABG204"/>
      <c r="ABH204"/>
      <c r="ABI204"/>
      <c r="ABJ204"/>
      <c r="ABK204"/>
      <c r="ABL204"/>
      <c r="ABM204"/>
      <c r="ABN204"/>
      <c r="ABO204"/>
      <c r="ABP204"/>
      <c r="ABQ204"/>
      <c r="ABR204"/>
      <c r="ABS204"/>
      <c r="ABT204"/>
      <c r="ABU204"/>
      <c r="ABV204"/>
      <c r="ABW204"/>
      <c r="ABX204"/>
      <c r="ABY204"/>
      <c r="ABZ204"/>
      <c r="ACA204"/>
      <c r="ACB204"/>
      <c r="ACC204"/>
      <c r="ACD204"/>
      <c r="ACE204"/>
      <c r="ACF204"/>
      <c r="ACG204"/>
      <c r="ACH204"/>
      <c r="ACI204"/>
      <c r="ACJ204"/>
      <c r="ACK204"/>
      <c r="ACL204"/>
      <c r="ACM204"/>
      <c r="ACN204"/>
      <c r="ACO204"/>
      <c r="ACP204"/>
      <c r="ACQ204"/>
      <c r="ACR204"/>
      <c r="ACS204"/>
      <c r="ACT204"/>
      <c r="ACU204"/>
      <c r="ACV204"/>
      <c r="ACW204"/>
      <c r="ACX204"/>
      <c r="ACY204"/>
      <c r="ACZ204"/>
      <c r="ADA204"/>
      <c r="ADB204"/>
      <c r="ADC204"/>
      <c r="ADD204"/>
      <c r="ADE204"/>
      <c r="ADF204"/>
      <c r="ADG204"/>
      <c r="ADH204"/>
      <c r="ADI204"/>
      <c r="ADJ204"/>
      <c r="ADK204"/>
      <c r="ADL204"/>
      <c r="ADM204"/>
      <c r="ADN204"/>
      <c r="ADO204"/>
      <c r="ADP204"/>
      <c r="ADQ204"/>
      <c r="ADR204"/>
      <c r="ADS204"/>
      <c r="ADT204"/>
      <c r="ADU204"/>
      <c r="ADV204"/>
      <c r="ADW204"/>
      <c r="ADX204"/>
      <c r="ADY204"/>
      <c r="ADZ204"/>
      <c r="AEA204"/>
      <c r="AEB204"/>
      <c r="AEC204"/>
      <c r="AED204"/>
      <c r="AEE204"/>
      <c r="AEF204"/>
      <c r="AEG204"/>
      <c r="AEH204"/>
      <c r="AEI204"/>
      <c r="AEJ204"/>
      <c r="AEK204"/>
      <c r="AEL204"/>
      <c r="AEM204"/>
      <c r="AEN204"/>
      <c r="AEO204"/>
      <c r="AEP204"/>
      <c r="AEQ204"/>
      <c r="AER204"/>
      <c r="AES204"/>
      <c r="AET204"/>
      <c r="AEU204"/>
      <c r="AEV204"/>
      <c r="AEW204"/>
      <c r="AEX204"/>
      <c r="AEY204"/>
      <c r="AEZ204"/>
      <c r="AFA204"/>
      <c r="AFB204"/>
      <c r="AFC204"/>
      <c r="AFD204"/>
      <c r="AFE204"/>
      <c r="AFF204"/>
      <c r="AFG204"/>
      <c r="AFH204"/>
      <c r="AFI204"/>
      <c r="AFJ204"/>
      <c r="AFK204"/>
      <c r="AFL204"/>
      <c r="AFM204"/>
      <c r="AFN204"/>
      <c r="AFO204"/>
      <c r="AFP204"/>
      <c r="AFQ204"/>
      <c r="AFR204"/>
      <c r="AFS204"/>
      <c r="AFT204"/>
      <c r="AFU204"/>
      <c r="AFV204"/>
      <c r="AFW204"/>
      <c r="AFX204"/>
      <c r="AFY204"/>
      <c r="AFZ204"/>
      <c r="AGA204"/>
      <c r="AGB204"/>
      <c r="AGC204"/>
      <c r="AGD204"/>
      <c r="AGE204"/>
      <c r="AGF204"/>
      <c r="AGG204"/>
      <c r="AGH204"/>
      <c r="AGI204"/>
      <c r="AGJ204"/>
      <c r="AGK204"/>
      <c r="AGL204"/>
      <c r="AGM204"/>
      <c r="AGN204"/>
      <c r="AGO204"/>
      <c r="AGP204"/>
      <c r="AGQ204"/>
      <c r="AGR204"/>
      <c r="AGS204"/>
      <c r="AGT204"/>
      <c r="AGU204"/>
      <c r="AGV204"/>
      <c r="AGW204"/>
      <c r="AGX204"/>
      <c r="AGY204"/>
      <c r="AGZ204"/>
      <c r="AHA204"/>
      <c r="AHB204"/>
      <c r="AHC204"/>
      <c r="AHD204"/>
      <c r="AHE204"/>
      <c r="AHF204"/>
      <c r="AHG204"/>
      <c r="AHH204"/>
      <c r="AHI204"/>
      <c r="AHJ204"/>
      <c r="AHK204"/>
      <c r="AHL204"/>
      <c r="AHM204"/>
      <c r="AHN204"/>
      <c r="AHO204"/>
      <c r="AHP204"/>
      <c r="AHQ204"/>
      <c r="AHR204"/>
      <c r="AHS204"/>
      <c r="AHT204"/>
      <c r="AHU204"/>
      <c r="AHV204"/>
      <c r="AHW204"/>
      <c r="AHX204"/>
      <c r="AHY204"/>
      <c r="AHZ204"/>
      <c r="AIA204"/>
      <c r="AIB204"/>
      <c r="AIC204"/>
      <c r="AID204"/>
      <c r="AIE204"/>
      <c r="AIF204"/>
      <c r="AIG204"/>
      <c r="AIH204"/>
      <c r="AII204"/>
      <c r="AIJ204"/>
      <c r="AIK204"/>
      <c r="AIL204"/>
      <c r="AIM204"/>
      <c r="AIN204"/>
      <c r="AIO204"/>
      <c r="AIP204"/>
      <c r="AIQ204"/>
      <c r="AIR204"/>
      <c r="AIS204"/>
      <c r="AIT204"/>
      <c r="AIU204"/>
      <c r="AIV204"/>
      <c r="AIW204"/>
      <c r="AIX204"/>
      <c r="AIY204"/>
      <c r="AIZ204"/>
      <c r="AJA204"/>
      <c r="AJB204"/>
      <c r="AJC204"/>
      <c r="AJD204"/>
      <c r="AJE204"/>
      <c r="AJF204"/>
      <c r="AJG204"/>
      <c r="AJH204"/>
      <c r="AJI204"/>
      <c r="AJJ204"/>
      <c r="AJK204"/>
      <c r="AJL204"/>
      <c r="AJM204"/>
      <c r="AJN204"/>
      <c r="AJO204"/>
      <c r="AJP204"/>
      <c r="AJQ204"/>
      <c r="AJR204"/>
      <c r="AJS204"/>
      <c r="AJT204"/>
      <c r="AJU204"/>
      <c r="AJV204"/>
      <c r="AJW204"/>
      <c r="AJX204"/>
      <c r="AJY204"/>
      <c r="AJZ204"/>
      <c r="AKA204"/>
      <c r="AKB204"/>
      <c r="AKC204"/>
      <c r="AKD204"/>
      <c r="AKE204"/>
      <c r="AKF204"/>
      <c r="AKG204"/>
      <c r="AKH204"/>
      <c r="AKI204"/>
      <c r="AKJ204"/>
      <c r="AKK204"/>
      <c r="AKL204"/>
      <c r="AKM204"/>
      <c r="AKN204"/>
      <c r="AKO204"/>
      <c r="AKP204"/>
      <c r="AKQ204"/>
      <c r="AKR204"/>
      <c r="AKS204"/>
      <c r="AKT204"/>
      <c r="AKU204"/>
      <c r="AKV204"/>
      <c r="AKW204"/>
      <c r="AKX204"/>
      <c r="AKY204"/>
      <c r="AKZ204"/>
      <c r="ALA204"/>
      <c r="ALB204"/>
      <c r="ALC204"/>
      <c r="ALD204"/>
      <c r="ALE204"/>
      <c r="ALF204"/>
      <c r="ALG204"/>
      <c r="ALH204"/>
      <c r="ALI204"/>
      <c r="ALJ204"/>
      <c r="ALK204"/>
      <c r="ALL204"/>
      <c r="ALM204"/>
      <c r="ALN204"/>
      <c r="ALO204"/>
      <c r="ALP204"/>
      <c r="ALQ204"/>
      <c r="ALR204"/>
      <c r="ALS204"/>
      <c r="ALT204"/>
      <c r="ALU204"/>
      <c r="ALV204"/>
      <c r="ALW204"/>
      <c r="ALX204"/>
      <c r="ALY204"/>
      <c r="ALZ204"/>
      <c r="AMA204"/>
      <c r="AMB204"/>
      <c r="AMC204"/>
      <c r="AMD204"/>
      <c r="AME204"/>
      <c r="AMF204"/>
      <c r="AMG204"/>
    </row>
    <row r="205" spans="1:1024" ht="24.75" customHeight="1" x14ac:dyDescent="0.2">
      <c r="A205" s="114" t="s">
        <v>436</v>
      </c>
      <c r="B205" s="115" t="s">
        <v>305</v>
      </c>
      <c r="C205" s="121">
        <v>2388</v>
      </c>
      <c r="D205" s="117" t="s">
        <v>681</v>
      </c>
      <c r="E205" s="118" t="s">
        <v>500</v>
      </c>
      <c r="F205" s="102">
        <v>1</v>
      </c>
      <c r="G205" s="119">
        <v>12.0435</v>
      </c>
      <c r="H205" s="132"/>
      <c r="I205" s="120">
        <f t="shared" si="5"/>
        <v>0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  <c r="TH205"/>
      <c r="TI205"/>
      <c r="TJ205"/>
      <c r="TK205"/>
      <c r="TL205"/>
      <c r="TM205"/>
      <c r="TN205"/>
      <c r="TO205"/>
      <c r="TP205"/>
      <c r="TQ205"/>
      <c r="TR205"/>
      <c r="TS205"/>
      <c r="TT205"/>
      <c r="TU205"/>
      <c r="TV205"/>
      <c r="TW205"/>
      <c r="TX205"/>
      <c r="TY205"/>
      <c r="TZ205"/>
      <c r="UA205"/>
      <c r="UB205"/>
      <c r="UC205"/>
      <c r="UD205"/>
      <c r="UE205"/>
      <c r="UF205"/>
      <c r="UG205"/>
      <c r="UH205"/>
      <c r="UI205"/>
      <c r="UJ205"/>
      <c r="UK205"/>
      <c r="UL205"/>
      <c r="UM205"/>
      <c r="UN205"/>
      <c r="UO205"/>
      <c r="UP205"/>
      <c r="UQ205"/>
      <c r="UR205"/>
      <c r="US205"/>
      <c r="UT205"/>
      <c r="UU205"/>
      <c r="UV205"/>
      <c r="UW205"/>
      <c r="UX205"/>
      <c r="UY205"/>
      <c r="UZ205"/>
      <c r="VA205"/>
      <c r="VB205"/>
      <c r="VC205"/>
      <c r="VD205"/>
      <c r="VE205"/>
      <c r="VF205"/>
      <c r="VG205"/>
      <c r="VH205"/>
      <c r="VI205"/>
      <c r="VJ205"/>
      <c r="VK205"/>
      <c r="VL205"/>
      <c r="VM205"/>
      <c r="VN205"/>
      <c r="VO205"/>
      <c r="VP205"/>
      <c r="VQ205"/>
      <c r="VR205"/>
      <c r="VS205"/>
      <c r="VT205"/>
      <c r="VU205"/>
      <c r="VV205"/>
      <c r="VW205"/>
      <c r="VX205"/>
      <c r="VY205"/>
      <c r="VZ205"/>
      <c r="WA205"/>
      <c r="WB205"/>
      <c r="WC205"/>
      <c r="WD205"/>
      <c r="WE205"/>
      <c r="WF205"/>
      <c r="WG205"/>
      <c r="WH205"/>
      <c r="WI205"/>
      <c r="WJ205"/>
      <c r="WK205"/>
      <c r="WL205"/>
      <c r="WM205"/>
      <c r="WN205"/>
      <c r="WO205"/>
      <c r="WP205"/>
      <c r="WQ205"/>
      <c r="WR205"/>
      <c r="WS205"/>
      <c r="WT205"/>
      <c r="WU205"/>
      <c r="WV205"/>
      <c r="WW205"/>
      <c r="WX205"/>
      <c r="WY205"/>
      <c r="WZ205"/>
      <c r="XA205"/>
      <c r="XB205"/>
      <c r="XC205"/>
      <c r="XD205"/>
      <c r="XE205"/>
      <c r="XF205"/>
      <c r="XG205"/>
      <c r="XH205"/>
      <c r="XI205"/>
      <c r="XJ205"/>
      <c r="XK205"/>
      <c r="XL205"/>
      <c r="XM205"/>
      <c r="XN205"/>
      <c r="XO205"/>
      <c r="XP205"/>
      <c r="XQ205"/>
      <c r="XR205"/>
      <c r="XS205"/>
      <c r="XT205"/>
      <c r="XU205"/>
      <c r="XV205"/>
      <c r="XW205"/>
      <c r="XX205"/>
      <c r="XY205"/>
      <c r="XZ205"/>
      <c r="YA205"/>
      <c r="YB205"/>
      <c r="YC205"/>
      <c r="YD205"/>
      <c r="YE205"/>
      <c r="YF205"/>
      <c r="YG205"/>
      <c r="YH205"/>
      <c r="YI205"/>
      <c r="YJ205"/>
      <c r="YK205"/>
      <c r="YL205"/>
      <c r="YM205"/>
      <c r="YN205"/>
      <c r="YO205"/>
      <c r="YP205"/>
      <c r="YQ205"/>
      <c r="YR205"/>
      <c r="YS205"/>
      <c r="YT205"/>
      <c r="YU205"/>
      <c r="YV205"/>
      <c r="YW205"/>
      <c r="YX205"/>
      <c r="YY205"/>
      <c r="YZ205"/>
      <c r="ZA205"/>
      <c r="ZB205"/>
      <c r="ZC205"/>
      <c r="ZD205"/>
      <c r="ZE205"/>
      <c r="ZF205"/>
      <c r="ZG205"/>
      <c r="ZH205"/>
      <c r="ZI205"/>
      <c r="ZJ205"/>
      <c r="ZK205"/>
      <c r="ZL205"/>
      <c r="ZM205"/>
      <c r="ZN205"/>
      <c r="ZO205"/>
      <c r="ZP205"/>
      <c r="ZQ205"/>
      <c r="ZR205"/>
      <c r="ZS205"/>
      <c r="ZT205"/>
      <c r="ZU205"/>
      <c r="ZV205"/>
      <c r="ZW205"/>
      <c r="ZX205"/>
      <c r="ZY205"/>
      <c r="ZZ205"/>
      <c r="AAA205"/>
      <c r="AAB205"/>
      <c r="AAC205"/>
      <c r="AAD205"/>
      <c r="AAE205"/>
      <c r="AAF205"/>
      <c r="AAG205"/>
      <c r="AAH205"/>
      <c r="AAI205"/>
      <c r="AAJ205"/>
      <c r="AAK205"/>
      <c r="AAL205"/>
      <c r="AAM205"/>
      <c r="AAN205"/>
      <c r="AAO205"/>
      <c r="AAP205"/>
      <c r="AAQ205"/>
      <c r="AAR205"/>
      <c r="AAS205"/>
      <c r="AAT205"/>
      <c r="AAU205"/>
      <c r="AAV205"/>
      <c r="AAW205"/>
      <c r="AAX205"/>
      <c r="AAY205"/>
      <c r="AAZ205"/>
      <c r="ABA205"/>
      <c r="ABB205"/>
      <c r="ABC205"/>
      <c r="ABD205"/>
      <c r="ABE205"/>
      <c r="ABF205"/>
      <c r="ABG205"/>
      <c r="ABH205"/>
      <c r="ABI205"/>
      <c r="ABJ205"/>
      <c r="ABK205"/>
      <c r="ABL205"/>
      <c r="ABM205"/>
      <c r="ABN205"/>
      <c r="ABO205"/>
      <c r="ABP205"/>
      <c r="ABQ205"/>
      <c r="ABR205"/>
      <c r="ABS205"/>
      <c r="ABT205"/>
      <c r="ABU205"/>
      <c r="ABV205"/>
      <c r="ABW205"/>
      <c r="ABX205"/>
      <c r="ABY205"/>
      <c r="ABZ205"/>
      <c r="ACA205"/>
      <c r="ACB205"/>
      <c r="ACC205"/>
      <c r="ACD205"/>
      <c r="ACE205"/>
      <c r="ACF205"/>
      <c r="ACG205"/>
      <c r="ACH205"/>
      <c r="ACI205"/>
      <c r="ACJ205"/>
      <c r="ACK205"/>
      <c r="ACL205"/>
      <c r="ACM205"/>
      <c r="ACN205"/>
      <c r="ACO205"/>
      <c r="ACP205"/>
      <c r="ACQ205"/>
      <c r="ACR205"/>
      <c r="ACS205"/>
      <c r="ACT205"/>
      <c r="ACU205"/>
      <c r="ACV205"/>
      <c r="ACW205"/>
      <c r="ACX205"/>
      <c r="ACY205"/>
      <c r="ACZ205"/>
      <c r="ADA205"/>
      <c r="ADB205"/>
      <c r="ADC205"/>
      <c r="ADD205"/>
      <c r="ADE205"/>
      <c r="ADF205"/>
      <c r="ADG205"/>
      <c r="ADH205"/>
      <c r="ADI205"/>
      <c r="ADJ205"/>
      <c r="ADK205"/>
      <c r="ADL205"/>
      <c r="ADM205"/>
      <c r="ADN205"/>
      <c r="ADO205"/>
      <c r="ADP205"/>
      <c r="ADQ205"/>
      <c r="ADR205"/>
      <c r="ADS205"/>
      <c r="ADT205"/>
      <c r="ADU205"/>
      <c r="ADV205"/>
      <c r="ADW205"/>
      <c r="ADX205"/>
      <c r="ADY205"/>
      <c r="ADZ205"/>
      <c r="AEA205"/>
      <c r="AEB205"/>
      <c r="AEC205"/>
      <c r="AED205"/>
      <c r="AEE205"/>
      <c r="AEF205"/>
      <c r="AEG205"/>
      <c r="AEH205"/>
      <c r="AEI205"/>
      <c r="AEJ205"/>
      <c r="AEK205"/>
      <c r="AEL205"/>
      <c r="AEM205"/>
      <c r="AEN205"/>
      <c r="AEO205"/>
      <c r="AEP205"/>
      <c r="AEQ205"/>
      <c r="AER205"/>
      <c r="AES205"/>
      <c r="AET205"/>
      <c r="AEU205"/>
      <c r="AEV205"/>
      <c r="AEW205"/>
      <c r="AEX205"/>
      <c r="AEY205"/>
      <c r="AEZ205"/>
      <c r="AFA205"/>
      <c r="AFB205"/>
      <c r="AFC205"/>
      <c r="AFD205"/>
      <c r="AFE205"/>
      <c r="AFF205"/>
      <c r="AFG205"/>
      <c r="AFH205"/>
      <c r="AFI205"/>
      <c r="AFJ205"/>
      <c r="AFK205"/>
      <c r="AFL205"/>
      <c r="AFM205"/>
      <c r="AFN205"/>
      <c r="AFO205"/>
      <c r="AFP205"/>
      <c r="AFQ205"/>
      <c r="AFR205"/>
      <c r="AFS205"/>
      <c r="AFT205"/>
      <c r="AFU205"/>
      <c r="AFV205"/>
      <c r="AFW205"/>
      <c r="AFX205"/>
      <c r="AFY205"/>
      <c r="AFZ205"/>
      <c r="AGA205"/>
      <c r="AGB205"/>
      <c r="AGC205"/>
      <c r="AGD205"/>
      <c r="AGE205"/>
      <c r="AGF205"/>
      <c r="AGG205"/>
      <c r="AGH205"/>
      <c r="AGI205"/>
      <c r="AGJ205"/>
      <c r="AGK205"/>
      <c r="AGL205"/>
      <c r="AGM205"/>
      <c r="AGN205"/>
      <c r="AGO205"/>
      <c r="AGP205"/>
      <c r="AGQ205"/>
      <c r="AGR205"/>
      <c r="AGS205"/>
      <c r="AGT205"/>
      <c r="AGU205"/>
      <c r="AGV205"/>
      <c r="AGW205"/>
      <c r="AGX205"/>
      <c r="AGY205"/>
      <c r="AGZ205"/>
      <c r="AHA205"/>
      <c r="AHB205"/>
      <c r="AHC205"/>
      <c r="AHD205"/>
      <c r="AHE205"/>
      <c r="AHF205"/>
      <c r="AHG205"/>
      <c r="AHH205"/>
      <c r="AHI205"/>
      <c r="AHJ205"/>
      <c r="AHK205"/>
      <c r="AHL205"/>
      <c r="AHM205"/>
      <c r="AHN205"/>
      <c r="AHO205"/>
      <c r="AHP205"/>
      <c r="AHQ205"/>
      <c r="AHR205"/>
      <c r="AHS205"/>
      <c r="AHT205"/>
      <c r="AHU205"/>
      <c r="AHV205"/>
      <c r="AHW205"/>
      <c r="AHX205"/>
      <c r="AHY205"/>
      <c r="AHZ205"/>
      <c r="AIA205"/>
      <c r="AIB205"/>
      <c r="AIC205"/>
      <c r="AID205"/>
      <c r="AIE205"/>
      <c r="AIF205"/>
      <c r="AIG205"/>
      <c r="AIH205"/>
      <c r="AII205"/>
      <c r="AIJ205"/>
      <c r="AIK205"/>
      <c r="AIL205"/>
      <c r="AIM205"/>
      <c r="AIN205"/>
      <c r="AIO205"/>
      <c r="AIP205"/>
      <c r="AIQ205"/>
      <c r="AIR205"/>
      <c r="AIS205"/>
      <c r="AIT205"/>
      <c r="AIU205"/>
      <c r="AIV205"/>
      <c r="AIW205"/>
      <c r="AIX205"/>
      <c r="AIY205"/>
      <c r="AIZ205"/>
      <c r="AJA205"/>
      <c r="AJB205"/>
      <c r="AJC205"/>
      <c r="AJD205"/>
      <c r="AJE205"/>
      <c r="AJF205"/>
      <c r="AJG205"/>
      <c r="AJH205"/>
      <c r="AJI205"/>
      <c r="AJJ205"/>
      <c r="AJK205"/>
      <c r="AJL205"/>
      <c r="AJM205"/>
      <c r="AJN205"/>
      <c r="AJO205"/>
      <c r="AJP205"/>
      <c r="AJQ205"/>
      <c r="AJR205"/>
      <c r="AJS205"/>
      <c r="AJT205"/>
      <c r="AJU205"/>
      <c r="AJV205"/>
      <c r="AJW205"/>
      <c r="AJX205"/>
      <c r="AJY205"/>
      <c r="AJZ205"/>
      <c r="AKA205"/>
      <c r="AKB205"/>
      <c r="AKC205"/>
      <c r="AKD205"/>
      <c r="AKE205"/>
      <c r="AKF205"/>
      <c r="AKG205"/>
      <c r="AKH205"/>
      <c r="AKI205"/>
      <c r="AKJ205"/>
      <c r="AKK205"/>
      <c r="AKL205"/>
      <c r="AKM205"/>
      <c r="AKN205"/>
      <c r="AKO205"/>
      <c r="AKP205"/>
      <c r="AKQ205"/>
      <c r="AKR205"/>
      <c r="AKS205"/>
      <c r="AKT205"/>
      <c r="AKU205"/>
      <c r="AKV205"/>
      <c r="AKW205"/>
      <c r="AKX205"/>
      <c r="AKY205"/>
      <c r="AKZ205"/>
      <c r="ALA205"/>
      <c r="ALB205"/>
      <c r="ALC205"/>
      <c r="ALD205"/>
      <c r="ALE205"/>
      <c r="ALF205"/>
      <c r="ALG205"/>
      <c r="ALH205"/>
      <c r="ALI205"/>
      <c r="ALJ205"/>
      <c r="ALK205"/>
      <c r="ALL205"/>
      <c r="ALM205"/>
      <c r="ALN205"/>
      <c r="ALO205"/>
      <c r="ALP205"/>
      <c r="ALQ205"/>
      <c r="ALR205"/>
      <c r="ALS205"/>
      <c r="ALT205"/>
      <c r="ALU205"/>
      <c r="ALV205"/>
      <c r="ALW205"/>
      <c r="ALX205"/>
      <c r="ALY205"/>
      <c r="ALZ205"/>
      <c r="AMA205"/>
      <c r="AMB205"/>
      <c r="AMC205"/>
      <c r="AMD205"/>
      <c r="AME205"/>
      <c r="AMF205"/>
      <c r="AMG205"/>
    </row>
    <row r="206" spans="1:1024" ht="24.75" customHeight="1" x14ac:dyDescent="0.2">
      <c r="A206" s="114" t="s">
        <v>436</v>
      </c>
      <c r="B206" s="115" t="s">
        <v>305</v>
      </c>
      <c r="C206" s="121">
        <v>1571</v>
      </c>
      <c r="D206" s="117" t="s">
        <v>774</v>
      </c>
      <c r="E206" s="118" t="s">
        <v>500</v>
      </c>
      <c r="F206" s="102">
        <v>2</v>
      </c>
      <c r="G206" s="119">
        <v>24.087</v>
      </c>
      <c r="H206" s="132"/>
      <c r="I206" s="120">
        <f t="shared" si="5"/>
        <v>0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  <c r="TH206"/>
      <c r="TI206"/>
      <c r="TJ206"/>
      <c r="TK206"/>
      <c r="TL206"/>
      <c r="TM206"/>
      <c r="TN206"/>
      <c r="TO206"/>
      <c r="TP206"/>
      <c r="TQ206"/>
      <c r="TR206"/>
      <c r="TS206"/>
      <c r="TT206"/>
      <c r="TU206"/>
      <c r="TV206"/>
      <c r="TW206"/>
      <c r="TX206"/>
      <c r="TY206"/>
      <c r="TZ206"/>
      <c r="UA206"/>
      <c r="UB206"/>
      <c r="UC206"/>
      <c r="UD206"/>
      <c r="UE206"/>
      <c r="UF206"/>
      <c r="UG206"/>
      <c r="UH206"/>
      <c r="UI206"/>
      <c r="UJ206"/>
      <c r="UK206"/>
      <c r="UL206"/>
      <c r="UM206"/>
      <c r="UN206"/>
      <c r="UO206"/>
      <c r="UP206"/>
      <c r="UQ206"/>
      <c r="UR206"/>
      <c r="US206"/>
      <c r="UT206"/>
      <c r="UU206"/>
      <c r="UV206"/>
      <c r="UW206"/>
      <c r="UX206"/>
      <c r="UY206"/>
      <c r="UZ206"/>
      <c r="VA206"/>
      <c r="VB206"/>
      <c r="VC206"/>
      <c r="VD206"/>
      <c r="VE206"/>
      <c r="VF206"/>
      <c r="VG206"/>
      <c r="VH206"/>
      <c r="VI206"/>
      <c r="VJ206"/>
      <c r="VK206"/>
      <c r="VL206"/>
      <c r="VM206"/>
      <c r="VN206"/>
      <c r="VO206"/>
      <c r="VP206"/>
      <c r="VQ206"/>
      <c r="VR206"/>
      <c r="VS206"/>
      <c r="VT206"/>
      <c r="VU206"/>
      <c r="VV206"/>
      <c r="VW206"/>
      <c r="VX206"/>
      <c r="VY206"/>
      <c r="VZ206"/>
      <c r="WA206"/>
      <c r="WB206"/>
      <c r="WC206"/>
      <c r="WD206"/>
      <c r="WE206"/>
      <c r="WF206"/>
      <c r="WG206"/>
      <c r="WH206"/>
      <c r="WI206"/>
      <c r="WJ206"/>
      <c r="WK206"/>
      <c r="WL206"/>
      <c r="WM206"/>
      <c r="WN206"/>
      <c r="WO206"/>
      <c r="WP206"/>
      <c r="WQ206"/>
      <c r="WR206"/>
      <c r="WS206"/>
      <c r="WT206"/>
      <c r="WU206"/>
      <c r="WV206"/>
      <c r="WW206"/>
      <c r="WX206"/>
      <c r="WY206"/>
      <c r="WZ206"/>
      <c r="XA206"/>
      <c r="XB206"/>
      <c r="XC206"/>
      <c r="XD206"/>
      <c r="XE206"/>
      <c r="XF206"/>
      <c r="XG206"/>
      <c r="XH206"/>
      <c r="XI206"/>
      <c r="XJ206"/>
      <c r="XK206"/>
      <c r="XL206"/>
      <c r="XM206"/>
      <c r="XN206"/>
      <c r="XO206"/>
      <c r="XP206"/>
      <c r="XQ206"/>
      <c r="XR206"/>
      <c r="XS206"/>
      <c r="XT206"/>
      <c r="XU206"/>
      <c r="XV206"/>
      <c r="XW206"/>
      <c r="XX206"/>
      <c r="XY206"/>
      <c r="XZ206"/>
      <c r="YA206"/>
      <c r="YB206"/>
      <c r="YC206"/>
      <c r="YD206"/>
      <c r="YE206"/>
      <c r="YF206"/>
      <c r="YG206"/>
      <c r="YH206"/>
      <c r="YI206"/>
      <c r="YJ206"/>
      <c r="YK206"/>
      <c r="YL206"/>
      <c r="YM206"/>
      <c r="YN206"/>
      <c r="YO206"/>
      <c r="YP206"/>
      <c r="YQ206"/>
      <c r="YR206"/>
      <c r="YS206"/>
      <c r="YT206"/>
      <c r="YU206"/>
      <c r="YV206"/>
      <c r="YW206"/>
      <c r="YX206"/>
      <c r="YY206"/>
      <c r="YZ206"/>
      <c r="ZA206"/>
      <c r="ZB206"/>
      <c r="ZC206"/>
      <c r="ZD206"/>
      <c r="ZE206"/>
      <c r="ZF206"/>
      <c r="ZG206"/>
      <c r="ZH206"/>
      <c r="ZI206"/>
      <c r="ZJ206"/>
      <c r="ZK206"/>
      <c r="ZL206"/>
      <c r="ZM206"/>
      <c r="ZN206"/>
      <c r="ZO206"/>
      <c r="ZP206"/>
      <c r="ZQ206"/>
      <c r="ZR206"/>
      <c r="ZS206"/>
      <c r="ZT206"/>
      <c r="ZU206"/>
      <c r="ZV206"/>
      <c r="ZW206"/>
      <c r="ZX206"/>
      <c r="ZY206"/>
      <c r="ZZ206"/>
      <c r="AAA206"/>
      <c r="AAB206"/>
      <c r="AAC206"/>
      <c r="AAD206"/>
      <c r="AAE206"/>
      <c r="AAF206"/>
      <c r="AAG206"/>
      <c r="AAH206"/>
      <c r="AAI206"/>
      <c r="AAJ206"/>
      <c r="AAK206"/>
      <c r="AAL206"/>
      <c r="AAM206"/>
      <c r="AAN206"/>
      <c r="AAO206"/>
      <c r="AAP206"/>
      <c r="AAQ206"/>
      <c r="AAR206"/>
      <c r="AAS206"/>
      <c r="AAT206"/>
      <c r="AAU206"/>
      <c r="AAV206"/>
      <c r="AAW206"/>
      <c r="AAX206"/>
      <c r="AAY206"/>
      <c r="AAZ206"/>
      <c r="ABA206"/>
      <c r="ABB206"/>
      <c r="ABC206"/>
      <c r="ABD206"/>
      <c r="ABE206"/>
      <c r="ABF206"/>
      <c r="ABG206"/>
      <c r="ABH206"/>
      <c r="ABI206"/>
      <c r="ABJ206"/>
      <c r="ABK206"/>
      <c r="ABL206"/>
      <c r="ABM206"/>
      <c r="ABN206"/>
      <c r="ABO206"/>
      <c r="ABP206"/>
      <c r="ABQ206"/>
      <c r="ABR206"/>
      <c r="ABS206"/>
      <c r="ABT206"/>
      <c r="ABU206"/>
      <c r="ABV206"/>
      <c r="ABW206"/>
      <c r="ABX206"/>
      <c r="ABY206"/>
      <c r="ABZ206"/>
      <c r="ACA206"/>
      <c r="ACB206"/>
      <c r="ACC206"/>
      <c r="ACD206"/>
      <c r="ACE206"/>
      <c r="ACF206"/>
      <c r="ACG206"/>
      <c r="ACH206"/>
      <c r="ACI206"/>
      <c r="ACJ206"/>
      <c r="ACK206"/>
      <c r="ACL206"/>
      <c r="ACM206"/>
      <c r="ACN206"/>
      <c r="ACO206"/>
      <c r="ACP206"/>
      <c r="ACQ206"/>
      <c r="ACR206"/>
      <c r="ACS206"/>
      <c r="ACT206"/>
      <c r="ACU206"/>
      <c r="ACV206"/>
      <c r="ACW206"/>
      <c r="ACX206"/>
      <c r="ACY206"/>
      <c r="ACZ206"/>
      <c r="ADA206"/>
      <c r="ADB206"/>
      <c r="ADC206"/>
      <c r="ADD206"/>
      <c r="ADE206"/>
      <c r="ADF206"/>
      <c r="ADG206"/>
      <c r="ADH206"/>
      <c r="ADI206"/>
      <c r="ADJ206"/>
      <c r="ADK206"/>
      <c r="ADL206"/>
      <c r="ADM206"/>
      <c r="ADN206"/>
      <c r="ADO206"/>
      <c r="ADP206"/>
      <c r="ADQ206"/>
      <c r="ADR206"/>
      <c r="ADS206"/>
      <c r="ADT206"/>
      <c r="ADU206"/>
      <c r="ADV206"/>
      <c r="ADW206"/>
      <c r="ADX206"/>
      <c r="ADY206"/>
      <c r="ADZ206"/>
      <c r="AEA206"/>
      <c r="AEB206"/>
      <c r="AEC206"/>
      <c r="AED206"/>
      <c r="AEE206"/>
      <c r="AEF206"/>
      <c r="AEG206"/>
      <c r="AEH206"/>
      <c r="AEI206"/>
      <c r="AEJ206"/>
      <c r="AEK206"/>
      <c r="AEL206"/>
      <c r="AEM206"/>
      <c r="AEN206"/>
      <c r="AEO206"/>
      <c r="AEP206"/>
      <c r="AEQ206"/>
      <c r="AER206"/>
      <c r="AES206"/>
      <c r="AET206"/>
      <c r="AEU206"/>
      <c r="AEV206"/>
      <c r="AEW206"/>
      <c r="AEX206"/>
      <c r="AEY206"/>
      <c r="AEZ206"/>
      <c r="AFA206"/>
      <c r="AFB206"/>
      <c r="AFC206"/>
      <c r="AFD206"/>
      <c r="AFE206"/>
      <c r="AFF206"/>
      <c r="AFG206"/>
      <c r="AFH206"/>
      <c r="AFI206"/>
      <c r="AFJ206"/>
      <c r="AFK206"/>
      <c r="AFL206"/>
      <c r="AFM206"/>
      <c r="AFN206"/>
      <c r="AFO206"/>
      <c r="AFP206"/>
      <c r="AFQ206"/>
      <c r="AFR206"/>
      <c r="AFS206"/>
      <c r="AFT206"/>
      <c r="AFU206"/>
      <c r="AFV206"/>
      <c r="AFW206"/>
      <c r="AFX206"/>
      <c r="AFY206"/>
      <c r="AFZ206"/>
      <c r="AGA206"/>
      <c r="AGB206"/>
      <c r="AGC206"/>
      <c r="AGD206"/>
      <c r="AGE206"/>
      <c r="AGF206"/>
      <c r="AGG206"/>
      <c r="AGH206"/>
      <c r="AGI206"/>
      <c r="AGJ206"/>
      <c r="AGK206"/>
      <c r="AGL206"/>
      <c r="AGM206"/>
      <c r="AGN206"/>
      <c r="AGO206"/>
      <c r="AGP206"/>
      <c r="AGQ206"/>
      <c r="AGR206"/>
      <c r="AGS206"/>
      <c r="AGT206"/>
      <c r="AGU206"/>
      <c r="AGV206"/>
      <c r="AGW206"/>
      <c r="AGX206"/>
      <c r="AGY206"/>
      <c r="AGZ206"/>
      <c r="AHA206"/>
      <c r="AHB206"/>
      <c r="AHC206"/>
      <c r="AHD206"/>
      <c r="AHE206"/>
      <c r="AHF206"/>
      <c r="AHG206"/>
      <c r="AHH206"/>
      <c r="AHI206"/>
      <c r="AHJ206"/>
      <c r="AHK206"/>
      <c r="AHL206"/>
      <c r="AHM206"/>
      <c r="AHN206"/>
      <c r="AHO206"/>
      <c r="AHP206"/>
      <c r="AHQ206"/>
      <c r="AHR206"/>
      <c r="AHS206"/>
      <c r="AHT206"/>
      <c r="AHU206"/>
      <c r="AHV206"/>
      <c r="AHW206"/>
      <c r="AHX206"/>
      <c r="AHY206"/>
      <c r="AHZ206"/>
      <c r="AIA206"/>
      <c r="AIB206"/>
      <c r="AIC206"/>
      <c r="AID206"/>
      <c r="AIE206"/>
      <c r="AIF206"/>
      <c r="AIG206"/>
      <c r="AIH206"/>
      <c r="AII206"/>
      <c r="AIJ206"/>
      <c r="AIK206"/>
      <c r="AIL206"/>
      <c r="AIM206"/>
      <c r="AIN206"/>
      <c r="AIO206"/>
      <c r="AIP206"/>
      <c r="AIQ206"/>
      <c r="AIR206"/>
      <c r="AIS206"/>
      <c r="AIT206"/>
      <c r="AIU206"/>
      <c r="AIV206"/>
      <c r="AIW206"/>
      <c r="AIX206"/>
      <c r="AIY206"/>
      <c r="AIZ206"/>
      <c r="AJA206"/>
      <c r="AJB206"/>
      <c r="AJC206"/>
      <c r="AJD206"/>
      <c r="AJE206"/>
      <c r="AJF206"/>
      <c r="AJG206"/>
      <c r="AJH206"/>
      <c r="AJI206"/>
      <c r="AJJ206"/>
      <c r="AJK206"/>
      <c r="AJL206"/>
      <c r="AJM206"/>
      <c r="AJN206"/>
      <c r="AJO206"/>
      <c r="AJP206"/>
      <c r="AJQ206"/>
      <c r="AJR206"/>
      <c r="AJS206"/>
      <c r="AJT206"/>
      <c r="AJU206"/>
      <c r="AJV206"/>
      <c r="AJW206"/>
      <c r="AJX206"/>
      <c r="AJY206"/>
      <c r="AJZ206"/>
      <c r="AKA206"/>
      <c r="AKB206"/>
      <c r="AKC206"/>
      <c r="AKD206"/>
      <c r="AKE206"/>
      <c r="AKF206"/>
      <c r="AKG206"/>
      <c r="AKH206"/>
      <c r="AKI206"/>
      <c r="AKJ206"/>
      <c r="AKK206"/>
      <c r="AKL206"/>
      <c r="AKM206"/>
      <c r="AKN206"/>
      <c r="AKO206"/>
      <c r="AKP206"/>
      <c r="AKQ206"/>
      <c r="AKR206"/>
      <c r="AKS206"/>
      <c r="AKT206"/>
      <c r="AKU206"/>
      <c r="AKV206"/>
      <c r="AKW206"/>
      <c r="AKX206"/>
      <c r="AKY206"/>
      <c r="AKZ206"/>
      <c r="ALA206"/>
      <c r="ALB206"/>
      <c r="ALC206"/>
      <c r="ALD206"/>
      <c r="ALE206"/>
      <c r="ALF206"/>
      <c r="ALG206"/>
      <c r="ALH206"/>
      <c r="ALI206"/>
      <c r="ALJ206"/>
      <c r="ALK206"/>
      <c r="ALL206"/>
      <c r="ALM206"/>
      <c r="ALN206"/>
      <c r="ALO206"/>
      <c r="ALP206"/>
      <c r="ALQ206"/>
      <c r="ALR206"/>
      <c r="ALS206"/>
      <c r="ALT206"/>
      <c r="ALU206"/>
      <c r="ALV206"/>
      <c r="ALW206"/>
      <c r="ALX206"/>
      <c r="ALY206"/>
      <c r="ALZ206"/>
      <c r="AMA206"/>
      <c r="AMB206"/>
      <c r="AMC206"/>
      <c r="AMD206"/>
      <c r="AME206"/>
      <c r="AMF206"/>
      <c r="AMG206"/>
    </row>
    <row r="207" spans="1:1024" ht="24.75" customHeight="1" x14ac:dyDescent="0.2">
      <c r="A207" s="114" t="s">
        <v>437</v>
      </c>
      <c r="B207" s="115" t="s">
        <v>305</v>
      </c>
      <c r="C207" s="121">
        <v>2373</v>
      </c>
      <c r="D207" s="117" t="s">
        <v>682</v>
      </c>
      <c r="E207" s="118" t="s">
        <v>500</v>
      </c>
      <c r="F207" s="102">
        <v>1</v>
      </c>
      <c r="G207" s="119">
        <v>12.0435</v>
      </c>
      <c r="H207" s="132"/>
      <c r="I207" s="120">
        <f t="shared" si="5"/>
        <v>0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  <c r="SX207"/>
      <c r="SY207"/>
      <c r="SZ207"/>
      <c r="TA207"/>
      <c r="TB207"/>
      <c r="TC207"/>
      <c r="TD207"/>
      <c r="TE207"/>
      <c r="TF207"/>
      <c r="TG207"/>
      <c r="TH207"/>
      <c r="TI207"/>
      <c r="TJ207"/>
      <c r="TK207"/>
      <c r="TL207"/>
      <c r="TM207"/>
      <c r="TN207"/>
      <c r="TO207"/>
      <c r="TP207"/>
      <c r="TQ207"/>
      <c r="TR207"/>
      <c r="TS207"/>
      <c r="TT207"/>
      <c r="TU207"/>
      <c r="TV207"/>
      <c r="TW207"/>
      <c r="TX207"/>
      <c r="TY207"/>
      <c r="TZ207"/>
      <c r="UA207"/>
      <c r="UB207"/>
      <c r="UC207"/>
      <c r="UD207"/>
      <c r="UE207"/>
      <c r="UF207"/>
      <c r="UG207"/>
      <c r="UH207"/>
      <c r="UI207"/>
      <c r="UJ207"/>
      <c r="UK207"/>
      <c r="UL207"/>
      <c r="UM207"/>
      <c r="UN207"/>
      <c r="UO207"/>
      <c r="UP207"/>
      <c r="UQ207"/>
      <c r="UR207"/>
      <c r="US207"/>
      <c r="UT207"/>
      <c r="UU207"/>
      <c r="UV207"/>
      <c r="UW207"/>
      <c r="UX207"/>
      <c r="UY207"/>
      <c r="UZ207"/>
      <c r="VA207"/>
      <c r="VB207"/>
      <c r="VC207"/>
      <c r="VD207"/>
      <c r="VE207"/>
      <c r="VF207"/>
      <c r="VG207"/>
      <c r="VH207"/>
      <c r="VI207"/>
      <c r="VJ207"/>
      <c r="VK207"/>
      <c r="VL207"/>
      <c r="VM207"/>
      <c r="VN207"/>
      <c r="VO207"/>
      <c r="VP207"/>
      <c r="VQ207"/>
      <c r="VR207"/>
      <c r="VS207"/>
      <c r="VT207"/>
      <c r="VU207"/>
      <c r="VV207"/>
      <c r="VW207"/>
      <c r="VX207"/>
      <c r="VY207"/>
      <c r="VZ207"/>
      <c r="WA207"/>
      <c r="WB207"/>
      <c r="WC207"/>
      <c r="WD207"/>
      <c r="WE207"/>
      <c r="WF207"/>
      <c r="WG207"/>
      <c r="WH207"/>
      <c r="WI207"/>
      <c r="WJ207"/>
      <c r="WK207"/>
      <c r="WL207"/>
      <c r="WM207"/>
      <c r="WN207"/>
      <c r="WO207"/>
      <c r="WP207"/>
      <c r="WQ207"/>
      <c r="WR207"/>
      <c r="WS207"/>
      <c r="WT207"/>
      <c r="WU207"/>
      <c r="WV207"/>
      <c r="WW207"/>
      <c r="WX207"/>
      <c r="WY207"/>
      <c r="WZ207"/>
      <c r="XA207"/>
      <c r="XB207"/>
      <c r="XC207"/>
      <c r="XD207"/>
      <c r="XE207"/>
      <c r="XF207"/>
      <c r="XG207"/>
      <c r="XH207"/>
      <c r="XI207"/>
      <c r="XJ207"/>
      <c r="XK207"/>
      <c r="XL207"/>
      <c r="XM207"/>
      <c r="XN207"/>
      <c r="XO207"/>
      <c r="XP207"/>
      <c r="XQ207"/>
      <c r="XR207"/>
      <c r="XS207"/>
      <c r="XT207"/>
      <c r="XU207"/>
      <c r="XV207"/>
      <c r="XW207"/>
      <c r="XX207"/>
      <c r="XY207"/>
      <c r="XZ207"/>
      <c r="YA207"/>
      <c r="YB207"/>
      <c r="YC207"/>
      <c r="YD207"/>
      <c r="YE207"/>
      <c r="YF207"/>
      <c r="YG207"/>
      <c r="YH207"/>
      <c r="YI207"/>
      <c r="YJ207"/>
      <c r="YK207"/>
      <c r="YL207"/>
      <c r="YM207"/>
      <c r="YN207"/>
      <c r="YO207"/>
      <c r="YP207"/>
      <c r="YQ207"/>
      <c r="YR207"/>
      <c r="YS207"/>
      <c r="YT207"/>
      <c r="YU207"/>
      <c r="YV207"/>
      <c r="YW207"/>
      <c r="YX207"/>
      <c r="YY207"/>
      <c r="YZ207"/>
      <c r="ZA207"/>
      <c r="ZB207"/>
      <c r="ZC207"/>
      <c r="ZD207"/>
      <c r="ZE207"/>
      <c r="ZF207"/>
      <c r="ZG207"/>
      <c r="ZH207"/>
      <c r="ZI207"/>
      <c r="ZJ207"/>
      <c r="ZK207"/>
      <c r="ZL207"/>
      <c r="ZM207"/>
      <c r="ZN207"/>
      <c r="ZO207"/>
      <c r="ZP207"/>
      <c r="ZQ207"/>
      <c r="ZR207"/>
      <c r="ZS207"/>
      <c r="ZT207"/>
      <c r="ZU207"/>
      <c r="ZV207"/>
      <c r="ZW207"/>
      <c r="ZX207"/>
      <c r="ZY207"/>
      <c r="ZZ207"/>
      <c r="AAA207"/>
      <c r="AAB207"/>
      <c r="AAC207"/>
      <c r="AAD207"/>
      <c r="AAE207"/>
      <c r="AAF207"/>
      <c r="AAG207"/>
      <c r="AAH207"/>
      <c r="AAI207"/>
      <c r="AAJ207"/>
      <c r="AAK207"/>
      <c r="AAL207"/>
      <c r="AAM207"/>
      <c r="AAN207"/>
      <c r="AAO207"/>
      <c r="AAP207"/>
      <c r="AAQ207"/>
      <c r="AAR207"/>
      <c r="AAS207"/>
      <c r="AAT207"/>
      <c r="AAU207"/>
      <c r="AAV207"/>
      <c r="AAW207"/>
      <c r="AAX207"/>
      <c r="AAY207"/>
      <c r="AAZ207"/>
      <c r="ABA207"/>
      <c r="ABB207"/>
      <c r="ABC207"/>
      <c r="ABD207"/>
      <c r="ABE207"/>
      <c r="ABF207"/>
      <c r="ABG207"/>
      <c r="ABH207"/>
      <c r="ABI207"/>
      <c r="ABJ207"/>
      <c r="ABK207"/>
      <c r="ABL207"/>
      <c r="ABM207"/>
      <c r="ABN207"/>
      <c r="ABO207"/>
      <c r="ABP207"/>
      <c r="ABQ207"/>
      <c r="ABR207"/>
      <c r="ABS207"/>
      <c r="ABT207"/>
      <c r="ABU207"/>
      <c r="ABV207"/>
      <c r="ABW207"/>
      <c r="ABX207"/>
      <c r="ABY207"/>
      <c r="ABZ207"/>
      <c r="ACA207"/>
      <c r="ACB207"/>
      <c r="ACC207"/>
      <c r="ACD207"/>
      <c r="ACE207"/>
      <c r="ACF207"/>
      <c r="ACG207"/>
      <c r="ACH207"/>
      <c r="ACI207"/>
      <c r="ACJ207"/>
      <c r="ACK207"/>
      <c r="ACL207"/>
      <c r="ACM207"/>
      <c r="ACN207"/>
      <c r="ACO207"/>
      <c r="ACP207"/>
      <c r="ACQ207"/>
      <c r="ACR207"/>
      <c r="ACS207"/>
      <c r="ACT207"/>
      <c r="ACU207"/>
      <c r="ACV207"/>
      <c r="ACW207"/>
      <c r="ACX207"/>
      <c r="ACY207"/>
      <c r="ACZ207"/>
      <c r="ADA207"/>
      <c r="ADB207"/>
      <c r="ADC207"/>
      <c r="ADD207"/>
      <c r="ADE207"/>
      <c r="ADF207"/>
      <c r="ADG207"/>
      <c r="ADH207"/>
      <c r="ADI207"/>
      <c r="ADJ207"/>
      <c r="ADK207"/>
      <c r="ADL207"/>
      <c r="ADM207"/>
      <c r="ADN207"/>
      <c r="ADO207"/>
      <c r="ADP207"/>
      <c r="ADQ207"/>
      <c r="ADR207"/>
      <c r="ADS207"/>
      <c r="ADT207"/>
      <c r="ADU207"/>
      <c r="ADV207"/>
      <c r="ADW207"/>
      <c r="ADX207"/>
      <c r="ADY207"/>
      <c r="ADZ207"/>
      <c r="AEA207"/>
      <c r="AEB207"/>
      <c r="AEC207"/>
      <c r="AED207"/>
      <c r="AEE207"/>
      <c r="AEF207"/>
      <c r="AEG207"/>
      <c r="AEH207"/>
      <c r="AEI207"/>
      <c r="AEJ207"/>
      <c r="AEK207"/>
      <c r="AEL207"/>
      <c r="AEM207"/>
      <c r="AEN207"/>
      <c r="AEO207"/>
      <c r="AEP207"/>
      <c r="AEQ207"/>
      <c r="AER207"/>
      <c r="AES207"/>
      <c r="AET207"/>
      <c r="AEU207"/>
      <c r="AEV207"/>
      <c r="AEW207"/>
      <c r="AEX207"/>
      <c r="AEY207"/>
      <c r="AEZ207"/>
      <c r="AFA207"/>
      <c r="AFB207"/>
      <c r="AFC207"/>
      <c r="AFD207"/>
      <c r="AFE207"/>
      <c r="AFF207"/>
      <c r="AFG207"/>
      <c r="AFH207"/>
      <c r="AFI207"/>
      <c r="AFJ207"/>
      <c r="AFK207"/>
      <c r="AFL207"/>
      <c r="AFM207"/>
      <c r="AFN207"/>
      <c r="AFO207"/>
      <c r="AFP207"/>
      <c r="AFQ207"/>
      <c r="AFR207"/>
      <c r="AFS207"/>
      <c r="AFT207"/>
      <c r="AFU207"/>
      <c r="AFV207"/>
      <c r="AFW207"/>
      <c r="AFX207"/>
      <c r="AFY207"/>
      <c r="AFZ207"/>
      <c r="AGA207"/>
      <c r="AGB207"/>
      <c r="AGC207"/>
      <c r="AGD207"/>
      <c r="AGE207"/>
      <c r="AGF207"/>
      <c r="AGG207"/>
      <c r="AGH207"/>
      <c r="AGI207"/>
      <c r="AGJ207"/>
      <c r="AGK207"/>
      <c r="AGL207"/>
      <c r="AGM207"/>
      <c r="AGN207"/>
      <c r="AGO207"/>
      <c r="AGP207"/>
      <c r="AGQ207"/>
      <c r="AGR207"/>
      <c r="AGS207"/>
      <c r="AGT207"/>
      <c r="AGU207"/>
      <c r="AGV207"/>
      <c r="AGW207"/>
      <c r="AGX207"/>
      <c r="AGY207"/>
      <c r="AGZ207"/>
      <c r="AHA207"/>
      <c r="AHB207"/>
      <c r="AHC207"/>
      <c r="AHD207"/>
      <c r="AHE207"/>
      <c r="AHF207"/>
      <c r="AHG207"/>
      <c r="AHH207"/>
      <c r="AHI207"/>
      <c r="AHJ207"/>
      <c r="AHK207"/>
      <c r="AHL207"/>
      <c r="AHM207"/>
      <c r="AHN207"/>
      <c r="AHO207"/>
      <c r="AHP207"/>
      <c r="AHQ207"/>
      <c r="AHR207"/>
      <c r="AHS207"/>
      <c r="AHT207"/>
      <c r="AHU207"/>
      <c r="AHV207"/>
      <c r="AHW207"/>
      <c r="AHX207"/>
      <c r="AHY207"/>
      <c r="AHZ207"/>
      <c r="AIA207"/>
      <c r="AIB207"/>
      <c r="AIC207"/>
      <c r="AID207"/>
      <c r="AIE207"/>
      <c r="AIF207"/>
      <c r="AIG207"/>
      <c r="AIH207"/>
      <c r="AII207"/>
      <c r="AIJ207"/>
      <c r="AIK207"/>
      <c r="AIL207"/>
      <c r="AIM207"/>
      <c r="AIN207"/>
      <c r="AIO207"/>
      <c r="AIP207"/>
      <c r="AIQ207"/>
      <c r="AIR207"/>
      <c r="AIS207"/>
      <c r="AIT207"/>
      <c r="AIU207"/>
      <c r="AIV207"/>
      <c r="AIW207"/>
      <c r="AIX207"/>
      <c r="AIY207"/>
      <c r="AIZ207"/>
      <c r="AJA207"/>
      <c r="AJB207"/>
      <c r="AJC207"/>
      <c r="AJD207"/>
      <c r="AJE207"/>
      <c r="AJF207"/>
      <c r="AJG207"/>
      <c r="AJH207"/>
      <c r="AJI207"/>
      <c r="AJJ207"/>
      <c r="AJK207"/>
      <c r="AJL207"/>
      <c r="AJM207"/>
      <c r="AJN207"/>
      <c r="AJO207"/>
      <c r="AJP207"/>
      <c r="AJQ207"/>
      <c r="AJR207"/>
      <c r="AJS207"/>
      <c r="AJT207"/>
      <c r="AJU207"/>
      <c r="AJV207"/>
      <c r="AJW207"/>
      <c r="AJX207"/>
      <c r="AJY207"/>
      <c r="AJZ207"/>
      <c r="AKA207"/>
      <c r="AKB207"/>
      <c r="AKC207"/>
      <c r="AKD207"/>
      <c r="AKE207"/>
      <c r="AKF207"/>
      <c r="AKG207"/>
      <c r="AKH207"/>
      <c r="AKI207"/>
      <c r="AKJ207"/>
      <c r="AKK207"/>
      <c r="AKL207"/>
      <c r="AKM207"/>
      <c r="AKN207"/>
      <c r="AKO207"/>
      <c r="AKP207"/>
      <c r="AKQ207"/>
      <c r="AKR207"/>
      <c r="AKS207"/>
      <c r="AKT207"/>
      <c r="AKU207"/>
      <c r="AKV207"/>
      <c r="AKW207"/>
      <c r="AKX207"/>
      <c r="AKY207"/>
      <c r="AKZ207"/>
      <c r="ALA207"/>
      <c r="ALB207"/>
      <c r="ALC207"/>
      <c r="ALD207"/>
      <c r="ALE207"/>
      <c r="ALF207"/>
      <c r="ALG207"/>
      <c r="ALH207"/>
      <c r="ALI207"/>
      <c r="ALJ207"/>
      <c r="ALK207"/>
      <c r="ALL207"/>
      <c r="ALM207"/>
      <c r="ALN207"/>
      <c r="ALO207"/>
      <c r="ALP207"/>
      <c r="ALQ207"/>
      <c r="ALR207"/>
      <c r="ALS207"/>
      <c r="ALT207"/>
      <c r="ALU207"/>
      <c r="ALV207"/>
      <c r="ALW207"/>
      <c r="ALX207"/>
      <c r="ALY207"/>
      <c r="ALZ207"/>
      <c r="AMA207"/>
      <c r="AMB207"/>
      <c r="AMC207"/>
      <c r="AMD207"/>
      <c r="AME207"/>
      <c r="AMF207"/>
      <c r="AMG207"/>
    </row>
    <row r="208" spans="1:1024" ht="24.75" customHeight="1" x14ac:dyDescent="0.2">
      <c r="A208" s="114" t="s">
        <v>437</v>
      </c>
      <c r="B208" s="115" t="s">
        <v>305</v>
      </c>
      <c r="C208" s="121">
        <v>1576</v>
      </c>
      <c r="D208" s="117" t="s">
        <v>773</v>
      </c>
      <c r="E208" s="118" t="s">
        <v>500</v>
      </c>
      <c r="F208" s="102">
        <v>3</v>
      </c>
      <c r="G208" s="119">
        <v>36.130499999999998</v>
      </c>
      <c r="H208" s="132"/>
      <c r="I208" s="120">
        <f t="shared" si="5"/>
        <v>0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  <c r="TH208"/>
      <c r="TI208"/>
      <c r="TJ208"/>
      <c r="TK208"/>
      <c r="TL208"/>
      <c r="TM208"/>
      <c r="TN208"/>
      <c r="TO208"/>
      <c r="TP208"/>
      <c r="TQ208"/>
      <c r="TR208"/>
      <c r="TS208"/>
      <c r="TT208"/>
      <c r="TU208"/>
      <c r="TV208"/>
      <c r="TW208"/>
      <c r="TX208"/>
      <c r="TY208"/>
      <c r="TZ208"/>
      <c r="UA208"/>
      <c r="UB208"/>
      <c r="UC208"/>
      <c r="UD208"/>
      <c r="UE208"/>
      <c r="UF208"/>
      <c r="UG208"/>
      <c r="UH208"/>
      <c r="UI208"/>
      <c r="UJ208"/>
      <c r="UK208"/>
      <c r="UL208"/>
      <c r="UM208"/>
      <c r="UN208"/>
      <c r="UO208"/>
      <c r="UP208"/>
      <c r="UQ208"/>
      <c r="UR208"/>
      <c r="US208"/>
      <c r="UT208"/>
      <c r="UU208"/>
      <c r="UV208"/>
      <c r="UW208"/>
      <c r="UX208"/>
      <c r="UY208"/>
      <c r="UZ208"/>
      <c r="VA208"/>
      <c r="VB208"/>
      <c r="VC208"/>
      <c r="VD208"/>
      <c r="VE208"/>
      <c r="VF208"/>
      <c r="VG208"/>
      <c r="VH208"/>
      <c r="VI208"/>
      <c r="VJ208"/>
      <c r="VK208"/>
      <c r="VL208"/>
      <c r="VM208"/>
      <c r="VN208"/>
      <c r="VO208"/>
      <c r="VP208"/>
      <c r="VQ208"/>
      <c r="VR208"/>
      <c r="VS208"/>
      <c r="VT208"/>
      <c r="VU208"/>
      <c r="VV208"/>
      <c r="VW208"/>
      <c r="VX208"/>
      <c r="VY208"/>
      <c r="VZ208"/>
      <c r="WA208"/>
      <c r="WB208"/>
      <c r="WC208"/>
      <c r="WD208"/>
      <c r="WE208"/>
      <c r="WF208"/>
      <c r="WG208"/>
      <c r="WH208"/>
      <c r="WI208"/>
      <c r="WJ208"/>
      <c r="WK208"/>
      <c r="WL208"/>
      <c r="WM208"/>
      <c r="WN208"/>
      <c r="WO208"/>
      <c r="WP208"/>
      <c r="WQ208"/>
      <c r="WR208"/>
      <c r="WS208"/>
      <c r="WT208"/>
      <c r="WU208"/>
      <c r="WV208"/>
      <c r="WW208"/>
      <c r="WX208"/>
      <c r="WY208"/>
      <c r="WZ208"/>
      <c r="XA208"/>
      <c r="XB208"/>
      <c r="XC208"/>
      <c r="XD208"/>
      <c r="XE208"/>
      <c r="XF208"/>
      <c r="XG208"/>
      <c r="XH208"/>
      <c r="XI208"/>
      <c r="XJ208"/>
      <c r="XK208"/>
      <c r="XL208"/>
      <c r="XM208"/>
      <c r="XN208"/>
      <c r="XO208"/>
      <c r="XP208"/>
      <c r="XQ208"/>
      <c r="XR208"/>
      <c r="XS208"/>
      <c r="XT208"/>
      <c r="XU208"/>
      <c r="XV208"/>
      <c r="XW208"/>
      <c r="XX208"/>
      <c r="XY208"/>
      <c r="XZ208"/>
      <c r="YA208"/>
      <c r="YB208"/>
      <c r="YC208"/>
      <c r="YD208"/>
      <c r="YE208"/>
      <c r="YF208"/>
      <c r="YG208"/>
      <c r="YH208"/>
      <c r="YI208"/>
      <c r="YJ208"/>
      <c r="YK208"/>
      <c r="YL208"/>
      <c r="YM208"/>
      <c r="YN208"/>
      <c r="YO208"/>
      <c r="YP208"/>
      <c r="YQ208"/>
      <c r="YR208"/>
      <c r="YS208"/>
      <c r="YT208"/>
      <c r="YU208"/>
      <c r="YV208"/>
      <c r="YW208"/>
      <c r="YX208"/>
      <c r="YY208"/>
      <c r="YZ208"/>
      <c r="ZA208"/>
      <c r="ZB208"/>
      <c r="ZC208"/>
      <c r="ZD208"/>
      <c r="ZE208"/>
      <c r="ZF208"/>
      <c r="ZG208"/>
      <c r="ZH208"/>
      <c r="ZI208"/>
      <c r="ZJ208"/>
      <c r="ZK208"/>
      <c r="ZL208"/>
      <c r="ZM208"/>
      <c r="ZN208"/>
      <c r="ZO208"/>
      <c r="ZP208"/>
      <c r="ZQ208"/>
      <c r="ZR208"/>
      <c r="ZS208"/>
      <c r="ZT208"/>
      <c r="ZU208"/>
      <c r="ZV208"/>
      <c r="ZW208"/>
      <c r="ZX208"/>
      <c r="ZY208"/>
      <c r="ZZ208"/>
      <c r="AAA208"/>
      <c r="AAB208"/>
      <c r="AAC208"/>
      <c r="AAD208"/>
      <c r="AAE208"/>
      <c r="AAF208"/>
      <c r="AAG208"/>
      <c r="AAH208"/>
      <c r="AAI208"/>
      <c r="AAJ208"/>
      <c r="AAK208"/>
      <c r="AAL208"/>
      <c r="AAM208"/>
      <c r="AAN208"/>
      <c r="AAO208"/>
      <c r="AAP208"/>
      <c r="AAQ208"/>
      <c r="AAR208"/>
      <c r="AAS208"/>
      <c r="AAT208"/>
      <c r="AAU208"/>
      <c r="AAV208"/>
      <c r="AAW208"/>
      <c r="AAX208"/>
      <c r="AAY208"/>
      <c r="AAZ208"/>
      <c r="ABA208"/>
      <c r="ABB208"/>
      <c r="ABC208"/>
      <c r="ABD208"/>
      <c r="ABE208"/>
      <c r="ABF208"/>
      <c r="ABG208"/>
      <c r="ABH208"/>
      <c r="ABI208"/>
      <c r="ABJ208"/>
      <c r="ABK208"/>
      <c r="ABL208"/>
      <c r="ABM208"/>
      <c r="ABN208"/>
      <c r="ABO208"/>
      <c r="ABP208"/>
      <c r="ABQ208"/>
      <c r="ABR208"/>
      <c r="ABS208"/>
      <c r="ABT208"/>
      <c r="ABU208"/>
      <c r="ABV208"/>
      <c r="ABW208"/>
      <c r="ABX208"/>
      <c r="ABY208"/>
      <c r="ABZ208"/>
      <c r="ACA208"/>
      <c r="ACB208"/>
      <c r="ACC208"/>
      <c r="ACD208"/>
      <c r="ACE208"/>
      <c r="ACF208"/>
      <c r="ACG208"/>
      <c r="ACH208"/>
      <c r="ACI208"/>
      <c r="ACJ208"/>
      <c r="ACK208"/>
      <c r="ACL208"/>
      <c r="ACM208"/>
      <c r="ACN208"/>
      <c r="ACO208"/>
      <c r="ACP208"/>
      <c r="ACQ208"/>
      <c r="ACR208"/>
      <c r="ACS208"/>
      <c r="ACT208"/>
      <c r="ACU208"/>
      <c r="ACV208"/>
      <c r="ACW208"/>
      <c r="ACX208"/>
      <c r="ACY208"/>
      <c r="ACZ208"/>
      <c r="ADA208"/>
      <c r="ADB208"/>
      <c r="ADC208"/>
      <c r="ADD208"/>
      <c r="ADE208"/>
      <c r="ADF208"/>
      <c r="ADG208"/>
      <c r="ADH208"/>
      <c r="ADI208"/>
      <c r="ADJ208"/>
      <c r="ADK208"/>
      <c r="ADL208"/>
      <c r="ADM208"/>
      <c r="ADN208"/>
      <c r="ADO208"/>
      <c r="ADP208"/>
      <c r="ADQ208"/>
      <c r="ADR208"/>
      <c r="ADS208"/>
      <c r="ADT208"/>
      <c r="ADU208"/>
      <c r="ADV208"/>
      <c r="ADW208"/>
      <c r="ADX208"/>
      <c r="ADY208"/>
      <c r="ADZ208"/>
      <c r="AEA208"/>
      <c r="AEB208"/>
      <c r="AEC208"/>
      <c r="AED208"/>
      <c r="AEE208"/>
      <c r="AEF208"/>
      <c r="AEG208"/>
      <c r="AEH208"/>
      <c r="AEI208"/>
      <c r="AEJ208"/>
      <c r="AEK208"/>
      <c r="AEL208"/>
      <c r="AEM208"/>
      <c r="AEN208"/>
      <c r="AEO208"/>
      <c r="AEP208"/>
      <c r="AEQ208"/>
      <c r="AER208"/>
      <c r="AES208"/>
      <c r="AET208"/>
      <c r="AEU208"/>
      <c r="AEV208"/>
      <c r="AEW208"/>
      <c r="AEX208"/>
      <c r="AEY208"/>
      <c r="AEZ208"/>
      <c r="AFA208"/>
      <c r="AFB208"/>
      <c r="AFC208"/>
      <c r="AFD208"/>
      <c r="AFE208"/>
      <c r="AFF208"/>
      <c r="AFG208"/>
      <c r="AFH208"/>
      <c r="AFI208"/>
      <c r="AFJ208"/>
      <c r="AFK208"/>
      <c r="AFL208"/>
      <c r="AFM208"/>
      <c r="AFN208"/>
      <c r="AFO208"/>
      <c r="AFP208"/>
      <c r="AFQ208"/>
      <c r="AFR208"/>
      <c r="AFS208"/>
      <c r="AFT208"/>
      <c r="AFU208"/>
      <c r="AFV208"/>
      <c r="AFW208"/>
      <c r="AFX208"/>
      <c r="AFY208"/>
      <c r="AFZ208"/>
      <c r="AGA208"/>
      <c r="AGB208"/>
      <c r="AGC208"/>
      <c r="AGD208"/>
      <c r="AGE208"/>
      <c r="AGF208"/>
      <c r="AGG208"/>
      <c r="AGH208"/>
      <c r="AGI208"/>
      <c r="AGJ208"/>
      <c r="AGK208"/>
      <c r="AGL208"/>
      <c r="AGM208"/>
      <c r="AGN208"/>
      <c r="AGO208"/>
      <c r="AGP208"/>
      <c r="AGQ208"/>
      <c r="AGR208"/>
      <c r="AGS208"/>
      <c r="AGT208"/>
      <c r="AGU208"/>
      <c r="AGV208"/>
      <c r="AGW208"/>
      <c r="AGX208"/>
      <c r="AGY208"/>
      <c r="AGZ208"/>
      <c r="AHA208"/>
      <c r="AHB208"/>
      <c r="AHC208"/>
      <c r="AHD208"/>
      <c r="AHE208"/>
      <c r="AHF208"/>
      <c r="AHG208"/>
      <c r="AHH208"/>
      <c r="AHI208"/>
      <c r="AHJ208"/>
      <c r="AHK208"/>
      <c r="AHL208"/>
      <c r="AHM208"/>
      <c r="AHN208"/>
      <c r="AHO208"/>
      <c r="AHP208"/>
      <c r="AHQ208"/>
      <c r="AHR208"/>
      <c r="AHS208"/>
      <c r="AHT208"/>
      <c r="AHU208"/>
      <c r="AHV208"/>
      <c r="AHW208"/>
      <c r="AHX208"/>
      <c r="AHY208"/>
      <c r="AHZ208"/>
      <c r="AIA208"/>
      <c r="AIB208"/>
      <c r="AIC208"/>
      <c r="AID208"/>
      <c r="AIE208"/>
      <c r="AIF208"/>
      <c r="AIG208"/>
      <c r="AIH208"/>
      <c r="AII208"/>
      <c r="AIJ208"/>
      <c r="AIK208"/>
      <c r="AIL208"/>
      <c r="AIM208"/>
      <c r="AIN208"/>
      <c r="AIO208"/>
      <c r="AIP208"/>
      <c r="AIQ208"/>
      <c r="AIR208"/>
      <c r="AIS208"/>
      <c r="AIT208"/>
      <c r="AIU208"/>
      <c r="AIV208"/>
      <c r="AIW208"/>
      <c r="AIX208"/>
      <c r="AIY208"/>
      <c r="AIZ208"/>
      <c r="AJA208"/>
      <c r="AJB208"/>
      <c r="AJC208"/>
      <c r="AJD208"/>
      <c r="AJE208"/>
      <c r="AJF208"/>
      <c r="AJG208"/>
      <c r="AJH208"/>
      <c r="AJI208"/>
      <c r="AJJ208"/>
      <c r="AJK208"/>
      <c r="AJL208"/>
      <c r="AJM208"/>
      <c r="AJN208"/>
      <c r="AJO208"/>
      <c r="AJP208"/>
      <c r="AJQ208"/>
      <c r="AJR208"/>
      <c r="AJS208"/>
      <c r="AJT208"/>
      <c r="AJU208"/>
      <c r="AJV208"/>
      <c r="AJW208"/>
      <c r="AJX208"/>
      <c r="AJY208"/>
      <c r="AJZ208"/>
      <c r="AKA208"/>
      <c r="AKB208"/>
      <c r="AKC208"/>
      <c r="AKD208"/>
      <c r="AKE208"/>
      <c r="AKF208"/>
      <c r="AKG208"/>
      <c r="AKH208"/>
      <c r="AKI208"/>
      <c r="AKJ208"/>
      <c r="AKK208"/>
      <c r="AKL208"/>
      <c r="AKM208"/>
      <c r="AKN208"/>
      <c r="AKO208"/>
      <c r="AKP208"/>
      <c r="AKQ208"/>
      <c r="AKR208"/>
      <c r="AKS208"/>
      <c r="AKT208"/>
      <c r="AKU208"/>
      <c r="AKV208"/>
      <c r="AKW208"/>
      <c r="AKX208"/>
      <c r="AKY208"/>
      <c r="AKZ208"/>
      <c r="ALA208"/>
      <c r="ALB208"/>
      <c r="ALC208"/>
      <c r="ALD208"/>
      <c r="ALE208"/>
      <c r="ALF208"/>
      <c r="ALG208"/>
      <c r="ALH208"/>
      <c r="ALI208"/>
      <c r="ALJ208"/>
      <c r="ALK208"/>
      <c r="ALL208"/>
      <c r="ALM208"/>
      <c r="ALN208"/>
      <c r="ALO208"/>
      <c r="ALP208"/>
      <c r="ALQ208"/>
      <c r="ALR208"/>
      <c r="ALS208"/>
      <c r="ALT208"/>
      <c r="ALU208"/>
      <c r="ALV208"/>
      <c r="ALW208"/>
      <c r="ALX208"/>
      <c r="ALY208"/>
      <c r="ALZ208"/>
      <c r="AMA208"/>
      <c r="AMB208"/>
      <c r="AMC208"/>
      <c r="AMD208"/>
      <c r="AME208"/>
      <c r="AMF208"/>
      <c r="AMG208"/>
    </row>
    <row r="209" spans="1:1024" ht="24.75" customHeight="1" x14ac:dyDescent="0.2">
      <c r="A209" s="114" t="s">
        <v>438</v>
      </c>
      <c r="B209" s="115" t="s">
        <v>305</v>
      </c>
      <c r="C209" s="121">
        <v>2377</v>
      </c>
      <c r="D209" s="117" t="s">
        <v>678</v>
      </c>
      <c r="E209" s="118" t="s">
        <v>500</v>
      </c>
      <c r="F209" s="102">
        <v>1</v>
      </c>
      <c r="G209" s="119">
        <v>12.0435</v>
      </c>
      <c r="H209" s="132"/>
      <c r="I209" s="120">
        <f t="shared" si="5"/>
        <v>0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  <c r="XY209"/>
      <c r="XZ209"/>
      <c r="YA209"/>
      <c r="YB209"/>
      <c r="YC209"/>
      <c r="YD209"/>
      <c r="YE209"/>
      <c r="YF209"/>
      <c r="YG209"/>
      <c r="YH209"/>
      <c r="YI209"/>
      <c r="YJ209"/>
      <c r="YK209"/>
      <c r="YL209"/>
      <c r="YM209"/>
      <c r="YN209"/>
      <c r="YO209"/>
      <c r="YP209"/>
      <c r="YQ209"/>
      <c r="YR209"/>
      <c r="YS209"/>
      <c r="YT209"/>
      <c r="YU209"/>
      <c r="YV209"/>
      <c r="YW209"/>
      <c r="YX209"/>
      <c r="YY209"/>
      <c r="YZ209"/>
      <c r="ZA209"/>
      <c r="ZB209"/>
      <c r="ZC209"/>
      <c r="ZD209"/>
      <c r="ZE209"/>
      <c r="ZF209"/>
      <c r="ZG209"/>
      <c r="ZH209"/>
      <c r="ZI209"/>
      <c r="ZJ209"/>
      <c r="ZK209"/>
      <c r="ZL209"/>
      <c r="ZM209"/>
      <c r="ZN209"/>
      <c r="ZO209"/>
      <c r="ZP209"/>
      <c r="ZQ209"/>
      <c r="ZR209"/>
      <c r="ZS209"/>
      <c r="ZT209"/>
      <c r="ZU209"/>
      <c r="ZV209"/>
      <c r="ZW209"/>
      <c r="ZX209"/>
      <c r="ZY209"/>
      <c r="ZZ209"/>
      <c r="AAA209"/>
      <c r="AAB209"/>
      <c r="AAC209"/>
      <c r="AAD209"/>
      <c r="AAE209"/>
      <c r="AAF209"/>
      <c r="AAG209"/>
      <c r="AAH209"/>
      <c r="AAI209"/>
      <c r="AAJ209"/>
      <c r="AAK209"/>
      <c r="AAL209"/>
      <c r="AAM209"/>
      <c r="AAN209"/>
      <c r="AAO209"/>
      <c r="AAP209"/>
      <c r="AAQ209"/>
      <c r="AAR209"/>
      <c r="AAS209"/>
      <c r="AAT209"/>
      <c r="AAU209"/>
      <c r="AAV209"/>
      <c r="AAW209"/>
      <c r="AAX209"/>
      <c r="AAY209"/>
      <c r="AAZ209"/>
      <c r="ABA209"/>
      <c r="ABB209"/>
      <c r="ABC209"/>
      <c r="ABD209"/>
      <c r="ABE209"/>
      <c r="ABF209"/>
      <c r="ABG209"/>
      <c r="ABH209"/>
      <c r="ABI209"/>
      <c r="ABJ209"/>
      <c r="ABK209"/>
      <c r="ABL209"/>
      <c r="ABM209"/>
      <c r="ABN209"/>
      <c r="ABO209"/>
      <c r="ABP209"/>
      <c r="ABQ209"/>
      <c r="ABR209"/>
      <c r="ABS209"/>
      <c r="ABT209"/>
      <c r="ABU209"/>
      <c r="ABV209"/>
      <c r="ABW209"/>
      <c r="ABX209"/>
      <c r="ABY209"/>
      <c r="ABZ209"/>
      <c r="ACA209"/>
      <c r="ACB209"/>
      <c r="ACC209"/>
      <c r="ACD209"/>
      <c r="ACE209"/>
      <c r="ACF209"/>
      <c r="ACG209"/>
      <c r="ACH209"/>
      <c r="ACI209"/>
      <c r="ACJ209"/>
      <c r="ACK209"/>
      <c r="ACL209"/>
      <c r="ACM209"/>
      <c r="ACN209"/>
      <c r="ACO209"/>
      <c r="ACP209"/>
      <c r="ACQ209"/>
      <c r="ACR209"/>
      <c r="ACS209"/>
      <c r="ACT209"/>
      <c r="ACU209"/>
      <c r="ACV209"/>
      <c r="ACW209"/>
      <c r="ACX209"/>
      <c r="ACY209"/>
      <c r="ACZ209"/>
      <c r="ADA209"/>
      <c r="ADB209"/>
      <c r="ADC209"/>
      <c r="ADD209"/>
      <c r="ADE209"/>
      <c r="ADF209"/>
      <c r="ADG209"/>
      <c r="ADH209"/>
      <c r="ADI209"/>
      <c r="ADJ209"/>
      <c r="ADK209"/>
      <c r="ADL209"/>
      <c r="ADM209"/>
      <c r="ADN209"/>
      <c r="ADO209"/>
      <c r="ADP209"/>
      <c r="ADQ209"/>
      <c r="ADR209"/>
      <c r="ADS209"/>
      <c r="ADT209"/>
      <c r="ADU209"/>
      <c r="ADV209"/>
      <c r="ADW209"/>
      <c r="ADX209"/>
      <c r="ADY209"/>
      <c r="ADZ209"/>
      <c r="AEA209"/>
      <c r="AEB209"/>
      <c r="AEC209"/>
      <c r="AED209"/>
      <c r="AEE209"/>
      <c r="AEF209"/>
      <c r="AEG209"/>
      <c r="AEH209"/>
      <c r="AEI209"/>
      <c r="AEJ209"/>
      <c r="AEK209"/>
      <c r="AEL209"/>
      <c r="AEM209"/>
      <c r="AEN209"/>
      <c r="AEO209"/>
      <c r="AEP209"/>
      <c r="AEQ209"/>
      <c r="AER209"/>
      <c r="AES209"/>
      <c r="AET209"/>
      <c r="AEU209"/>
      <c r="AEV209"/>
      <c r="AEW209"/>
      <c r="AEX209"/>
      <c r="AEY209"/>
      <c r="AEZ209"/>
      <c r="AFA209"/>
      <c r="AFB209"/>
      <c r="AFC209"/>
      <c r="AFD209"/>
      <c r="AFE209"/>
      <c r="AFF209"/>
      <c r="AFG209"/>
      <c r="AFH209"/>
      <c r="AFI209"/>
      <c r="AFJ209"/>
      <c r="AFK209"/>
      <c r="AFL209"/>
      <c r="AFM209"/>
      <c r="AFN209"/>
      <c r="AFO209"/>
      <c r="AFP209"/>
      <c r="AFQ209"/>
      <c r="AFR209"/>
      <c r="AFS209"/>
      <c r="AFT209"/>
      <c r="AFU209"/>
      <c r="AFV209"/>
      <c r="AFW209"/>
      <c r="AFX209"/>
      <c r="AFY209"/>
      <c r="AFZ209"/>
      <c r="AGA209"/>
      <c r="AGB209"/>
      <c r="AGC209"/>
      <c r="AGD209"/>
      <c r="AGE209"/>
      <c r="AGF209"/>
      <c r="AGG209"/>
      <c r="AGH209"/>
      <c r="AGI209"/>
      <c r="AGJ209"/>
      <c r="AGK209"/>
      <c r="AGL209"/>
      <c r="AGM209"/>
      <c r="AGN209"/>
      <c r="AGO209"/>
      <c r="AGP209"/>
      <c r="AGQ209"/>
      <c r="AGR209"/>
      <c r="AGS209"/>
      <c r="AGT209"/>
      <c r="AGU209"/>
      <c r="AGV209"/>
      <c r="AGW209"/>
      <c r="AGX209"/>
      <c r="AGY209"/>
      <c r="AGZ209"/>
      <c r="AHA209"/>
      <c r="AHB209"/>
      <c r="AHC209"/>
      <c r="AHD209"/>
      <c r="AHE209"/>
      <c r="AHF209"/>
      <c r="AHG209"/>
      <c r="AHH209"/>
      <c r="AHI209"/>
      <c r="AHJ209"/>
      <c r="AHK209"/>
      <c r="AHL209"/>
      <c r="AHM209"/>
      <c r="AHN209"/>
      <c r="AHO209"/>
      <c r="AHP209"/>
      <c r="AHQ209"/>
      <c r="AHR209"/>
      <c r="AHS209"/>
      <c r="AHT209"/>
      <c r="AHU209"/>
      <c r="AHV209"/>
      <c r="AHW209"/>
      <c r="AHX209"/>
      <c r="AHY209"/>
      <c r="AHZ209"/>
      <c r="AIA209"/>
      <c r="AIB209"/>
      <c r="AIC209"/>
      <c r="AID209"/>
      <c r="AIE209"/>
      <c r="AIF209"/>
      <c r="AIG209"/>
      <c r="AIH209"/>
      <c r="AII209"/>
      <c r="AIJ209"/>
      <c r="AIK209"/>
      <c r="AIL209"/>
      <c r="AIM209"/>
      <c r="AIN209"/>
      <c r="AIO209"/>
      <c r="AIP209"/>
      <c r="AIQ209"/>
      <c r="AIR209"/>
      <c r="AIS209"/>
      <c r="AIT209"/>
      <c r="AIU209"/>
      <c r="AIV209"/>
      <c r="AIW209"/>
      <c r="AIX209"/>
      <c r="AIY209"/>
      <c r="AIZ209"/>
      <c r="AJA209"/>
      <c r="AJB209"/>
      <c r="AJC209"/>
      <c r="AJD209"/>
      <c r="AJE209"/>
      <c r="AJF209"/>
      <c r="AJG209"/>
      <c r="AJH209"/>
      <c r="AJI209"/>
      <c r="AJJ209"/>
      <c r="AJK209"/>
      <c r="AJL209"/>
      <c r="AJM209"/>
      <c r="AJN209"/>
      <c r="AJO209"/>
      <c r="AJP209"/>
      <c r="AJQ209"/>
      <c r="AJR209"/>
      <c r="AJS209"/>
      <c r="AJT209"/>
      <c r="AJU209"/>
      <c r="AJV209"/>
      <c r="AJW209"/>
      <c r="AJX209"/>
      <c r="AJY209"/>
      <c r="AJZ209"/>
      <c r="AKA209"/>
      <c r="AKB209"/>
      <c r="AKC209"/>
      <c r="AKD209"/>
      <c r="AKE209"/>
      <c r="AKF209"/>
      <c r="AKG209"/>
      <c r="AKH209"/>
      <c r="AKI209"/>
      <c r="AKJ209"/>
      <c r="AKK209"/>
      <c r="AKL209"/>
      <c r="AKM209"/>
      <c r="AKN209"/>
      <c r="AKO209"/>
      <c r="AKP209"/>
      <c r="AKQ209"/>
      <c r="AKR209"/>
      <c r="AKS209"/>
      <c r="AKT209"/>
      <c r="AKU209"/>
      <c r="AKV209"/>
      <c r="AKW209"/>
      <c r="AKX209"/>
      <c r="AKY209"/>
      <c r="AKZ209"/>
      <c r="ALA209"/>
      <c r="ALB209"/>
      <c r="ALC209"/>
      <c r="ALD209"/>
      <c r="ALE209"/>
      <c r="ALF209"/>
      <c r="ALG209"/>
      <c r="ALH209"/>
      <c r="ALI209"/>
      <c r="ALJ209"/>
      <c r="ALK209"/>
      <c r="ALL209"/>
      <c r="ALM209"/>
      <c r="ALN209"/>
      <c r="ALO209"/>
      <c r="ALP209"/>
      <c r="ALQ209"/>
      <c r="ALR209"/>
      <c r="ALS209"/>
      <c r="ALT209"/>
      <c r="ALU209"/>
      <c r="ALV209"/>
      <c r="ALW209"/>
      <c r="ALX209"/>
      <c r="ALY209"/>
      <c r="ALZ209"/>
      <c r="AMA209"/>
      <c r="AMB209"/>
      <c r="AMC209"/>
      <c r="AMD209"/>
      <c r="AME209"/>
      <c r="AMF209"/>
      <c r="AMG209"/>
    </row>
    <row r="210" spans="1:1024" ht="24.75" customHeight="1" x14ac:dyDescent="0.2">
      <c r="A210" s="114" t="s">
        <v>438</v>
      </c>
      <c r="B210" s="115" t="s">
        <v>305</v>
      </c>
      <c r="C210" s="121">
        <v>1580</v>
      </c>
      <c r="D210" s="117" t="s">
        <v>776</v>
      </c>
      <c r="E210" s="118" t="s">
        <v>500</v>
      </c>
      <c r="F210" s="102">
        <v>3</v>
      </c>
      <c r="G210" s="119">
        <v>36.130499999999998</v>
      </c>
      <c r="H210" s="132"/>
      <c r="I210" s="120">
        <f t="shared" si="5"/>
        <v>0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  <c r="AAZ210"/>
      <c r="ABA210"/>
      <c r="ABB210"/>
      <c r="ABC210"/>
      <c r="ABD210"/>
      <c r="ABE210"/>
      <c r="ABF210"/>
      <c r="ABG210"/>
      <c r="ABH210"/>
      <c r="ABI210"/>
      <c r="ABJ210"/>
      <c r="ABK210"/>
      <c r="ABL210"/>
      <c r="ABM210"/>
      <c r="ABN210"/>
      <c r="ABO210"/>
      <c r="ABP210"/>
      <c r="ABQ210"/>
      <c r="ABR210"/>
      <c r="ABS210"/>
      <c r="ABT210"/>
      <c r="ABU210"/>
      <c r="ABV210"/>
      <c r="ABW210"/>
      <c r="ABX210"/>
      <c r="ABY210"/>
      <c r="ABZ210"/>
      <c r="ACA210"/>
      <c r="ACB210"/>
      <c r="ACC210"/>
      <c r="ACD210"/>
      <c r="ACE210"/>
      <c r="ACF210"/>
      <c r="ACG210"/>
      <c r="ACH210"/>
      <c r="ACI210"/>
      <c r="ACJ210"/>
      <c r="ACK210"/>
      <c r="ACL210"/>
      <c r="ACM210"/>
      <c r="ACN210"/>
      <c r="ACO210"/>
      <c r="ACP210"/>
      <c r="ACQ210"/>
      <c r="ACR210"/>
      <c r="ACS210"/>
      <c r="ACT210"/>
      <c r="ACU210"/>
      <c r="ACV210"/>
      <c r="ACW210"/>
      <c r="ACX210"/>
      <c r="ACY210"/>
      <c r="ACZ210"/>
      <c r="ADA210"/>
      <c r="ADB210"/>
      <c r="ADC210"/>
      <c r="ADD210"/>
      <c r="ADE210"/>
      <c r="ADF210"/>
      <c r="ADG210"/>
      <c r="ADH210"/>
      <c r="ADI210"/>
      <c r="ADJ210"/>
      <c r="ADK210"/>
      <c r="ADL210"/>
      <c r="ADM210"/>
      <c r="ADN210"/>
      <c r="ADO210"/>
      <c r="ADP210"/>
      <c r="ADQ210"/>
      <c r="ADR210"/>
      <c r="ADS210"/>
      <c r="ADT210"/>
      <c r="ADU210"/>
      <c r="ADV210"/>
      <c r="ADW210"/>
      <c r="ADX210"/>
      <c r="ADY210"/>
      <c r="ADZ210"/>
      <c r="AEA210"/>
      <c r="AEB210"/>
      <c r="AEC210"/>
      <c r="AED210"/>
      <c r="AEE210"/>
      <c r="AEF210"/>
      <c r="AEG210"/>
      <c r="AEH210"/>
      <c r="AEI210"/>
      <c r="AEJ210"/>
      <c r="AEK210"/>
      <c r="AEL210"/>
      <c r="AEM210"/>
      <c r="AEN210"/>
      <c r="AEO210"/>
      <c r="AEP210"/>
      <c r="AEQ210"/>
      <c r="AER210"/>
      <c r="AES210"/>
      <c r="AET210"/>
      <c r="AEU210"/>
      <c r="AEV210"/>
      <c r="AEW210"/>
      <c r="AEX210"/>
      <c r="AEY210"/>
      <c r="AEZ210"/>
      <c r="AFA210"/>
      <c r="AFB210"/>
      <c r="AFC210"/>
      <c r="AFD210"/>
      <c r="AFE210"/>
      <c r="AFF210"/>
      <c r="AFG210"/>
      <c r="AFH210"/>
      <c r="AFI210"/>
      <c r="AFJ210"/>
      <c r="AFK210"/>
      <c r="AFL210"/>
      <c r="AFM210"/>
      <c r="AFN210"/>
      <c r="AFO210"/>
      <c r="AFP210"/>
      <c r="AFQ210"/>
      <c r="AFR210"/>
      <c r="AFS210"/>
      <c r="AFT210"/>
      <c r="AFU210"/>
      <c r="AFV210"/>
      <c r="AFW210"/>
      <c r="AFX210"/>
      <c r="AFY210"/>
      <c r="AFZ210"/>
      <c r="AGA210"/>
      <c r="AGB210"/>
      <c r="AGC210"/>
      <c r="AGD210"/>
      <c r="AGE210"/>
      <c r="AGF210"/>
      <c r="AGG210"/>
      <c r="AGH210"/>
      <c r="AGI210"/>
      <c r="AGJ210"/>
      <c r="AGK210"/>
      <c r="AGL210"/>
      <c r="AGM210"/>
      <c r="AGN210"/>
      <c r="AGO210"/>
      <c r="AGP210"/>
      <c r="AGQ210"/>
      <c r="AGR210"/>
      <c r="AGS210"/>
      <c r="AGT210"/>
      <c r="AGU210"/>
      <c r="AGV210"/>
      <c r="AGW210"/>
      <c r="AGX210"/>
      <c r="AGY210"/>
      <c r="AGZ210"/>
      <c r="AHA210"/>
      <c r="AHB210"/>
      <c r="AHC210"/>
      <c r="AHD210"/>
      <c r="AHE210"/>
      <c r="AHF210"/>
      <c r="AHG210"/>
      <c r="AHH210"/>
      <c r="AHI210"/>
      <c r="AHJ210"/>
      <c r="AHK210"/>
      <c r="AHL210"/>
      <c r="AHM210"/>
      <c r="AHN210"/>
      <c r="AHO210"/>
      <c r="AHP210"/>
      <c r="AHQ210"/>
      <c r="AHR210"/>
      <c r="AHS210"/>
      <c r="AHT210"/>
      <c r="AHU210"/>
      <c r="AHV210"/>
      <c r="AHW210"/>
      <c r="AHX210"/>
      <c r="AHY210"/>
      <c r="AHZ210"/>
      <c r="AIA210"/>
      <c r="AIB210"/>
      <c r="AIC210"/>
      <c r="AID210"/>
      <c r="AIE210"/>
      <c r="AIF210"/>
      <c r="AIG210"/>
      <c r="AIH210"/>
      <c r="AII210"/>
      <c r="AIJ210"/>
      <c r="AIK210"/>
      <c r="AIL210"/>
      <c r="AIM210"/>
      <c r="AIN210"/>
      <c r="AIO210"/>
      <c r="AIP210"/>
      <c r="AIQ210"/>
      <c r="AIR210"/>
      <c r="AIS210"/>
      <c r="AIT210"/>
      <c r="AIU210"/>
      <c r="AIV210"/>
      <c r="AIW210"/>
      <c r="AIX210"/>
      <c r="AIY210"/>
      <c r="AIZ210"/>
      <c r="AJA210"/>
      <c r="AJB210"/>
      <c r="AJC210"/>
      <c r="AJD210"/>
      <c r="AJE210"/>
      <c r="AJF210"/>
      <c r="AJG210"/>
      <c r="AJH210"/>
      <c r="AJI210"/>
      <c r="AJJ210"/>
      <c r="AJK210"/>
      <c r="AJL210"/>
      <c r="AJM210"/>
      <c r="AJN210"/>
      <c r="AJO210"/>
      <c r="AJP210"/>
      <c r="AJQ210"/>
      <c r="AJR210"/>
      <c r="AJS210"/>
      <c r="AJT210"/>
      <c r="AJU210"/>
      <c r="AJV210"/>
      <c r="AJW210"/>
      <c r="AJX210"/>
      <c r="AJY210"/>
      <c r="AJZ210"/>
      <c r="AKA210"/>
      <c r="AKB210"/>
      <c r="AKC210"/>
      <c r="AKD210"/>
      <c r="AKE210"/>
      <c r="AKF210"/>
      <c r="AKG210"/>
      <c r="AKH210"/>
      <c r="AKI210"/>
      <c r="AKJ210"/>
      <c r="AKK210"/>
      <c r="AKL210"/>
      <c r="AKM210"/>
      <c r="AKN210"/>
      <c r="AKO210"/>
      <c r="AKP210"/>
      <c r="AKQ210"/>
      <c r="AKR210"/>
      <c r="AKS210"/>
      <c r="AKT210"/>
      <c r="AKU210"/>
      <c r="AKV210"/>
      <c r="AKW210"/>
      <c r="AKX210"/>
      <c r="AKY210"/>
      <c r="AKZ210"/>
      <c r="ALA210"/>
      <c r="ALB210"/>
      <c r="ALC210"/>
      <c r="ALD210"/>
      <c r="ALE210"/>
      <c r="ALF210"/>
      <c r="ALG210"/>
      <c r="ALH210"/>
      <c r="ALI210"/>
      <c r="ALJ210"/>
      <c r="ALK210"/>
      <c r="ALL210"/>
      <c r="ALM210"/>
      <c r="ALN210"/>
      <c r="ALO210"/>
      <c r="ALP210"/>
      <c r="ALQ210"/>
      <c r="ALR210"/>
      <c r="ALS210"/>
      <c r="ALT210"/>
      <c r="ALU210"/>
      <c r="ALV210"/>
      <c r="ALW210"/>
      <c r="ALX210"/>
      <c r="ALY210"/>
      <c r="ALZ210"/>
      <c r="AMA210"/>
      <c r="AMB210"/>
      <c r="AMC210"/>
      <c r="AMD210"/>
      <c r="AME210"/>
      <c r="AMF210"/>
      <c r="AMG210"/>
    </row>
    <row r="211" spans="1:1024" ht="24.75" customHeight="1" x14ac:dyDescent="0.2">
      <c r="A211" s="114" t="s">
        <v>439</v>
      </c>
      <c r="B211" s="115" t="s">
        <v>305</v>
      </c>
      <c r="C211" s="121">
        <v>38780</v>
      </c>
      <c r="D211" s="117" t="s">
        <v>717</v>
      </c>
      <c r="E211" s="118" t="s">
        <v>500</v>
      </c>
      <c r="F211" s="102">
        <v>1</v>
      </c>
      <c r="G211" s="119">
        <v>0</v>
      </c>
      <c r="H211" s="132"/>
      <c r="I211" s="120">
        <f t="shared" si="5"/>
        <v>0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  <c r="TH211"/>
      <c r="TI211"/>
      <c r="TJ211"/>
      <c r="TK211"/>
      <c r="TL211"/>
      <c r="TM211"/>
      <c r="TN211"/>
      <c r="TO211"/>
      <c r="TP211"/>
      <c r="TQ211"/>
      <c r="TR211"/>
      <c r="TS211"/>
      <c r="TT211"/>
      <c r="TU211"/>
      <c r="TV211"/>
      <c r="TW211"/>
      <c r="TX211"/>
      <c r="TY211"/>
      <c r="TZ211"/>
      <c r="UA211"/>
      <c r="UB211"/>
      <c r="UC211"/>
      <c r="UD211"/>
      <c r="UE211"/>
      <c r="UF211"/>
      <c r="UG211"/>
      <c r="UH211"/>
      <c r="UI211"/>
      <c r="UJ211"/>
      <c r="UK211"/>
      <c r="UL211"/>
      <c r="UM211"/>
      <c r="UN211"/>
      <c r="UO211"/>
      <c r="UP211"/>
      <c r="UQ211"/>
      <c r="UR211"/>
      <c r="US211"/>
      <c r="UT211"/>
      <c r="UU211"/>
      <c r="UV211"/>
      <c r="UW211"/>
      <c r="UX211"/>
      <c r="UY211"/>
      <c r="UZ211"/>
      <c r="VA211"/>
      <c r="VB211"/>
      <c r="VC211"/>
      <c r="VD211"/>
      <c r="VE211"/>
      <c r="VF211"/>
      <c r="VG211"/>
      <c r="VH211"/>
      <c r="VI211"/>
      <c r="VJ211"/>
      <c r="VK211"/>
      <c r="VL211"/>
      <c r="VM211"/>
      <c r="VN211"/>
      <c r="VO211"/>
      <c r="VP211"/>
      <c r="VQ211"/>
      <c r="VR211"/>
      <c r="VS211"/>
      <c r="VT211"/>
      <c r="VU211"/>
      <c r="VV211"/>
      <c r="VW211"/>
      <c r="VX211"/>
      <c r="VY211"/>
      <c r="VZ211"/>
      <c r="WA211"/>
      <c r="WB211"/>
      <c r="WC211"/>
      <c r="WD211"/>
      <c r="WE211"/>
      <c r="WF211"/>
      <c r="WG211"/>
      <c r="WH211"/>
      <c r="WI211"/>
      <c r="WJ211"/>
      <c r="WK211"/>
      <c r="WL211"/>
      <c r="WM211"/>
      <c r="WN211"/>
      <c r="WO211"/>
      <c r="WP211"/>
      <c r="WQ211"/>
      <c r="WR211"/>
      <c r="WS211"/>
      <c r="WT211"/>
      <c r="WU211"/>
      <c r="WV211"/>
      <c r="WW211"/>
      <c r="WX211"/>
      <c r="WY211"/>
      <c r="WZ211"/>
      <c r="XA211"/>
      <c r="XB211"/>
      <c r="XC211"/>
      <c r="XD211"/>
      <c r="XE211"/>
      <c r="XF211"/>
      <c r="XG211"/>
      <c r="XH211"/>
      <c r="XI211"/>
      <c r="XJ211"/>
      <c r="XK211"/>
      <c r="XL211"/>
      <c r="XM211"/>
      <c r="XN211"/>
      <c r="XO211"/>
      <c r="XP211"/>
      <c r="XQ211"/>
      <c r="XR211"/>
      <c r="XS211"/>
      <c r="XT211"/>
      <c r="XU211"/>
      <c r="XV211"/>
      <c r="XW211"/>
      <c r="XX211"/>
      <c r="XY211"/>
      <c r="XZ211"/>
      <c r="YA211"/>
      <c r="YB211"/>
      <c r="YC211"/>
      <c r="YD211"/>
      <c r="YE211"/>
      <c r="YF211"/>
      <c r="YG211"/>
      <c r="YH211"/>
      <c r="YI211"/>
      <c r="YJ211"/>
      <c r="YK211"/>
      <c r="YL211"/>
      <c r="YM211"/>
      <c r="YN211"/>
      <c r="YO211"/>
      <c r="YP211"/>
      <c r="YQ211"/>
      <c r="YR211"/>
      <c r="YS211"/>
      <c r="YT211"/>
      <c r="YU211"/>
      <c r="YV211"/>
      <c r="YW211"/>
      <c r="YX211"/>
      <c r="YY211"/>
      <c r="YZ211"/>
      <c r="ZA211"/>
      <c r="ZB211"/>
      <c r="ZC211"/>
      <c r="ZD211"/>
      <c r="ZE211"/>
      <c r="ZF211"/>
      <c r="ZG211"/>
      <c r="ZH211"/>
      <c r="ZI211"/>
      <c r="ZJ211"/>
      <c r="ZK211"/>
      <c r="ZL211"/>
      <c r="ZM211"/>
      <c r="ZN211"/>
      <c r="ZO211"/>
      <c r="ZP211"/>
      <c r="ZQ211"/>
      <c r="ZR211"/>
      <c r="ZS211"/>
      <c r="ZT211"/>
      <c r="ZU211"/>
      <c r="ZV211"/>
      <c r="ZW211"/>
      <c r="ZX211"/>
      <c r="ZY211"/>
      <c r="ZZ211"/>
      <c r="AAA211"/>
      <c r="AAB211"/>
      <c r="AAC211"/>
      <c r="AAD211"/>
      <c r="AAE211"/>
      <c r="AAF211"/>
      <c r="AAG211"/>
      <c r="AAH211"/>
      <c r="AAI211"/>
      <c r="AAJ211"/>
      <c r="AAK211"/>
      <c r="AAL211"/>
      <c r="AAM211"/>
      <c r="AAN211"/>
      <c r="AAO211"/>
      <c r="AAP211"/>
      <c r="AAQ211"/>
      <c r="AAR211"/>
      <c r="AAS211"/>
      <c r="AAT211"/>
      <c r="AAU211"/>
      <c r="AAV211"/>
      <c r="AAW211"/>
      <c r="AAX211"/>
      <c r="AAY211"/>
      <c r="AAZ211"/>
      <c r="ABA211"/>
      <c r="ABB211"/>
      <c r="ABC211"/>
      <c r="ABD211"/>
      <c r="ABE211"/>
      <c r="ABF211"/>
      <c r="ABG211"/>
      <c r="ABH211"/>
      <c r="ABI211"/>
      <c r="ABJ211"/>
      <c r="ABK211"/>
      <c r="ABL211"/>
      <c r="ABM211"/>
      <c r="ABN211"/>
      <c r="ABO211"/>
      <c r="ABP211"/>
      <c r="ABQ211"/>
      <c r="ABR211"/>
      <c r="ABS211"/>
      <c r="ABT211"/>
      <c r="ABU211"/>
      <c r="ABV211"/>
      <c r="ABW211"/>
      <c r="ABX211"/>
      <c r="ABY211"/>
      <c r="ABZ211"/>
      <c r="ACA211"/>
      <c r="ACB211"/>
      <c r="ACC211"/>
      <c r="ACD211"/>
      <c r="ACE211"/>
      <c r="ACF211"/>
      <c r="ACG211"/>
      <c r="ACH211"/>
      <c r="ACI211"/>
      <c r="ACJ211"/>
      <c r="ACK211"/>
      <c r="ACL211"/>
      <c r="ACM211"/>
      <c r="ACN211"/>
      <c r="ACO211"/>
      <c r="ACP211"/>
      <c r="ACQ211"/>
      <c r="ACR211"/>
      <c r="ACS211"/>
      <c r="ACT211"/>
      <c r="ACU211"/>
      <c r="ACV211"/>
      <c r="ACW211"/>
      <c r="ACX211"/>
      <c r="ACY211"/>
      <c r="ACZ211"/>
      <c r="ADA211"/>
      <c r="ADB211"/>
      <c r="ADC211"/>
      <c r="ADD211"/>
      <c r="ADE211"/>
      <c r="ADF211"/>
      <c r="ADG211"/>
      <c r="ADH211"/>
      <c r="ADI211"/>
      <c r="ADJ211"/>
      <c r="ADK211"/>
      <c r="ADL211"/>
      <c r="ADM211"/>
      <c r="ADN211"/>
      <c r="ADO211"/>
      <c r="ADP211"/>
      <c r="ADQ211"/>
      <c r="ADR211"/>
      <c r="ADS211"/>
      <c r="ADT211"/>
      <c r="ADU211"/>
      <c r="ADV211"/>
      <c r="ADW211"/>
      <c r="ADX211"/>
      <c r="ADY211"/>
      <c r="ADZ211"/>
      <c r="AEA211"/>
      <c r="AEB211"/>
      <c r="AEC211"/>
      <c r="AED211"/>
      <c r="AEE211"/>
      <c r="AEF211"/>
      <c r="AEG211"/>
      <c r="AEH211"/>
      <c r="AEI211"/>
      <c r="AEJ211"/>
      <c r="AEK211"/>
      <c r="AEL211"/>
      <c r="AEM211"/>
      <c r="AEN211"/>
      <c r="AEO211"/>
      <c r="AEP211"/>
      <c r="AEQ211"/>
      <c r="AER211"/>
      <c r="AES211"/>
      <c r="AET211"/>
      <c r="AEU211"/>
      <c r="AEV211"/>
      <c r="AEW211"/>
      <c r="AEX211"/>
      <c r="AEY211"/>
      <c r="AEZ211"/>
      <c r="AFA211"/>
      <c r="AFB211"/>
      <c r="AFC211"/>
      <c r="AFD211"/>
      <c r="AFE211"/>
      <c r="AFF211"/>
      <c r="AFG211"/>
      <c r="AFH211"/>
      <c r="AFI211"/>
      <c r="AFJ211"/>
      <c r="AFK211"/>
      <c r="AFL211"/>
      <c r="AFM211"/>
      <c r="AFN211"/>
      <c r="AFO211"/>
      <c r="AFP211"/>
      <c r="AFQ211"/>
      <c r="AFR211"/>
      <c r="AFS211"/>
      <c r="AFT211"/>
      <c r="AFU211"/>
      <c r="AFV211"/>
      <c r="AFW211"/>
      <c r="AFX211"/>
      <c r="AFY211"/>
      <c r="AFZ211"/>
      <c r="AGA211"/>
      <c r="AGB211"/>
      <c r="AGC211"/>
      <c r="AGD211"/>
      <c r="AGE211"/>
      <c r="AGF211"/>
      <c r="AGG211"/>
      <c r="AGH211"/>
      <c r="AGI211"/>
      <c r="AGJ211"/>
      <c r="AGK211"/>
      <c r="AGL211"/>
      <c r="AGM211"/>
      <c r="AGN211"/>
      <c r="AGO211"/>
      <c r="AGP211"/>
      <c r="AGQ211"/>
      <c r="AGR211"/>
      <c r="AGS211"/>
      <c r="AGT211"/>
      <c r="AGU211"/>
      <c r="AGV211"/>
      <c r="AGW211"/>
      <c r="AGX211"/>
      <c r="AGY211"/>
      <c r="AGZ211"/>
      <c r="AHA211"/>
      <c r="AHB211"/>
      <c r="AHC211"/>
      <c r="AHD211"/>
      <c r="AHE211"/>
      <c r="AHF211"/>
      <c r="AHG211"/>
      <c r="AHH211"/>
      <c r="AHI211"/>
      <c r="AHJ211"/>
      <c r="AHK211"/>
      <c r="AHL211"/>
      <c r="AHM211"/>
      <c r="AHN211"/>
      <c r="AHO211"/>
      <c r="AHP211"/>
      <c r="AHQ211"/>
      <c r="AHR211"/>
      <c r="AHS211"/>
      <c r="AHT211"/>
      <c r="AHU211"/>
      <c r="AHV211"/>
      <c r="AHW211"/>
      <c r="AHX211"/>
      <c r="AHY211"/>
      <c r="AHZ211"/>
      <c r="AIA211"/>
      <c r="AIB211"/>
      <c r="AIC211"/>
      <c r="AID211"/>
      <c r="AIE211"/>
      <c r="AIF211"/>
      <c r="AIG211"/>
      <c r="AIH211"/>
      <c r="AII211"/>
      <c r="AIJ211"/>
      <c r="AIK211"/>
      <c r="AIL211"/>
      <c r="AIM211"/>
      <c r="AIN211"/>
      <c r="AIO211"/>
      <c r="AIP211"/>
      <c r="AIQ211"/>
      <c r="AIR211"/>
      <c r="AIS211"/>
      <c r="AIT211"/>
      <c r="AIU211"/>
      <c r="AIV211"/>
      <c r="AIW211"/>
      <c r="AIX211"/>
      <c r="AIY211"/>
      <c r="AIZ211"/>
      <c r="AJA211"/>
      <c r="AJB211"/>
      <c r="AJC211"/>
      <c r="AJD211"/>
      <c r="AJE211"/>
      <c r="AJF211"/>
      <c r="AJG211"/>
      <c r="AJH211"/>
      <c r="AJI211"/>
      <c r="AJJ211"/>
      <c r="AJK211"/>
      <c r="AJL211"/>
      <c r="AJM211"/>
      <c r="AJN211"/>
      <c r="AJO211"/>
      <c r="AJP211"/>
      <c r="AJQ211"/>
      <c r="AJR211"/>
      <c r="AJS211"/>
      <c r="AJT211"/>
      <c r="AJU211"/>
      <c r="AJV211"/>
      <c r="AJW211"/>
      <c r="AJX211"/>
      <c r="AJY211"/>
      <c r="AJZ211"/>
      <c r="AKA211"/>
      <c r="AKB211"/>
      <c r="AKC211"/>
      <c r="AKD211"/>
      <c r="AKE211"/>
      <c r="AKF211"/>
      <c r="AKG211"/>
      <c r="AKH211"/>
      <c r="AKI211"/>
      <c r="AKJ211"/>
      <c r="AKK211"/>
      <c r="AKL211"/>
      <c r="AKM211"/>
      <c r="AKN211"/>
      <c r="AKO211"/>
      <c r="AKP211"/>
      <c r="AKQ211"/>
      <c r="AKR211"/>
      <c r="AKS211"/>
      <c r="AKT211"/>
      <c r="AKU211"/>
      <c r="AKV211"/>
      <c r="AKW211"/>
      <c r="AKX211"/>
      <c r="AKY211"/>
      <c r="AKZ211"/>
      <c r="ALA211"/>
      <c r="ALB211"/>
      <c r="ALC211"/>
      <c r="ALD211"/>
      <c r="ALE211"/>
      <c r="ALF211"/>
      <c r="ALG211"/>
      <c r="ALH211"/>
      <c r="ALI211"/>
      <c r="ALJ211"/>
      <c r="ALK211"/>
      <c r="ALL211"/>
      <c r="ALM211"/>
      <c r="ALN211"/>
      <c r="ALO211"/>
      <c r="ALP211"/>
      <c r="ALQ211"/>
      <c r="ALR211"/>
      <c r="ALS211"/>
      <c r="ALT211"/>
      <c r="ALU211"/>
      <c r="ALV211"/>
      <c r="ALW211"/>
      <c r="ALX211"/>
      <c r="ALY211"/>
      <c r="ALZ211"/>
      <c r="AMA211"/>
      <c r="AMB211"/>
      <c r="AMC211"/>
      <c r="AMD211"/>
      <c r="AME211"/>
      <c r="AMF211"/>
      <c r="AMG211"/>
    </row>
    <row r="212" spans="1:1024" ht="24.75" customHeight="1" x14ac:dyDescent="0.2">
      <c r="A212" s="114" t="s">
        <v>439</v>
      </c>
      <c r="B212" s="115" t="s">
        <v>305</v>
      </c>
      <c r="C212" s="121">
        <v>12295</v>
      </c>
      <c r="D212" s="117" t="s">
        <v>755</v>
      </c>
      <c r="E212" s="118" t="s">
        <v>500</v>
      </c>
      <c r="F212" s="102">
        <v>0.1</v>
      </c>
      <c r="G212" s="119">
        <v>0</v>
      </c>
      <c r="H212" s="132"/>
      <c r="I212" s="120">
        <f t="shared" si="5"/>
        <v>0</v>
      </c>
      <c r="J212" s="25" t="s">
        <v>440</v>
      </c>
      <c r="K212" s="25" t="s">
        <v>441</v>
      </c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  <c r="ADN212"/>
      <c r="ADO212"/>
      <c r="ADP212"/>
      <c r="ADQ212"/>
      <c r="ADR212"/>
      <c r="ADS212"/>
      <c r="ADT212"/>
      <c r="ADU212"/>
      <c r="ADV212"/>
      <c r="ADW212"/>
      <c r="ADX212"/>
      <c r="ADY212"/>
      <c r="ADZ212"/>
      <c r="AEA212"/>
      <c r="AEB212"/>
      <c r="AEC212"/>
      <c r="AED212"/>
      <c r="AEE212"/>
      <c r="AEF212"/>
      <c r="AEG212"/>
      <c r="AEH212"/>
      <c r="AEI212"/>
      <c r="AEJ212"/>
      <c r="AEK212"/>
      <c r="AEL212"/>
      <c r="AEM212"/>
      <c r="AEN212"/>
      <c r="AEO212"/>
      <c r="AEP212"/>
      <c r="AEQ212"/>
      <c r="AER212"/>
      <c r="AES212"/>
      <c r="AET212"/>
      <c r="AEU212"/>
      <c r="AEV212"/>
      <c r="AEW212"/>
      <c r="AEX212"/>
      <c r="AEY212"/>
      <c r="AEZ212"/>
      <c r="AFA212"/>
      <c r="AFB212"/>
      <c r="AFC212"/>
      <c r="AFD212"/>
      <c r="AFE212"/>
      <c r="AFF212"/>
      <c r="AFG212"/>
      <c r="AFH212"/>
      <c r="AFI212"/>
      <c r="AFJ212"/>
      <c r="AFK212"/>
      <c r="AFL212"/>
      <c r="AFM212"/>
      <c r="AFN212"/>
      <c r="AFO212"/>
      <c r="AFP212"/>
      <c r="AFQ212"/>
      <c r="AFR212"/>
      <c r="AFS212"/>
      <c r="AFT212"/>
      <c r="AFU212"/>
      <c r="AFV212"/>
      <c r="AFW212"/>
      <c r="AFX212"/>
      <c r="AFY212"/>
      <c r="AFZ212"/>
      <c r="AGA212"/>
      <c r="AGB212"/>
      <c r="AGC212"/>
      <c r="AGD212"/>
      <c r="AGE212"/>
      <c r="AGF212"/>
      <c r="AGG212"/>
      <c r="AGH212"/>
      <c r="AGI212"/>
      <c r="AGJ212"/>
      <c r="AGK212"/>
      <c r="AGL212"/>
      <c r="AGM212"/>
      <c r="AGN212"/>
      <c r="AGO212"/>
      <c r="AGP212"/>
      <c r="AGQ212"/>
      <c r="AGR212"/>
      <c r="AGS212"/>
      <c r="AGT212"/>
      <c r="AGU212"/>
      <c r="AGV212"/>
      <c r="AGW212"/>
      <c r="AGX212"/>
      <c r="AGY212"/>
      <c r="AGZ212"/>
      <c r="AHA212"/>
      <c r="AHB212"/>
      <c r="AHC212"/>
      <c r="AHD212"/>
      <c r="AHE212"/>
      <c r="AHF212"/>
      <c r="AHG212"/>
      <c r="AHH212"/>
      <c r="AHI212"/>
      <c r="AHJ212"/>
      <c r="AHK212"/>
      <c r="AHL212"/>
      <c r="AHM212"/>
      <c r="AHN212"/>
      <c r="AHO212"/>
      <c r="AHP212"/>
      <c r="AHQ212"/>
      <c r="AHR212"/>
      <c r="AHS212"/>
      <c r="AHT212"/>
      <c r="AHU212"/>
      <c r="AHV212"/>
      <c r="AHW212"/>
      <c r="AHX212"/>
      <c r="AHY212"/>
      <c r="AHZ212"/>
      <c r="AIA212"/>
      <c r="AIB212"/>
      <c r="AIC212"/>
      <c r="AID212"/>
      <c r="AIE212"/>
      <c r="AIF212"/>
      <c r="AIG212"/>
      <c r="AIH212"/>
      <c r="AII212"/>
      <c r="AIJ212"/>
      <c r="AIK212"/>
      <c r="AIL212"/>
      <c r="AIM212"/>
      <c r="AIN212"/>
      <c r="AIO212"/>
      <c r="AIP212"/>
      <c r="AIQ212"/>
      <c r="AIR212"/>
      <c r="AIS212"/>
      <c r="AIT212"/>
      <c r="AIU212"/>
      <c r="AIV212"/>
      <c r="AIW212"/>
      <c r="AIX212"/>
      <c r="AIY212"/>
      <c r="AIZ212"/>
      <c r="AJA212"/>
      <c r="AJB212"/>
      <c r="AJC212"/>
      <c r="AJD212"/>
      <c r="AJE212"/>
      <c r="AJF212"/>
      <c r="AJG212"/>
      <c r="AJH212"/>
      <c r="AJI212"/>
      <c r="AJJ212"/>
      <c r="AJK212"/>
      <c r="AJL212"/>
      <c r="AJM212"/>
      <c r="AJN212"/>
      <c r="AJO212"/>
      <c r="AJP212"/>
      <c r="AJQ212"/>
      <c r="AJR212"/>
      <c r="AJS212"/>
      <c r="AJT212"/>
      <c r="AJU212"/>
      <c r="AJV212"/>
      <c r="AJW212"/>
      <c r="AJX212"/>
      <c r="AJY212"/>
      <c r="AJZ212"/>
      <c r="AKA212"/>
      <c r="AKB212"/>
      <c r="AKC212"/>
      <c r="AKD212"/>
      <c r="AKE212"/>
      <c r="AKF212"/>
      <c r="AKG212"/>
      <c r="AKH212"/>
      <c r="AKI212"/>
      <c r="AKJ212"/>
      <c r="AKK212"/>
      <c r="AKL212"/>
      <c r="AKM212"/>
      <c r="AKN212"/>
      <c r="AKO212"/>
      <c r="AKP212"/>
      <c r="AKQ212"/>
      <c r="AKR212"/>
      <c r="AKS212"/>
      <c r="AKT212"/>
      <c r="AKU212"/>
      <c r="AKV212"/>
      <c r="AKW212"/>
      <c r="AKX212"/>
      <c r="AKY212"/>
      <c r="AKZ212"/>
      <c r="ALA212"/>
      <c r="ALB212"/>
      <c r="ALC212"/>
      <c r="ALD212"/>
      <c r="ALE212"/>
      <c r="ALF212"/>
      <c r="ALG212"/>
      <c r="ALH212"/>
      <c r="ALI212"/>
      <c r="ALJ212"/>
      <c r="ALK212"/>
      <c r="ALL212"/>
      <c r="ALM212"/>
      <c r="ALN212"/>
      <c r="ALO212"/>
      <c r="ALP212"/>
      <c r="ALQ212"/>
      <c r="ALR212"/>
      <c r="ALS212"/>
      <c r="ALT212"/>
      <c r="ALU212"/>
      <c r="ALV212"/>
      <c r="ALW212"/>
      <c r="ALX212"/>
      <c r="ALY212"/>
      <c r="ALZ212"/>
      <c r="AMA212"/>
      <c r="AMB212"/>
      <c r="AMC212"/>
      <c r="AMD212"/>
      <c r="AME212"/>
      <c r="AMF212"/>
      <c r="AMG212"/>
    </row>
    <row r="213" spans="1:1024" ht="24.75" customHeight="1" x14ac:dyDescent="0.2">
      <c r="A213" s="114" t="s">
        <v>442</v>
      </c>
      <c r="B213" s="115" t="s">
        <v>305</v>
      </c>
      <c r="C213" s="121">
        <v>3753</v>
      </c>
      <c r="D213" s="117" t="s">
        <v>718</v>
      </c>
      <c r="E213" s="118" t="s">
        <v>500</v>
      </c>
      <c r="F213" s="102">
        <v>1</v>
      </c>
      <c r="G213" s="119">
        <v>0</v>
      </c>
      <c r="H213" s="132"/>
      <c r="I213" s="120">
        <f t="shared" si="5"/>
        <v>0</v>
      </c>
      <c r="J213" s="25">
        <v>1</v>
      </c>
      <c r="K213" s="25">
        <v>0.1</v>
      </c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  <c r="TH213"/>
      <c r="TI213"/>
      <c r="TJ213"/>
      <c r="TK213"/>
      <c r="TL213"/>
      <c r="TM213"/>
      <c r="TN213"/>
      <c r="TO213"/>
      <c r="TP213"/>
      <c r="TQ213"/>
      <c r="TR213"/>
      <c r="TS213"/>
      <c r="TT213"/>
      <c r="TU213"/>
      <c r="TV213"/>
      <c r="TW213"/>
      <c r="TX213"/>
      <c r="TY213"/>
      <c r="TZ213"/>
      <c r="UA213"/>
      <c r="UB213"/>
      <c r="UC213"/>
      <c r="UD213"/>
      <c r="UE213"/>
      <c r="UF213"/>
      <c r="UG213"/>
      <c r="UH213"/>
      <c r="UI213"/>
      <c r="UJ213"/>
      <c r="UK213"/>
      <c r="UL213"/>
      <c r="UM213"/>
      <c r="UN213"/>
      <c r="UO213"/>
      <c r="UP213"/>
      <c r="UQ213"/>
      <c r="UR213"/>
      <c r="US213"/>
      <c r="UT213"/>
      <c r="UU213"/>
      <c r="UV213"/>
      <c r="UW213"/>
      <c r="UX213"/>
      <c r="UY213"/>
      <c r="UZ213"/>
      <c r="VA213"/>
      <c r="VB213"/>
      <c r="VC213"/>
      <c r="VD213"/>
      <c r="VE213"/>
      <c r="VF213"/>
      <c r="VG213"/>
      <c r="VH213"/>
      <c r="VI213"/>
      <c r="VJ213"/>
      <c r="VK213"/>
      <c r="VL213"/>
      <c r="VM213"/>
      <c r="VN213"/>
      <c r="VO213"/>
      <c r="VP213"/>
      <c r="VQ213"/>
      <c r="VR213"/>
      <c r="VS213"/>
      <c r="VT213"/>
      <c r="VU213"/>
      <c r="VV213"/>
      <c r="VW213"/>
      <c r="VX213"/>
      <c r="VY213"/>
      <c r="VZ213"/>
      <c r="WA213"/>
      <c r="WB213"/>
      <c r="WC213"/>
      <c r="WD213"/>
      <c r="WE213"/>
      <c r="WF213"/>
      <c r="WG213"/>
      <c r="WH213"/>
      <c r="WI213"/>
      <c r="WJ213"/>
      <c r="WK213"/>
      <c r="WL213"/>
      <c r="WM213"/>
      <c r="WN213"/>
      <c r="WO213"/>
      <c r="WP213"/>
      <c r="WQ213"/>
      <c r="WR213"/>
      <c r="WS213"/>
      <c r="WT213"/>
      <c r="WU213"/>
      <c r="WV213"/>
      <c r="WW213"/>
      <c r="WX213"/>
      <c r="WY213"/>
      <c r="WZ213"/>
      <c r="XA213"/>
      <c r="XB213"/>
      <c r="XC213"/>
      <c r="XD213"/>
      <c r="XE213"/>
      <c r="XF213"/>
      <c r="XG213"/>
      <c r="XH213"/>
      <c r="XI213"/>
      <c r="XJ213"/>
      <c r="XK213"/>
      <c r="XL213"/>
      <c r="XM213"/>
      <c r="XN213"/>
      <c r="XO213"/>
      <c r="XP213"/>
      <c r="XQ213"/>
      <c r="XR213"/>
      <c r="XS213"/>
      <c r="XT213"/>
      <c r="XU213"/>
      <c r="XV213"/>
      <c r="XW213"/>
      <c r="XX213"/>
      <c r="XY213"/>
      <c r="XZ213"/>
      <c r="YA213"/>
      <c r="YB213"/>
      <c r="YC213"/>
      <c r="YD213"/>
      <c r="YE213"/>
      <c r="YF213"/>
      <c r="YG213"/>
      <c r="YH213"/>
      <c r="YI213"/>
      <c r="YJ213"/>
      <c r="YK213"/>
      <c r="YL213"/>
      <c r="YM213"/>
      <c r="YN213"/>
      <c r="YO213"/>
      <c r="YP213"/>
      <c r="YQ213"/>
      <c r="YR213"/>
      <c r="YS213"/>
      <c r="YT213"/>
      <c r="YU213"/>
      <c r="YV213"/>
      <c r="YW213"/>
      <c r="YX213"/>
      <c r="YY213"/>
      <c r="YZ213"/>
      <c r="ZA213"/>
      <c r="ZB213"/>
      <c r="ZC213"/>
      <c r="ZD213"/>
      <c r="ZE213"/>
      <c r="ZF213"/>
      <c r="ZG213"/>
      <c r="ZH213"/>
      <c r="ZI213"/>
      <c r="ZJ213"/>
      <c r="ZK213"/>
      <c r="ZL213"/>
      <c r="ZM213"/>
      <c r="ZN213"/>
      <c r="ZO213"/>
      <c r="ZP213"/>
      <c r="ZQ213"/>
      <c r="ZR213"/>
      <c r="ZS213"/>
      <c r="ZT213"/>
      <c r="ZU213"/>
      <c r="ZV213"/>
      <c r="ZW213"/>
      <c r="ZX213"/>
      <c r="ZY213"/>
      <c r="ZZ213"/>
      <c r="AAA213"/>
      <c r="AAB213"/>
      <c r="AAC213"/>
      <c r="AAD213"/>
      <c r="AAE213"/>
      <c r="AAF213"/>
      <c r="AAG213"/>
      <c r="AAH213"/>
      <c r="AAI213"/>
      <c r="AAJ213"/>
      <c r="AAK213"/>
      <c r="AAL213"/>
      <c r="AAM213"/>
      <c r="AAN213"/>
      <c r="AAO213"/>
      <c r="AAP213"/>
      <c r="AAQ213"/>
      <c r="AAR213"/>
      <c r="AAS213"/>
      <c r="AAT213"/>
      <c r="AAU213"/>
      <c r="AAV213"/>
      <c r="AAW213"/>
      <c r="AAX213"/>
      <c r="AAY213"/>
      <c r="AAZ213"/>
      <c r="ABA213"/>
      <c r="ABB213"/>
      <c r="ABC213"/>
      <c r="ABD213"/>
      <c r="ABE213"/>
      <c r="ABF213"/>
      <c r="ABG213"/>
      <c r="ABH213"/>
      <c r="ABI213"/>
      <c r="ABJ213"/>
      <c r="ABK213"/>
      <c r="ABL213"/>
      <c r="ABM213"/>
      <c r="ABN213"/>
      <c r="ABO213"/>
      <c r="ABP213"/>
      <c r="ABQ213"/>
      <c r="ABR213"/>
      <c r="ABS213"/>
      <c r="ABT213"/>
      <c r="ABU213"/>
      <c r="ABV213"/>
      <c r="ABW213"/>
      <c r="ABX213"/>
      <c r="ABY213"/>
      <c r="ABZ213"/>
      <c r="ACA213"/>
      <c r="ACB213"/>
      <c r="ACC213"/>
      <c r="ACD213"/>
      <c r="ACE213"/>
      <c r="ACF213"/>
      <c r="ACG213"/>
      <c r="ACH213"/>
      <c r="ACI213"/>
      <c r="ACJ213"/>
      <c r="ACK213"/>
      <c r="ACL213"/>
      <c r="ACM213"/>
      <c r="ACN213"/>
      <c r="ACO213"/>
      <c r="ACP213"/>
      <c r="ACQ213"/>
      <c r="ACR213"/>
      <c r="ACS213"/>
      <c r="ACT213"/>
      <c r="ACU213"/>
      <c r="ACV213"/>
      <c r="ACW213"/>
      <c r="ACX213"/>
      <c r="ACY213"/>
      <c r="ACZ213"/>
      <c r="ADA213"/>
      <c r="ADB213"/>
      <c r="ADC213"/>
      <c r="ADD213"/>
      <c r="ADE213"/>
      <c r="ADF213"/>
      <c r="ADG213"/>
      <c r="ADH213"/>
      <c r="ADI213"/>
      <c r="ADJ213"/>
      <c r="ADK213"/>
      <c r="ADL213"/>
      <c r="ADM213"/>
      <c r="ADN213"/>
      <c r="ADO213"/>
      <c r="ADP213"/>
      <c r="ADQ213"/>
      <c r="ADR213"/>
      <c r="ADS213"/>
      <c r="ADT213"/>
      <c r="ADU213"/>
      <c r="ADV213"/>
      <c r="ADW213"/>
      <c r="ADX213"/>
      <c r="ADY213"/>
      <c r="ADZ213"/>
      <c r="AEA213"/>
      <c r="AEB213"/>
      <c r="AEC213"/>
      <c r="AED213"/>
      <c r="AEE213"/>
      <c r="AEF213"/>
      <c r="AEG213"/>
      <c r="AEH213"/>
      <c r="AEI213"/>
      <c r="AEJ213"/>
      <c r="AEK213"/>
      <c r="AEL213"/>
      <c r="AEM213"/>
      <c r="AEN213"/>
      <c r="AEO213"/>
      <c r="AEP213"/>
      <c r="AEQ213"/>
      <c r="AER213"/>
      <c r="AES213"/>
      <c r="AET213"/>
      <c r="AEU213"/>
      <c r="AEV213"/>
      <c r="AEW213"/>
      <c r="AEX213"/>
      <c r="AEY213"/>
      <c r="AEZ213"/>
      <c r="AFA213"/>
      <c r="AFB213"/>
      <c r="AFC213"/>
      <c r="AFD213"/>
      <c r="AFE213"/>
      <c r="AFF213"/>
      <c r="AFG213"/>
      <c r="AFH213"/>
      <c r="AFI213"/>
      <c r="AFJ213"/>
      <c r="AFK213"/>
      <c r="AFL213"/>
      <c r="AFM213"/>
      <c r="AFN213"/>
      <c r="AFO213"/>
      <c r="AFP213"/>
      <c r="AFQ213"/>
      <c r="AFR213"/>
      <c r="AFS213"/>
      <c r="AFT213"/>
      <c r="AFU213"/>
      <c r="AFV213"/>
      <c r="AFW213"/>
      <c r="AFX213"/>
      <c r="AFY213"/>
      <c r="AFZ213"/>
      <c r="AGA213"/>
      <c r="AGB213"/>
      <c r="AGC213"/>
      <c r="AGD213"/>
      <c r="AGE213"/>
      <c r="AGF213"/>
      <c r="AGG213"/>
      <c r="AGH213"/>
      <c r="AGI213"/>
      <c r="AGJ213"/>
      <c r="AGK213"/>
      <c r="AGL213"/>
      <c r="AGM213"/>
      <c r="AGN213"/>
      <c r="AGO213"/>
      <c r="AGP213"/>
      <c r="AGQ213"/>
      <c r="AGR213"/>
      <c r="AGS213"/>
      <c r="AGT213"/>
      <c r="AGU213"/>
      <c r="AGV213"/>
      <c r="AGW213"/>
      <c r="AGX213"/>
      <c r="AGY213"/>
      <c r="AGZ213"/>
      <c r="AHA213"/>
      <c r="AHB213"/>
      <c r="AHC213"/>
      <c r="AHD213"/>
      <c r="AHE213"/>
      <c r="AHF213"/>
      <c r="AHG213"/>
      <c r="AHH213"/>
      <c r="AHI213"/>
      <c r="AHJ213"/>
      <c r="AHK213"/>
      <c r="AHL213"/>
      <c r="AHM213"/>
      <c r="AHN213"/>
      <c r="AHO213"/>
      <c r="AHP213"/>
      <c r="AHQ213"/>
      <c r="AHR213"/>
      <c r="AHS213"/>
      <c r="AHT213"/>
      <c r="AHU213"/>
      <c r="AHV213"/>
      <c r="AHW213"/>
      <c r="AHX213"/>
      <c r="AHY213"/>
      <c r="AHZ213"/>
      <c r="AIA213"/>
      <c r="AIB213"/>
      <c r="AIC213"/>
      <c r="AID213"/>
      <c r="AIE213"/>
      <c r="AIF213"/>
      <c r="AIG213"/>
      <c r="AIH213"/>
      <c r="AII213"/>
      <c r="AIJ213"/>
      <c r="AIK213"/>
      <c r="AIL213"/>
      <c r="AIM213"/>
      <c r="AIN213"/>
      <c r="AIO213"/>
      <c r="AIP213"/>
      <c r="AIQ213"/>
      <c r="AIR213"/>
      <c r="AIS213"/>
      <c r="AIT213"/>
      <c r="AIU213"/>
      <c r="AIV213"/>
      <c r="AIW213"/>
      <c r="AIX213"/>
      <c r="AIY213"/>
      <c r="AIZ213"/>
      <c r="AJA213"/>
      <c r="AJB213"/>
      <c r="AJC213"/>
      <c r="AJD213"/>
      <c r="AJE213"/>
      <c r="AJF213"/>
      <c r="AJG213"/>
      <c r="AJH213"/>
      <c r="AJI213"/>
      <c r="AJJ213"/>
      <c r="AJK213"/>
      <c r="AJL213"/>
      <c r="AJM213"/>
      <c r="AJN213"/>
      <c r="AJO213"/>
      <c r="AJP213"/>
      <c r="AJQ213"/>
      <c r="AJR213"/>
      <c r="AJS213"/>
      <c r="AJT213"/>
      <c r="AJU213"/>
      <c r="AJV213"/>
      <c r="AJW213"/>
      <c r="AJX213"/>
      <c r="AJY213"/>
      <c r="AJZ213"/>
      <c r="AKA213"/>
      <c r="AKB213"/>
      <c r="AKC213"/>
      <c r="AKD213"/>
      <c r="AKE213"/>
      <c r="AKF213"/>
      <c r="AKG213"/>
      <c r="AKH213"/>
      <c r="AKI213"/>
      <c r="AKJ213"/>
      <c r="AKK213"/>
      <c r="AKL213"/>
      <c r="AKM213"/>
      <c r="AKN213"/>
      <c r="AKO213"/>
      <c r="AKP213"/>
      <c r="AKQ213"/>
      <c r="AKR213"/>
      <c r="AKS213"/>
      <c r="AKT213"/>
      <c r="AKU213"/>
      <c r="AKV213"/>
      <c r="AKW213"/>
      <c r="AKX213"/>
      <c r="AKY213"/>
      <c r="AKZ213"/>
      <c r="ALA213"/>
      <c r="ALB213"/>
      <c r="ALC213"/>
      <c r="ALD213"/>
      <c r="ALE213"/>
      <c r="ALF213"/>
      <c r="ALG213"/>
      <c r="ALH213"/>
      <c r="ALI213"/>
      <c r="ALJ213"/>
      <c r="ALK213"/>
      <c r="ALL213"/>
      <c r="ALM213"/>
      <c r="ALN213"/>
      <c r="ALO213"/>
      <c r="ALP213"/>
      <c r="ALQ213"/>
      <c r="ALR213"/>
      <c r="ALS213"/>
      <c r="ALT213"/>
      <c r="ALU213"/>
      <c r="ALV213"/>
      <c r="ALW213"/>
      <c r="ALX213"/>
      <c r="ALY213"/>
      <c r="ALZ213"/>
      <c r="AMA213"/>
      <c r="AMB213"/>
      <c r="AMC213"/>
      <c r="AMD213"/>
      <c r="AME213"/>
      <c r="AMF213"/>
      <c r="AMG213"/>
    </row>
    <row r="214" spans="1:1024" ht="24.75" customHeight="1" x14ac:dyDescent="0.2">
      <c r="A214" s="114" t="s">
        <v>442</v>
      </c>
      <c r="B214" s="115" t="s">
        <v>305</v>
      </c>
      <c r="C214" s="121">
        <v>1087</v>
      </c>
      <c r="D214" s="117" t="s">
        <v>746</v>
      </c>
      <c r="E214" s="118" t="s">
        <v>500</v>
      </c>
      <c r="F214" s="102">
        <v>0.2</v>
      </c>
      <c r="G214" s="119">
        <v>0</v>
      </c>
      <c r="H214" s="132"/>
      <c r="I214" s="120">
        <f t="shared" si="5"/>
        <v>0</v>
      </c>
      <c r="J214" s="123">
        <v>1</v>
      </c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  <c r="ABZ214"/>
      <c r="ACA214"/>
      <c r="ACB214"/>
      <c r="ACC214"/>
      <c r="ACD214"/>
      <c r="ACE214"/>
      <c r="ACF214"/>
      <c r="ACG214"/>
      <c r="ACH214"/>
      <c r="ACI214"/>
      <c r="ACJ214"/>
      <c r="ACK214"/>
      <c r="ACL214"/>
      <c r="ACM214"/>
      <c r="ACN214"/>
      <c r="ACO214"/>
      <c r="ACP214"/>
      <c r="ACQ214"/>
      <c r="ACR214"/>
      <c r="ACS214"/>
      <c r="ACT214"/>
      <c r="ACU214"/>
      <c r="ACV214"/>
      <c r="ACW214"/>
      <c r="ACX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  <c r="ADN214"/>
      <c r="ADO214"/>
      <c r="ADP214"/>
      <c r="ADQ214"/>
      <c r="ADR214"/>
      <c r="ADS214"/>
      <c r="ADT214"/>
      <c r="ADU214"/>
      <c r="ADV214"/>
      <c r="ADW214"/>
      <c r="ADX214"/>
      <c r="ADY214"/>
      <c r="ADZ214"/>
      <c r="AEA214"/>
      <c r="AEB214"/>
      <c r="AEC214"/>
      <c r="AED214"/>
      <c r="AEE214"/>
      <c r="AEF214"/>
      <c r="AEG214"/>
      <c r="AEH214"/>
      <c r="AEI214"/>
      <c r="AEJ214"/>
      <c r="AEK214"/>
      <c r="AEL214"/>
      <c r="AEM214"/>
      <c r="AEN214"/>
      <c r="AEO214"/>
      <c r="AEP214"/>
      <c r="AEQ214"/>
      <c r="AER214"/>
      <c r="AES214"/>
      <c r="AET214"/>
      <c r="AEU214"/>
      <c r="AEV214"/>
      <c r="AEW214"/>
      <c r="AEX214"/>
      <c r="AEY214"/>
      <c r="AEZ214"/>
      <c r="AFA214"/>
      <c r="AFB214"/>
      <c r="AFC214"/>
      <c r="AFD214"/>
      <c r="AFE214"/>
      <c r="AFF214"/>
      <c r="AFG214"/>
      <c r="AFH214"/>
      <c r="AFI214"/>
      <c r="AFJ214"/>
      <c r="AFK214"/>
      <c r="AFL214"/>
      <c r="AFM214"/>
      <c r="AFN214"/>
      <c r="AFO214"/>
      <c r="AFP214"/>
      <c r="AFQ214"/>
      <c r="AFR214"/>
      <c r="AFS214"/>
      <c r="AFT214"/>
      <c r="AFU214"/>
      <c r="AFV214"/>
      <c r="AFW214"/>
      <c r="AFX214"/>
      <c r="AFY214"/>
      <c r="AFZ214"/>
      <c r="AGA214"/>
      <c r="AGB214"/>
      <c r="AGC214"/>
      <c r="AGD214"/>
      <c r="AGE214"/>
      <c r="AGF214"/>
      <c r="AGG214"/>
      <c r="AGH214"/>
      <c r="AGI214"/>
      <c r="AGJ214"/>
      <c r="AGK214"/>
      <c r="AGL214"/>
      <c r="AGM214"/>
      <c r="AGN214"/>
      <c r="AGO214"/>
      <c r="AGP214"/>
      <c r="AGQ214"/>
      <c r="AGR214"/>
      <c r="AGS214"/>
      <c r="AGT214"/>
      <c r="AGU214"/>
      <c r="AGV214"/>
      <c r="AGW214"/>
      <c r="AGX214"/>
      <c r="AGY214"/>
      <c r="AGZ214"/>
      <c r="AHA214"/>
      <c r="AHB214"/>
      <c r="AHC214"/>
      <c r="AHD214"/>
      <c r="AHE214"/>
      <c r="AHF214"/>
      <c r="AHG214"/>
      <c r="AHH214"/>
      <c r="AHI214"/>
      <c r="AHJ214"/>
      <c r="AHK214"/>
      <c r="AHL214"/>
      <c r="AHM214"/>
      <c r="AHN214"/>
      <c r="AHO214"/>
      <c r="AHP214"/>
      <c r="AHQ214"/>
      <c r="AHR214"/>
      <c r="AHS214"/>
      <c r="AHT214"/>
      <c r="AHU214"/>
      <c r="AHV214"/>
      <c r="AHW214"/>
      <c r="AHX214"/>
      <c r="AHY214"/>
      <c r="AHZ214"/>
      <c r="AIA214"/>
      <c r="AIB214"/>
      <c r="AIC214"/>
      <c r="AID214"/>
      <c r="AIE214"/>
      <c r="AIF214"/>
      <c r="AIG214"/>
      <c r="AIH214"/>
      <c r="AII214"/>
      <c r="AIJ214"/>
      <c r="AIK214"/>
      <c r="AIL214"/>
      <c r="AIM214"/>
      <c r="AIN214"/>
      <c r="AIO214"/>
      <c r="AIP214"/>
      <c r="AIQ214"/>
      <c r="AIR214"/>
      <c r="AIS214"/>
      <c r="AIT214"/>
      <c r="AIU214"/>
      <c r="AIV214"/>
      <c r="AIW214"/>
      <c r="AIX214"/>
      <c r="AIY214"/>
      <c r="AIZ214"/>
      <c r="AJA214"/>
      <c r="AJB214"/>
      <c r="AJC214"/>
      <c r="AJD214"/>
      <c r="AJE214"/>
      <c r="AJF214"/>
      <c r="AJG214"/>
      <c r="AJH214"/>
      <c r="AJI214"/>
      <c r="AJJ214"/>
      <c r="AJK214"/>
      <c r="AJL214"/>
      <c r="AJM214"/>
      <c r="AJN214"/>
      <c r="AJO214"/>
      <c r="AJP214"/>
      <c r="AJQ214"/>
      <c r="AJR214"/>
      <c r="AJS214"/>
      <c r="AJT214"/>
      <c r="AJU214"/>
      <c r="AJV214"/>
      <c r="AJW214"/>
      <c r="AJX214"/>
      <c r="AJY214"/>
      <c r="AJZ214"/>
      <c r="AKA214"/>
      <c r="AKB214"/>
      <c r="AKC214"/>
      <c r="AKD214"/>
      <c r="AKE214"/>
      <c r="AKF214"/>
      <c r="AKG214"/>
      <c r="AKH214"/>
      <c r="AKI214"/>
      <c r="AKJ214"/>
      <c r="AKK214"/>
      <c r="AKL214"/>
      <c r="AKM214"/>
      <c r="AKN214"/>
      <c r="AKO214"/>
      <c r="AKP214"/>
      <c r="AKQ214"/>
      <c r="AKR214"/>
      <c r="AKS214"/>
      <c r="AKT214"/>
      <c r="AKU214"/>
      <c r="AKV214"/>
      <c r="AKW214"/>
      <c r="AKX214"/>
      <c r="AKY214"/>
      <c r="AKZ214"/>
      <c r="ALA214"/>
      <c r="ALB214"/>
      <c r="ALC214"/>
      <c r="ALD214"/>
      <c r="ALE214"/>
      <c r="ALF214"/>
      <c r="ALG214"/>
      <c r="ALH214"/>
      <c r="ALI214"/>
      <c r="ALJ214"/>
      <c r="ALK214"/>
      <c r="ALL214"/>
      <c r="ALM214"/>
      <c r="ALN214"/>
      <c r="ALO214"/>
      <c r="ALP214"/>
      <c r="ALQ214"/>
      <c r="ALR214"/>
      <c r="ALS214"/>
      <c r="ALT214"/>
      <c r="ALU214"/>
      <c r="ALV214"/>
      <c r="ALW214"/>
      <c r="ALX214"/>
      <c r="ALY214"/>
      <c r="ALZ214"/>
      <c r="AMA214"/>
      <c r="AMB214"/>
      <c r="AMC214"/>
      <c r="AMD214"/>
      <c r="AME214"/>
      <c r="AMF214"/>
      <c r="AMG214"/>
    </row>
    <row r="215" spans="1:1024" s="105" customFormat="1" ht="24.75" customHeight="1" x14ac:dyDescent="0.2">
      <c r="A215" s="114" t="s">
        <v>442</v>
      </c>
      <c r="B215" s="115" t="s">
        <v>305</v>
      </c>
      <c r="C215" s="121">
        <v>12295</v>
      </c>
      <c r="D215" s="117" t="s">
        <v>755</v>
      </c>
      <c r="E215" s="118" t="s">
        <v>500</v>
      </c>
      <c r="F215" s="102">
        <v>0.2</v>
      </c>
      <c r="G215" s="119">
        <v>0</v>
      </c>
      <c r="H215" s="132"/>
      <c r="I215" s="120">
        <f t="shared" si="5"/>
        <v>0</v>
      </c>
      <c r="J215" s="102">
        <v>1</v>
      </c>
      <c r="K215" s="105">
        <v>0.2</v>
      </c>
      <c r="AMH215" s="103"/>
      <c r="AMI215" s="103"/>
      <c r="AMJ215" s="103"/>
    </row>
    <row r="216" spans="1:1024" s="105" customFormat="1" ht="24.75" customHeight="1" x14ac:dyDescent="0.2">
      <c r="A216" s="114" t="s">
        <v>443</v>
      </c>
      <c r="B216" s="115" t="s">
        <v>305</v>
      </c>
      <c r="C216" s="121">
        <v>38779</v>
      </c>
      <c r="D216" s="117" t="s">
        <v>720</v>
      </c>
      <c r="E216" s="118" t="s">
        <v>500</v>
      </c>
      <c r="F216" s="102">
        <v>1</v>
      </c>
      <c r="G216" s="119">
        <v>0</v>
      </c>
      <c r="H216" s="132"/>
      <c r="I216" s="120">
        <f t="shared" si="5"/>
        <v>0</v>
      </c>
      <c r="J216" s="102">
        <v>2</v>
      </c>
      <c r="K216" s="105">
        <v>0.1</v>
      </c>
      <c r="AMH216" s="103"/>
      <c r="AMI216" s="103"/>
      <c r="AMJ216" s="103"/>
    </row>
    <row r="217" spans="1:1024" s="105" customFormat="1" ht="24.75" customHeight="1" x14ac:dyDescent="0.2">
      <c r="A217" s="114" t="s">
        <v>443</v>
      </c>
      <c r="B217" s="115" t="s">
        <v>305</v>
      </c>
      <c r="C217" s="121">
        <v>1087</v>
      </c>
      <c r="D217" s="117" t="s">
        <v>746</v>
      </c>
      <c r="E217" s="118" t="s">
        <v>500</v>
      </c>
      <c r="F217" s="102">
        <v>0.2</v>
      </c>
      <c r="G217" s="119">
        <v>0</v>
      </c>
      <c r="H217" s="132"/>
      <c r="I217" s="120">
        <f t="shared" si="5"/>
        <v>0</v>
      </c>
      <c r="J217" s="102">
        <v>1</v>
      </c>
      <c r="AMH217" s="103"/>
      <c r="AMI217" s="103"/>
      <c r="AMJ217" s="103"/>
    </row>
    <row r="218" spans="1:1024" s="105" customFormat="1" ht="24.75" customHeight="1" x14ac:dyDescent="0.2">
      <c r="A218" s="114" t="s">
        <v>443</v>
      </c>
      <c r="B218" s="115" t="s">
        <v>305</v>
      </c>
      <c r="C218" s="121">
        <v>12295</v>
      </c>
      <c r="D218" s="117" t="s">
        <v>755</v>
      </c>
      <c r="E218" s="118" t="s">
        <v>500</v>
      </c>
      <c r="F218" s="102">
        <v>0.2</v>
      </c>
      <c r="G218" s="119">
        <v>0</v>
      </c>
      <c r="H218" s="132"/>
      <c r="I218" s="120">
        <f t="shared" si="5"/>
        <v>0</v>
      </c>
      <c r="J218" s="124">
        <v>1</v>
      </c>
      <c r="K218" s="105">
        <v>0.2</v>
      </c>
      <c r="L218" s="105">
        <v>1088</v>
      </c>
      <c r="M218" s="105" t="s">
        <v>444</v>
      </c>
      <c r="AMH218" s="103"/>
      <c r="AMI218" s="103"/>
      <c r="AMJ218" s="103"/>
    </row>
    <row r="219" spans="1:1024" s="105" customFormat="1" ht="24.75" customHeight="1" x14ac:dyDescent="0.2">
      <c r="A219" s="114" t="s">
        <v>445</v>
      </c>
      <c r="B219" s="115" t="s">
        <v>305</v>
      </c>
      <c r="C219" s="121">
        <v>38778</v>
      </c>
      <c r="D219" s="117" t="s">
        <v>719</v>
      </c>
      <c r="E219" s="118" t="s">
        <v>500</v>
      </c>
      <c r="F219" s="102">
        <v>1</v>
      </c>
      <c r="G219" s="119">
        <v>0</v>
      </c>
      <c r="H219" s="132"/>
      <c r="I219" s="120">
        <f t="shared" si="5"/>
        <v>0</v>
      </c>
      <c r="J219" s="124">
        <v>2</v>
      </c>
      <c r="K219" s="105">
        <v>0.1</v>
      </c>
      <c r="L219" s="105">
        <v>1079</v>
      </c>
      <c r="M219" s="105" t="s">
        <v>446</v>
      </c>
      <c r="AMH219" s="103"/>
      <c r="AMI219" s="103"/>
      <c r="AMJ219" s="103"/>
    </row>
    <row r="220" spans="1:1024" s="105" customFormat="1" ht="24.75" customHeight="1" x14ac:dyDescent="0.2">
      <c r="A220" s="114" t="s">
        <v>445</v>
      </c>
      <c r="B220" s="115" t="s">
        <v>305</v>
      </c>
      <c r="C220" s="121">
        <v>1088</v>
      </c>
      <c r="D220" s="117" t="s">
        <v>745</v>
      </c>
      <c r="E220" s="118" t="s">
        <v>500</v>
      </c>
      <c r="F220" s="102">
        <v>0.2</v>
      </c>
      <c r="G220" s="119">
        <v>0</v>
      </c>
      <c r="H220" s="132"/>
      <c r="I220" s="120">
        <f t="shared" si="5"/>
        <v>0</v>
      </c>
      <c r="J220" s="102">
        <v>1</v>
      </c>
      <c r="L220" s="105">
        <v>1086</v>
      </c>
      <c r="M220" s="105" t="s">
        <v>447</v>
      </c>
      <c r="AMH220" s="103"/>
      <c r="AMI220" s="103"/>
      <c r="AMJ220" s="103"/>
    </row>
    <row r="221" spans="1:1024" s="105" customFormat="1" ht="24.75" customHeight="1" x14ac:dyDescent="0.2">
      <c r="A221" s="114" t="s">
        <v>445</v>
      </c>
      <c r="B221" s="115" t="s">
        <v>305</v>
      </c>
      <c r="C221" s="121">
        <v>12295</v>
      </c>
      <c r="D221" s="117" t="s">
        <v>755</v>
      </c>
      <c r="E221" s="118" t="s">
        <v>500</v>
      </c>
      <c r="F221" s="102">
        <v>0.2</v>
      </c>
      <c r="G221" s="119">
        <v>0</v>
      </c>
      <c r="H221" s="132"/>
      <c r="I221" s="120">
        <f t="shared" si="5"/>
        <v>0</v>
      </c>
      <c r="J221" s="102">
        <v>1</v>
      </c>
      <c r="K221" s="105">
        <v>0.2</v>
      </c>
      <c r="AMH221" s="103"/>
      <c r="AMI221" s="103"/>
      <c r="AMJ221" s="103"/>
    </row>
    <row r="222" spans="1:1024" s="105" customFormat="1" ht="24.75" customHeight="1" x14ac:dyDescent="0.2">
      <c r="A222" s="114" t="s">
        <v>448</v>
      </c>
      <c r="B222" s="115" t="s">
        <v>305</v>
      </c>
      <c r="C222" s="121">
        <v>39386</v>
      </c>
      <c r="D222" s="117" t="s">
        <v>722</v>
      </c>
      <c r="E222" s="118" t="s">
        <v>500</v>
      </c>
      <c r="F222" s="102">
        <v>1</v>
      </c>
      <c r="G222" s="119">
        <v>553.6</v>
      </c>
      <c r="H222" s="132"/>
      <c r="I222" s="120">
        <f t="shared" si="5"/>
        <v>0</v>
      </c>
      <c r="J222" s="102">
        <v>2</v>
      </c>
      <c r="K222" s="105">
        <v>0.1</v>
      </c>
      <c r="AMH222" s="103"/>
      <c r="AMI222" s="103"/>
      <c r="AMJ222" s="103"/>
    </row>
    <row r="223" spans="1:1024" s="105" customFormat="1" ht="24.75" customHeight="1" x14ac:dyDescent="0.2">
      <c r="A223" s="114" t="s">
        <v>448</v>
      </c>
      <c r="B223" s="115" t="s">
        <v>305</v>
      </c>
      <c r="C223" s="121">
        <v>12295</v>
      </c>
      <c r="D223" s="117" t="s">
        <v>755</v>
      </c>
      <c r="E223" s="118" t="s">
        <v>500</v>
      </c>
      <c r="F223" s="102">
        <v>0.2</v>
      </c>
      <c r="G223" s="119">
        <v>110.72000000000001</v>
      </c>
      <c r="H223" s="132"/>
      <c r="I223" s="120">
        <f t="shared" si="5"/>
        <v>0</v>
      </c>
      <c r="J223" s="102">
        <v>1</v>
      </c>
      <c r="AMH223" s="103"/>
      <c r="AMI223" s="103"/>
      <c r="AMJ223" s="103"/>
    </row>
    <row r="224" spans="1:1024" s="105" customFormat="1" ht="24.75" customHeight="1" x14ac:dyDescent="0.2">
      <c r="A224" s="114" t="s">
        <v>449</v>
      </c>
      <c r="B224" s="115" t="s">
        <v>305</v>
      </c>
      <c r="C224" s="121">
        <v>39387</v>
      </c>
      <c r="D224" s="117" t="s">
        <v>721</v>
      </c>
      <c r="E224" s="118" t="s">
        <v>500</v>
      </c>
      <c r="F224" s="102">
        <v>1</v>
      </c>
      <c r="G224" s="119">
        <v>553.6</v>
      </c>
      <c r="H224" s="132"/>
      <c r="I224" s="120">
        <f t="shared" si="5"/>
        <v>0</v>
      </c>
      <c r="J224" s="102">
        <v>2</v>
      </c>
      <c r="K224" s="105">
        <v>0.1</v>
      </c>
      <c r="AMH224" s="103"/>
      <c r="AMI224" s="103"/>
      <c r="AMJ224" s="103"/>
    </row>
    <row r="225" spans="1:1024" s="105" customFormat="1" ht="24.75" customHeight="1" x14ac:dyDescent="0.2">
      <c r="A225" s="114" t="s">
        <v>449</v>
      </c>
      <c r="B225" s="115" t="s">
        <v>305</v>
      </c>
      <c r="C225" s="121">
        <v>12295</v>
      </c>
      <c r="D225" s="117" t="s">
        <v>755</v>
      </c>
      <c r="E225" s="118" t="s">
        <v>500</v>
      </c>
      <c r="F225" s="102">
        <v>0.2</v>
      </c>
      <c r="G225" s="119">
        <v>110.72000000000001</v>
      </c>
      <c r="H225" s="132"/>
      <c r="I225" s="120">
        <f t="shared" si="5"/>
        <v>0</v>
      </c>
      <c r="J225" s="102">
        <v>1</v>
      </c>
      <c r="AMH225" s="103"/>
      <c r="AMI225" s="103"/>
      <c r="AMJ225" s="103"/>
    </row>
    <row r="226" spans="1:1024" s="105" customFormat="1" ht="24.75" customHeight="1" x14ac:dyDescent="0.2">
      <c r="A226" s="114" t="s">
        <v>450</v>
      </c>
      <c r="B226" s="115" t="s">
        <v>305</v>
      </c>
      <c r="C226" s="121">
        <v>38193</v>
      </c>
      <c r="D226" s="117" t="s">
        <v>724</v>
      </c>
      <c r="E226" s="118" t="s">
        <v>500</v>
      </c>
      <c r="F226" s="102">
        <v>1</v>
      </c>
      <c r="G226" s="119">
        <v>138.4</v>
      </c>
      <c r="H226" s="132"/>
      <c r="I226" s="120">
        <f t="shared" si="5"/>
        <v>0</v>
      </c>
      <c r="J226" s="102">
        <v>2</v>
      </c>
      <c r="K226" s="105">
        <v>0.1</v>
      </c>
      <c r="AMH226" s="103"/>
      <c r="AMI226" s="103"/>
      <c r="AMJ226" s="103"/>
    </row>
    <row r="227" spans="1:1024" s="105" customFormat="1" ht="24.75" customHeight="1" x14ac:dyDescent="0.2">
      <c r="A227" s="114" t="s">
        <v>450</v>
      </c>
      <c r="B227" s="115" t="s">
        <v>305</v>
      </c>
      <c r="C227" s="121">
        <v>12295</v>
      </c>
      <c r="D227" s="117" t="s">
        <v>755</v>
      </c>
      <c r="E227" s="118" t="s">
        <v>500</v>
      </c>
      <c r="F227" s="102">
        <v>0.1</v>
      </c>
      <c r="G227" s="119">
        <v>13.840000000000002</v>
      </c>
      <c r="H227" s="132"/>
      <c r="I227" s="120">
        <f t="shared" si="5"/>
        <v>0</v>
      </c>
      <c r="J227" s="102">
        <v>1</v>
      </c>
      <c r="AMH227" s="103"/>
      <c r="AMI227" s="103"/>
      <c r="AMJ227" s="103"/>
    </row>
    <row r="228" spans="1:1024" s="105" customFormat="1" ht="24.75" customHeight="1" x14ac:dyDescent="0.2">
      <c r="A228" s="114" t="s">
        <v>451</v>
      </c>
      <c r="B228" s="115" t="s">
        <v>305</v>
      </c>
      <c r="C228" s="121">
        <v>38194</v>
      </c>
      <c r="D228" s="117" t="s">
        <v>723</v>
      </c>
      <c r="E228" s="118" t="s">
        <v>500</v>
      </c>
      <c r="F228" s="102">
        <v>1</v>
      </c>
      <c r="G228" s="119">
        <v>138.4</v>
      </c>
      <c r="H228" s="132"/>
      <c r="I228" s="120">
        <f t="shared" si="5"/>
        <v>0</v>
      </c>
      <c r="J228" s="124">
        <v>1</v>
      </c>
      <c r="K228" s="105">
        <v>0.1</v>
      </c>
      <c r="AMH228" s="103"/>
      <c r="AMI228" s="103"/>
      <c r="AMJ228" s="103"/>
    </row>
    <row r="229" spans="1:1024" s="105" customFormat="1" ht="24.75" customHeight="1" x14ac:dyDescent="0.2">
      <c r="A229" s="114" t="s">
        <v>451</v>
      </c>
      <c r="B229" s="115" t="s">
        <v>305</v>
      </c>
      <c r="C229" s="121">
        <v>12295</v>
      </c>
      <c r="D229" s="117" t="s">
        <v>755</v>
      </c>
      <c r="E229" s="118" t="s">
        <v>500</v>
      </c>
      <c r="F229" s="102">
        <v>0.1</v>
      </c>
      <c r="G229" s="119">
        <v>13.840000000000002</v>
      </c>
      <c r="H229" s="132"/>
      <c r="I229" s="120">
        <f t="shared" si="5"/>
        <v>0</v>
      </c>
      <c r="J229" s="102">
        <v>1</v>
      </c>
      <c r="AMH229" s="103"/>
      <c r="AMI229" s="103"/>
      <c r="AMJ229" s="103"/>
    </row>
    <row r="230" spans="1:1024" s="105" customFormat="1" ht="24.75" customHeight="1" x14ac:dyDescent="0.2">
      <c r="A230" s="114" t="s">
        <v>452</v>
      </c>
      <c r="B230" s="115" t="s">
        <v>305</v>
      </c>
      <c r="C230" s="121">
        <v>3749</v>
      </c>
      <c r="D230" s="117" t="s">
        <v>725</v>
      </c>
      <c r="E230" s="118" t="s">
        <v>500</v>
      </c>
      <c r="F230" s="102">
        <v>1</v>
      </c>
      <c r="G230" s="119">
        <v>1</v>
      </c>
      <c r="H230" s="132"/>
      <c r="I230" s="120">
        <f t="shared" si="5"/>
        <v>0</v>
      </c>
      <c r="J230" s="124">
        <v>1</v>
      </c>
      <c r="K230" s="105">
        <v>0.1</v>
      </c>
      <c r="AMH230"/>
      <c r="AMI230"/>
      <c r="AMJ230"/>
    </row>
    <row r="231" spans="1:1024" s="105" customFormat="1" ht="24.75" customHeight="1" x14ac:dyDescent="0.2">
      <c r="A231" s="114" t="s">
        <v>452</v>
      </c>
      <c r="B231" s="115" t="s">
        <v>305</v>
      </c>
      <c r="C231" s="121">
        <v>13390</v>
      </c>
      <c r="D231" s="117" t="s">
        <v>752</v>
      </c>
      <c r="E231" s="118" t="s">
        <v>500</v>
      </c>
      <c r="F231" s="102">
        <v>1</v>
      </c>
      <c r="G231" s="119">
        <v>1</v>
      </c>
      <c r="H231" s="132"/>
      <c r="I231" s="120">
        <f t="shared" si="5"/>
        <v>0</v>
      </c>
      <c r="J231" s="102">
        <v>1</v>
      </c>
      <c r="AMH231"/>
      <c r="AMI231"/>
      <c r="AMJ231"/>
    </row>
    <row r="232" spans="1:1024" ht="24.75" customHeight="1" x14ac:dyDescent="0.2">
      <c r="A232" s="114" t="s">
        <v>452</v>
      </c>
      <c r="B232" s="115" t="s">
        <v>305</v>
      </c>
      <c r="C232" s="121">
        <v>39374</v>
      </c>
      <c r="D232" s="117" t="s">
        <v>749</v>
      </c>
      <c r="E232" s="118" t="s">
        <v>500</v>
      </c>
      <c r="F232" s="102">
        <v>1</v>
      </c>
      <c r="G232" s="119">
        <v>1</v>
      </c>
      <c r="H232" s="132"/>
      <c r="I232" s="120">
        <f t="shared" si="5"/>
        <v>0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  <c r="RH232"/>
      <c r="RI232"/>
      <c r="RJ232"/>
      <c r="RK232"/>
      <c r="RL232"/>
      <c r="RM232"/>
      <c r="RN232"/>
      <c r="RO232"/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/>
      <c r="SO232"/>
      <c r="SP232"/>
      <c r="SQ232"/>
      <c r="SR232"/>
      <c r="SS232"/>
      <c r="ST232"/>
      <c r="SU232"/>
      <c r="SV232"/>
      <c r="SW232"/>
      <c r="SX232"/>
      <c r="SY232"/>
      <c r="SZ232"/>
      <c r="TA232"/>
      <c r="TB232"/>
      <c r="TC232"/>
      <c r="TD232"/>
      <c r="TE232"/>
      <c r="TF232"/>
      <c r="TG232"/>
      <c r="TH232"/>
      <c r="TI232"/>
      <c r="TJ232"/>
      <c r="TK232"/>
      <c r="TL232"/>
      <c r="TM232"/>
      <c r="TN232"/>
      <c r="TO232"/>
      <c r="TP232"/>
      <c r="TQ232"/>
      <c r="TR232"/>
      <c r="TS232"/>
      <c r="TT232"/>
      <c r="TU232"/>
      <c r="TV232"/>
      <c r="TW232"/>
      <c r="TX232"/>
      <c r="TY232"/>
      <c r="TZ232"/>
      <c r="UA232"/>
      <c r="UB232"/>
      <c r="UC232"/>
      <c r="UD232"/>
      <c r="UE232"/>
      <c r="UF232"/>
      <c r="UG232"/>
      <c r="UH232"/>
      <c r="UI232"/>
      <c r="UJ232"/>
      <c r="UK232"/>
      <c r="UL232"/>
      <c r="UM232"/>
      <c r="UN232"/>
      <c r="UO232"/>
      <c r="UP232"/>
      <c r="UQ232"/>
      <c r="UR232"/>
      <c r="US232"/>
      <c r="UT232"/>
      <c r="UU232"/>
      <c r="UV232"/>
      <c r="UW232"/>
      <c r="UX232"/>
      <c r="UY232"/>
      <c r="UZ232"/>
      <c r="VA232"/>
      <c r="VB232"/>
      <c r="VC232"/>
      <c r="VD232"/>
      <c r="VE232"/>
      <c r="VF232"/>
      <c r="VG232"/>
      <c r="VH232"/>
      <c r="VI232"/>
      <c r="VJ232"/>
      <c r="VK232"/>
      <c r="VL232"/>
      <c r="VM232"/>
      <c r="VN232"/>
      <c r="VO232"/>
      <c r="VP232"/>
      <c r="VQ232"/>
      <c r="VR232"/>
      <c r="VS232"/>
      <c r="VT232"/>
      <c r="VU232"/>
      <c r="VV232"/>
      <c r="VW232"/>
      <c r="VX232"/>
      <c r="VY232"/>
      <c r="VZ232"/>
      <c r="WA232"/>
      <c r="WB232"/>
      <c r="WC232"/>
      <c r="WD232"/>
      <c r="WE232"/>
      <c r="WF232"/>
      <c r="WG232"/>
      <c r="WH232"/>
      <c r="WI232"/>
      <c r="WJ232"/>
      <c r="WK232"/>
      <c r="WL232"/>
      <c r="WM232"/>
      <c r="WN232"/>
      <c r="WO232"/>
      <c r="WP232"/>
      <c r="WQ232"/>
      <c r="WR232"/>
      <c r="WS232"/>
      <c r="WT232"/>
      <c r="WU232"/>
      <c r="WV232"/>
      <c r="WW232"/>
      <c r="WX232"/>
      <c r="WY232"/>
      <c r="WZ232"/>
      <c r="XA232"/>
      <c r="XB232"/>
      <c r="XC232"/>
      <c r="XD232"/>
      <c r="XE232"/>
      <c r="XF232"/>
      <c r="XG232"/>
      <c r="XH232"/>
      <c r="XI232"/>
      <c r="XJ232"/>
      <c r="XK232"/>
      <c r="XL232"/>
      <c r="XM232"/>
      <c r="XN232"/>
      <c r="XO232"/>
      <c r="XP232"/>
      <c r="XQ232"/>
      <c r="XR232"/>
      <c r="XS232"/>
      <c r="XT232"/>
      <c r="XU232"/>
      <c r="XV232"/>
      <c r="XW232"/>
      <c r="XX232"/>
      <c r="XY232"/>
      <c r="XZ232"/>
      <c r="YA232"/>
      <c r="YB232"/>
      <c r="YC232"/>
      <c r="YD232"/>
      <c r="YE232"/>
      <c r="YF232"/>
      <c r="YG232"/>
      <c r="YH232"/>
      <c r="YI232"/>
      <c r="YJ232"/>
      <c r="YK232"/>
      <c r="YL232"/>
      <c r="YM232"/>
      <c r="YN232"/>
      <c r="YO232"/>
      <c r="YP232"/>
      <c r="YQ232"/>
      <c r="YR232"/>
      <c r="YS232"/>
      <c r="YT232"/>
      <c r="YU232"/>
      <c r="YV232"/>
      <c r="YW232"/>
      <c r="YX232"/>
      <c r="YY232"/>
      <c r="YZ232"/>
      <c r="ZA232"/>
      <c r="ZB232"/>
      <c r="ZC232"/>
      <c r="ZD232"/>
      <c r="ZE232"/>
      <c r="ZF232"/>
      <c r="ZG232"/>
      <c r="ZH232"/>
      <c r="ZI232"/>
      <c r="ZJ232"/>
      <c r="ZK232"/>
      <c r="ZL232"/>
      <c r="ZM232"/>
      <c r="ZN232"/>
      <c r="ZO232"/>
      <c r="ZP232"/>
      <c r="ZQ232"/>
      <c r="ZR232"/>
      <c r="ZS232"/>
      <c r="ZT232"/>
      <c r="ZU232"/>
      <c r="ZV232"/>
      <c r="ZW232"/>
      <c r="ZX232"/>
      <c r="ZY232"/>
      <c r="ZZ232"/>
      <c r="AAA232"/>
      <c r="AAB232"/>
      <c r="AAC232"/>
      <c r="AAD232"/>
      <c r="AAE232"/>
      <c r="AAF232"/>
      <c r="AAG232"/>
      <c r="AAH232"/>
      <c r="AAI232"/>
      <c r="AAJ232"/>
      <c r="AAK232"/>
      <c r="AAL232"/>
      <c r="AAM232"/>
      <c r="AAN232"/>
      <c r="AAO232"/>
      <c r="AAP232"/>
      <c r="AAQ232"/>
      <c r="AAR232"/>
      <c r="AAS232"/>
      <c r="AAT232"/>
      <c r="AAU232"/>
      <c r="AAV232"/>
      <c r="AAW232"/>
      <c r="AAX232"/>
      <c r="AAY232"/>
      <c r="AAZ232"/>
      <c r="ABA232"/>
      <c r="ABB232"/>
      <c r="ABC232"/>
      <c r="ABD232"/>
      <c r="ABE232"/>
      <c r="ABF232"/>
      <c r="ABG232"/>
      <c r="ABH232"/>
      <c r="ABI232"/>
      <c r="ABJ232"/>
      <c r="ABK232"/>
      <c r="ABL232"/>
      <c r="ABM232"/>
      <c r="ABN232"/>
      <c r="ABO232"/>
      <c r="ABP232"/>
      <c r="ABQ232"/>
      <c r="ABR232"/>
      <c r="ABS232"/>
      <c r="ABT232"/>
      <c r="ABU232"/>
      <c r="ABV232"/>
      <c r="ABW232"/>
      <c r="ABX232"/>
      <c r="ABY232"/>
      <c r="ABZ232"/>
      <c r="ACA232"/>
      <c r="ACB232"/>
      <c r="ACC232"/>
      <c r="ACD232"/>
      <c r="ACE232"/>
      <c r="ACF232"/>
      <c r="ACG232"/>
      <c r="ACH232"/>
      <c r="ACI232"/>
      <c r="ACJ232"/>
      <c r="ACK232"/>
      <c r="ACL232"/>
      <c r="ACM232"/>
      <c r="ACN232"/>
      <c r="ACO232"/>
      <c r="ACP232"/>
      <c r="ACQ232"/>
      <c r="ACR232"/>
      <c r="ACS232"/>
      <c r="ACT232"/>
      <c r="ACU232"/>
      <c r="ACV232"/>
      <c r="ACW232"/>
      <c r="ACX232"/>
      <c r="ACY232"/>
      <c r="ACZ232"/>
      <c r="ADA232"/>
      <c r="ADB232"/>
      <c r="ADC232"/>
      <c r="ADD232"/>
      <c r="ADE232"/>
      <c r="ADF232"/>
      <c r="ADG232"/>
      <c r="ADH232"/>
      <c r="ADI232"/>
      <c r="ADJ232"/>
      <c r="ADK232"/>
      <c r="ADL232"/>
      <c r="ADM232"/>
      <c r="ADN232"/>
      <c r="ADO232"/>
      <c r="ADP232"/>
      <c r="ADQ232"/>
      <c r="ADR232"/>
      <c r="ADS232"/>
      <c r="ADT232"/>
      <c r="ADU232"/>
      <c r="ADV232"/>
      <c r="ADW232"/>
      <c r="ADX232"/>
      <c r="ADY232"/>
      <c r="ADZ232"/>
      <c r="AEA232"/>
      <c r="AEB232"/>
      <c r="AEC232"/>
      <c r="AED232"/>
      <c r="AEE232"/>
      <c r="AEF232"/>
      <c r="AEG232"/>
      <c r="AEH232"/>
      <c r="AEI232"/>
      <c r="AEJ232"/>
      <c r="AEK232"/>
      <c r="AEL232"/>
      <c r="AEM232"/>
      <c r="AEN232"/>
      <c r="AEO232"/>
      <c r="AEP232"/>
      <c r="AEQ232"/>
      <c r="AER232"/>
      <c r="AES232"/>
      <c r="AET232"/>
      <c r="AEU232"/>
      <c r="AEV232"/>
      <c r="AEW232"/>
      <c r="AEX232"/>
      <c r="AEY232"/>
      <c r="AEZ232"/>
      <c r="AFA232"/>
      <c r="AFB232"/>
      <c r="AFC232"/>
      <c r="AFD232"/>
      <c r="AFE232"/>
      <c r="AFF232"/>
      <c r="AFG232"/>
      <c r="AFH232"/>
      <c r="AFI232"/>
      <c r="AFJ232"/>
      <c r="AFK232"/>
      <c r="AFL232"/>
      <c r="AFM232"/>
      <c r="AFN232"/>
      <c r="AFO232"/>
      <c r="AFP232"/>
      <c r="AFQ232"/>
      <c r="AFR232"/>
      <c r="AFS232"/>
      <c r="AFT232"/>
      <c r="AFU232"/>
      <c r="AFV232"/>
      <c r="AFW232"/>
      <c r="AFX232"/>
      <c r="AFY232"/>
      <c r="AFZ232"/>
      <c r="AGA232"/>
      <c r="AGB232"/>
      <c r="AGC232"/>
      <c r="AGD232"/>
      <c r="AGE232"/>
      <c r="AGF232"/>
      <c r="AGG232"/>
      <c r="AGH232"/>
      <c r="AGI232"/>
      <c r="AGJ232"/>
      <c r="AGK232"/>
      <c r="AGL232"/>
      <c r="AGM232"/>
      <c r="AGN232"/>
      <c r="AGO232"/>
      <c r="AGP232"/>
      <c r="AGQ232"/>
      <c r="AGR232"/>
      <c r="AGS232"/>
      <c r="AGT232"/>
      <c r="AGU232"/>
      <c r="AGV232"/>
      <c r="AGW232"/>
      <c r="AGX232"/>
      <c r="AGY232"/>
      <c r="AGZ232"/>
      <c r="AHA232"/>
      <c r="AHB232"/>
      <c r="AHC232"/>
      <c r="AHD232"/>
      <c r="AHE232"/>
      <c r="AHF232"/>
      <c r="AHG232"/>
      <c r="AHH232"/>
      <c r="AHI232"/>
      <c r="AHJ232"/>
      <c r="AHK232"/>
      <c r="AHL232"/>
      <c r="AHM232"/>
      <c r="AHN232"/>
      <c r="AHO232"/>
      <c r="AHP232"/>
      <c r="AHQ232"/>
      <c r="AHR232"/>
      <c r="AHS232"/>
      <c r="AHT232"/>
      <c r="AHU232"/>
      <c r="AHV232"/>
      <c r="AHW232"/>
      <c r="AHX232"/>
      <c r="AHY232"/>
      <c r="AHZ232"/>
      <c r="AIA232"/>
      <c r="AIB232"/>
      <c r="AIC232"/>
      <c r="AID232"/>
      <c r="AIE232"/>
      <c r="AIF232"/>
      <c r="AIG232"/>
      <c r="AIH232"/>
      <c r="AII232"/>
      <c r="AIJ232"/>
      <c r="AIK232"/>
      <c r="AIL232"/>
      <c r="AIM232"/>
      <c r="AIN232"/>
      <c r="AIO232"/>
      <c r="AIP232"/>
      <c r="AIQ232"/>
      <c r="AIR232"/>
      <c r="AIS232"/>
      <c r="AIT232"/>
      <c r="AIU232"/>
      <c r="AIV232"/>
      <c r="AIW232"/>
      <c r="AIX232"/>
      <c r="AIY232"/>
      <c r="AIZ232"/>
      <c r="AJA232"/>
      <c r="AJB232"/>
      <c r="AJC232"/>
      <c r="AJD232"/>
      <c r="AJE232"/>
      <c r="AJF232"/>
      <c r="AJG232"/>
      <c r="AJH232"/>
      <c r="AJI232"/>
      <c r="AJJ232"/>
      <c r="AJK232"/>
      <c r="AJL232"/>
      <c r="AJM232"/>
      <c r="AJN232"/>
      <c r="AJO232"/>
      <c r="AJP232"/>
      <c r="AJQ232"/>
      <c r="AJR232"/>
      <c r="AJS232"/>
      <c r="AJT232"/>
      <c r="AJU232"/>
      <c r="AJV232"/>
      <c r="AJW232"/>
      <c r="AJX232"/>
      <c r="AJY232"/>
      <c r="AJZ232"/>
      <c r="AKA232"/>
      <c r="AKB232"/>
      <c r="AKC232"/>
      <c r="AKD232"/>
      <c r="AKE232"/>
      <c r="AKF232"/>
      <c r="AKG232"/>
      <c r="AKH232"/>
      <c r="AKI232"/>
      <c r="AKJ232"/>
      <c r="AKK232"/>
      <c r="AKL232"/>
      <c r="AKM232"/>
      <c r="AKN232"/>
      <c r="AKO232"/>
      <c r="AKP232"/>
      <c r="AKQ232"/>
      <c r="AKR232"/>
      <c r="AKS232"/>
      <c r="AKT232"/>
      <c r="AKU232"/>
      <c r="AKV232"/>
      <c r="AKW232"/>
      <c r="AKX232"/>
      <c r="AKY232"/>
      <c r="AKZ232"/>
      <c r="ALA232"/>
      <c r="ALB232"/>
      <c r="ALC232"/>
      <c r="ALD232"/>
      <c r="ALE232"/>
      <c r="ALF232"/>
      <c r="ALG232"/>
      <c r="ALH232"/>
      <c r="ALI232"/>
      <c r="ALJ232"/>
      <c r="ALK232"/>
      <c r="ALL232"/>
      <c r="ALM232"/>
      <c r="ALN232"/>
      <c r="ALO232"/>
      <c r="ALP232"/>
      <c r="ALQ232"/>
      <c r="ALR232"/>
      <c r="ALS232"/>
      <c r="ALT232"/>
      <c r="ALU232"/>
      <c r="ALV232"/>
      <c r="ALW232"/>
      <c r="ALX232"/>
      <c r="ALY232"/>
      <c r="ALZ232"/>
      <c r="AMA232"/>
      <c r="AMB232"/>
      <c r="AMC232"/>
      <c r="AMD232"/>
      <c r="AME232"/>
      <c r="AMF232"/>
      <c r="AMG232"/>
    </row>
    <row r="233" spans="1:1024" ht="24.75" customHeight="1" x14ac:dyDescent="0.2">
      <c r="A233" s="114" t="s">
        <v>453</v>
      </c>
      <c r="B233" s="115" t="s">
        <v>305</v>
      </c>
      <c r="C233" s="121">
        <v>38775</v>
      </c>
      <c r="D233" s="117" t="s">
        <v>735</v>
      </c>
      <c r="E233" s="118" t="s">
        <v>500</v>
      </c>
      <c r="F233" s="102">
        <v>1</v>
      </c>
      <c r="G233" s="119">
        <v>1.7949999999999999</v>
      </c>
      <c r="H233" s="132"/>
      <c r="I233" s="120">
        <f t="shared" si="5"/>
        <v>0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PQ233"/>
      <c r="PR233"/>
      <c r="PS233"/>
      <c r="PT233"/>
      <c r="PU233"/>
      <c r="PV233"/>
      <c r="PW233"/>
      <c r="PX233"/>
      <c r="PY233"/>
      <c r="PZ233"/>
      <c r="QA233"/>
      <c r="QB233"/>
      <c r="QC233"/>
      <c r="QD233"/>
      <c r="QE233"/>
      <c r="QF233"/>
      <c r="QG233"/>
      <c r="QH233"/>
      <c r="QI233"/>
      <c r="QJ233"/>
      <c r="QK233"/>
      <c r="QL233"/>
      <c r="QM233"/>
      <c r="QN233"/>
      <c r="QO233"/>
      <c r="QP233"/>
      <c r="QQ233"/>
      <c r="QR233"/>
      <c r="QS233"/>
      <c r="QT233"/>
      <c r="QU233"/>
      <c r="QV233"/>
      <c r="QW233"/>
      <c r="QX233"/>
      <c r="QY233"/>
      <c r="QZ233"/>
      <c r="RA233"/>
      <c r="RB233"/>
      <c r="RC233"/>
      <c r="RD233"/>
      <c r="RE233"/>
      <c r="RF233"/>
      <c r="RG233"/>
      <c r="RH233"/>
      <c r="RI233"/>
      <c r="RJ233"/>
      <c r="RK233"/>
      <c r="RL233"/>
      <c r="RM233"/>
      <c r="RN233"/>
      <c r="RO233"/>
      <c r="RP233"/>
      <c r="RQ233"/>
      <c r="RR233"/>
      <c r="RS233"/>
      <c r="RT233"/>
      <c r="RU233"/>
      <c r="RV233"/>
      <c r="RW233"/>
      <c r="RX233"/>
      <c r="RY233"/>
      <c r="RZ233"/>
      <c r="SA233"/>
      <c r="SB233"/>
      <c r="SC233"/>
      <c r="SD233"/>
      <c r="SE233"/>
      <c r="SF233"/>
      <c r="SG233"/>
      <c r="SH233"/>
      <c r="SI233"/>
      <c r="SJ233"/>
      <c r="SK233"/>
      <c r="SL233"/>
      <c r="SM233"/>
      <c r="SN233"/>
      <c r="SO233"/>
      <c r="SP233"/>
      <c r="SQ233"/>
      <c r="SR233"/>
      <c r="SS233"/>
      <c r="ST233"/>
      <c r="SU233"/>
      <c r="SV233"/>
      <c r="SW233"/>
      <c r="SX233"/>
      <c r="SY233"/>
      <c r="SZ233"/>
      <c r="TA233"/>
      <c r="TB233"/>
      <c r="TC233"/>
      <c r="TD233"/>
      <c r="TE233"/>
      <c r="TF233"/>
      <c r="TG233"/>
      <c r="TH233"/>
      <c r="TI233"/>
      <c r="TJ233"/>
      <c r="TK233"/>
      <c r="TL233"/>
      <c r="TM233"/>
      <c r="TN233"/>
      <c r="TO233"/>
      <c r="TP233"/>
      <c r="TQ233"/>
      <c r="TR233"/>
      <c r="TS233"/>
      <c r="TT233"/>
      <c r="TU233"/>
      <c r="TV233"/>
      <c r="TW233"/>
      <c r="TX233"/>
      <c r="TY233"/>
      <c r="TZ233"/>
      <c r="UA233"/>
      <c r="UB233"/>
      <c r="UC233"/>
      <c r="UD233"/>
      <c r="UE233"/>
      <c r="UF233"/>
      <c r="UG233"/>
      <c r="UH233"/>
      <c r="UI233"/>
      <c r="UJ233"/>
      <c r="UK233"/>
      <c r="UL233"/>
      <c r="UM233"/>
      <c r="UN233"/>
      <c r="UO233"/>
      <c r="UP233"/>
      <c r="UQ233"/>
      <c r="UR233"/>
      <c r="US233"/>
      <c r="UT233"/>
      <c r="UU233"/>
      <c r="UV233"/>
      <c r="UW233"/>
      <c r="UX233"/>
      <c r="UY233"/>
      <c r="UZ233"/>
      <c r="VA233"/>
      <c r="VB233"/>
      <c r="VC233"/>
      <c r="VD233"/>
      <c r="VE233"/>
      <c r="VF233"/>
      <c r="VG233"/>
      <c r="VH233"/>
      <c r="VI233"/>
      <c r="VJ233"/>
      <c r="VK233"/>
      <c r="VL233"/>
      <c r="VM233"/>
      <c r="VN233"/>
      <c r="VO233"/>
      <c r="VP233"/>
      <c r="VQ233"/>
      <c r="VR233"/>
      <c r="VS233"/>
      <c r="VT233"/>
      <c r="VU233"/>
      <c r="VV233"/>
      <c r="VW233"/>
      <c r="VX233"/>
      <c r="VY233"/>
      <c r="VZ233"/>
      <c r="WA233"/>
      <c r="WB233"/>
      <c r="WC233"/>
      <c r="WD233"/>
      <c r="WE233"/>
      <c r="WF233"/>
      <c r="WG233"/>
      <c r="WH233"/>
      <c r="WI233"/>
      <c r="WJ233"/>
      <c r="WK233"/>
      <c r="WL233"/>
      <c r="WM233"/>
      <c r="WN233"/>
      <c r="WO233"/>
      <c r="WP233"/>
      <c r="WQ233"/>
      <c r="WR233"/>
      <c r="WS233"/>
      <c r="WT233"/>
      <c r="WU233"/>
      <c r="WV233"/>
      <c r="WW233"/>
      <c r="WX233"/>
      <c r="WY233"/>
      <c r="WZ233"/>
      <c r="XA233"/>
      <c r="XB233"/>
      <c r="XC233"/>
      <c r="XD233"/>
      <c r="XE233"/>
      <c r="XF233"/>
      <c r="XG233"/>
      <c r="XH233"/>
      <c r="XI233"/>
      <c r="XJ233"/>
      <c r="XK233"/>
      <c r="XL233"/>
      <c r="XM233"/>
      <c r="XN233"/>
      <c r="XO233"/>
      <c r="XP233"/>
      <c r="XQ233"/>
      <c r="XR233"/>
      <c r="XS233"/>
      <c r="XT233"/>
      <c r="XU233"/>
      <c r="XV233"/>
      <c r="XW233"/>
      <c r="XX233"/>
      <c r="XY233"/>
      <c r="XZ233"/>
      <c r="YA233"/>
      <c r="YB233"/>
      <c r="YC233"/>
      <c r="YD233"/>
      <c r="YE233"/>
      <c r="YF233"/>
      <c r="YG233"/>
      <c r="YH233"/>
      <c r="YI233"/>
      <c r="YJ233"/>
      <c r="YK233"/>
      <c r="YL233"/>
      <c r="YM233"/>
      <c r="YN233"/>
      <c r="YO233"/>
      <c r="YP233"/>
      <c r="YQ233"/>
      <c r="YR233"/>
      <c r="YS233"/>
      <c r="YT233"/>
      <c r="YU233"/>
      <c r="YV233"/>
      <c r="YW233"/>
      <c r="YX233"/>
      <c r="YY233"/>
      <c r="YZ233"/>
      <c r="ZA233"/>
      <c r="ZB233"/>
      <c r="ZC233"/>
      <c r="ZD233"/>
      <c r="ZE233"/>
      <c r="ZF233"/>
      <c r="ZG233"/>
      <c r="ZH233"/>
      <c r="ZI233"/>
      <c r="ZJ233"/>
      <c r="ZK233"/>
      <c r="ZL233"/>
      <c r="ZM233"/>
      <c r="ZN233"/>
      <c r="ZO233"/>
      <c r="ZP233"/>
      <c r="ZQ233"/>
      <c r="ZR233"/>
      <c r="ZS233"/>
      <c r="ZT233"/>
      <c r="ZU233"/>
      <c r="ZV233"/>
      <c r="ZW233"/>
      <c r="ZX233"/>
      <c r="ZY233"/>
      <c r="ZZ233"/>
      <c r="AAA233"/>
      <c r="AAB233"/>
      <c r="AAC233"/>
      <c r="AAD233"/>
      <c r="AAE233"/>
      <c r="AAF233"/>
      <c r="AAG233"/>
      <c r="AAH233"/>
      <c r="AAI233"/>
      <c r="AAJ233"/>
      <c r="AAK233"/>
      <c r="AAL233"/>
      <c r="AAM233"/>
      <c r="AAN233"/>
      <c r="AAO233"/>
      <c r="AAP233"/>
      <c r="AAQ233"/>
      <c r="AAR233"/>
      <c r="AAS233"/>
      <c r="AAT233"/>
      <c r="AAU233"/>
      <c r="AAV233"/>
      <c r="AAW233"/>
      <c r="AAX233"/>
      <c r="AAY233"/>
      <c r="AAZ233"/>
      <c r="ABA233"/>
      <c r="ABB233"/>
      <c r="ABC233"/>
      <c r="ABD233"/>
      <c r="ABE233"/>
      <c r="ABF233"/>
      <c r="ABG233"/>
      <c r="ABH233"/>
      <c r="ABI233"/>
      <c r="ABJ233"/>
      <c r="ABK233"/>
      <c r="ABL233"/>
      <c r="ABM233"/>
      <c r="ABN233"/>
      <c r="ABO233"/>
      <c r="ABP233"/>
      <c r="ABQ233"/>
      <c r="ABR233"/>
      <c r="ABS233"/>
      <c r="ABT233"/>
      <c r="ABU233"/>
      <c r="ABV233"/>
      <c r="ABW233"/>
      <c r="ABX233"/>
      <c r="ABY233"/>
      <c r="ABZ233"/>
      <c r="ACA233"/>
      <c r="ACB233"/>
      <c r="ACC233"/>
      <c r="ACD233"/>
      <c r="ACE233"/>
      <c r="ACF233"/>
      <c r="ACG233"/>
      <c r="ACH233"/>
      <c r="ACI233"/>
      <c r="ACJ233"/>
      <c r="ACK233"/>
      <c r="ACL233"/>
      <c r="ACM233"/>
      <c r="ACN233"/>
      <c r="ACO233"/>
      <c r="ACP233"/>
      <c r="ACQ233"/>
      <c r="ACR233"/>
      <c r="ACS233"/>
      <c r="ACT233"/>
      <c r="ACU233"/>
      <c r="ACV233"/>
      <c r="ACW233"/>
      <c r="ACX233"/>
      <c r="ACY233"/>
      <c r="ACZ233"/>
      <c r="ADA233"/>
      <c r="ADB233"/>
      <c r="ADC233"/>
      <c r="ADD233"/>
      <c r="ADE233"/>
      <c r="ADF233"/>
      <c r="ADG233"/>
      <c r="ADH233"/>
      <c r="ADI233"/>
      <c r="ADJ233"/>
      <c r="ADK233"/>
      <c r="ADL233"/>
      <c r="ADM233"/>
      <c r="ADN233"/>
      <c r="ADO233"/>
      <c r="ADP233"/>
      <c r="ADQ233"/>
      <c r="ADR233"/>
      <c r="ADS233"/>
      <c r="ADT233"/>
      <c r="ADU233"/>
      <c r="ADV233"/>
      <c r="ADW233"/>
      <c r="ADX233"/>
      <c r="ADY233"/>
      <c r="ADZ233"/>
      <c r="AEA233"/>
      <c r="AEB233"/>
      <c r="AEC233"/>
      <c r="AED233"/>
      <c r="AEE233"/>
      <c r="AEF233"/>
      <c r="AEG233"/>
      <c r="AEH233"/>
      <c r="AEI233"/>
      <c r="AEJ233"/>
      <c r="AEK233"/>
      <c r="AEL233"/>
      <c r="AEM233"/>
      <c r="AEN233"/>
      <c r="AEO233"/>
      <c r="AEP233"/>
      <c r="AEQ233"/>
      <c r="AER233"/>
      <c r="AES233"/>
      <c r="AET233"/>
      <c r="AEU233"/>
      <c r="AEV233"/>
      <c r="AEW233"/>
      <c r="AEX233"/>
      <c r="AEY233"/>
      <c r="AEZ233"/>
      <c r="AFA233"/>
      <c r="AFB233"/>
      <c r="AFC233"/>
      <c r="AFD233"/>
      <c r="AFE233"/>
      <c r="AFF233"/>
      <c r="AFG233"/>
      <c r="AFH233"/>
      <c r="AFI233"/>
      <c r="AFJ233"/>
      <c r="AFK233"/>
      <c r="AFL233"/>
      <c r="AFM233"/>
      <c r="AFN233"/>
      <c r="AFO233"/>
      <c r="AFP233"/>
      <c r="AFQ233"/>
      <c r="AFR233"/>
      <c r="AFS233"/>
      <c r="AFT233"/>
      <c r="AFU233"/>
      <c r="AFV233"/>
      <c r="AFW233"/>
      <c r="AFX233"/>
      <c r="AFY233"/>
      <c r="AFZ233"/>
      <c r="AGA233"/>
      <c r="AGB233"/>
      <c r="AGC233"/>
      <c r="AGD233"/>
      <c r="AGE233"/>
      <c r="AGF233"/>
      <c r="AGG233"/>
      <c r="AGH233"/>
      <c r="AGI233"/>
      <c r="AGJ233"/>
      <c r="AGK233"/>
      <c r="AGL233"/>
      <c r="AGM233"/>
      <c r="AGN233"/>
      <c r="AGO233"/>
      <c r="AGP233"/>
      <c r="AGQ233"/>
      <c r="AGR233"/>
      <c r="AGS233"/>
      <c r="AGT233"/>
      <c r="AGU233"/>
      <c r="AGV233"/>
      <c r="AGW233"/>
      <c r="AGX233"/>
      <c r="AGY233"/>
      <c r="AGZ233"/>
      <c r="AHA233"/>
      <c r="AHB233"/>
      <c r="AHC233"/>
      <c r="AHD233"/>
      <c r="AHE233"/>
      <c r="AHF233"/>
      <c r="AHG233"/>
      <c r="AHH233"/>
      <c r="AHI233"/>
      <c r="AHJ233"/>
      <c r="AHK233"/>
      <c r="AHL233"/>
      <c r="AHM233"/>
      <c r="AHN233"/>
      <c r="AHO233"/>
      <c r="AHP233"/>
      <c r="AHQ233"/>
      <c r="AHR233"/>
      <c r="AHS233"/>
      <c r="AHT233"/>
      <c r="AHU233"/>
      <c r="AHV233"/>
      <c r="AHW233"/>
      <c r="AHX233"/>
      <c r="AHY233"/>
      <c r="AHZ233"/>
      <c r="AIA233"/>
      <c r="AIB233"/>
      <c r="AIC233"/>
      <c r="AID233"/>
      <c r="AIE233"/>
      <c r="AIF233"/>
      <c r="AIG233"/>
      <c r="AIH233"/>
      <c r="AII233"/>
      <c r="AIJ233"/>
      <c r="AIK233"/>
      <c r="AIL233"/>
      <c r="AIM233"/>
      <c r="AIN233"/>
      <c r="AIO233"/>
      <c r="AIP233"/>
      <c r="AIQ233"/>
      <c r="AIR233"/>
      <c r="AIS233"/>
      <c r="AIT233"/>
      <c r="AIU233"/>
      <c r="AIV233"/>
      <c r="AIW233"/>
      <c r="AIX233"/>
      <c r="AIY233"/>
      <c r="AIZ233"/>
      <c r="AJA233"/>
      <c r="AJB233"/>
      <c r="AJC233"/>
      <c r="AJD233"/>
      <c r="AJE233"/>
      <c r="AJF233"/>
      <c r="AJG233"/>
      <c r="AJH233"/>
      <c r="AJI233"/>
      <c r="AJJ233"/>
      <c r="AJK233"/>
      <c r="AJL233"/>
      <c r="AJM233"/>
      <c r="AJN233"/>
      <c r="AJO233"/>
      <c r="AJP233"/>
      <c r="AJQ233"/>
      <c r="AJR233"/>
      <c r="AJS233"/>
      <c r="AJT233"/>
      <c r="AJU233"/>
      <c r="AJV233"/>
      <c r="AJW233"/>
      <c r="AJX233"/>
      <c r="AJY233"/>
      <c r="AJZ233"/>
      <c r="AKA233"/>
      <c r="AKB233"/>
      <c r="AKC233"/>
      <c r="AKD233"/>
      <c r="AKE233"/>
      <c r="AKF233"/>
      <c r="AKG233"/>
      <c r="AKH233"/>
      <c r="AKI233"/>
      <c r="AKJ233"/>
      <c r="AKK233"/>
      <c r="AKL233"/>
      <c r="AKM233"/>
      <c r="AKN233"/>
      <c r="AKO233"/>
      <c r="AKP233"/>
      <c r="AKQ233"/>
      <c r="AKR233"/>
      <c r="AKS233"/>
      <c r="AKT233"/>
      <c r="AKU233"/>
      <c r="AKV233"/>
      <c r="AKW233"/>
      <c r="AKX233"/>
      <c r="AKY233"/>
      <c r="AKZ233"/>
      <c r="ALA233"/>
      <c r="ALB233"/>
      <c r="ALC233"/>
      <c r="ALD233"/>
      <c r="ALE233"/>
      <c r="ALF233"/>
      <c r="ALG233"/>
      <c r="ALH233"/>
      <c r="ALI233"/>
      <c r="ALJ233"/>
      <c r="ALK233"/>
      <c r="ALL233"/>
      <c r="ALM233"/>
      <c r="ALN233"/>
      <c r="ALO233"/>
      <c r="ALP233"/>
      <c r="ALQ233"/>
      <c r="ALR233"/>
      <c r="ALS233"/>
      <c r="ALT233"/>
      <c r="ALU233"/>
      <c r="ALV233"/>
      <c r="ALW233"/>
      <c r="ALX233"/>
      <c r="ALY233"/>
      <c r="ALZ233"/>
      <c r="AMA233"/>
      <c r="AMB233"/>
      <c r="AMC233"/>
      <c r="AMD233"/>
      <c r="AME233"/>
      <c r="AMF233"/>
      <c r="AMG233"/>
    </row>
    <row r="234" spans="1:1024" ht="24.75" customHeight="1" x14ac:dyDescent="0.2">
      <c r="A234" s="114" t="s">
        <v>453</v>
      </c>
      <c r="B234" s="115" t="s">
        <v>305</v>
      </c>
      <c r="C234" s="121">
        <v>38193</v>
      </c>
      <c r="D234" s="117" t="s">
        <v>724</v>
      </c>
      <c r="E234" s="118" t="s">
        <v>500</v>
      </c>
      <c r="F234" s="102">
        <v>1</v>
      </c>
      <c r="G234" s="119">
        <v>1.7949999999999999</v>
      </c>
      <c r="H234" s="132"/>
      <c r="I234" s="120">
        <f t="shared" si="5"/>
        <v>0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  <c r="UR234"/>
      <c r="US234"/>
      <c r="UT234"/>
      <c r="UU234"/>
      <c r="UV234"/>
      <c r="UW234"/>
      <c r="UX234"/>
      <c r="UY234"/>
      <c r="UZ234"/>
      <c r="VA234"/>
      <c r="VB234"/>
      <c r="VC234"/>
      <c r="VD234"/>
      <c r="VE234"/>
      <c r="VF234"/>
      <c r="VG234"/>
      <c r="VH234"/>
      <c r="VI234"/>
      <c r="VJ234"/>
      <c r="VK234"/>
      <c r="VL234"/>
      <c r="VM234"/>
      <c r="VN234"/>
      <c r="VO234"/>
      <c r="VP234"/>
      <c r="VQ234"/>
      <c r="VR234"/>
      <c r="VS234"/>
      <c r="VT234"/>
      <c r="VU234"/>
      <c r="VV234"/>
      <c r="VW234"/>
      <c r="VX234"/>
      <c r="VY234"/>
      <c r="VZ234"/>
      <c r="WA234"/>
      <c r="WB234"/>
      <c r="WC234"/>
      <c r="WD234"/>
      <c r="WE234"/>
      <c r="WF234"/>
      <c r="WG234"/>
      <c r="WH234"/>
      <c r="WI234"/>
      <c r="WJ234"/>
      <c r="WK234"/>
      <c r="WL234"/>
      <c r="WM234"/>
      <c r="WN234"/>
      <c r="WO234"/>
      <c r="WP234"/>
      <c r="WQ234"/>
      <c r="WR234"/>
      <c r="WS234"/>
      <c r="WT234"/>
      <c r="WU234"/>
      <c r="WV234"/>
      <c r="WW234"/>
      <c r="WX234"/>
      <c r="WY234"/>
      <c r="WZ234"/>
      <c r="XA234"/>
      <c r="XB234"/>
      <c r="XC234"/>
      <c r="XD234"/>
      <c r="XE234"/>
      <c r="XF234"/>
      <c r="XG234"/>
      <c r="XH234"/>
      <c r="XI234"/>
      <c r="XJ234"/>
      <c r="XK234"/>
      <c r="XL234"/>
      <c r="XM234"/>
      <c r="XN234"/>
      <c r="XO234"/>
      <c r="XP234"/>
      <c r="XQ234"/>
      <c r="XR234"/>
      <c r="XS234"/>
      <c r="XT234"/>
      <c r="XU234"/>
      <c r="XV234"/>
      <c r="XW234"/>
      <c r="XX234"/>
      <c r="XY234"/>
      <c r="XZ234"/>
      <c r="YA234"/>
      <c r="YB234"/>
      <c r="YC234"/>
      <c r="YD234"/>
      <c r="YE234"/>
      <c r="YF234"/>
      <c r="YG234"/>
      <c r="YH234"/>
      <c r="YI234"/>
      <c r="YJ234"/>
      <c r="YK234"/>
      <c r="YL234"/>
      <c r="YM234"/>
      <c r="YN234"/>
      <c r="YO234"/>
      <c r="YP234"/>
      <c r="YQ234"/>
      <c r="YR234"/>
      <c r="YS234"/>
      <c r="YT234"/>
      <c r="YU234"/>
      <c r="YV234"/>
      <c r="YW234"/>
      <c r="YX234"/>
      <c r="YY234"/>
      <c r="YZ234"/>
      <c r="ZA234"/>
      <c r="ZB234"/>
      <c r="ZC234"/>
      <c r="ZD234"/>
      <c r="ZE234"/>
      <c r="ZF234"/>
      <c r="ZG234"/>
      <c r="ZH234"/>
      <c r="ZI234"/>
      <c r="ZJ234"/>
      <c r="ZK234"/>
      <c r="ZL234"/>
      <c r="ZM234"/>
      <c r="ZN234"/>
      <c r="ZO234"/>
      <c r="ZP234"/>
      <c r="ZQ234"/>
      <c r="ZR234"/>
      <c r="ZS234"/>
      <c r="ZT234"/>
      <c r="ZU234"/>
      <c r="ZV234"/>
      <c r="ZW234"/>
      <c r="ZX234"/>
      <c r="ZY234"/>
      <c r="ZZ234"/>
      <c r="AAA234"/>
      <c r="AAB234"/>
      <c r="AAC234"/>
      <c r="AAD234"/>
      <c r="AAE234"/>
      <c r="AAF234"/>
      <c r="AAG234"/>
      <c r="AAH234"/>
      <c r="AAI234"/>
      <c r="AAJ234"/>
      <c r="AAK234"/>
      <c r="AAL234"/>
      <c r="AAM234"/>
      <c r="AAN234"/>
      <c r="AAO234"/>
      <c r="AAP234"/>
      <c r="AAQ234"/>
      <c r="AAR234"/>
      <c r="AAS234"/>
      <c r="AAT234"/>
      <c r="AAU234"/>
      <c r="AAV234"/>
      <c r="AAW234"/>
      <c r="AAX234"/>
      <c r="AAY234"/>
      <c r="AAZ234"/>
      <c r="ABA234"/>
      <c r="ABB234"/>
      <c r="ABC234"/>
      <c r="ABD234"/>
      <c r="ABE234"/>
      <c r="ABF234"/>
      <c r="ABG234"/>
      <c r="ABH234"/>
      <c r="ABI234"/>
      <c r="ABJ234"/>
      <c r="ABK234"/>
      <c r="ABL234"/>
      <c r="ABM234"/>
      <c r="ABN234"/>
      <c r="ABO234"/>
      <c r="ABP234"/>
      <c r="ABQ234"/>
      <c r="ABR234"/>
      <c r="ABS234"/>
      <c r="ABT234"/>
      <c r="ABU234"/>
      <c r="ABV234"/>
      <c r="ABW234"/>
      <c r="ABX234"/>
      <c r="ABY234"/>
      <c r="ABZ234"/>
      <c r="ACA234"/>
      <c r="ACB234"/>
      <c r="ACC234"/>
      <c r="ACD234"/>
      <c r="ACE234"/>
      <c r="ACF234"/>
      <c r="ACG234"/>
      <c r="ACH234"/>
      <c r="ACI234"/>
      <c r="ACJ234"/>
      <c r="ACK234"/>
      <c r="ACL234"/>
      <c r="ACM234"/>
      <c r="ACN234"/>
      <c r="ACO234"/>
      <c r="ACP234"/>
      <c r="ACQ234"/>
      <c r="ACR234"/>
      <c r="ACS234"/>
      <c r="ACT234"/>
      <c r="ACU234"/>
      <c r="ACV234"/>
      <c r="ACW234"/>
      <c r="ACX234"/>
      <c r="ACY234"/>
      <c r="ACZ234"/>
      <c r="ADA234"/>
      <c r="ADB234"/>
      <c r="ADC234"/>
      <c r="ADD234"/>
      <c r="ADE234"/>
      <c r="ADF234"/>
      <c r="ADG234"/>
      <c r="ADH234"/>
      <c r="ADI234"/>
      <c r="ADJ234"/>
      <c r="ADK234"/>
      <c r="ADL234"/>
      <c r="ADM234"/>
      <c r="ADN234"/>
      <c r="ADO234"/>
      <c r="ADP234"/>
      <c r="ADQ234"/>
      <c r="ADR234"/>
      <c r="ADS234"/>
      <c r="ADT234"/>
      <c r="ADU234"/>
      <c r="ADV234"/>
      <c r="ADW234"/>
      <c r="ADX234"/>
      <c r="ADY234"/>
      <c r="ADZ234"/>
      <c r="AEA234"/>
      <c r="AEB234"/>
      <c r="AEC234"/>
      <c r="AED234"/>
      <c r="AEE234"/>
      <c r="AEF234"/>
      <c r="AEG234"/>
      <c r="AEH234"/>
      <c r="AEI234"/>
      <c r="AEJ234"/>
      <c r="AEK234"/>
      <c r="AEL234"/>
      <c r="AEM234"/>
      <c r="AEN234"/>
      <c r="AEO234"/>
      <c r="AEP234"/>
      <c r="AEQ234"/>
      <c r="AER234"/>
      <c r="AES234"/>
      <c r="AET234"/>
      <c r="AEU234"/>
      <c r="AEV234"/>
      <c r="AEW234"/>
      <c r="AEX234"/>
      <c r="AEY234"/>
      <c r="AEZ234"/>
      <c r="AFA234"/>
      <c r="AFB234"/>
      <c r="AFC234"/>
      <c r="AFD234"/>
      <c r="AFE234"/>
      <c r="AFF234"/>
      <c r="AFG234"/>
      <c r="AFH234"/>
      <c r="AFI234"/>
      <c r="AFJ234"/>
      <c r="AFK234"/>
      <c r="AFL234"/>
      <c r="AFM234"/>
      <c r="AFN234"/>
      <c r="AFO234"/>
      <c r="AFP234"/>
      <c r="AFQ234"/>
      <c r="AFR234"/>
      <c r="AFS234"/>
      <c r="AFT234"/>
      <c r="AFU234"/>
      <c r="AFV234"/>
      <c r="AFW234"/>
      <c r="AFX234"/>
      <c r="AFY234"/>
      <c r="AFZ234"/>
      <c r="AGA234"/>
      <c r="AGB234"/>
      <c r="AGC234"/>
      <c r="AGD234"/>
      <c r="AGE234"/>
      <c r="AGF234"/>
      <c r="AGG234"/>
      <c r="AGH234"/>
      <c r="AGI234"/>
      <c r="AGJ234"/>
      <c r="AGK234"/>
      <c r="AGL234"/>
      <c r="AGM234"/>
      <c r="AGN234"/>
      <c r="AGO234"/>
      <c r="AGP234"/>
      <c r="AGQ234"/>
      <c r="AGR234"/>
      <c r="AGS234"/>
      <c r="AGT234"/>
      <c r="AGU234"/>
      <c r="AGV234"/>
      <c r="AGW234"/>
      <c r="AGX234"/>
      <c r="AGY234"/>
      <c r="AGZ234"/>
      <c r="AHA234"/>
      <c r="AHB234"/>
      <c r="AHC234"/>
      <c r="AHD234"/>
      <c r="AHE234"/>
      <c r="AHF234"/>
      <c r="AHG234"/>
      <c r="AHH234"/>
      <c r="AHI234"/>
      <c r="AHJ234"/>
      <c r="AHK234"/>
      <c r="AHL234"/>
      <c r="AHM234"/>
      <c r="AHN234"/>
      <c r="AHO234"/>
      <c r="AHP234"/>
      <c r="AHQ234"/>
      <c r="AHR234"/>
      <c r="AHS234"/>
      <c r="AHT234"/>
      <c r="AHU234"/>
      <c r="AHV234"/>
      <c r="AHW234"/>
      <c r="AHX234"/>
      <c r="AHY234"/>
      <c r="AHZ234"/>
      <c r="AIA234"/>
      <c r="AIB234"/>
      <c r="AIC234"/>
      <c r="AID234"/>
      <c r="AIE234"/>
      <c r="AIF234"/>
      <c r="AIG234"/>
      <c r="AIH234"/>
      <c r="AII234"/>
      <c r="AIJ234"/>
      <c r="AIK234"/>
      <c r="AIL234"/>
      <c r="AIM234"/>
      <c r="AIN234"/>
      <c r="AIO234"/>
      <c r="AIP234"/>
      <c r="AIQ234"/>
      <c r="AIR234"/>
      <c r="AIS234"/>
      <c r="AIT234"/>
      <c r="AIU234"/>
      <c r="AIV234"/>
      <c r="AIW234"/>
      <c r="AIX234"/>
      <c r="AIY234"/>
      <c r="AIZ234"/>
      <c r="AJA234"/>
      <c r="AJB234"/>
      <c r="AJC234"/>
      <c r="AJD234"/>
      <c r="AJE234"/>
      <c r="AJF234"/>
      <c r="AJG234"/>
      <c r="AJH234"/>
      <c r="AJI234"/>
      <c r="AJJ234"/>
      <c r="AJK234"/>
      <c r="AJL234"/>
      <c r="AJM234"/>
      <c r="AJN234"/>
      <c r="AJO234"/>
      <c r="AJP234"/>
      <c r="AJQ234"/>
      <c r="AJR234"/>
      <c r="AJS234"/>
      <c r="AJT234"/>
      <c r="AJU234"/>
      <c r="AJV234"/>
      <c r="AJW234"/>
      <c r="AJX234"/>
      <c r="AJY234"/>
      <c r="AJZ234"/>
      <c r="AKA234"/>
      <c r="AKB234"/>
      <c r="AKC234"/>
      <c r="AKD234"/>
      <c r="AKE234"/>
      <c r="AKF234"/>
      <c r="AKG234"/>
      <c r="AKH234"/>
      <c r="AKI234"/>
      <c r="AKJ234"/>
      <c r="AKK234"/>
      <c r="AKL234"/>
      <c r="AKM234"/>
      <c r="AKN234"/>
      <c r="AKO234"/>
      <c r="AKP234"/>
      <c r="AKQ234"/>
      <c r="AKR234"/>
      <c r="AKS234"/>
      <c r="AKT234"/>
      <c r="AKU234"/>
      <c r="AKV234"/>
      <c r="AKW234"/>
      <c r="AKX234"/>
      <c r="AKY234"/>
      <c r="AKZ234"/>
      <c r="ALA234"/>
      <c r="ALB234"/>
      <c r="ALC234"/>
      <c r="ALD234"/>
      <c r="ALE234"/>
      <c r="ALF234"/>
      <c r="ALG234"/>
      <c r="ALH234"/>
      <c r="ALI234"/>
      <c r="ALJ234"/>
      <c r="ALK234"/>
      <c r="ALL234"/>
      <c r="ALM234"/>
      <c r="ALN234"/>
      <c r="ALO234"/>
      <c r="ALP234"/>
      <c r="ALQ234"/>
      <c r="ALR234"/>
      <c r="ALS234"/>
      <c r="ALT234"/>
      <c r="ALU234"/>
      <c r="ALV234"/>
      <c r="ALW234"/>
      <c r="ALX234"/>
      <c r="ALY234"/>
      <c r="ALZ234"/>
      <c r="AMA234"/>
      <c r="AMB234"/>
      <c r="AMC234"/>
      <c r="AMD234"/>
      <c r="AME234"/>
      <c r="AMF234"/>
      <c r="AMG234"/>
    </row>
    <row r="235" spans="1:1024" ht="24.75" customHeight="1" x14ac:dyDescent="0.2">
      <c r="A235" s="114" t="s">
        <v>454</v>
      </c>
      <c r="B235" s="115" t="s">
        <v>305</v>
      </c>
      <c r="C235" s="121">
        <v>21127</v>
      </c>
      <c r="D235" s="117" t="s">
        <v>691</v>
      </c>
      <c r="E235" s="118" t="s">
        <v>500</v>
      </c>
      <c r="F235" s="102">
        <v>2.8000000000000001E-2</v>
      </c>
      <c r="G235" s="119">
        <v>2.8000000000000001E-2</v>
      </c>
      <c r="H235" s="132"/>
      <c r="I235" s="120">
        <f t="shared" si="5"/>
        <v>0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PQ235"/>
      <c r="PR235"/>
      <c r="PS235"/>
      <c r="PT235"/>
      <c r="PU235"/>
      <c r="PV235"/>
      <c r="PW235"/>
      <c r="PX235"/>
      <c r="PY235"/>
      <c r="PZ235"/>
      <c r="QA235"/>
      <c r="QB235"/>
      <c r="QC235"/>
      <c r="QD235"/>
      <c r="QE235"/>
      <c r="QF235"/>
      <c r="QG235"/>
      <c r="QH235"/>
      <c r="QI235"/>
      <c r="QJ235"/>
      <c r="QK235"/>
      <c r="QL235"/>
      <c r="QM235"/>
      <c r="QN235"/>
      <c r="QO235"/>
      <c r="QP235"/>
      <c r="QQ235"/>
      <c r="QR235"/>
      <c r="QS235"/>
      <c r="QT235"/>
      <c r="QU235"/>
      <c r="QV235"/>
      <c r="QW235"/>
      <c r="QX235"/>
      <c r="QY235"/>
      <c r="QZ235"/>
      <c r="RA235"/>
      <c r="RB235"/>
      <c r="RC235"/>
      <c r="RD235"/>
      <c r="RE235"/>
      <c r="RF235"/>
      <c r="RG235"/>
      <c r="RH235"/>
      <c r="RI235"/>
      <c r="RJ235"/>
      <c r="RK235"/>
      <c r="RL235"/>
      <c r="RM235"/>
      <c r="RN235"/>
      <c r="RO235"/>
      <c r="RP235"/>
      <c r="RQ235"/>
      <c r="RR235"/>
      <c r="RS235"/>
      <c r="RT235"/>
      <c r="RU235"/>
      <c r="RV235"/>
      <c r="RW235"/>
      <c r="RX235"/>
      <c r="RY235"/>
      <c r="RZ235"/>
      <c r="SA235"/>
      <c r="SB235"/>
      <c r="SC235"/>
      <c r="SD235"/>
      <c r="SE235"/>
      <c r="SF235"/>
      <c r="SG235"/>
      <c r="SH235"/>
      <c r="SI235"/>
      <c r="SJ235"/>
      <c r="SK235"/>
      <c r="SL235"/>
      <c r="SM235"/>
      <c r="SN235"/>
      <c r="SO235"/>
      <c r="SP235"/>
      <c r="SQ235"/>
      <c r="SR235"/>
      <c r="SS235"/>
      <c r="ST235"/>
      <c r="SU235"/>
      <c r="SV235"/>
      <c r="SW235"/>
      <c r="SX235"/>
      <c r="SY235"/>
      <c r="SZ235"/>
      <c r="TA235"/>
      <c r="TB235"/>
      <c r="TC235"/>
      <c r="TD235"/>
      <c r="TE235"/>
      <c r="TF235"/>
      <c r="TG235"/>
      <c r="TH235"/>
      <c r="TI235"/>
      <c r="TJ235"/>
      <c r="TK235"/>
      <c r="TL235"/>
      <c r="TM235"/>
      <c r="TN235"/>
      <c r="TO235"/>
      <c r="TP235"/>
      <c r="TQ235"/>
      <c r="TR235"/>
      <c r="TS235"/>
      <c r="TT235"/>
      <c r="TU235"/>
      <c r="TV235"/>
      <c r="TW235"/>
      <c r="TX235"/>
      <c r="TY235"/>
      <c r="TZ235"/>
      <c r="UA235"/>
      <c r="UB235"/>
      <c r="UC235"/>
      <c r="UD235"/>
      <c r="UE235"/>
      <c r="UF235"/>
      <c r="UG235"/>
      <c r="UH235"/>
      <c r="UI235"/>
      <c r="UJ235"/>
      <c r="UK235"/>
      <c r="UL235"/>
      <c r="UM235"/>
      <c r="UN235"/>
      <c r="UO235"/>
      <c r="UP235"/>
      <c r="UQ235"/>
      <c r="UR235"/>
      <c r="US235"/>
      <c r="UT235"/>
      <c r="UU235"/>
      <c r="UV235"/>
      <c r="UW235"/>
      <c r="UX235"/>
      <c r="UY235"/>
      <c r="UZ235"/>
      <c r="VA235"/>
      <c r="VB235"/>
      <c r="VC235"/>
      <c r="VD235"/>
      <c r="VE235"/>
      <c r="VF235"/>
      <c r="VG235"/>
      <c r="VH235"/>
      <c r="VI235"/>
      <c r="VJ235"/>
      <c r="VK235"/>
      <c r="VL235"/>
      <c r="VM235"/>
      <c r="VN235"/>
      <c r="VO235"/>
      <c r="VP235"/>
      <c r="VQ235"/>
      <c r="VR235"/>
      <c r="VS235"/>
      <c r="VT235"/>
      <c r="VU235"/>
      <c r="VV235"/>
      <c r="VW235"/>
      <c r="VX235"/>
      <c r="VY235"/>
      <c r="VZ235"/>
      <c r="WA235"/>
      <c r="WB235"/>
      <c r="WC235"/>
      <c r="WD235"/>
      <c r="WE235"/>
      <c r="WF235"/>
      <c r="WG235"/>
      <c r="WH235"/>
      <c r="WI235"/>
      <c r="WJ235"/>
      <c r="WK235"/>
      <c r="WL235"/>
      <c r="WM235"/>
      <c r="WN235"/>
      <c r="WO235"/>
      <c r="WP235"/>
      <c r="WQ235"/>
      <c r="WR235"/>
      <c r="WS235"/>
      <c r="WT235"/>
      <c r="WU235"/>
      <c r="WV235"/>
      <c r="WW235"/>
      <c r="WX235"/>
      <c r="WY235"/>
      <c r="WZ235"/>
      <c r="XA235"/>
      <c r="XB235"/>
      <c r="XC235"/>
      <c r="XD235"/>
      <c r="XE235"/>
      <c r="XF235"/>
      <c r="XG235"/>
      <c r="XH235"/>
      <c r="XI235"/>
      <c r="XJ235"/>
      <c r="XK235"/>
      <c r="XL235"/>
      <c r="XM235"/>
      <c r="XN235"/>
      <c r="XO235"/>
      <c r="XP235"/>
      <c r="XQ235"/>
      <c r="XR235"/>
      <c r="XS235"/>
      <c r="XT235"/>
      <c r="XU235"/>
      <c r="XV235"/>
      <c r="XW235"/>
      <c r="XX235"/>
      <c r="XY235"/>
      <c r="XZ235"/>
      <c r="YA235"/>
      <c r="YB235"/>
      <c r="YC235"/>
      <c r="YD235"/>
      <c r="YE235"/>
      <c r="YF235"/>
      <c r="YG235"/>
      <c r="YH235"/>
      <c r="YI235"/>
      <c r="YJ235"/>
      <c r="YK235"/>
      <c r="YL235"/>
      <c r="YM235"/>
      <c r="YN235"/>
      <c r="YO235"/>
      <c r="YP235"/>
      <c r="YQ235"/>
      <c r="YR235"/>
      <c r="YS235"/>
      <c r="YT235"/>
      <c r="YU235"/>
      <c r="YV235"/>
      <c r="YW235"/>
      <c r="YX235"/>
      <c r="YY235"/>
      <c r="YZ235"/>
      <c r="ZA235"/>
      <c r="ZB235"/>
      <c r="ZC235"/>
      <c r="ZD235"/>
      <c r="ZE235"/>
      <c r="ZF235"/>
      <c r="ZG235"/>
      <c r="ZH235"/>
      <c r="ZI235"/>
      <c r="ZJ235"/>
      <c r="ZK235"/>
      <c r="ZL235"/>
      <c r="ZM235"/>
      <c r="ZN235"/>
      <c r="ZO235"/>
      <c r="ZP235"/>
      <c r="ZQ235"/>
      <c r="ZR235"/>
      <c r="ZS235"/>
      <c r="ZT235"/>
      <c r="ZU235"/>
      <c r="ZV235"/>
      <c r="ZW235"/>
      <c r="ZX235"/>
      <c r="ZY235"/>
      <c r="ZZ235"/>
      <c r="AAA235"/>
      <c r="AAB235"/>
      <c r="AAC235"/>
      <c r="AAD235"/>
      <c r="AAE235"/>
      <c r="AAF235"/>
      <c r="AAG235"/>
      <c r="AAH235"/>
      <c r="AAI235"/>
      <c r="AAJ235"/>
      <c r="AAK235"/>
      <c r="AAL235"/>
      <c r="AAM235"/>
      <c r="AAN235"/>
      <c r="AAO235"/>
      <c r="AAP235"/>
      <c r="AAQ235"/>
      <c r="AAR235"/>
      <c r="AAS235"/>
      <c r="AAT235"/>
      <c r="AAU235"/>
      <c r="AAV235"/>
      <c r="AAW235"/>
      <c r="AAX235"/>
      <c r="AAY235"/>
      <c r="AAZ235"/>
      <c r="ABA235"/>
      <c r="ABB235"/>
      <c r="ABC235"/>
      <c r="ABD235"/>
      <c r="ABE235"/>
      <c r="ABF235"/>
      <c r="ABG235"/>
      <c r="ABH235"/>
      <c r="ABI235"/>
      <c r="ABJ235"/>
      <c r="ABK235"/>
      <c r="ABL235"/>
      <c r="ABM235"/>
      <c r="ABN235"/>
      <c r="ABO235"/>
      <c r="ABP235"/>
      <c r="ABQ235"/>
      <c r="ABR235"/>
      <c r="ABS235"/>
      <c r="ABT235"/>
      <c r="ABU235"/>
      <c r="ABV235"/>
      <c r="ABW235"/>
      <c r="ABX235"/>
      <c r="ABY235"/>
      <c r="ABZ235"/>
      <c r="ACA235"/>
      <c r="ACB235"/>
      <c r="ACC235"/>
      <c r="ACD235"/>
      <c r="ACE235"/>
      <c r="ACF235"/>
      <c r="ACG235"/>
      <c r="ACH235"/>
      <c r="ACI235"/>
      <c r="ACJ235"/>
      <c r="ACK235"/>
      <c r="ACL235"/>
      <c r="ACM235"/>
      <c r="ACN235"/>
      <c r="ACO235"/>
      <c r="ACP235"/>
      <c r="ACQ235"/>
      <c r="ACR235"/>
      <c r="ACS235"/>
      <c r="ACT235"/>
      <c r="ACU235"/>
      <c r="ACV235"/>
      <c r="ACW235"/>
      <c r="ACX235"/>
      <c r="ACY235"/>
      <c r="ACZ235"/>
      <c r="ADA235"/>
      <c r="ADB235"/>
      <c r="ADC235"/>
      <c r="ADD235"/>
      <c r="ADE235"/>
      <c r="ADF235"/>
      <c r="ADG235"/>
      <c r="ADH235"/>
      <c r="ADI235"/>
      <c r="ADJ235"/>
      <c r="ADK235"/>
      <c r="ADL235"/>
      <c r="ADM235"/>
      <c r="ADN235"/>
      <c r="ADO235"/>
      <c r="ADP235"/>
      <c r="ADQ235"/>
      <c r="ADR235"/>
      <c r="ADS235"/>
      <c r="ADT235"/>
      <c r="ADU235"/>
      <c r="ADV235"/>
      <c r="ADW235"/>
      <c r="ADX235"/>
      <c r="ADY235"/>
      <c r="ADZ235"/>
      <c r="AEA235"/>
      <c r="AEB235"/>
      <c r="AEC235"/>
      <c r="AED235"/>
      <c r="AEE235"/>
      <c r="AEF235"/>
      <c r="AEG235"/>
      <c r="AEH235"/>
      <c r="AEI235"/>
      <c r="AEJ235"/>
      <c r="AEK235"/>
      <c r="AEL235"/>
      <c r="AEM235"/>
      <c r="AEN235"/>
      <c r="AEO235"/>
      <c r="AEP235"/>
      <c r="AEQ235"/>
      <c r="AER235"/>
      <c r="AES235"/>
      <c r="AET235"/>
      <c r="AEU235"/>
      <c r="AEV235"/>
      <c r="AEW235"/>
      <c r="AEX235"/>
      <c r="AEY235"/>
      <c r="AEZ235"/>
      <c r="AFA235"/>
      <c r="AFB235"/>
      <c r="AFC235"/>
      <c r="AFD235"/>
      <c r="AFE235"/>
      <c r="AFF235"/>
      <c r="AFG235"/>
      <c r="AFH235"/>
      <c r="AFI235"/>
      <c r="AFJ235"/>
      <c r="AFK235"/>
      <c r="AFL235"/>
      <c r="AFM235"/>
      <c r="AFN235"/>
      <c r="AFO235"/>
      <c r="AFP235"/>
      <c r="AFQ235"/>
      <c r="AFR235"/>
      <c r="AFS235"/>
      <c r="AFT235"/>
      <c r="AFU235"/>
      <c r="AFV235"/>
      <c r="AFW235"/>
      <c r="AFX235"/>
      <c r="AFY235"/>
      <c r="AFZ235"/>
      <c r="AGA235"/>
      <c r="AGB235"/>
      <c r="AGC235"/>
      <c r="AGD235"/>
      <c r="AGE235"/>
      <c r="AGF235"/>
      <c r="AGG235"/>
      <c r="AGH235"/>
      <c r="AGI235"/>
      <c r="AGJ235"/>
      <c r="AGK235"/>
      <c r="AGL235"/>
      <c r="AGM235"/>
      <c r="AGN235"/>
      <c r="AGO235"/>
      <c r="AGP235"/>
      <c r="AGQ235"/>
      <c r="AGR235"/>
      <c r="AGS235"/>
      <c r="AGT235"/>
      <c r="AGU235"/>
      <c r="AGV235"/>
      <c r="AGW235"/>
      <c r="AGX235"/>
      <c r="AGY235"/>
      <c r="AGZ235"/>
      <c r="AHA235"/>
      <c r="AHB235"/>
      <c r="AHC235"/>
      <c r="AHD235"/>
      <c r="AHE235"/>
      <c r="AHF235"/>
      <c r="AHG235"/>
      <c r="AHH235"/>
      <c r="AHI235"/>
      <c r="AHJ235"/>
      <c r="AHK235"/>
      <c r="AHL235"/>
      <c r="AHM235"/>
      <c r="AHN235"/>
      <c r="AHO235"/>
      <c r="AHP235"/>
      <c r="AHQ235"/>
      <c r="AHR235"/>
      <c r="AHS235"/>
      <c r="AHT235"/>
      <c r="AHU235"/>
      <c r="AHV235"/>
      <c r="AHW235"/>
      <c r="AHX235"/>
      <c r="AHY235"/>
      <c r="AHZ235"/>
      <c r="AIA235"/>
      <c r="AIB235"/>
      <c r="AIC235"/>
      <c r="AID235"/>
      <c r="AIE235"/>
      <c r="AIF235"/>
      <c r="AIG235"/>
      <c r="AIH235"/>
      <c r="AII235"/>
      <c r="AIJ235"/>
      <c r="AIK235"/>
      <c r="AIL235"/>
      <c r="AIM235"/>
      <c r="AIN235"/>
      <c r="AIO235"/>
      <c r="AIP235"/>
      <c r="AIQ235"/>
      <c r="AIR235"/>
      <c r="AIS235"/>
      <c r="AIT235"/>
      <c r="AIU235"/>
      <c r="AIV235"/>
      <c r="AIW235"/>
      <c r="AIX235"/>
      <c r="AIY235"/>
      <c r="AIZ235"/>
      <c r="AJA235"/>
      <c r="AJB235"/>
      <c r="AJC235"/>
      <c r="AJD235"/>
      <c r="AJE235"/>
      <c r="AJF235"/>
      <c r="AJG235"/>
      <c r="AJH235"/>
      <c r="AJI235"/>
      <c r="AJJ235"/>
      <c r="AJK235"/>
      <c r="AJL235"/>
      <c r="AJM235"/>
      <c r="AJN235"/>
      <c r="AJO235"/>
      <c r="AJP235"/>
      <c r="AJQ235"/>
      <c r="AJR235"/>
      <c r="AJS235"/>
      <c r="AJT235"/>
      <c r="AJU235"/>
      <c r="AJV235"/>
      <c r="AJW235"/>
      <c r="AJX235"/>
      <c r="AJY235"/>
      <c r="AJZ235"/>
      <c r="AKA235"/>
      <c r="AKB235"/>
      <c r="AKC235"/>
      <c r="AKD235"/>
      <c r="AKE235"/>
      <c r="AKF235"/>
      <c r="AKG235"/>
      <c r="AKH235"/>
      <c r="AKI235"/>
      <c r="AKJ235"/>
      <c r="AKK235"/>
      <c r="AKL235"/>
      <c r="AKM235"/>
      <c r="AKN235"/>
      <c r="AKO235"/>
      <c r="AKP235"/>
      <c r="AKQ235"/>
      <c r="AKR235"/>
      <c r="AKS235"/>
      <c r="AKT235"/>
      <c r="AKU235"/>
      <c r="AKV235"/>
      <c r="AKW235"/>
      <c r="AKX235"/>
      <c r="AKY235"/>
      <c r="AKZ235"/>
      <c r="ALA235"/>
      <c r="ALB235"/>
      <c r="ALC235"/>
      <c r="ALD235"/>
      <c r="ALE235"/>
      <c r="ALF235"/>
      <c r="ALG235"/>
      <c r="ALH235"/>
      <c r="ALI235"/>
      <c r="ALJ235"/>
      <c r="ALK235"/>
      <c r="ALL235"/>
      <c r="ALM235"/>
      <c r="ALN235"/>
      <c r="ALO235"/>
      <c r="ALP235"/>
      <c r="ALQ235"/>
      <c r="ALR235"/>
      <c r="ALS235"/>
      <c r="ALT235"/>
      <c r="ALU235"/>
      <c r="ALV235"/>
      <c r="ALW235"/>
      <c r="ALX235"/>
      <c r="ALY235"/>
      <c r="ALZ235"/>
      <c r="AMA235"/>
      <c r="AMB235"/>
      <c r="AMC235"/>
      <c r="AMD235"/>
      <c r="AME235"/>
      <c r="AMF235"/>
      <c r="AMG235"/>
    </row>
    <row r="236" spans="1:1024" ht="24.75" customHeight="1" x14ac:dyDescent="0.2">
      <c r="A236" s="114" t="s">
        <v>454</v>
      </c>
      <c r="B236" s="115" t="s">
        <v>305</v>
      </c>
      <c r="C236" s="121">
        <v>12317</v>
      </c>
      <c r="D236" s="117" t="s">
        <v>750</v>
      </c>
      <c r="E236" s="118" t="s">
        <v>500</v>
      </c>
      <c r="F236" s="102">
        <v>1</v>
      </c>
      <c r="G236" s="119">
        <v>1</v>
      </c>
      <c r="H236" s="132"/>
      <c r="I236" s="120">
        <f t="shared" si="5"/>
        <v>0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  <c r="RA236"/>
      <c r="RB236"/>
      <c r="RC236"/>
      <c r="RD236"/>
      <c r="RE236"/>
      <c r="RF236"/>
      <c r="RG236"/>
      <c r="RH236"/>
      <c r="RI236"/>
      <c r="RJ236"/>
      <c r="RK236"/>
      <c r="RL236"/>
      <c r="RM236"/>
      <c r="RN236"/>
      <c r="RO236"/>
      <c r="RP236"/>
      <c r="RQ236"/>
      <c r="RR236"/>
      <c r="RS236"/>
      <c r="RT236"/>
      <c r="RU236"/>
      <c r="RV236"/>
      <c r="RW236"/>
      <c r="RX236"/>
      <c r="RY236"/>
      <c r="RZ236"/>
      <c r="SA236"/>
      <c r="SB236"/>
      <c r="SC236"/>
      <c r="SD236"/>
      <c r="SE236"/>
      <c r="SF236"/>
      <c r="SG236"/>
      <c r="SH236"/>
      <c r="SI236"/>
      <c r="SJ236"/>
      <c r="SK236"/>
      <c r="SL236"/>
      <c r="SM236"/>
      <c r="SN236"/>
      <c r="SO236"/>
      <c r="SP236"/>
      <c r="SQ236"/>
      <c r="SR236"/>
      <c r="SS236"/>
      <c r="ST236"/>
      <c r="SU236"/>
      <c r="SV236"/>
      <c r="SW236"/>
      <c r="SX236"/>
      <c r="SY236"/>
      <c r="SZ236"/>
      <c r="TA236"/>
      <c r="TB236"/>
      <c r="TC236"/>
      <c r="TD236"/>
      <c r="TE236"/>
      <c r="TF236"/>
      <c r="TG236"/>
      <c r="TH236"/>
      <c r="TI236"/>
      <c r="TJ236"/>
      <c r="TK236"/>
      <c r="TL236"/>
      <c r="TM236"/>
      <c r="TN236"/>
      <c r="TO236"/>
      <c r="TP236"/>
      <c r="TQ236"/>
      <c r="TR236"/>
      <c r="TS236"/>
      <c r="TT236"/>
      <c r="TU236"/>
      <c r="TV236"/>
      <c r="TW236"/>
      <c r="TX236"/>
      <c r="TY236"/>
      <c r="TZ236"/>
      <c r="UA236"/>
      <c r="UB236"/>
      <c r="UC236"/>
      <c r="UD236"/>
      <c r="UE236"/>
      <c r="UF236"/>
      <c r="UG236"/>
      <c r="UH236"/>
      <c r="UI236"/>
      <c r="UJ236"/>
      <c r="UK236"/>
      <c r="UL236"/>
      <c r="UM236"/>
      <c r="UN236"/>
      <c r="UO236"/>
      <c r="UP236"/>
      <c r="UQ236"/>
      <c r="UR236"/>
      <c r="US236"/>
      <c r="UT236"/>
      <c r="UU236"/>
      <c r="UV236"/>
      <c r="UW236"/>
      <c r="UX236"/>
      <c r="UY236"/>
      <c r="UZ236"/>
      <c r="VA236"/>
      <c r="VB236"/>
      <c r="VC236"/>
      <c r="VD236"/>
      <c r="VE236"/>
      <c r="VF236"/>
      <c r="VG236"/>
      <c r="VH236"/>
      <c r="VI236"/>
      <c r="VJ236"/>
      <c r="VK236"/>
      <c r="VL236"/>
      <c r="VM236"/>
      <c r="VN236"/>
      <c r="VO236"/>
      <c r="VP236"/>
      <c r="VQ236"/>
      <c r="VR236"/>
      <c r="VS236"/>
      <c r="VT236"/>
      <c r="VU236"/>
      <c r="VV236"/>
      <c r="VW236"/>
      <c r="VX236"/>
      <c r="VY236"/>
      <c r="VZ236"/>
      <c r="WA236"/>
      <c r="WB236"/>
      <c r="WC236"/>
      <c r="WD236"/>
      <c r="WE236"/>
      <c r="WF236"/>
      <c r="WG236"/>
      <c r="WH236"/>
      <c r="WI236"/>
      <c r="WJ236"/>
      <c r="WK236"/>
      <c r="WL236"/>
      <c r="WM236"/>
      <c r="WN236"/>
      <c r="WO236"/>
      <c r="WP236"/>
      <c r="WQ236"/>
      <c r="WR236"/>
      <c r="WS236"/>
      <c r="WT236"/>
      <c r="WU236"/>
      <c r="WV236"/>
      <c r="WW236"/>
      <c r="WX236"/>
      <c r="WY236"/>
      <c r="WZ236"/>
      <c r="XA236"/>
      <c r="XB236"/>
      <c r="XC236"/>
      <c r="XD236"/>
      <c r="XE236"/>
      <c r="XF236"/>
      <c r="XG236"/>
      <c r="XH236"/>
      <c r="XI236"/>
      <c r="XJ236"/>
      <c r="XK236"/>
      <c r="XL236"/>
      <c r="XM236"/>
      <c r="XN236"/>
      <c r="XO236"/>
      <c r="XP236"/>
      <c r="XQ236"/>
      <c r="XR236"/>
      <c r="XS236"/>
      <c r="XT236"/>
      <c r="XU236"/>
      <c r="XV236"/>
      <c r="XW236"/>
      <c r="XX236"/>
      <c r="XY236"/>
      <c r="XZ236"/>
      <c r="YA236"/>
      <c r="YB236"/>
      <c r="YC236"/>
      <c r="YD236"/>
      <c r="YE236"/>
      <c r="YF236"/>
      <c r="YG236"/>
      <c r="YH236"/>
      <c r="YI236"/>
      <c r="YJ236"/>
      <c r="YK236"/>
      <c r="YL236"/>
      <c r="YM236"/>
      <c r="YN236"/>
      <c r="YO236"/>
      <c r="YP236"/>
      <c r="YQ236"/>
      <c r="YR236"/>
      <c r="YS236"/>
      <c r="YT236"/>
      <c r="YU236"/>
      <c r="YV236"/>
      <c r="YW236"/>
      <c r="YX236"/>
      <c r="YY236"/>
      <c r="YZ236"/>
      <c r="ZA236"/>
      <c r="ZB236"/>
      <c r="ZC236"/>
      <c r="ZD236"/>
      <c r="ZE236"/>
      <c r="ZF236"/>
      <c r="ZG236"/>
      <c r="ZH236"/>
      <c r="ZI236"/>
      <c r="ZJ236"/>
      <c r="ZK236"/>
      <c r="ZL236"/>
      <c r="ZM236"/>
      <c r="ZN236"/>
      <c r="ZO236"/>
      <c r="ZP236"/>
      <c r="ZQ236"/>
      <c r="ZR236"/>
      <c r="ZS236"/>
      <c r="ZT236"/>
      <c r="ZU236"/>
      <c r="ZV236"/>
      <c r="ZW236"/>
      <c r="ZX236"/>
      <c r="ZY236"/>
      <c r="ZZ236"/>
      <c r="AAA236"/>
      <c r="AAB236"/>
      <c r="AAC236"/>
      <c r="AAD236"/>
      <c r="AAE236"/>
      <c r="AAF236"/>
      <c r="AAG236"/>
      <c r="AAH236"/>
      <c r="AAI236"/>
      <c r="AAJ236"/>
      <c r="AAK236"/>
      <c r="AAL236"/>
      <c r="AAM236"/>
      <c r="AAN236"/>
      <c r="AAO236"/>
      <c r="AAP236"/>
      <c r="AAQ236"/>
      <c r="AAR236"/>
      <c r="AAS236"/>
      <c r="AAT236"/>
      <c r="AAU236"/>
      <c r="AAV236"/>
      <c r="AAW236"/>
      <c r="AAX236"/>
      <c r="AAY236"/>
      <c r="AAZ236"/>
      <c r="ABA236"/>
      <c r="ABB236"/>
      <c r="ABC236"/>
      <c r="ABD236"/>
      <c r="ABE236"/>
      <c r="ABF236"/>
      <c r="ABG236"/>
      <c r="ABH236"/>
      <c r="ABI236"/>
      <c r="ABJ236"/>
      <c r="ABK236"/>
      <c r="ABL236"/>
      <c r="ABM236"/>
      <c r="ABN236"/>
      <c r="ABO236"/>
      <c r="ABP236"/>
      <c r="ABQ236"/>
      <c r="ABR236"/>
      <c r="ABS236"/>
      <c r="ABT236"/>
      <c r="ABU236"/>
      <c r="ABV236"/>
      <c r="ABW236"/>
      <c r="ABX236"/>
      <c r="ABY236"/>
      <c r="ABZ236"/>
      <c r="ACA236"/>
      <c r="ACB236"/>
      <c r="ACC236"/>
      <c r="ACD236"/>
      <c r="ACE236"/>
      <c r="ACF236"/>
      <c r="ACG236"/>
      <c r="ACH236"/>
      <c r="ACI236"/>
      <c r="ACJ236"/>
      <c r="ACK236"/>
      <c r="ACL236"/>
      <c r="ACM236"/>
      <c r="ACN236"/>
      <c r="ACO236"/>
      <c r="ACP236"/>
      <c r="ACQ236"/>
      <c r="ACR236"/>
      <c r="ACS236"/>
      <c r="ACT236"/>
      <c r="ACU236"/>
      <c r="ACV236"/>
      <c r="ACW236"/>
      <c r="ACX236"/>
      <c r="ACY236"/>
      <c r="ACZ236"/>
      <c r="ADA236"/>
      <c r="ADB236"/>
      <c r="ADC236"/>
      <c r="ADD236"/>
      <c r="ADE236"/>
      <c r="ADF236"/>
      <c r="ADG236"/>
      <c r="ADH236"/>
      <c r="ADI236"/>
      <c r="ADJ236"/>
      <c r="ADK236"/>
      <c r="ADL236"/>
      <c r="ADM236"/>
      <c r="ADN236"/>
      <c r="ADO236"/>
      <c r="ADP236"/>
      <c r="ADQ236"/>
      <c r="ADR236"/>
      <c r="ADS236"/>
      <c r="ADT236"/>
      <c r="ADU236"/>
      <c r="ADV236"/>
      <c r="ADW236"/>
      <c r="ADX236"/>
      <c r="ADY236"/>
      <c r="ADZ236"/>
      <c r="AEA236"/>
      <c r="AEB236"/>
      <c r="AEC236"/>
      <c r="AED236"/>
      <c r="AEE236"/>
      <c r="AEF236"/>
      <c r="AEG236"/>
      <c r="AEH236"/>
      <c r="AEI236"/>
      <c r="AEJ236"/>
      <c r="AEK236"/>
      <c r="AEL236"/>
      <c r="AEM236"/>
      <c r="AEN236"/>
      <c r="AEO236"/>
      <c r="AEP236"/>
      <c r="AEQ236"/>
      <c r="AER236"/>
      <c r="AES236"/>
      <c r="AET236"/>
      <c r="AEU236"/>
      <c r="AEV236"/>
      <c r="AEW236"/>
      <c r="AEX236"/>
      <c r="AEY236"/>
      <c r="AEZ236"/>
      <c r="AFA236"/>
      <c r="AFB236"/>
      <c r="AFC236"/>
      <c r="AFD236"/>
      <c r="AFE236"/>
      <c r="AFF236"/>
      <c r="AFG236"/>
      <c r="AFH236"/>
      <c r="AFI236"/>
      <c r="AFJ236"/>
      <c r="AFK236"/>
      <c r="AFL236"/>
      <c r="AFM236"/>
      <c r="AFN236"/>
      <c r="AFO236"/>
      <c r="AFP236"/>
      <c r="AFQ236"/>
      <c r="AFR236"/>
      <c r="AFS236"/>
      <c r="AFT236"/>
      <c r="AFU236"/>
      <c r="AFV236"/>
      <c r="AFW236"/>
      <c r="AFX236"/>
      <c r="AFY236"/>
      <c r="AFZ236"/>
      <c r="AGA236"/>
      <c r="AGB236"/>
      <c r="AGC236"/>
      <c r="AGD236"/>
      <c r="AGE236"/>
      <c r="AGF236"/>
      <c r="AGG236"/>
      <c r="AGH236"/>
      <c r="AGI236"/>
      <c r="AGJ236"/>
      <c r="AGK236"/>
      <c r="AGL236"/>
      <c r="AGM236"/>
      <c r="AGN236"/>
      <c r="AGO236"/>
      <c r="AGP236"/>
      <c r="AGQ236"/>
      <c r="AGR236"/>
      <c r="AGS236"/>
      <c r="AGT236"/>
      <c r="AGU236"/>
      <c r="AGV236"/>
      <c r="AGW236"/>
      <c r="AGX236"/>
      <c r="AGY236"/>
      <c r="AGZ236"/>
      <c r="AHA236"/>
      <c r="AHB236"/>
      <c r="AHC236"/>
      <c r="AHD236"/>
      <c r="AHE236"/>
      <c r="AHF236"/>
      <c r="AHG236"/>
      <c r="AHH236"/>
      <c r="AHI236"/>
      <c r="AHJ236"/>
      <c r="AHK236"/>
      <c r="AHL236"/>
      <c r="AHM236"/>
      <c r="AHN236"/>
      <c r="AHO236"/>
      <c r="AHP236"/>
      <c r="AHQ236"/>
      <c r="AHR236"/>
      <c r="AHS236"/>
      <c r="AHT236"/>
      <c r="AHU236"/>
      <c r="AHV236"/>
      <c r="AHW236"/>
      <c r="AHX236"/>
      <c r="AHY236"/>
      <c r="AHZ236"/>
      <c r="AIA236"/>
      <c r="AIB236"/>
      <c r="AIC236"/>
      <c r="AID236"/>
      <c r="AIE236"/>
      <c r="AIF236"/>
      <c r="AIG236"/>
      <c r="AIH236"/>
      <c r="AII236"/>
      <c r="AIJ236"/>
      <c r="AIK236"/>
      <c r="AIL236"/>
      <c r="AIM236"/>
      <c r="AIN236"/>
      <c r="AIO236"/>
      <c r="AIP236"/>
      <c r="AIQ236"/>
      <c r="AIR236"/>
      <c r="AIS236"/>
      <c r="AIT236"/>
      <c r="AIU236"/>
      <c r="AIV236"/>
      <c r="AIW236"/>
      <c r="AIX236"/>
      <c r="AIY236"/>
      <c r="AIZ236"/>
      <c r="AJA236"/>
      <c r="AJB236"/>
      <c r="AJC236"/>
      <c r="AJD236"/>
      <c r="AJE236"/>
      <c r="AJF236"/>
      <c r="AJG236"/>
      <c r="AJH236"/>
      <c r="AJI236"/>
      <c r="AJJ236"/>
      <c r="AJK236"/>
      <c r="AJL236"/>
      <c r="AJM236"/>
      <c r="AJN236"/>
      <c r="AJO236"/>
      <c r="AJP236"/>
      <c r="AJQ236"/>
      <c r="AJR236"/>
      <c r="AJS236"/>
      <c r="AJT236"/>
      <c r="AJU236"/>
      <c r="AJV236"/>
      <c r="AJW236"/>
      <c r="AJX236"/>
      <c r="AJY236"/>
      <c r="AJZ236"/>
      <c r="AKA236"/>
      <c r="AKB236"/>
      <c r="AKC236"/>
      <c r="AKD236"/>
      <c r="AKE236"/>
      <c r="AKF236"/>
      <c r="AKG236"/>
      <c r="AKH236"/>
      <c r="AKI236"/>
      <c r="AKJ236"/>
      <c r="AKK236"/>
      <c r="AKL236"/>
      <c r="AKM236"/>
      <c r="AKN236"/>
      <c r="AKO236"/>
      <c r="AKP236"/>
      <c r="AKQ236"/>
      <c r="AKR236"/>
      <c r="AKS236"/>
      <c r="AKT236"/>
      <c r="AKU236"/>
      <c r="AKV236"/>
      <c r="AKW236"/>
      <c r="AKX236"/>
      <c r="AKY236"/>
      <c r="AKZ236"/>
      <c r="ALA236"/>
      <c r="ALB236"/>
      <c r="ALC236"/>
      <c r="ALD236"/>
      <c r="ALE236"/>
      <c r="ALF236"/>
      <c r="ALG236"/>
      <c r="ALH236"/>
      <c r="ALI236"/>
      <c r="ALJ236"/>
      <c r="ALK236"/>
      <c r="ALL236"/>
      <c r="ALM236"/>
      <c r="ALN236"/>
      <c r="ALO236"/>
      <c r="ALP236"/>
      <c r="ALQ236"/>
      <c r="ALR236"/>
      <c r="ALS236"/>
      <c r="ALT236"/>
      <c r="ALU236"/>
      <c r="ALV236"/>
      <c r="ALW236"/>
      <c r="ALX236"/>
      <c r="ALY236"/>
      <c r="ALZ236"/>
      <c r="AMA236"/>
      <c r="AMB236"/>
      <c r="AMC236"/>
      <c r="AMD236"/>
      <c r="AME236"/>
      <c r="AMF236"/>
      <c r="AMG236"/>
    </row>
    <row r="237" spans="1:1024" ht="24.75" customHeight="1" x14ac:dyDescent="0.2">
      <c r="A237" s="114" t="s">
        <v>455</v>
      </c>
      <c r="B237" s="115" t="s">
        <v>305</v>
      </c>
      <c r="C237" s="121">
        <v>38094</v>
      </c>
      <c r="D237" s="117" t="s">
        <v>689</v>
      </c>
      <c r="E237" s="118" t="s">
        <v>500</v>
      </c>
      <c r="F237" s="102">
        <v>1</v>
      </c>
      <c r="G237" s="119">
        <v>11.3</v>
      </c>
      <c r="H237" s="132"/>
      <c r="I237" s="120">
        <f t="shared" si="5"/>
        <v>0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  <c r="TH23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/>
      <c r="UA237"/>
      <c r="UB237"/>
      <c r="UC237"/>
      <c r="UD237"/>
      <c r="UE237"/>
      <c r="UF237"/>
      <c r="UG237"/>
      <c r="UH237"/>
      <c r="UI237"/>
      <c r="UJ237"/>
      <c r="UK237"/>
      <c r="UL237"/>
      <c r="UM237"/>
      <c r="UN237"/>
      <c r="UO237"/>
      <c r="UP237"/>
      <c r="UQ237"/>
      <c r="UR237"/>
      <c r="US237"/>
      <c r="UT237"/>
      <c r="UU237"/>
      <c r="UV237"/>
      <c r="UW237"/>
      <c r="UX237"/>
      <c r="UY237"/>
      <c r="UZ237"/>
      <c r="VA237"/>
      <c r="VB237"/>
      <c r="VC237"/>
      <c r="VD237"/>
      <c r="VE237"/>
      <c r="VF237"/>
      <c r="VG237"/>
      <c r="VH237"/>
      <c r="VI237"/>
      <c r="VJ237"/>
      <c r="VK237"/>
      <c r="VL237"/>
      <c r="VM237"/>
      <c r="VN237"/>
      <c r="VO237"/>
      <c r="VP237"/>
      <c r="VQ237"/>
      <c r="VR237"/>
      <c r="VS237"/>
      <c r="VT237"/>
      <c r="VU237"/>
      <c r="VV237"/>
      <c r="VW237"/>
      <c r="VX237"/>
      <c r="VY237"/>
      <c r="VZ237"/>
      <c r="WA237"/>
      <c r="WB237"/>
      <c r="WC237"/>
      <c r="WD237"/>
      <c r="WE237"/>
      <c r="WF237"/>
      <c r="WG237"/>
      <c r="WH237"/>
      <c r="WI237"/>
      <c r="WJ237"/>
      <c r="WK237"/>
      <c r="WL237"/>
      <c r="WM237"/>
      <c r="WN237"/>
      <c r="WO237"/>
      <c r="WP237"/>
      <c r="WQ237"/>
      <c r="WR237"/>
      <c r="WS237"/>
      <c r="WT237"/>
      <c r="WU237"/>
      <c r="WV237"/>
      <c r="WW237"/>
      <c r="WX237"/>
      <c r="WY237"/>
      <c r="WZ237"/>
      <c r="XA237"/>
      <c r="XB237"/>
      <c r="XC237"/>
      <c r="XD237"/>
      <c r="XE237"/>
      <c r="XF237"/>
      <c r="XG237"/>
      <c r="XH237"/>
      <c r="XI237"/>
      <c r="XJ237"/>
      <c r="XK237"/>
      <c r="XL237"/>
      <c r="XM237"/>
      <c r="XN237"/>
      <c r="XO237"/>
      <c r="XP237"/>
      <c r="XQ237"/>
      <c r="XR237"/>
      <c r="XS237"/>
      <c r="XT237"/>
      <c r="XU237"/>
      <c r="XV237"/>
      <c r="XW237"/>
      <c r="XX237"/>
      <c r="XY237"/>
      <c r="XZ237"/>
      <c r="YA237"/>
      <c r="YB237"/>
      <c r="YC237"/>
      <c r="YD237"/>
      <c r="YE237"/>
      <c r="YF237"/>
      <c r="YG237"/>
      <c r="YH237"/>
      <c r="YI237"/>
      <c r="YJ237"/>
      <c r="YK237"/>
      <c r="YL237"/>
      <c r="YM237"/>
      <c r="YN237"/>
      <c r="YO237"/>
      <c r="YP237"/>
      <c r="YQ237"/>
      <c r="YR237"/>
      <c r="YS237"/>
      <c r="YT237"/>
      <c r="YU237"/>
      <c r="YV237"/>
      <c r="YW237"/>
      <c r="YX237"/>
      <c r="YY237"/>
      <c r="YZ237"/>
      <c r="ZA237"/>
      <c r="ZB237"/>
      <c r="ZC237"/>
      <c r="ZD237"/>
      <c r="ZE237"/>
      <c r="ZF237"/>
      <c r="ZG237"/>
      <c r="ZH237"/>
      <c r="ZI237"/>
      <c r="ZJ237"/>
      <c r="ZK237"/>
      <c r="ZL237"/>
      <c r="ZM237"/>
      <c r="ZN237"/>
      <c r="ZO237"/>
      <c r="ZP237"/>
      <c r="ZQ237"/>
      <c r="ZR237"/>
      <c r="ZS237"/>
      <c r="ZT237"/>
      <c r="ZU237"/>
      <c r="ZV237"/>
      <c r="ZW237"/>
      <c r="ZX237"/>
      <c r="ZY237"/>
      <c r="ZZ237"/>
      <c r="AAA237"/>
      <c r="AAB237"/>
      <c r="AAC237"/>
      <c r="AAD237"/>
      <c r="AAE237"/>
      <c r="AAF237"/>
      <c r="AAG237"/>
      <c r="AAH237"/>
      <c r="AAI237"/>
      <c r="AAJ237"/>
      <c r="AAK237"/>
      <c r="AAL237"/>
      <c r="AAM237"/>
      <c r="AAN237"/>
      <c r="AAO237"/>
      <c r="AAP237"/>
      <c r="AAQ237"/>
      <c r="AAR237"/>
      <c r="AAS237"/>
      <c r="AAT237"/>
      <c r="AAU237"/>
      <c r="AAV237"/>
      <c r="AAW237"/>
      <c r="AAX237"/>
      <c r="AAY237"/>
      <c r="AAZ237"/>
      <c r="ABA237"/>
      <c r="ABB237"/>
      <c r="ABC237"/>
      <c r="ABD237"/>
      <c r="ABE237"/>
      <c r="ABF237"/>
      <c r="ABG237"/>
      <c r="ABH237"/>
      <c r="ABI237"/>
      <c r="ABJ237"/>
      <c r="ABK237"/>
      <c r="ABL237"/>
      <c r="ABM237"/>
      <c r="ABN237"/>
      <c r="ABO237"/>
      <c r="ABP237"/>
      <c r="ABQ237"/>
      <c r="ABR237"/>
      <c r="ABS237"/>
      <c r="ABT237"/>
      <c r="ABU237"/>
      <c r="ABV237"/>
      <c r="ABW237"/>
      <c r="ABX237"/>
      <c r="ABY237"/>
      <c r="ABZ237"/>
      <c r="ACA237"/>
      <c r="ACB237"/>
      <c r="ACC237"/>
      <c r="ACD237"/>
      <c r="ACE237"/>
      <c r="ACF237"/>
      <c r="ACG237"/>
      <c r="ACH237"/>
      <c r="ACI237"/>
      <c r="ACJ237"/>
      <c r="ACK237"/>
      <c r="ACL237"/>
      <c r="ACM237"/>
      <c r="ACN237"/>
      <c r="ACO237"/>
      <c r="ACP237"/>
      <c r="ACQ237"/>
      <c r="ACR237"/>
      <c r="ACS237"/>
      <c r="ACT237"/>
      <c r="ACU237"/>
      <c r="ACV237"/>
      <c r="ACW237"/>
      <c r="ACX237"/>
      <c r="ACY237"/>
      <c r="ACZ237"/>
      <c r="ADA237"/>
      <c r="ADB237"/>
      <c r="ADC237"/>
      <c r="ADD237"/>
      <c r="ADE237"/>
      <c r="ADF237"/>
      <c r="ADG237"/>
      <c r="ADH237"/>
      <c r="ADI237"/>
      <c r="ADJ237"/>
      <c r="ADK237"/>
      <c r="ADL237"/>
      <c r="ADM237"/>
      <c r="ADN237"/>
      <c r="ADO237"/>
      <c r="ADP237"/>
      <c r="ADQ237"/>
      <c r="ADR237"/>
      <c r="ADS237"/>
      <c r="ADT237"/>
      <c r="ADU237"/>
      <c r="ADV237"/>
      <c r="ADW237"/>
      <c r="ADX237"/>
      <c r="ADY237"/>
      <c r="ADZ237"/>
      <c r="AEA237"/>
      <c r="AEB237"/>
      <c r="AEC237"/>
      <c r="AED237"/>
      <c r="AEE237"/>
      <c r="AEF237"/>
      <c r="AEG237"/>
      <c r="AEH237"/>
      <c r="AEI237"/>
      <c r="AEJ237"/>
      <c r="AEK237"/>
      <c r="AEL237"/>
      <c r="AEM237"/>
      <c r="AEN237"/>
      <c r="AEO237"/>
      <c r="AEP237"/>
      <c r="AEQ237"/>
      <c r="AER237"/>
      <c r="AES237"/>
      <c r="AET237"/>
      <c r="AEU237"/>
      <c r="AEV237"/>
      <c r="AEW237"/>
      <c r="AEX237"/>
      <c r="AEY237"/>
      <c r="AEZ237"/>
      <c r="AFA237"/>
      <c r="AFB237"/>
      <c r="AFC237"/>
      <c r="AFD237"/>
      <c r="AFE237"/>
      <c r="AFF237"/>
      <c r="AFG237"/>
      <c r="AFH237"/>
      <c r="AFI237"/>
      <c r="AFJ237"/>
      <c r="AFK237"/>
      <c r="AFL237"/>
      <c r="AFM237"/>
      <c r="AFN237"/>
      <c r="AFO237"/>
      <c r="AFP237"/>
      <c r="AFQ237"/>
      <c r="AFR237"/>
      <c r="AFS237"/>
      <c r="AFT237"/>
      <c r="AFU237"/>
      <c r="AFV237"/>
      <c r="AFW237"/>
      <c r="AFX237"/>
      <c r="AFY237"/>
      <c r="AFZ237"/>
      <c r="AGA237"/>
      <c r="AGB237"/>
      <c r="AGC237"/>
      <c r="AGD237"/>
      <c r="AGE237"/>
      <c r="AGF237"/>
      <c r="AGG237"/>
      <c r="AGH237"/>
      <c r="AGI237"/>
      <c r="AGJ237"/>
      <c r="AGK237"/>
      <c r="AGL237"/>
      <c r="AGM237"/>
      <c r="AGN237"/>
      <c r="AGO237"/>
      <c r="AGP237"/>
      <c r="AGQ237"/>
      <c r="AGR237"/>
      <c r="AGS237"/>
      <c r="AGT237"/>
      <c r="AGU237"/>
      <c r="AGV237"/>
      <c r="AGW237"/>
      <c r="AGX237"/>
      <c r="AGY237"/>
      <c r="AGZ237"/>
      <c r="AHA237"/>
      <c r="AHB237"/>
      <c r="AHC237"/>
      <c r="AHD237"/>
      <c r="AHE237"/>
      <c r="AHF237"/>
      <c r="AHG237"/>
      <c r="AHH237"/>
      <c r="AHI237"/>
      <c r="AHJ237"/>
      <c r="AHK237"/>
      <c r="AHL237"/>
      <c r="AHM237"/>
      <c r="AHN237"/>
      <c r="AHO237"/>
      <c r="AHP237"/>
      <c r="AHQ237"/>
      <c r="AHR237"/>
      <c r="AHS237"/>
      <c r="AHT237"/>
      <c r="AHU237"/>
      <c r="AHV237"/>
      <c r="AHW237"/>
      <c r="AHX237"/>
      <c r="AHY237"/>
      <c r="AHZ237"/>
      <c r="AIA237"/>
      <c r="AIB237"/>
      <c r="AIC237"/>
      <c r="AID237"/>
      <c r="AIE237"/>
      <c r="AIF237"/>
      <c r="AIG237"/>
      <c r="AIH237"/>
      <c r="AII237"/>
      <c r="AIJ237"/>
      <c r="AIK237"/>
      <c r="AIL237"/>
      <c r="AIM237"/>
      <c r="AIN237"/>
      <c r="AIO237"/>
      <c r="AIP237"/>
      <c r="AIQ237"/>
      <c r="AIR237"/>
      <c r="AIS237"/>
      <c r="AIT237"/>
      <c r="AIU237"/>
      <c r="AIV237"/>
      <c r="AIW237"/>
      <c r="AIX237"/>
      <c r="AIY237"/>
      <c r="AIZ237"/>
      <c r="AJA237"/>
      <c r="AJB237"/>
      <c r="AJC237"/>
      <c r="AJD237"/>
      <c r="AJE237"/>
      <c r="AJF237"/>
      <c r="AJG237"/>
      <c r="AJH237"/>
      <c r="AJI237"/>
      <c r="AJJ237"/>
      <c r="AJK237"/>
      <c r="AJL237"/>
      <c r="AJM237"/>
      <c r="AJN237"/>
      <c r="AJO237"/>
      <c r="AJP237"/>
      <c r="AJQ237"/>
      <c r="AJR237"/>
      <c r="AJS237"/>
      <c r="AJT237"/>
      <c r="AJU237"/>
      <c r="AJV237"/>
      <c r="AJW237"/>
      <c r="AJX237"/>
      <c r="AJY237"/>
      <c r="AJZ237"/>
      <c r="AKA237"/>
      <c r="AKB237"/>
      <c r="AKC237"/>
      <c r="AKD237"/>
      <c r="AKE237"/>
      <c r="AKF237"/>
      <c r="AKG237"/>
      <c r="AKH237"/>
      <c r="AKI237"/>
      <c r="AKJ237"/>
      <c r="AKK237"/>
      <c r="AKL237"/>
      <c r="AKM237"/>
      <c r="AKN237"/>
      <c r="AKO237"/>
      <c r="AKP237"/>
      <c r="AKQ237"/>
      <c r="AKR237"/>
      <c r="AKS237"/>
      <c r="AKT237"/>
      <c r="AKU237"/>
      <c r="AKV237"/>
      <c r="AKW237"/>
      <c r="AKX237"/>
      <c r="AKY237"/>
      <c r="AKZ237"/>
      <c r="ALA237"/>
      <c r="ALB237"/>
      <c r="ALC237"/>
      <c r="ALD237"/>
      <c r="ALE237"/>
      <c r="ALF237"/>
      <c r="ALG237"/>
      <c r="ALH237"/>
      <c r="ALI237"/>
      <c r="ALJ237"/>
      <c r="ALK237"/>
      <c r="ALL237"/>
      <c r="ALM237"/>
      <c r="ALN237"/>
      <c r="ALO237"/>
      <c r="ALP237"/>
      <c r="ALQ237"/>
      <c r="ALR237"/>
      <c r="ALS237"/>
      <c r="ALT237"/>
      <c r="ALU237"/>
      <c r="ALV237"/>
      <c r="ALW237"/>
      <c r="ALX237"/>
      <c r="ALY237"/>
      <c r="ALZ237"/>
      <c r="AMA237"/>
      <c r="AMB237"/>
      <c r="AMC237"/>
      <c r="AMD237"/>
      <c r="AME237"/>
      <c r="AMF237"/>
      <c r="AMG237"/>
    </row>
    <row r="238" spans="1:1024" ht="24.75" customHeight="1" x14ac:dyDescent="0.2">
      <c r="A238" s="114" t="s">
        <v>455</v>
      </c>
      <c r="B238" s="115" t="s">
        <v>305</v>
      </c>
      <c r="C238" s="121">
        <v>38099</v>
      </c>
      <c r="D238" s="117" t="s">
        <v>756</v>
      </c>
      <c r="E238" s="118" t="s">
        <v>500</v>
      </c>
      <c r="F238" s="102">
        <v>1</v>
      </c>
      <c r="G238" s="119">
        <v>11.3</v>
      </c>
      <c r="H238" s="132"/>
      <c r="I238" s="120">
        <f t="shared" si="5"/>
        <v>0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  <c r="TH238"/>
      <c r="TI238"/>
      <c r="TJ238"/>
      <c r="TK238"/>
      <c r="TL238"/>
      <c r="TM238"/>
      <c r="TN238"/>
      <c r="TO238"/>
      <c r="TP238"/>
      <c r="TQ238"/>
      <c r="TR238"/>
      <c r="TS238"/>
      <c r="TT238"/>
      <c r="TU238"/>
      <c r="TV238"/>
      <c r="TW238"/>
      <c r="TX238"/>
      <c r="TY238"/>
      <c r="TZ238"/>
      <c r="UA238"/>
      <c r="UB238"/>
      <c r="UC238"/>
      <c r="UD238"/>
      <c r="UE238"/>
      <c r="UF238"/>
      <c r="UG238"/>
      <c r="UH238"/>
      <c r="UI238"/>
      <c r="UJ238"/>
      <c r="UK238"/>
      <c r="UL238"/>
      <c r="UM238"/>
      <c r="UN238"/>
      <c r="UO238"/>
      <c r="UP238"/>
      <c r="UQ238"/>
      <c r="UR238"/>
      <c r="US238"/>
      <c r="UT238"/>
      <c r="UU238"/>
      <c r="UV238"/>
      <c r="UW238"/>
      <c r="UX238"/>
      <c r="UY238"/>
      <c r="UZ238"/>
      <c r="VA238"/>
      <c r="VB238"/>
      <c r="VC238"/>
      <c r="VD238"/>
      <c r="VE238"/>
      <c r="VF238"/>
      <c r="VG238"/>
      <c r="VH238"/>
      <c r="VI238"/>
      <c r="VJ238"/>
      <c r="VK238"/>
      <c r="VL238"/>
      <c r="VM238"/>
      <c r="VN238"/>
      <c r="VO238"/>
      <c r="VP238"/>
      <c r="VQ238"/>
      <c r="VR238"/>
      <c r="VS238"/>
      <c r="VT238"/>
      <c r="VU238"/>
      <c r="VV238"/>
      <c r="VW238"/>
      <c r="VX238"/>
      <c r="VY238"/>
      <c r="VZ238"/>
      <c r="WA238"/>
      <c r="WB238"/>
      <c r="WC238"/>
      <c r="WD238"/>
      <c r="WE238"/>
      <c r="WF238"/>
      <c r="WG238"/>
      <c r="WH238"/>
      <c r="WI238"/>
      <c r="WJ238"/>
      <c r="WK238"/>
      <c r="WL238"/>
      <c r="WM238"/>
      <c r="WN238"/>
      <c r="WO238"/>
      <c r="WP238"/>
      <c r="WQ238"/>
      <c r="WR238"/>
      <c r="WS238"/>
      <c r="WT238"/>
      <c r="WU238"/>
      <c r="WV238"/>
      <c r="WW238"/>
      <c r="WX238"/>
      <c r="WY238"/>
      <c r="WZ238"/>
      <c r="XA238"/>
      <c r="XB238"/>
      <c r="XC238"/>
      <c r="XD238"/>
      <c r="XE238"/>
      <c r="XF238"/>
      <c r="XG238"/>
      <c r="XH238"/>
      <c r="XI238"/>
      <c r="XJ238"/>
      <c r="XK238"/>
      <c r="XL238"/>
      <c r="XM238"/>
      <c r="XN238"/>
      <c r="XO238"/>
      <c r="XP238"/>
      <c r="XQ238"/>
      <c r="XR238"/>
      <c r="XS238"/>
      <c r="XT238"/>
      <c r="XU238"/>
      <c r="XV238"/>
      <c r="XW238"/>
      <c r="XX238"/>
      <c r="XY238"/>
      <c r="XZ238"/>
      <c r="YA238"/>
      <c r="YB238"/>
      <c r="YC238"/>
      <c r="YD238"/>
      <c r="YE238"/>
      <c r="YF238"/>
      <c r="YG238"/>
      <c r="YH238"/>
      <c r="YI238"/>
      <c r="YJ238"/>
      <c r="YK238"/>
      <c r="YL238"/>
      <c r="YM238"/>
      <c r="YN238"/>
      <c r="YO238"/>
      <c r="YP238"/>
      <c r="YQ238"/>
      <c r="YR238"/>
      <c r="YS238"/>
      <c r="YT238"/>
      <c r="YU238"/>
      <c r="YV238"/>
      <c r="YW238"/>
      <c r="YX238"/>
      <c r="YY238"/>
      <c r="YZ238"/>
      <c r="ZA238"/>
      <c r="ZB238"/>
      <c r="ZC238"/>
      <c r="ZD238"/>
      <c r="ZE238"/>
      <c r="ZF238"/>
      <c r="ZG238"/>
      <c r="ZH238"/>
      <c r="ZI238"/>
      <c r="ZJ238"/>
      <c r="ZK238"/>
      <c r="ZL238"/>
      <c r="ZM238"/>
      <c r="ZN238"/>
      <c r="ZO238"/>
      <c r="ZP238"/>
      <c r="ZQ238"/>
      <c r="ZR238"/>
      <c r="ZS238"/>
      <c r="ZT238"/>
      <c r="ZU238"/>
      <c r="ZV238"/>
      <c r="ZW238"/>
      <c r="ZX238"/>
      <c r="ZY238"/>
      <c r="ZZ238"/>
      <c r="AAA238"/>
      <c r="AAB238"/>
      <c r="AAC238"/>
      <c r="AAD238"/>
      <c r="AAE238"/>
      <c r="AAF238"/>
      <c r="AAG238"/>
      <c r="AAH238"/>
      <c r="AAI238"/>
      <c r="AAJ238"/>
      <c r="AAK238"/>
      <c r="AAL238"/>
      <c r="AAM238"/>
      <c r="AAN238"/>
      <c r="AAO238"/>
      <c r="AAP238"/>
      <c r="AAQ238"/>
      <c r="AAR238"/>
      <c r="AAS238"/>
      <c r="AAT238"/>
      <c r="AAU238"/>
      <c r="AAV238"/>
      <c r="AAW238"/>
      <c r="AAX238"/>
      <c r="AAY238"/>
      <c r="AAZ238"/>
      <c r="ABA238"/>
      <c r="ABB238"/>
      <c r="ABC238"/>
      <c r="ABD238"/>
      <c r="ABE238"/>
      <c r="ABF238"/>
      <c r="ABG238"/>
      <c r="ABH238"/>
      <c r="ABI238"/>
      <c r="ABJ238"/>
      <c r="ABK238"/>
      <c r="ABL238"/>
      <c r="ABM238"/>
      <c r="ABN238"/>
      <c r="ABO238"/>
      <c r="ABP238"/>
      <c r="ABQ238"/>
      <c r="ABR238"/>
      <c r="ABS238"/>
      <c r="ABT238"/>
      <c r="ABU238"/>
      <c r="ABV238"/>
      <c r="ABW238"/>
      <c r="ABX238"/>
      <c r="ABY238"/>
      <c r="ABZ238"/>
      <c r="ACA238"/>
      <c r="ACB238"/>
      <c r="ACC238"/>
      <c r="ACD238"/>
      <c r="ACE238"/>
      <c r="ACF238"/>
      <c r="ACG238"/>
      <c r="ACH238"/>
      <c r="ACI238"/>
      <c r="ACJ238"/>
      <c r="ACK238"/>
      <c r="ACL238"/>
      <c r="ACM238"/>
      <c r="ACN238"/>
      <c r="ACO238"/>
      <c r="ACP238"/>
      <c r="ACQ238"/>
      <c r="ACR238"/>
      <c r="ACS238"/>
      <c r="ACT238"/>
      <c r="ACU238"/>
      <c r="ACV238"/>
      <c r="ACW238"/>
      <c r="ACX238"/>
      <c r="ACY238"/>
      <c r="ACZ238"/>
      <c r="ADA238"/>
      <c r="ADB238"/>
      <c r="ADC238"/>
      <c r="ADD238"/>
      <c r="ADE238"/>
      <c r="ADF238"/>
      <c r="ADG238"/>
      <c r="ADH238"/>
      <c r="ADI238"/>
      <c r="ADJ238"/>
      <c r="ADK238"/>
      <c r="ADL238"/>
      <c r="ADM238"/>
      <c r="ADN238"/>
      <c r="ADO238"/>
      <c r="ADP238"/>
      <c r="ADQ238"/>
      <c r="ADR238"/>
      <c r="ADS238"/>
      <c r="ADT238"/>
      <c r="ADU238"/>
      <c r="ADV238"/>
      <c r="ADW238"/>
      <c r="ADX238"/>
      <c r="ADY238"/>
      <c r="ADZ238"/>
      <c r="AEA238"/>
      <c r="AEB238"/>
      <c r="AEC238"/>
      <c r="AED238"/>
      <c r="AEE238"/>
      <c r="AEF238"/>
      <c r="AEG238"/>
      <c r="AEH238"/>
      <c r="AEI238"/>
      <c r="AEJ238"/>
      <c r="AEK238"/>
      <c r="AEL238"/>
      <c r="AEM238"/>
      <c r="AEN238"/>
      <c r="AEO238"/>
      <c r="AEP238"/>
      <c r="AEQ238"/>
      <c r="AER238"/>
      <c r="AES238"/>
      <c r="AET238"/>
      <c r="AEU238"/>
      <c r="AEV238"/>
      <c r="AEW238"/>
      <c r="AEX238"/>
      <c r="AEY238"/>
      <c r="AEZ238"/>
      <c r="AFA238"/>
      <c r="AFB238"/>
      <c r="AFC238"/>
      <c r="AFD238"/>
      <c r="AFE238"/>
      <c r="AFF238"/>
      <c r="AFG238"/>
      <c r="AFH238"/>
      <c r="AFI238"/>
      <c r="AFJ238"/>
      <c r="AFK238"/>
      <c r="AFL238"/>
      <c r="AFM238"/>
      <c r="AFN238"/>
      <c r="AFO238"/>
      <c r="AFP238"/>
      <c r="AFQ238"/>
      <c r="AFR238"/>
      <c r="AFS238"/>
      <c r="AFT238"/>
      <c r="AFU238"/>
      <c r="AFV238"/>
      <c r="AFW238"/>
      <c r="AFX238"/>
      <c r="AFY238"/>
      <c r="AFZ238"/>
      <c r="AGA238"/>
      <c r="AGB238"/>
      <c r="AGC238"/>
      <c r="AGD238"/>
      <c r="AGE238"/>
      <c r="AGF238"/>
      <c r="AGG238"/>
      <c r="AGH238"/>
      <c r="AGI238"/>
      <c r="AGJ238"/>
      <c r="AGK238"/>
      <c r="AGL238"/>
      <c r="AGM238"/>
      <c r="AGN238"/>
      <c r="AGO238"/>
      <c r="AGP238"/>
      <c r="AGQ238"/>
      <c r="AGR238"/>
      <c r="AGS238"/>
      <c r="AGT238"/>
      <c r="AGU238"/>
      <c r="AGV238"/>
      <c r="AGW238"/>
      <c r="AGX238"/>
      <c r="AGY238"/>
      <c r="AGZ238"/>
      <c r="AHA238"/>
      <c r="AHB238"/>
      <c r="AHC238"/>
      <c r="AHD238"/>
      <c r="AHE238"/>
      <c r="AHF238"/>
      <c r="AHG238"/>
      <c r="AHH238"/>
      <c r="AHI238"/>
      <c r="AHJ238"/>
      <c r="AHK238"/>
      <c r="AHL238"/>
      <c r="AHM238"/>
      <c r="AHN238"/>
      <c r="AHO238"/>
      <c r="AHP238"/>
      <c r="AHQ238"/>
      <c r="AHR238"/>
      <c r="AHS238"/>
      <c r="AHT238"/>
      <c r="AHU238"/>
      <c r="AHV238"/>
      <c r="AHW238"/>
      <c r="AHX238"/>
      <c r="AHY238"/>
      <c r="AHZ238"/>
      <c r="AIA238"/>
      <c r="AIB238"/>
      <c r="AIC238"/>
      <c r="AID238"/>
      <c r="AIE238"/>
      <c r="AIF238"/>
      <c r="AIG238"/>
      <c r="AIH238"/>
      <c r="AII238"/>
      <c r="AIJ238"/>
      <c r="AIK238"/>
      <c r="AIL238"/>
      <c r="AIM238"/>
      <c r="AIN238"/>
      <c r="AIO238"/>
      <c r="AIP238"/>
      <c r="AIQ238"/>
      <c r="AIR238"/>
      <c r="AIS238"/>
      <c r="AIT238"/>
      <c r="AIU238"/>
      <c r="AIV238"/>
      <c r="AIW238"/>
      <c r="AIX238"/>
      <c r="AIY238"/>
      <c r="AIZ238"/>
      <c r="AJA238"/>
      <c r="AJB238"/>
      <c r="AJC238"/>
      <c r="AJD238"/>
      <c r="AJE238"/>
      <c r="AJF238"/>
      <c r="AJG238"/>
      <c r="AJH238"/>
      <c r="AJI238"/>
      <c r="AJJ238"/>
      <c r="AJK238"/>
      <c r="AJL238"/>
      <c r="AJM238"/>
      <c r="AJN238"/>
      <c r="AJO238"/>
      <c r="AJP238"/>
      <c r="AJQ238"/>
      <c r="AJR238"/>
      <c r="AJS238"/>
      <c r="AJT238"/>
      <c r="AJU238"/>
      <c r="AJV238"/>
      <c r="AJW238"/>
      <c r="AJX238"/>
      <c r="AJY238"/>
      <c r="AJZ238"/>
      <c r="AKA238"/>
      <c r="AKB238"/>
      <c r="AKC238"/>
      <c r="AKD238"/>
      <c r="AKE238"/>
      <c r="AKF238"/>
      <c r="AKG238"/>
      <c r="AKH238"/>
      <c r="AKI238"/>
      <c r="AKJ238"/>
      <c r="AKK238"/>
      <c r="AKL238"/>
      <c r="AKM238"/>
      <c r="AKN238"/>
      <c r="AKO238"/>
      <c r="AKP238"/>
      <c r="AKQ238"/>
      <c r="AKR238"/>
      <c r="AKS238"/>
      <c r="AKT238"/>
      <c r="AKU238"/>
      <c r="AKV238"/>
      <c r="AKW238"/>
      <c r="AKX238"/>
      <c r="AKY238"/>
      <c r="AKZ238"/>
      <c r="ALA238"/>
      <c r="ALB238"/>
      <c r="ALC238"/>
      <c r="ALD238"/>
      <c r="ALE238"/>
      <c r="ALF238"/>
      <c r="ALG238"/>
      <c r="ALH238"/>
      <c r="ALI238"/>
      <c r="ALJ238"/>
      <c r="ALK238"/>
      <c r="ALL238"/>
      <c r="ALM238"/>
      <c r="ALN238"/>
      <c r="ALO238"/>
      <c r="ALP238"/>
      <c r="ALQ238"/>
      <c r="ALR238"/>
      <c r="ALS238"/>
      <c r="ALT238"/>
      <c r="ALU238"/>
      <c r="ALV238"/>
      <c r="ALW238"/>
      <c r="ALX238"/>
      <c r="ALY238"/>
      <c r="ALZ238"/>
      <c r="AMA238"/>
      <c r="AMB238"/>
      <c r="AMC238"/>
      <c r="AMD238"/>
      <c r="AME238"/>
      <c r="AMF238"/>
      <c r="AMG238"/>
    </row>
    <row r="239" spans="1:1024" ht="24.75" customHeight="1" x14ac:dyDescent="0.2">
      <c r="A239" s="114" t="s">
        <v>455</v>
      </c>
      <c r="B239" s="115" t="s">
        <v>305</v>
      </c>
      <c r="C239" s="121">
        <v>38112</v>
      </c>
      <c r="D239" s="117" t="s">
        <v>695</v>
      </c>
      <c r="E239" s="118" t="s">
        <v>500</v>
      </c>
      <c r="F239" s="102">
        <v>1</v>
      </c>
      <c r="G239" s="119">
        <v>11.3</v>
      </c>
      <c r="H239" s="132"/>
      <c r="I239" s="120">
        <f t="shared" si="5"/>
        <v>0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  <c r="TH239"/>
      <c r="TI239"/>
      <c r="TJ239"/>
      <c r="TK239"/>
      <c r="TL239"/>
      <c r="TM239"/>
      <c r="TN239"/>
      <c r="TO239"/>
      <c r="TP239"/>
      <c r="TQ239"/>
      <c r="TR239"/>
      <c r="TS239"/>
      <c r="TT239"/>
      <c r="TU239"/>
      <c r="TV239"/>
      <c r="TW239"/>
      <c r="TX239"/>
      <c r="TY239"/>
      <c r="TZ239"/>
      <c r="UA239"/>
      <c r="UB239"/>
      <c r="UC239"/>
      <c r="UD239"/>
      <c r="UE239"/>
      <c r="UF239"/>
      <c r="UG239"/>
      <c r="UH239"/>
      <c r="UI239"/>
      <c r="UJ239"/>
      <c r="UK239"/>
      <c r="UL239"/>
      <c r="UM239"/>
      <c r="UN239"/>
      <c r="UO239"/>
      <c r="UP239"/>
      <c r="UQ239"/>
      <c r="UR239"/>
      <c r="US239"/>
      <c r="UT239"/>
      <c r="UU239"/>
      <c r="UV239"/>
      <c r="UW239"/>
      <c r="UX239"/>
      <c r="UY239"/>
      <c r="UZ239"/>
      <c r="VA239"/>
      <c r="VB239"/>
      <c r="VC239"/>
      <c r="VD239"/>
      <c r="VE239"/>
      <c r="VF239"/>
      <c r="VG239"/>
      <c r="VH239"/>
      <c r="VI239"/>
      <c r="VJ239"/>
      <c r="VK239"/>
      <c r="VL239"/>
      <c r="VM239"/>
      <c r="VN239"/>
      <c r="VO239"/>
      <c r="VP239"/>
      <c r="VQ239"/>
      <c r="VR239"/>
      <c r="VS239"/>
      <c r="VT239"/>
      <c r="VU239"/>
      <c r="VV239"/>
      <c r="VW239"/>
      <c r="VX239"/>
      <c r="VY239"/>
      <c r="VZ239"/>
      <c r="WA239"/>
      <c r="WB239"/>
      <c r="WC239"/>
      <c r="WD239"/>
      <c r="WE239"/>
      <c r="WF239"/>
      <c r="WG239"/>
      <c r="WH239"/>
      <c r="WI239"/>
      <c r="WJ239"/>
      <c r="WK239"/>
      <c r="WL239"/>
      <c r="WM239"/>
      <c r="WN239"/>
      <c r="WO239"/>
      <c r="WP239"/>
      <c r="WQ239"/>
      <c r="WR239"/>
      <c r="WS239"/>
      <c r="WT239"/>
      <c r="WU239"/>
      <c r="WV239"/>
      <c r="WW239"/>
      <c r="WX239"/>
      <c r="WY239"/>
      <c r="WZ239"/>
      <c r="XA239"/>
      <c r="XB239"/>
      <c r="XC239"/>
      <c r="XD239"/>
      <c r="XE239"/>
      <c r="XF239"/>
      <c r="XG239"/>
      <c r="XH239"/>
      <c r="XI239"/>
      <c r="XJ239"/>
      <c r="XK239"/>
      <c r="XL239"/>
      <c r="XM239"/>
      <c r="XN239"/>
      <c r="XO239"/>
      <c r="XP239"/>
      <c r="XQ239"/>
      <c r="XR239"/>
      <c r="XS239"/>
      <c r="XT239"/>
      <c r="XU239"/>
      <c r="XV239"/>
      <c r="XW239"/>
      <c r="XX239"/>
      <c r="XY239"/>
      <c r="XZ239"/>
      <c r="YA239"/>
      <c r="YB239"/>
      <c r="YC239"/>
      <c r="YD239"/>
      <c r="YE239"/>
      <c r="YF239"/>
      <c r="YG239"/>
      <c r="YH239"/>
      <c r="YI239"/>
      <c r="YJ239"/>
      <c r="YK239"/>
      <c r="YL239"/>
      <c r="YM239"/>
      <c r="YN239"/>
      <c r="YO239"/>
      <c r="YP239"/>
      <c r="YQ239"/>
      <c r="YR239"/>
      <c r="YS239"/>
      <c r="YT239"/>
      <c r="YU239"/>
      <c r="YV239"/>
      <c r="YW239"/>
      <c r="YX239"/>
      <c r="YY239"/>
      <c r="YZ239"/>
      <c r="ZA239"/>
      <c r="ZB239"/>
      <c r="ZC239"/>
      <c r="ZD239"/>
      <c r="ZE239"/>
      <c r="ZF239"/>
      <c r="ZG239"/>
      <c r="ZH239"/>
      <c r="ZI239"/>
      <c r="ZJ239"/>
      <c r="ZK239"/>
      <c r="ZL239"/>
      <c r="ZM239"/>
      <c r="ZN239"/>
      <c r="ZO239"/>
      <c r="ZP239"/>
      <c r="ZQ239"/>
      <c r="ZR239"/>
      <c r="ZS239"/>
      <c r="ZT239"/>
      <c r="ZU239"/>
      <c r="ZV239"/>
      <c r="ZW239"/>
      <c r="ZX239"/>
      <c r="ZY239"/>
      <c r="ZZ239"/>
      <c r="AAA239"/>
      <c r="AAB239"/>
      <c r="AAC239"/>
      <c r="AAD239"/>
      <c r="AAE239"/>
      <c r="AAF239"/>
      <c r="AAG239"/>
      <c r="AAH239"/>
      <c r="AAI239"/>
      <c r="AAJ239"/>
      <c r="AAK239"/>
      <c r="AAL239"/>
      <c r="AAM239"/>
      <c r="AAN239"/>
      <c r="AAO239"/>
      <c r="AAP239"/>
      <c r="AAQ239"/>
      <c r="AAR239"/>
      <c r="AAS239"/>
      <c r="AAT239"/>
      <c r="AAU239"/>
      <c r="AAV239"/>
      <c r="AAW239"/>
      <c r="AAX239"/>
      <c r="AAY239"/>
      <c r="AAZ239"/>
      <c r="ABA239"/>
      <c r="ABB239"/>
      <c r="ABC239"/>
      <c r="ABD239"/>
      <c r="ABE239"/>
      <c r="ABF239"/>
      <c r="ABG239"/>
      <c r="ABH239"/>
      <c r="ABI239"/>
      <c r="ABJ239"/>
      <c r="ABK239"/>
      <c r="ABL239"/>
      <c r="ABM239"/>
      <c r="ABN239"/>
      <c r="ABO239"/>
      <c r="ABP239"/>
      <c r="ABQ239"/>
      <c r="ABR239"/>
      <c r="ABS239"/>
      <c r="ABT239"/>
      <c r="ABU239"/>
      <c r="ABV239"/>
      <c r="ABW239"/>
      <c r="ABX239"/>
      <c r="ABY239"/>
      <c r="ABZ239"/>
      <c r="ACA239"/>
      <c r="ACB239"/>
      <c r="ACC239"/>
      <c r="ACD239"/>
      <c r="ACE239"/>
      <c r="ACF239"/>
      <c r="ACG239"/>
      <c r="ACH239"/>
      <c r="ACI239"/>
      <c r="ACJ239"/>
      <c r="ACK239"/>
      <c r="ACL239"/>
      <c r="ACM239"/>
      <c r="ACN239"/>
      <c r="ACO239"/>
      <c r="ACP239"/>
      <c r="ACQ239"/>
      <c r="ACR239"/>
      <c r="ACS239"/>
      <c r="ACT239"/>
      <c r="ACU239"/>
      <c r="ACV239"/>
      <c r="ACW239"/>
      <c r="ACX239"/>
      <c r="ACY239"/>
      <c r="ACZ239"/>
      <c r="ADA239"/>
      <c r="ADB239"/>
      <c r="ADC239"/>
      <c r="ADD239"/>
      <c r="ADE239"/>
      <c r="ADF239"/>
      <c r="ADG239"/>
      <c r="ADH239"/>
      <c r="ADI239"/>
      <c r="ADJ239"/>
      <c r="ADK239"/>
      <c r="ADL239"/>
      <c r="ADM239"/>
      <c r="ADN239"/>
      <c r="ADO239"/>
      <c r="ADP239"/>
      <c r="ADQ239"/>
      <c r="ADR239"/>
      <c r="ADS239"/>
      <c r="ADT239"/>
      <c r="ADU239"/>
      <c r="ADV239"/>
      <c r="ADW239"/>
      <c r="ADX239"/>
      <c r="ADY239"/>
      <c r="ADZ239"/>
      <c r="AEA239"/>
      <c r="AEB239"/>
      <c r="AEC239"/>
      <c r="AED239"/>
      <c r="AEE239"/>
      <c r="AEF239"/>
      <c r="AEG239"/>
      <c r="AEH239"/>
      <c r="AEI239"/>
      <c r="AEJ239"/>
      <c r="AEK239"/>
      <c r="AEL239"/>
      <c r="AEM239"/>
      <c r="AEN239"/>
      <c r="AEO239"/>
      <c r="AEP239"/>
      <c r="AEQ239"/>
      <c r="AER239"/>
      <c r="AES239"/>
      <c r="AET239"/>
      <c r="AEU239"/>
      <c r="AEV239"/>
      <c r="AEW239"/>
      <c r="AEX239"/>
      <c r="AEY239"/>
      <c r="AEZ239"/>
      <c r="AFA239"/>
      <c r="AFB239"/>
      <c r="AFC239"/>
      <c r="AFD239"/>
      <c r="AFE239"/>
      <c r="AFF239"/>
      <c r="AFG239"/>
      <c r="AFH239"/>
      <c r="AFI239"/>
      <c r="AFJ239"/>
      <c r="AFK239"/>
      <c r="AFL239"/>
      <c r="AFM239"/>
      <c r="AFN239"/>
      <c r="AFO239"/>
      <c r="AFP239"/>
      <c r="AFQ239"/>
      <c r="AFR239"/>
      <c r="AFS239"/>
      <c r="AFT239"/>
      <c r="AFU239"/>
      <c r="AFV239"/>
      <c r="AFW239"/>
      <c r="AFX239"/>
      <c r="AFY239"/>
      <c r="AFZ239"/>
      <c r="AGA239"/>
      <c r="AGB239"/>
      <c r="AGC239"/>
      <c r="AGD239"/>
      <c r="AGE239"/>
      <c r="AGF239"/>
      <c r="AGG239"/>
      <c r="AGH239"/>
      <c r="AGI239"/>
      <c r="AGJ239"/>
      <c r="AGK239"/>
      <c r="AGL239"/>
      <c r="AGM239"/>
      <c r="AGN239"/>
      <c r="AGO239"/>
      <c r="AGP239"/>
      <c r="AGQ239"/>
      <c r="AGR239"/>
      <c r="AGS239"/>
      <c r="AGT239"/>
      <c r="AGU239"/>
      <c r="AGV239"/>
      <c r="AGW239"/>
      <c r="AGX239"/>
      <c r="AGY239"/>
      <c r="AGZ239"/>
      <c r="AHA239"/>
      <c r="AHB239"/>
      <c r="AHC239"/>
      <c r="AHD239"/>
      <c r="AHE239"/>
      <c r="AHF239"/>
      <c r="AHG239"/>
      <c r="AHH239"/>
      <c r="AHI239"/>
      <c r="AHJ239"/>
      <c r="AHK239"/>
      <c r="AHL239"/>
      <c r="AHM239"/>
      <c r="AHN239"/>
      <c r="AHO239"/>
      <c r="AHP239"/>
      <c r="AHQ239"/>
      <c r="AHR239"/>
      <c r="AHS239"/>
      <c r="AHT239"/>
      <c r="AHU239"/>
      <c r="AHV239"/>
      <c r="AHW239"/>
      <c r="AHX239"/>
      <c r="AHY239"/>
      <c r="AHZ239"/>
      <c r="AIA239"/>
      <c r="AIB239"/>
      <c r="AIC239"/>
      <c r="AID239"/>
      <c r="AIE239"/>
      <c r="AIF239"/>
      <c r="AIG239"/>
      <c r="AIH239"/>
      <c r="AII239"/>
      <c r="AIJ239"/>
      <c r="AIK239"/>
      <c r="AIL239"/>
      <c r="AIM239"/>
      <c r="AIN239"/>
      <c r="AIO239"/>
      <c r="AIP239"/>
      <c r="AIQ239"/>
      <c r="AIR239"/>
      <c r="AIS239"/>
      <c r="AIT239"/>
      <c r="AIU239"/>
      <c r="AIV239"/>
      <c r="AIW239"/>
      <c r="AIX239"/>
      <c r="AIY239"/>
      <c r="AIZ239"/>
      <c r="AJA239"/>
      <c r="AJB239"/>
      <c r="AJC239"/>
      <c r="AJD239"/>
      <c r="AJE239"/>
      <c r="AJF239"/>
      <c r="AJG239"/>
      <c r="AJH239"/>
      <c r="AJI239"/>
      <c r="AJJ239"/>
      <c r="AJK239"/>
      <c r="AJL239"/>
      <c r="AJM239"/>
      <c r="AJN239"/>
      <c r="AJO239"/>
      <c r="AJP239"/>
      <c r="AJQ239"/>
      <c r="AJR239"/>
      <c r="AJS239"/>
      <c r="AJT239"/>
      <c r="AJU239"/>
      <c r="AJV239"/>
      <c r="AJW239"/>
      <c r="AJX239"/>
      <c r="AJY239"/>
      <c r="AJZ239"/>
      <c r="AKA239"/>
      <c r="AKB239"/>
      <c r="AKC239"/>
      <c r="AKD239"/>
      <c r="AKE239"/>
      <c r="AKF239"/>
      <c r="AKG239"/>
      <c r="AKH239"/>
      <c r="AKI239"/>
      <c r="AKJ239"/>
      <c r="AKK239"/>
      <c r="AKL239"/>
      <c r="AKM239"/>
      <c r="AKN239"/>
      <c r="AKO239"/>
      <c r="AKP239"/>
      <c r="AKQ239"/>
      <c r="AKR239"/>
      <c r="AKS239"/>
      <c r="AKT239"/>
      <c r="AKU239"/>
      <c r="AKV239"/>
      <c r="AKW239"/>
      <c r="AKX239"/>
      <c r="AKY239"/>
      <c r="AKZ239"/>
      <c r="ALA239"/>
      <c r="ALB239"/>
      <c r="ALC239"/>
      <c r="ALD239"/>
      <c r="ALE239"/>
      <c r="ALF239"/>
      <c r="ALG239"/>
      <c r="ALH239"/>
      <c r="ALI239"/>
      <c r="ALJ239"/>
      <c r="ALK239"/>
      <c r="ALL239"/>
      <c r="ALM239"/>
      <c r="ALN239"/>
      <c r="ALO239"/>
      <c r="ALP239"/>
      <c r="ALQ239"/>
      <c r="ALR239"/>
      <c r="ALS239"/>
      <c r="ALT239"/>
      <c r="ALU239"/>
      <c r="ALV239"/>
      <c r="ALW239"/>
      <c r="ALX239"/>
      <c r="ALY239"/>
      <c r="ALZ239"/>
      <c r="AMA239"/>
      <c r="AMB239"/>
      <c r="AMC239"/>
      <c r="AMD239"/>
      <c r="AME239"/>
      <c r="AMF239"/>
      <c r="AMG239"/>
    </row>
    <row r="240" spans="1:1024" ht="24.75" customHeight="1" x14ac:dyDescent="0.2">
      <c r="A240" s="114" t="s">
        <v>456</v>
      </c>
      <c r="B240" s="115" t="s">
        <v>305</v>
      </c>
      <c r="C240" s="121">
        <v>38094</v>
      </c>
      <c r="D240" s="117" t="s">
        <v>689</v>
      </c>
      <c r="E240" s="118" t="s">
        <v>500</v>
      </c>
      <c r="F240" s="102">
        <v>1</v>
      </c>
      <c r="G240" s="119">
        <v>11.3</v>
      </c>
      <c r="H240" s="132"/>
      <c r="I240" s="120">
        <f t="shared" si="5"/>
        <v>0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  <c r="SX240"/>
      <c r="SY240"/>
      <c r="SZ240"/>
      <c r="TA240"/>
      <c r="TB240"/>
      <c r="TC240"/>
      <c r="TD240"/>
      <c r="TE240"/>
      <c r="TF240"/>
      <c r="TG240"/>
      <c r="TH240"/>
      <c r="TI240"/>
      <c r="TJ240"/>
      <c r="TK240"/>
      <c r="TL240"/>
      <c r="TM240"/>
      <c r="TN240"/>
      <c r="TO240"/>
      <c r="TP240"/>
      <c r="TQ240"/>
      <c r="TR240"/>
      <c r="TS240"/>
      <c r="TT240"/>
      <c r="TU240"/>
      <c r="TV240"/>
      <c r="TW240"/>
      <c r="TX240"/>
      <c r="TY240"/>
      <c r="TZ240"/>
      <c r="UA240"/>
      <c r="UB240"/>
      <c r="UC240"/>
      <c r="UD240"/>
      <c r="UE240"/>
      <c r="UF240"/>
      <c r="UG240"/>
      <c r="UH240"/>
      <c r="UI240"/>
      <c r="UJ240"/>
      <c r="UK240"/>
      <c r="UL240"/>
      <c r="UM240"/>
      <c r="UN240"/>
      <c r="UO240"/>
      <c r="UP240"/>
      <c r="UQ240"/>
      <c r="UR240"/>
      <c r="US240"/>
      <c r="UT240"/>
      <c r="UU240"/>
      <c r="UV240"/>
      <c r="UW240"/>
      <c r="UX240"/>
      <c r="UY240"/>
      <c r="UZ240"/>
      <c r="VA240"/>
      <c r="VB240"/>
      <c r="VC240"/>
      <c r="VD240"/>
      <c r="VE240"/>
      <c r="VF240"/>
      <c r="VG240"/>
      <c r="VH240"/>
      <c r="VI240"/>
      <c r="VJ240"/>
      <c r="VK240"/>
      <c r="VL240"/>
      <c r="VM240"/>
      <c r="VN240"/>
      <c r="VO240"/>
      <c r="VP240"/>
      <c r="VQ240"/>
      <c r="VR240"/>
      <c r="VS240"/>
      <c r="VT240"/>
      <c r="VU240"/>
      <c r="VV240"/>
      <c r="VW240"/>
      <c r="VX240"/>
      <c r="VY240"/>
      <c r="VZ240"/>
      <c r="WA240"/>
      <c r="WB240"/>
      <c r="WC240"/>
      <c r="WD240"/>
      <c r="WE240"/>
      <c r="WF240"/>
      <c r="WG240"/>
      <c r="WH240"/>
      <c r="WI240"/>
      <c r="WJ240"/>
      <c r="WK240"/>
      <c r="WL240"/>
      <c r="WM240"/>
      <c r="WN240"/>
      <c r="WO240"/>
      <c r="WP240"/>
      <c r="WQ240"/>
      <c r="WR240"/>
      <c r="WS240"/>
      <c r="WT240"/>
      <c r="WU240"/>
      <c r="WV240"/>
      <c r="WW240"/>
      <c r="WX240"/>
      <c r="WY240"/>
      <c r="WZ240"/>
      <c r="XA240"/>
      <c r="XB240"/>
      <c r="XC240"/>
      <c r="XD240"/>
      <c r="XE240"/>
      <c r="XF240"/>
      <c r="XG240"/>
      <c r="XH240"/>
      <c r="XI240"/>
      <c r="XJ240"/>
      <c r="XK240"/>
      <c r="XL240"/>
      <c r="XM240"/>
      <c r="XN240"/>
      <c r="XO240"/>
      <c r="XP240"/>
      <c r="XQ240"/>
      <c r="XR240"/>
      <c r="XS240"/>
      <c r="XT240"/>
      <c r="XU240"/>
      <c r="XV240"/>
      <c r="XW240"/>
      <c r="XX240"/>
      <c r="XY240"/>
      <c r="XZ240"/>
      <c r="YA240"/>
      <c r="YB240"/>
      <c r="YC240"/>
      <c r="YD240"/>
      <c r="YE240"/>
      <c r="YF240"/>
      <c r="YG240"/>
      <c r="YH240"/>
      <c r="YI240"/>
      <c r="YJ240"/>
      <c r="YK240"/>
      <c r="YL240"/>
      <c r="YM240"/>
      <c r="YN240"/>
      <c r="YO240"/>
      <c r="YP240"/>
      <c r="YQ240"/>
      <c r="YR240"/>
      <c r="YS240"/>
      <c r="YT240"/>
      <c r="YU240"/>
      <c r="YV240"/>
      <c r="YW240"/>
      <c r="YX240"/>
      <c r="YY240"/>
      <c r="YZ240"/>
      <c r="ZA240"/>
      <c r="ZB240"/>
      <c r="ZC240"/>
      <c r="ZD240"/>
      <c r="ZE240"/>
      <c r="ZF240"/>
      <c r="ZG240"/>
      <c r="ZH240"/>
      <c r="ZI240"/>
      <c r="ZJ240"/>
      <c r="ZK240"/>
      <c r="ZL240"/>
      <c r="ZM240"/>
      <c r="ZN240"/>
      <c r="ZO240"/>
      <c r="ZP240"/>
      <c r="ZQ240"/>
      <c r="ZR240"/>
      <c r="ZS240"/>
      <c r="ZT240"/>
      <c r="ZU240"/>
      <c r="ZV240"/>
      <c r="ZW240"/>
      <c r="ZX240"/>
      <c r="ZY240"/>
      <c r="ZZ240"/>
      <c r="AAA240"/>
      <c r="AAB240"/>
      <c r="AAC240"/>
      <c r="AAD240"/>
      <c r="AAE240"/>
      <c r="AAF240"/>
      <c r="AAG240"/>
      <c r="AAH240"/>
      <c r="AAI240"/>
      <c r="AAJ240"/>
      <c r="AAK240"/>
      <c r="AAL240"/>
      <c r="AAM240"/>
      <c r="AAN240"/>
      <c r="AAO240"/>
      <c r="AAP240"/>
      <c r="AAQ240"/>
      <c r="AAR240"/>
      <c r="AAS240"/>
      <c r="AAT240"/>
      <c r="AAU240"/>
      <c r="AAV240"/>
      <c r="AAW240"/>
      <c r="AAX240"/>
      <c r="AAY240"/>
      <c r="AAZ240"/>
      <c r="ABA240"/>
      <c r="ABB240"/>
      <c r="ABC240"/>
      <c r="ABD240"/>
      <c r="ABE240"/>
      <c r="ABF240"/>
      <c r="ABG240"/>
      <c r="ABH240"/>
      <c r="ABI240"/>
      <c r="ABJ240"/>
      <c r="ABK240"/>
      <c r="ABL240"/>
      <c r="ABM240"/>
      <c r="ABN240"/>
      <c r="ABO240"/>
      <c r="ABP240"/>
      <c r="ABQ240"/>
      <c r="ABR240"/>
      <c r="ABS240"/>
      <c r="ABT240"/>
      <c r="ABU240"/>
      <c r="ABV240"/>
      <c r="ABW240"/>
      <c r="ABX240"/>
      <c r="ABY240"/>
      <c r="ABZ240"/>
      <c r="ACA240"/>
      <c r="ACB240"/>
      <c r="ACC240"/>
      <c r="ACD240"/>
      <c r="ACE240"/>
      <c r="ACF240"/>
      <c r="ACG240"/>
      <c r="ACH240"/>
      <c r="ACI240"/>
      <c r="ACJ240"/>
      <c r="ACK240"/>
      <c r="ACL240"/>
      <c r="ACM240"/>
      <c r="ACN240"/>
      <c r="ACO240"/>
      <c r="ACP240"/>
      <c r="ACQ240"/>
      <c r="ACR240"/>
      <c r="ACS240"/>
      <c r="ACT240"/>
      <c r="ACU240"/>
      <c r="ACV240"/>
      <c r="ACW240"/>
      <c r="ACX240"/>
      <c r="ACY240"/>
      <c r="ACZ240"/>
      <c r="ADA240"/>
      <c r="ADB240"/>
      <c r="ADC240"/>
      <c r="ADD240"/>
      <c r="ADE240"/>
      <c r="ADF240"/>
      <c r="ADG240"/>
      <c r="ADH240"/>
      <c r="ADI240"/>
      <c r="ADJ240"/>
      <c r="ADK240"/>
      <c r="ADL240"/>
      <c r="ADM240"/>
      <c r="ADN240"/>
      <c r="ADO240"/>
      <c r="ADP240"/>
      <c r="ADQ240"/>
      <c r="ADR240"/>
      <c r="ADS240"/>
      <c r="ADT240"/>
      <c r="ADU240"/>
      <c r="ADV240"/>
      <c r="ADW240"/>
      <c r="ADX240"/>
      <c r="ADY240"/>
      <c r="ADZ240"/>
      <c r="AEA240"/>
      <c r="AEB240"/>
      <c r="AEC240"/>
      <c r="AED240"/>
      <c r="AEE240"/>
      <c r="AEF240"/>
      <c r="AEG240"/>
      <c r="AEH240"/>
      <c r="AEI240"/>
      <c r="AEJ240"/>
      <c r="AEK240"/>
      <c r="AEL240"/>
      <c r="AEM240"/>
      <c r="AEN240"/>
      <c r="AEO240"/>
      <c r="AEP240"/>
      <c r="AEQ240"/>
      <c r="AER240"/>
      <c r="AES240"/>
      <c r="AET240"/>
      <c r="AEU240"/>
      <c r="AEV240"/>
      <c r="AEW240"/>
      <c r="AEX240"/>
      <c r="AEY240"/>
      <c r="AEZ240"/>
      <c r="AFA240"/>
      <c r="AFB240"/>
      <c r="AFC240"/>
      <c r="AFD240"/>
      <c r="AFE240"/>
      <c r="AFF240"/>
      <c r="AFG240"/>
      <c r="AFH240"/>
      <c r="AFI240"/>
      <c r="AFJ240"/>
      <c r="AFK240"/>
      <c r="AFL240"/>
      <c r="AFM240"/>
      <c r="AFN240"/>
      <c r="AFO240"/>
      <c r="AFP240"/>
      <c r="AFQ240"/>
      <c r="AFR240"/>
      <c r="AFS240"/>
      <c r="AFT240"/>
      <c r="AFU240"/>
      <c r="AFV240"/>
      <c r="AFW240"/>
      <c r="AFX240"/>
      <c r="AFY240"/>
      <c r="AFZ240"/>
      <c r="AGA240"/>
      <c r="AGB240"/>
      <c r="AGC240"/>
      <c r="AGD240"/>
      <c r="AGE240"/>
      <c r="AGF240"/>
      <c r="AGG240"/>
      <c r="AGH240"/>
      <c r="AGI240"/>
      <c r="AGJ240"/>
      <c r="AGK240"/>
      <c r="AGL240"/>
      <c r="AGM240"/>
      <c r="AGN240"/>
      <c r="AGO240"/>
      <c r="AGP240"/>
      <c r="AGQ240"/>
      <c r="AGR240"/>
      <c r="AGS240"/>
      <c r="AGT240"/>
      <c r="AGU240"/>
      <c r="AGV240"/>
      <c r="AGW240"/>
      <c r="AGX240"/>
      <c r="AGY240"/>
      <c r="AGZ240"/>
      <c r="AHA240"/>
      <c r="AHB240"/>
      <c r="AHC240"/>
      <c r="AHD240"/>
      <c r="AHE240"/>
      <c r="AHF240"/>
      <c r="AHG240"/>
      <c r="AHH240"/>
      <c r="AHI240"/>
      <c r="AHJ240"/>
      <c r="AHK240"/>
      <c r="AHL240"/>
      <c r="AHM240"/>
      <c r="AHN240"/>
      <c r="AHO240"/>
      <c r="AHP240"/>
      <c r="AHQ240"/>
      <c r="AHR240"/>
      <c r="AHS240"/>
      <c r="AHT240"/>
      <c r="AHU240"/>
      <c r="AHV240"/>
      <c r="AHW240"/>
      <c r="AHX240"/>
      <c r="AHY240"/>
      <c r="AHZ240"/>
      <c r="AIA240"/>
      <c r="AIB240"/>
      <c r="AIC240"/>
      <c r="AID240"/>
      <c r="AIE240"/>
      <c r="AIF240"/>
      <c r="AIG240"/>
      <c r="AIH240"/>
      <c r="AII240"/>
      <c r="AIJ240"/>
      <c r="AIK240"/>
      <c r="AIL240"/>
      <c r="AIM240"/>
      <c r="AIN240"/>
      <c r="AIO240"/>
      <c r="AIP240"/>
      <c r="AIQ240"/>
      <c r="AIR240"/>
      <c r="AIS240"/>
      <c r="AIT240"/>
      <c r="AIU240"/>
      <c r="AIV240"/>
      <c r="AIW240"/>
      <c r="AIX240"/>
      <c r="AIY240"/>
      <c r="AIZ240"/>
      <c r="AJA240"/>
      <c r="AJB240"/>
      <c r="AJC240"/>
      <c r="AJD240"/>
      <c r="AJE240"/>
      <c r="AJF240"/>
      <c r="AJG240"/>
      <c r="AJH240"/>
      <c r="AJI240"/>
      <c r="AJJ240"/>
      <c r="AJK240"/>
      <c r="AJL240"/>
      <c r="AJM240"/>
      <c r="AJN240"/>
      <c r="AJO240"/>
      <c r="AJP240"/>
      <c r="AJQ240"/>
      <c r="AJR240"/>
      <c r="AJS240"/>
      <c r="AJT240"/>
      <c r="AJU240"/>
      <c r="AJV240"/>
      <c r="AJW240"/>
      <c r="AJX240"/>
      <c r="AJY240"/>
      <c r="AJZ240"/>
      <c r="AKA240"/>
      <c r="AKB240"/>
      <c r="AKC240"/>
      <c r="AKD240"/>
      <c r="AKE240"/>
      <c r="AKF240"/>
      <c r="AKG240"/>
      <c r="AKH240"/>
      <c r="AKI240"/>
      <c r="AKJ240"/>
      <c r="AKK240"/>
      <c r="AKL240"/>
      <c r="AKM240"/>
      <c r="AKN240"/>
      <c r="AKO240"/>
      <c r="AKP240"/>
      <c r="AKQ240"/>
      <c r="AKR240"/>
      <c r="AKS240"/>
      <c r="AKT240"/>
      <c r="AKU240"/>
      <c r="AKV240"/>
      <c r="AKW240"/>
      <c r="AKX240"/>
      <c r="AKY240"/>
      <c r="AKZ240"/>
      <c r="ALA240"/>
      <c r="ALB240"/>
      <c r="ALC240"/>
      <c r="ALD240"/>
      <c r="ALE240"/>
      <c r="ALF240"/>
      <c r="ALG240"/>
      <c r="ALH240"/>
      <c r="ALI240"/>
      <c r="ALJ240"/>
      <c r="ALK240"/>
      <c r="ALL240"/>
      <c r="ALM240"/>
      <c r="ALN240"/>
      <c r="ALO240"/>
      <c r="ALP240"/>
      <c r="ALQ240"/>
      <c r="ALR240"/>
      <c r="ALS240"/>
      <c r="ALT240"/>
      <c r="ALU240"/>
      <c r="ALV240"/>
      <c r="ALW240"/>
      <c r="ALX240"/>
      <c r="ALY240"/>
      <c r="ALZ240"/>
      <c r="AMA240"/>
      <c r="AMB240"/>
      <c r="AMC240"/>
      <c r="AMD240"/>
      <c r="AME240"/>
      <c r="AMF240"/>
      <c r="AMG240"/>
    </row>
    <row r="241" spans="1:1021" ht="24.75" customHeight="1" x14ac:dyDescent="0.2">
      <c r="A241" s="114" t="s">
        <v>456</v>
      </c>
      <c r="B241" s="115" t="s">
        <v>305</v>
      </c>
      <c r="C241" s="121">
        <v>38099</v>
      </c>
      <c r="D241" s="117" t="s">
        <v>756</v>
      </c>
      <c r="E241" s="118" t="s">
        <v>500</v>
      </c>
      <c r="F241" s="102">
        <v>1</v>
      </c>
      <c r="G241" s="119">
        <v>11.3</v>
      </c>
      <c r="H241" s="132"/>
      <c r="I241" s="120">
        <f t="shared" si="5"/>
        <v>0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PQ241"/>
      <c r="PR241"/>
      <c r="PS241"/>
      <c r="PT241"/>
      <c r="PU241"/>
      <c r="PV241"/>
      <c r="PW241"/>
      <c r="PX241"/>
      <c r="PY241"/>
      <c r="PZ241"/>
      <c r="QA241"/>
      <c r="QB241"/>
      <c r="QC241"/>
      <c r="QD241"/>
      <c r="QE241"/>
      <c r="QF241"/>
      <c r="QG241"/>
      <c r="QH241"/>
      <c r="QI241"/>
      <c r="QJ241"/>
      <c r="QK241"/>
      <c r="QL241"/>
      <c r="QM241"/>
      <c r="QN241"/>
      <c r="QO241"/>
      <c r="QP241"/>
      <c r="QQ241"/>
      <c r="QR241"/>
      <c r="QS241"/>
      <c r="QT241"/>
      <c r="QU241"/>
      <c r="QV241"/>
      <c r="QW241"/>
      <c r="QX241"/>
      <c r="QY241"/>
      <c r="QZ241"/>
      <c r="RA241"/>
      <c r="RB241"/>
      <c r="RC241"/>
      <c r="RD241"/>
      <c r="RE241"/>
      <c r="RF241"/>
      <c r="RG241"/>
      <c r="RH241"/>
      <c r="RI241"/>
      <c r="RJ241"/>
      <c r="RK241"/>
      <c r="RL241"/>
      <c r="RM241"/>
      <c r="RN241"/>
      <c r="RO241"/>
      <c r="RP241"/>
      <c r="RQ241"/>
      <c r="RR241"/>
      <c r="RS241"/>
      <c r="RT241"/>
      <c r="RU241"/>
      <c r="RV241"/>
      <c r="RW241"/>
      <c r="RX241"/>
      <c r="RY241"/>
      <c r="RZ241"/>
      <c r="SA241"/>
      <c r="SB241"/>
      <c r="SC241"/>
      <c r="SD241"/>
      <c r="SE241"/>
      <c r="SF241"/>
      <c r="SG241"/>
      <c r="SH241"/>
      <c r="SI241"/>
      <c r="SJ241"/>
      <c r="SK241"/>
      <c r="SL241"/>
      <c r="SM241"/>
      <c r="SN241"/>
      <c r="SO241"/>
      <c r="SP241"/>
      <c r="SQ241"/>
      <c r="SR241"/>
      <c r="SS241"/>
      <c r="ST241"/>
      <c r="SU241"/>
      <c r="SV241"/>
      <c r="SW241"/>
      <c r="SX241"/>
      <c r="SY241"/>
      <c r="SZ241"/>
      <c r="TA241"/>
      <c r="TB241"/>
      <c r="TC241"/>
      <c r="TD241"/>
      <c r="TE241"/>
      <c r="TF241"/>
      <c r="TG241"/>
      <c r="TH241"/>
      <c r="TI241"/>
      <c r="TJ241"/>
      <c r="TK241"/>
      <c r="TL241"/>
      <c r="TM241"/>
      <c r="TN241"/>
      <c r="TO241"/>
      <c r="TP241"/>
      <c r="TQ241"/>
      <c r="TR241"/>
      <c r="TS241"/>
      <c r="TT241"/>
      <c r="TU241"/>
      <c r="TV241"/>
      <c r="TW241"/>
      <c r="TX241"/>
      <c r="TY241"/>
      <c r="TZ241"/>
      <c r="UA241"/>
      <c r="UB241"/>
      <c r="UC241"/>
      <c r="UD241"/>
      <c r="UE241"/>
      <c r="UF241"/>
      <c r="UG241"/>
      <c r="UH241"/>
      <c r="UI241"/>
      <c r="UJ241"/>
      <c r="UK241"/>
      <c r="UL241"/>
      <c r="UM241"/>
      <c r="UN241"/>
      <c r="UO241"/>
      <c r="UP241"/>
      <c r="UQ241"/>
      <c r="UR241"/>
      <c r="US241"/>
      <c r="UT241"/>
      <c r="UU241"/>
      <c r="UV241"/>
      <c r="UW241"/>
      <c r="UX241"/>
      <c r="UY241"/>
      <c r="UZ241"/>
      <c r="VA241"/>
      <c r="VB241"/>
      <c r="VC241"/>
      <c r="VD241"/>
      <c r="VE241"/>
      <c r="VF241"/>
      <c r="VG241"/>
      <c r="VH241"/>
      <c r="VI241"/>
      <c r="VJ241"/>
      <c r="VK241"/>
      <c r="VL241"/>
      <c r="VM241"/>
      <c r="VN241"/>
      <c r="VO241"/>
      <c r="VP241"/>
      <c r="VQ241"/>
      <c r="VR241"/>
      <c r="VS241"/>
      <c r="VT241"/>
      <c r="VU241"/>
      <c r="VV241"/>
      <c r="VW241"/>
      <c r="VX241"/>
      <c r="VY241"/>
      <c r="VZ241"/>
      <c r="WA241"/>
      <c r="WB241"/>
      <c r="WC241"/>
      <c r="WD241"/>
      <c r="WE241"/>
      <c r="WF241"/>
      <c r="WG241"/>
      <c r="WH241"/>
      <c r="WI241"/>
      <c r="WJ241"/>
      <c r="WK241"/>
      <c r="WL241"/>
      <c r="WM241"/>
      <c r="WN241"/>
      <c r="WO241"/>
      <c r="WP241"/>
      <c r="WQ241"/>
      <c r="WR241"/>
      <c r="WS241"/>
      <c r="WT241"/>
      <c r="WU241"/>
      <c r="WV241"/>
      <c r="WW241"/>
      <c r="WX241"/>
      <c r="WY241"/>
      <c r="WZ241"/>
      <c r="XA241"/>
      <c r="XB241"/>
      <c r="XC241"/>
      <c r="XD241"/>
      <c r="XE241"/>
      <c r="XF241"/>
      <c r="XG241"/>
      <c r="XH241"/>
      <c r="XI241"/>
      <c r="XJ241"/>
      <c r="XK241"/>
      <c r="XL241"/>
      <c r="XM241"/>
      <c r="XN241"/>
      <c r="XO241"/>
      <c r="XP241"/>
      <c r="XQ241"/>
      <c r="XR241"/>
      <c r="XS241"/>
      <c r="XT241"/>
      <c r="XU241"/>
      <c r="XV241"/>
      <c r="XW241"/>
      <c r="XX241"/>
      <c r="XY241"/>
      <c r="XZ241"/>
      <c r="YA241"/>
      <c r="YB241"/>
      <c r="YC241"/>
      <c r="YD241"/>
      <c r="YE241"/>
      <c r="YF241"/>
      <c r="YG241"/>
      <c r="YH241"/>
      <c r="YI241"/>
      <c r="YJ241"/>
      <c r="YK241"/>
      <c r="YL241"/>
      <c r="YM241"/>
      <c r="YN241"/>
      <c r="YO241"/>
      <c r="YP241"/>
      <c r="YQ241"/>
      <c r="YR241"/>
      <c r="YS241"/>
      <c r="YT241"/>
      <c r="YU241"/>
      <c r="YV241"/>
      <c r="YW241"/>
      <c r="YX241"/>
      <c r="YY241"/>
      <c r="YZ241"/>
      <c r="ZA241"/>
      <c r="ZB241"/>
      <c r="ZC241"/>
      <c r="ZD241"/>
      <c r="ZE241"/>
      <c r="ZF241"/>
      <c r="ZG241"/>
      <c r="ZH241"/>
      <c r="ZI241"/>
      <c r="ZJ241"/>
      <c r="ZK241"/>
      <c r="ZL241"/>
      <c r="ZM241"/>
      <c r="ZN241"/>
      <c r="ZO241"/>
      <c r="ZP241"/>
      <c r="ZQ241"/>
      <c r="ZR241"/>
      <c r="ZS241"/>
      <c r="ZT241"/>
      <c r="ZU241"/>
      <c r="ZV241"/>
      <c r="ZW241"/>
      <c r="ZX241"/>
      <c r="ZY241"/>
      <c r="ZZ241"/>
      <c r="AAA241"/>
      <c r="AAB241"/>
      <c r="AAC241"/>
      <c r="AAD241"/>
      <c r="AAE241"/>
      <c r="AAF241"/>
      <c r="AAG241"/>
      <c r="AAH241"/>
      <c r="AAI241"/>
      <c r="AAJ241"/>
      <c r="AAK241"/>
      <c r="AAL241"/>
      <c r="AAM241"/>
      <c r="AAN241"/>
      <c r="AAO241"/>
      <c r="AAP241"/>
      <c r="AAQ241"/>
      <c r="AAR241"/>
      <c r="AAS241"/>
      <c r="AAT241"/>
      <c r="AAU241"/>
      <c r="AAV241"/>
      <c r="AAW241"/>
      <c r="AAX241"/>
      <c r="AAY241"/>
      <c r="AAZ241"/>
      <c r="ABA241"/>
      <c r="ABB241"/>
      <c r="ABC241"/>
      <c r="ABD241"/>
      <c r="ABE241"/>
      <c r="ABF241"/>
      <c r="ABG241"/>
      <c r="ABH241"/>
      <c r="ABI241"/>
      <c r="ABJ241"/>
      <c r="ABK241"/>
      <c r="ABL241"/>
      <c r="ABM241"/>
      <c r="ABN241"/>
      <c r="ABO241"/>
      <c r="ABP241"/>
      <c r="ABQ241"/>
      <c r="ABR241"/>
      <c r="ABS241"/>
      <c r="ABT241"/>
      <c r="ABU241"/>
      <c r="ABV241"/>
      <c r="ABW241"/>
      <c r="ABX241"/>
      <c r="ABY241"/>
      <c r="ABZ241"/>
      <c r="ACA241"/>
      <c r="ACB241"/>
      <c r="ACC241"/>
      <c r="ACD241"/>
      <c r="ACE241"/>
      <c r="ACF241"/>
      <c r="ACG241"/>
      <c r="ACH241"/>
      <c r="ACI241"/>
      <c r="ACJ241"/>
      <c r="ACK241"/>
      <c r="ACL241"/>
      <c r="ACM241"/>
      <c r="ACN241"/>
      <c r="ACO241"/>
      <c r="ACP241"/>
      <c r="ACQ241"/>
      <c r="ACR241"/>
      <c r="ACS241"/>
      <c r="ACT241"/>
      <c r="ACU241"/>
      <c r="ACV241"/>
      <c r="ACW241"/>
      <c r="ACX241"/>
      <c r="ACY241"/>
      <c r="ACZ241"/>
      <c r="ADA241"/>
      <c r="ADB241"/>
      <c r="ADC241"/>
      <c r="ADD241"/>
      <c r="ADE241"/>
      <c r="ADF241"/>
      <c r="ADG241"/>
      <c r="ADH241"/>
      <c r="ADI241"/>
      <c r="ADJ241"/>
      <c r="ADK241"/>
      <c r="ADL241"/>
      <c r="ADM241"/>
      <c r="ADN241"/>
      <c r="ADO241"/>
      <c r="ADP241"/>
      <c r="ADQ241"/>
      <c r="ADR241"/>
      <c r="ADS241"/>
      <c r="ADT241"/>
      <c r="ADU241"/>
      <c r="ADV241"/>
      <c r="ADW241"/>
      <c r="ADX241"/>
      <c r="ADY241"/>
      <c r="ADZ241"/>
      <c r="AEA241"/>
      <c r="AEB241"/>
      <c r="AEC241"/>
      <c r="AED241"/>
      <c r="AEE241"/>
      <c r="AEF241"/>
      <c r="AEG241"/>
      <c r="AEH241"/>
      <c r="AEI241"/>
      <c r="AEJ241"/>
      <c r="AEK241"/>
      <c r="AEL241"/>
      <c r="AEM241"/>
      <c r="AEN241"/>
      <c r="AEO241"/>
      <c r="AEP241"/>
      <c r="AEQ241"/>
      <c r="AER241"/>
      <c r="AES241"/>
      <c r="AET241"/>
      <c r="AEU241"/>
      <c r="AEV241"/>
      <c r="AEW241"/>
      <c r="AEX241"/>
      <c r="AEY241"/>
      <c r="AEZ241"/>
      <c r="AFA241"/>
      <c r="AFB241"/>
      <c r="AFC241"/>
      <c r="AFD241"/>
      <c r="AFE241"/>
      <c r="AFF241"/>
      <c r="AFG241"/>
      <c r="AFH241"/>
      <c r="AFI241"/>
      <c r="AFJ241"/>
      <c r="AFK241"/>
      <c r="AFL241"/>
      <c r="AFM241"/>
      <c r="AFN241"/>
      <c r="AFO241"/>
      <c r="AFP241"/>
      <c r="AFQ241"/>
      <c r="AFR241"/>
      <c r="AFS241"/>
      <c r="AFT241"/>
      <c r="AFU241"/>
      <c r="AFV241"/>
      <c r="AFW241"/>
      <c r="AFX241"/>
      <c r="AFY241"/>
      <c r="AFZ241"/>
      <c r="AGA241"/>
      <c r="AGB241"/>
      <c r="AGC241"/>
      <c r="AGD241"/>
      <c r="AGE241"/>
      <c r="AGF241"/>
      <c r="AGG241"/>
      <c r="AGH241"/>
      <c r="AGI241"/>
      <c r="AGJ241"/>
      <c r="AGK241"/>
      <c r="AGL241"/>
      <c r="AGM241"/>
      <c r="AGN241"/>
      <c r="AGO241"/>
      <c r="AGP241"/>
      <c r="AGQ241"/>
      <c r="AGR241"/>
      <c r="AGS241"/>
      <c r="AGT241"/>
      <c r="AGU241"/>
      <c r="AGV241"/>
      <c r="AGW241"/>
      <c r="AGX241"/>
      <c r="AGY241"/>
      <c r="AGZ241"/>
      <c r="AHA241"/>
      <c r="AHB241"/>
      <c r="AHC241"/>
      <c r="AHD241"/>
      <c r="AHE241"/>
      <c r="AHF241"/>
      <c r="AHG241"/>
      <c r="AHH241"/>
      <c r="AHI241"/>
      <c r="AHJ241"/>
      <c r="AHK241"/>
      <c r="AHL241"/>
      <c r="AHM241"/>
      <c r="AHN241"/>
      <c r="AHO241"/>
      <c r="AHP241"/>
      <c r="AHQ241"/>
      <c r="AHR241"/>
      <c r="AHS241"/>
      <c r="AHT241"/>
      <c r="AHU241"/>
      <c r="AHV241"/>
      <c r="AHW241"/>
      <c r="AHX241"/>
      <c r="AHY241"/>
      <c r="AHZ241"/>
      <c r="AIA241"/>
      <c r="AIB241"/>
      <c r="AIC241"/>
      <c r="AID241"/>
      <c r="AIE241"/>
      <c r="AIF241"/>
      <c r="AIG241"/>
      <c r="AIH241"/>
      <c r="AII241"/>
      <c r="AIJ241"/>
      <c r="AIK241"/>
      <c r="AIL241"/>
      <c r="AIM241"/>
      <c r="AIN241"/>
      <c r="AIO241"/>
      <c r="AIP241"/>
      <c r="AIQ241"/>
      <c r="AIR241"/>
      <c r="AIS241"/>
      <c r="AIT241"/>
      <c r="AIU241"/>
      <c r="AIV241"/>
      <c r="AIW241"/>
      <c r="AIX241"/>
      <c r="AIY241"/>
      <c r="AIZ241"/>
      <c r="AJA241"/>
      <c r="AJB241"/>
      <c r="AJC241"/>
      <c r="AJD241"/>
      <c r="AJE241"/>
      <c r="AJF241"/>
      <c r="AJG241"/>
      <c r="AJH241"/>
      <c r="AJI241"/>
      <c r="AJJ241"/>
      <c r="AJK241"/>
      <c r="AJL241"/>
      <c r="AJM241"/>
      <c r="AJN241"/>
      <c r="AJO241"/>
      <c r="AJP241"/>
      <c r="AJQ241"/>
      <c r="AJR241"/>
      <c r="AJS241"/>
      <c r="AJT241"/>
      <c r="AJU241"/>
      <c r="AJV241"/>
      <c r="AJW241"/>
      <c r="AJX241"/>
      <c r="AJY241"/>
      <c r="AJZ241"/>
      <c r="AKA241"/>
      <c r="AKB241"/>
      <c r="AKC241"/>
      <c r="AKD241"/>
      <c r="AKE241"/>
      <c r="AKF241"/>
      <c r="AKG241"/>
      <c r="AKH241"/>
      <c r="AKI241"/>
      <c r="AKJ241"/>
      <c r="AKK241"/>
      <c r="AKL241"/>
      <c r="AKM241"/>
      <c r="AKN241"/>
      <c r="AKO241"/>
      <c r="AKP241"/>
      <c r="AKQ241"/>
      <c r="AKR241"/>
      <c r="AKS241"/>
      <c r="AKT241"/>
      <c r="AKU241"/>
      <c r="AKV241"/>
      <c r="AKW241"/>
      <c r="AKX241"/>
      <c r="AKY241"/>
      <c r="AKZ241"/>
      <c r="ALA241"/>
      <c r="ALB241"/>
      <c r="ALC241"/>
      <c r="ALD241"/>
      <c r="ALE241"/>
      <c r="ALF241"/>
      <c r="ALG241"/>
      <c r="ALH241"/>
      <c r="ALI241"/>
      <c r="ALJ241"/>
      <c r="ALK241"/>
      <c r="ALL241"/>
      <c r="ALM241"/>
      <c r="ALN241"/>
      <c r="ALO241"/>
      <c r="ALP241"/>
      <c r="ALQ241"/>
      <c r="ALR241"/>
      <c r="ALS241"/>
      <c r="ALT241"/>
      <c r="ALU241"/>
      <c r="ALV241"/>
      <c r="ALW241"/>
      <c r="ALX241"/>
      <c r="ALY241"/>
      <c r="ALZ241"/>
      <c r="AMA241"/>
      <c r="AMB241"/>
      <c r="AMC241"/>
      <c r="AMD241"/>
      <c r="AME241"/>
      <c r="AMF241"/>
      <c r="AMG241"/>
    </row>
    <row r="242" spans="1:1021" ht="24.75" customHeight="1" x14ac:dyDescent="0.2">
      <c r="A242" s="114" t="s">
        <v>456</v>
      </c>
      <c r="B242" s="115" t="s">
        <v>305</v>
      </c>
      <c r="C242" s="121">
        <v>38112</v>
      </c>
      <c r="D242" s="117" t="s">
        <v>695</v>
      </c>
      <c r="E242" s="118" t="s">
        <v>500</v>
      </c>
      <c r="F242" s="102">
        <v>1</v>
      </c>
      <c r="G242" s="119">
        <v>11.3</v>
      </c>
      <c r="H242" s="132"/>
      <c r="I242" s="120">
        <f t="shared" si="5"/>
        <v>0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  <c r="RH242"/>
      <c r="RI242"/>
      <c r="RJ242"/>
      <c r="RK242"/>
      <c r="RL242"/>
      <c r="RM242"/>
      <c r="RN242"/>
      <c r="RO242"/>
      <c r="RP242"/>
      <c r="RQ242"/>
      <c r="RR242"/>
      <c r="RS242"/>
      <c r="RT242"/>
      <c r="RU242"/>
      <c r="RV242"/>
      <c r="RW242"/>
      <c r="RX242"/>
      <c r="RY242"/>
      <c r="RZ242"/>
      <c r="SA242"/>
      <c r="SB242"/>
      <c r="SC242"/>
      <c r="SD242"/>
      <c r="SE242"/>
      <c r="SF242"/>
      <c r="SG242"/>
      <c r="SH242"/>
      <c r="SI242"/>
      <c r="SJ242"/>
      <c r="SK242"/>
      <c r="SL242"/>
      <c r="SM242"/>
      <c r="SN242"/>
      <c r="SO242"/>
      <c r="SP242"/>
      <c r="SQ242"/>
      <c r="SR242"/>
      <c r="SS242"/>
      <c r="ST242"/>
      <c r="SU242"/>
      <c r="SV242"/>
      <c r="SW242"/>
      <c r="SX242"/>
      <c r="SY242"/>
      <c r="SZ242"/>
      <c r="TA242"/>
      <c r="TB242"/>
      <c r="TC242"/>
      <c r="TD242"/>
      <c r="TE242"/>
      <c r="TF242"/>
      <c r="TG242"/>
      <c r="TH242"/>
      <c r="TI242"/>
      <c r="TJ242"/>
      <c r="TK242"/>
      <c r="TL242"/>
      <c r="TM242"/>
      <c r="TN242"/>
      <c r="TO242"/>
      <c r="TP242"/>
      <c r="TQ242"/>
      <c r="TR242"/>
      <c r="TS242"/>
      <c r="TT242"/>
      <c r="TU242"/>
      <c r="TV242"/>
      <c r="TW242"/>
      <c r="TX242"/>
      <c r="TY242"/>
      <c r="TZ242"/>
      <c r="UA242"/>
      <c r="UB242"/>
      <c r="UC242"/>
      <c r="UD242"/>
      <c r="UE242"/>
      <c r="UF242"/>
      <c r="UG242"/>
      <c r="UH242"/>
      <c r="UI242"/>
      <c r="UJ242"/>
      <c r="UK242"/>
      <c r="UL242"/>
      <c r="UM242"/>
      <c r="UN242"/>
      <c r="UO242"/>
      <c r="UP242"/>
      <c r="UQ242"/>
      <c r="UR242"/>
      <c r="US242"/>
      <c r="UT242"/>
      <c r="UU242"/>
      <c r="UV242"/>
      <c r="UW242"/>
      <c r="UX242"/>
      <c r="UY242"/>
      <c r="UZ242"/>
      <c r="VA242"/>
      <c r="VB242"/>
      <c r="VC242"/>
      <c r="VD242"/>
      <c r="VE242"/>
      <c r="VF242"/>
      <c r="VG242"/>
      <c r="VH242"/>
      <c r="VI242"/>
      <c r="VJ242"/>
      <c r="VK242"/>
      <c r="VL242"/>
      <c r="VM242"/>
      <c r="VN242"/>
      <c r="VO242"/>
      <c r="VP242"/>
      <c r="VQ242"/>
      <c r="VR242"/>
      <c r="VS242"/>
      <c r="VT242"/>
      <c r="VU242"/>
      <c r="VV242"/>
      <c r="VW242"/>
      <c r="VX242"/>
      <c r="VY242"/>
      <c r="VZ242"/>
      <c r="WA242"/>
      <c r="WB242"/>
      <c r="WC242"/>
      <c r="WD242"/>
      <c r="WE242"/>
      <c r="WF242"/>
      <c r="WG242"/>
      <c r="WH242"/>
      <c r="WI242"/>
      <c r="WJ242"/>
      <c r="WK242"/>
      <c r="WL242"/>
      <c r="WM242"/>
      <c r="WN242"/>
      <c r="WO242"/>
      <c r="WP242"/>
      <c r="WQ242"/>
      <c r="WR242"/>
      <c r="WS242"/>
      <c r="WT242"/>
      <c r="WU242"/>
      <c r="WV242"/>
      <c r="WW242"/>
      <c r="WX242"/>
      <c r="WY242"/>
      <c r="WZ242"/>
      <c r="XA242"/>
      <c r="XB242"/>
      <c r="XC242"/>
      <c r="XD242"/>
      <c r="XE242"/>
      <c r="XF242"/>
      <c r="XG242"/>
      <c r="XH242"/>
      <c r="XI242"/>
      <c r="XJ242"/>
      <c r="XK242"/>
      <c r="XL242"/>
      <c r="XM242"/>
      <c r="XN242"/>
      <c r="XO242"/>
      <c r="XP242"/>
      <c r="XQ242"/>
      <c r="XR242"/>
      <c r="XS242"/>
      <c r="XT242"/>
      <c r="XU242"/>
      <c r="XV242"/>
      <c r="XW242"/>
      <c r="XX242"/>
      <c r="XY242"/>
      <c r="XZ242"/>
      <c r="YA242"/>
      <c r="YB242"/>
      <c r="YC242"/>
      <c r="YD242"/>
      <c r="YE242"/>
      <c r="YF242"/>
      <c r="YG242"/>
      <c r="YH242"/>
      <c r="YI242"/>
      <c r="YJ242"/>
      <c r="YK242"/>
      <c r="YL242"/>
      <c r="YM242"/>
      <c r="YN242"/>
      <c r="YO242"/>
      <c r="YP242"/>
      <c r="YQ242"/>
      <c r="YR242"/>
      <c r="YS242"/>
      <c r="YT242"/>
      <c r="YU242"/>
      <c r="YV242"/>
      <c r="YW242"/>
      <c r="YX242"/>
      <c r="YY242"/>
      <c r="YZ242"/>
      <c r="ZA242"/>
      <c r="ZB242"/>
      <c r="ZC242"/>
      <c r="ZD242"/>
      <c r="ZE242"/>
      <c r="ZF242"/>
      <c r="ZG242"/>
      <c r="ZH242"/>
      <c r="ZI242"/>
      <c r="ZJ242"/>
      <c r="ZK242"/>
      <c r="ZL242"/>
      <c r="ZM242"/>
      <c r="ZN242"/>
      <c r="ZO242"/>
      <c r="ZP242"/>
      <c r="ZQ242"/>
      <c r="ZR242"/>
      <c r="ZS242"/>
      <c r="ZT242"/>
      <c r="ZU242"/>
      <c r="ZV242"/>
      <c r="ZW242"/>
      <c r="ZX242"/>
      <c r="ZY242"/>
      <c r="ZZ242"/>
      <c r="AAA242"/>
      <c r="AAB242"/>
      <c r="AAC242"/>
      <c r="AAD242"/>
      <c r="AAE242"/>
      <c r="AAF242"/>
      <c r="AAG242"/>
      <c r="AAH242"/>
      <c r="AAI242"/>
      <c r="AAJ242"/>
      <c r="AAK242"/>
      <c r="AAL242"/>
      <c r="AAM242"/>
      <c r="AAN242"/>
      <c r="AAO242"/>
      <c r="AAP242"/>
      <c r="AAQ242"/>
      <c r="AAR242"/>
      <c r="AAS242"/>
      <c r="AAT242"/>
      <c r="AAU242"/>
      <c r="AAV242"/>
      <c r="AAW242"/>
      <c r="AAX242"/>
      <c r="AAY242"/>
      <c r="AAZ242"/>
      <c r="ABA242"/>
      <c r="ABB242"/>
      <c r="ABC242"/>
      <c r="ABD242"/>
      <c r="ABE242"/>
      <c r="ABF242"/>
      <c r="ABG242"/>
      <c r="ABH242"/>
      <c r="ABI242"/>
      <c r="ABJ242"/>
      <c r="ABK242"/>
      <c r="ABL242"/>
      <c r="ABM242"/>
      <c r="ABN242"/>
      <c r="ABO242"/>
      <c r="ABP242"/>
      <c r="ABQ242"/>
      <c r="ABR242"/>
      <c r="ABS242"/>
      <c r="ABT242"/>
      <c r="ABU242"/>
      <c r="ABV242"/>
      <c r="ABW242"/>
      <c r="ABX242"/>
      <c r="ABY242"/>
      <c r="ABZ242"/>
      <c r="ACA242"/>
      <c r="ACB242"/>
      <c r="ACC242"/>
      <c r="ACD242"/>
      <c r="ACE242"/>
      <c r="ACF242"/>
      <c r="ACG242"/>
      <c r="ACH242"/>
      <c r="ACI242"/>
      <c r="ACJ242"/>
      <c r="ACK242"/>
      <c r="ACL242"/>
      <c r="ACM242"/>
      <c r="ACN242"/>
      <c r="ACO242"/>
      <c r="ACP242"/>
      <c r="ACQ242"/>
      <c r="ACR242"/>
      <c r="ACS242"/>
      <c r="ACT242"/>
      <c r="ACU242"/>
      <c r="ACV242"/>
      <c r="ACW242"/>
      <c r="ACX242"/>
      <c r="ACY242"/>
      <c r="ACZ242"/>
      <c r="ADA242"/>
      <c r="ADB242"/>
      <c r="ADC242"/>
      <c r="ADD242"/>
      <c r="ADE242"/>
      <c r="ADF242"/>
      <c r="ADG242"/>
      <c r="ADH242"/>
      <c r="ADI242"/>
      <c r="ADJ242"/>
      <c r="ADK242"/>
      <c r="ADL242"/>
      <c r="ADM242"/>
      <c r="ADN242"/>
      <c r="ADO242"/>
      <c r="ADP242"/>
      <c r="ADQ242"/>
      <c r="ADR242"/>
      <c r="ADS242"/>
      <c r="ADT242"/>
      <c r="ADU242"/>
      <c r="ADV242"/>
      <c r="ADW242"/>
      <c r="ADX242"/>
      <c r="ADY242"/>
      <c r="ADZ242"/>
      <c r="AEA242"/>
      <c r="AEB242"/>
      <c r="AEC242"/>
      <c r="AED242"/>
      <c r="AEE242"/>
      <c r="AEF242"/>
      <c r="AEG242"/>
      <c r="AEH242"/>
      <c r="AEI242"/>
      <c r="AEJ242"/>
      <c r="AEK242"/>
      <c r="AEL242"/>
      <c r="AEM242"/>
      <c r="AEN242"/>
      <c r="AEO242"/>
      <c r="AEP242"/>
      <c r="AEQ242"/>
      <c r="AER242"/>
      <c r="AES242"/>
      <c r="AET242"/>
      <c r="AEU242"/>
      <c r="AEV242"/>
      <c r="AEW242"/>
      <c r="AEX242"/>
      <c r="AEY242"/>
      <c r="AEZ242"/>
      <c r="AFA242"/>
      <c r="AFB242"/>
      <c r="AFC242"/>
      <c r="AFD242"/>
      <c r="AFE242"/>
      <c r="AFF242"/>
      <c r="AFG242"/>
      <c r="AFH242"/>
      <c r="AFI242"/>
      <c r="AFJ242"/>
      <c r="AFK242"/>
      <c r="AFL242"/>
      <c r="AFM242"/>
      <c r="AFN242"/>
      <c r="AFO242"/>
      <c r="AFP242"/>
      <c r="AFQ242"/>
      <c r="AFR242"/>
      <c r="AFS242"/>
      <c r="AFT242"/>
      <c r="AFU242"/>
      <c r="AFV242"/>
      <c r="AFW242"/>
      <c r="AFX242"/>
      <c r="AFY242"/>
      <c r="AFZ242"/>
      <c r="AGA242"/>
      <c r="AGB242"/>
      <c r="AGC242"/>
      <c r="AGD242"/>
      <c r="AGE242"/>
      <c r="AGF242"/>
      <c r="AGG242"/>
      <c r="AGH242"/>
      <c r="AGI242"/>
      <c r="AGJ242"/>
      <c r="AGK242"/>
      <c r="AGL242"/>
      <c r="AGM242"/>
      <c r="AGN242"/>
      <c r="AGO242"/>
      <c r="AGP242"/>
      <c r="AGQ242"/>
      <c r="AGR242"/>
      <c r="AGS242"/>
      <c r="AGT242"/>
      <c r="AGU242"/>
      <c r="AGV242"/>
      <c r="AGW242"/>
      <c r="AGX242"/>
      <c r="AGY242"/>
      <c r="AGZ242"/>
      <c r="AHA242"/>
      <c r="AHB242"/>
      <c r="AHC242"/>
      <c r="AHD242"/>
      <c r="AHE242"/>
      <c r="AHF242"/>
      <c r="AHG242"/>
      <c r="AHH242"/>
      <c r="AHI242"/>
      <c r="AHJ242"/>
      <c r="AHK242"/>
      <c r="AHL242"/>
      <c r="AHM242"/>
      <c r="AHN242"/>
      <c r="AHO242"/>
      <c r="AHP242"/>
      <c r="AHQ242"/>
      <c r="AHR242"/>
      <c r="AHS242"/>
      <c r="AHT242"/>
      <c r="AHU242"/>
      <c r="AHV242"/>
      <c r="AHW242"/>
      <c r="AHX242"/>
      <c r="AHY242"/>
      <c r="AHZ242"/>
      <c r="AIA242"/>
      <c r="AIB242"/>
      <c r="AIC242"/>
      <c r="AID242"/>
      <c r="AIE242"/>
      <c r="AIF242"/>
      <c r="AIG242"/>
      <c r="AIH242"/>
      <c r="AII242"/>
      <c r="AIJ242"/>
      <c r="AIK242"/>
      <c r="AIL242"/>
      <c r="AIM242"/>
      <c r="AIN242"/>
      <c r="AIO242"/>
      <c r="AIP242"/>
      <c r="AIQ242"/>
      <c r="AIR242"/>
      <c r="AIS242"/>
      <c r="AIT242"/>
      <c r="AIU242"/>
      <c r="AIV242"/>
      <c r="AIW242"/>
      <c r="AIX242"/>
      <c r="AIY242"/>
      <c r="AIZ242"/>
      <c r="AJA242"/>
      <c r="AJB242"/>
      <c r="AJC242"/>
      <c r="AJD242"/>
      <c r="AJE242"/>
      <c r="AJF242"/>
      <c r="AJG242"/>
      <c r="AJH242"/>
      <c r="AJI242"/>
      <c r="AJJ242"/>
      <c r="AJK242"/>
      <c r="AJL242"/>
      <c r="AJM242"/>
      <c r="AJN242"/>
      <c r="AJO242"/>
      <c r="AJP242"/>
      <c r="AJQ242"/>
      <c r="AJR242"/>
      <c r="AJS242"/>
      <c r="AJT242"/>
      <c r="AJU242"/>
      <c r="AJV242"/>
      <c r="AJW242"/>
      <c r="AJX242"/>
      <c r="AJY242"/>
      <c r="AJZ242"/>
      <c r="AKA242"/>
      <c r="AKB242"/>
      <c r="AKC242"/>
      <c r="AKD242"/>
      <c r="AKE242"/>
      <c r="AKF242"/>
      <c r="AKG242"/>
      <c r="AKH242"/>
      <c r="AKI242"/>
      <c r="AKJ242"/>
      <c r="AKK242"/>
      <c r="AKL242"/>
      <c r="AKM242"/>
      <c r="AKN242"/>
      <c r="AKO242"/>
      <c r="AKP242"/>
      <c r="AKQ242"/>
      <c r="AKR242"/>
      <c r="AKS242"/>
      <c r="AKT242"/>
      <c r="AKU242"/>
      <c r="AKV242"/>
      <c r="AKW242"/>
      <c r="AKX242"/>
      <c r="AKY242"/>
      <c r="AKZ242"/>
      <c r="ALA242"/>
      <c r="ALB242"/>
      <c r="ALC242"/>
      <c r="ALD242"/>
      <c r="ALE242"/>
      <c r="ALF242"/>
      <c r="ALG242"/>
      <c r="ALH242"/>
      <c r="ALI242"/>
      <c r="ALJ242"/>
      <c r="ALK242"/>
      <c r="ALL242"/>
      <c r="ALM242"/>
      <c r="ALN242"/>
      <c r="ALO242"/>
      <c r="ALP242"/>
      <c r="ALQ242"/>
      <c r="ALR242"/>
      <c r="ALS242"/>
      <c r="ALT242"/>
      <c r="ALU242"/>
      <c r="ALV242"/>
      <c r="ALW242"/>
      <c r="ALX242"/>
      <c r="ALY242"/>
      <c r="ALZ242"/>
      <c r="AMA242"/>
      <c r="AMB242"/>
      <c r="AMC242"/>
      <c r="AMD242"/>
      <c r="AME242"/>
      <c r="AMF242"/>
      <c r="AMG242"/>
    </row>
    <row r="243" spans="1:1021" ht="24.75" customHeight="1" x14ac:dyDescent="0.2">
      <c r="A243" s="114" t="s">
        <v>456</v>
      </c>
      <c r="B243" s="115" t="s">
        <v>305</v>
      </c>
      <c r="C243" s="121">
        <v>38101</v>
      </c>
      <c r="D243" s="117" t="s">
        <v>780</v>
      </c>
      <c r="E243" s="118" t="s">
        <v>500</v>
      </c>
      <c r="F243" s="102">
        <v>1</v>
      </c>
      <c r="G243" s="119">
        <v>11.3</v>
      </c>
      <c r="H243" s="132"/>
      <c r="I243" s="120">
        <f t="shared" si="5"/>
        <v>0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PQ243"/>
      <c r="PR243"/>
      <c r="PS243"/>
      <c r="PT243"/>
      <c r="PU243"/>
      <c r="PV243"/>
      <c r="PW243"/>
      <c r="PX243"/>
      <c r="PY243"/>
      <c r="PZ243"/>
      <c r="QA243"/>
      <c r="QB243"/>
      <c r="QC243"/>
      <c r="QD243"/>
      <c r="QE243"/>
      <c r="QF243"/>
      <c r="QG243"/>
      <c r="QH243"/>
      <c r="QI243"/>
      <c r="QJ243"/>
      <c r="QK243"/>
      <c r="QL243"/>
      <c r="QM243"/>
      <c r="QN243"/>
      <c r="QO243"/>
      <c r="QP243"/>
      <c r="QQ243"/>
      <c r="QR243"/>
      <c r="QS243"/>
      <c r="QT243"/>
      <c r="QU243"/>
      <c r="QV243"/>
      <c r="QW243"/>
      <c r="QX243"/>
      <c r="QY243"/>
      <c r="QZ243"/>
      <c r="RA243"/>
      <c r="RB243"/>
      <c r="RC243"/>
      <c r="RD243"/>
      <c r="RE243"/>
      <c r="RF243"/>
      <c r="RG243"/>
      <c r="RH243"/>
      <c r="RI243"/>
      <c r="RJ243"/>
      <c r="RK243"/>
      <c r="RL243"/>
      <c r="RM243"/>
      <c r="RN243"/>
      <c r="RO243"/>
      <c r="RP243"/>
      <c r="RQ243"/>
      <c r="RR243"/>
      <c r="RS243"/>
      <c r="RT243"/>
      <c r="RU243"/>
      <c r="RV243"/>
      <c r="RW243"/>
      <c r="RX243"/>
      <c r="RY243"/>
      <c r="RZ243"/>
      <c r="SA243"/>
      <c r="SB243"/>
      <c r="SC243"/>
      <c r="SD243"/>
      <c r="SE243"/>
      <c r="SF243"/>
      <c r="SG243"/>
      <c r="SH243"/>
      <c r="SI243"/>
      <c r="SJ243"/>
      <c r="SK243"/>
      <c r="SL243"/>
      <c r="SM243"/>
      <c r="SN243"/>
      <c r="SO243"/>
      <c r="SP243"/>
      <c r="SQ243"/>
      <c r="SR243"/>
      <c r="SS243"/>
      <c r="ST243"/>
      <c r="SU243"/>
      <c r="SV243"/>
      <c r="SW243"/>
      <c r="SX243"/>
      <c r="SY243"/>
      <c r="SZ243"/>
      <c r="TA243"/>
      <c r="TB243"/>
      <c r="TC243"/>
      <c r="TD243"/>
      <c r="TE243"/>
      <c r="TF243"/>
      <c r="TG243"/>
      <c r="TH243"/>
      <c r="TI243"/>
      <c r="TJ243"/>
      <c r="TK243"/>
      <c r="TL243"/>
      <c r="TM243"/>
      <c r="TN243"/>
      <c r="TO243"/>
      <c r="TP243"/>
      <c r="TQ243"/>
      <c r="TR243"/>
      <c r="TS243"/>
      <c r="TT243"/>
      <c r="TU243"/>
      <c r="TV243"/>
      <c r="TW243"/>
      <c r="TX243"/>
      <c r="TY243"/>
      <c r="TZ243"/>
      <c r="UA243"/>
      <c r="UB243"/>
      <c r="UC243"/>
      <c r="UD243"/>
      <c r="UE243"/>
      <c r="UF243"/>
      <c r="UG243"/>
      <c r="UH243"/>
      <c r="UI243"/>
      <c r="UJ243"/>
      <c r="UK243"/>
      <c r="UL243"/>
      <c r="UM243"/>
      <c r="UN243"/>
      <c r="UO243"/>
      <c r="UP243"/>
      <c r="UQ243"/>
      <c r="UR243"/>
      <c r="US243"/>
      <c r="UT243"/>
      <c r="UU243"/>
      <c r="UV243"/>
      <c r="UW243"/>
      <c r="UX243"/>
      <c r="UY243"/>
      <c r="UZ243"/>
      <c r="VA243"/>
      <c r="VB243"/>
      <c r="VC243"/>
      <c r="VD243"/>
      <c r="VE243"/>
      <c r="VF243"/>
      <c r="VG243"/>
      <c r="VH243"/>
      <c r="VI243"/>
      <c r="VJ243"/>
      <c r="VK243"/>
      <c r="VL243"/>
      <c r="VM243"/>
      <c r="VN243"/>
      <c r="VO243"/>
      <c r="VP243"/>
      <c r="VQ243"/>
      <c r="VR243"/>
      <c r="VS243"/>
      <c r="VT243"/>
      <c r="VU243"/>
      <c r="VV243"/>
      <c r="VW243"/>
      <c r="VX243"/>
      <c r="VY243"/>
      <c r="VZ243"/>
      <c r="WA243"/>
      <c r="WB243"/>
      <c r="WC243"/>
      <c r="WD243"/>
      <c r="WE243"/>
      <c r="WF243"/>
      <c r="WG243"/>
      <c r="WH243"/>
      <c r="WI243"/>
      <c r="WJ243"/>
      <c r="WK243"/>
      <c r="WL243"/>
      <c r="WM243"/>
      <c r="WN243"/>
      <c r="WO243"/>
      <c r="WP243"/>
      <c r="WQ243"/>
      <c r="WR243"/>
      <c r="WS243"/>
      <c r="WT243"/>
      <c r="WU243"/>
      <c r="WV243"/>
      <c r="WW243"/>
      <c r="WX243"/>
      <c r="WY243"/>
      <c r="WZ243"/>
      <c r="XA243"/>
      <c r="XB243"/>
      <c r="XC243"/>
      <c r="XD243"/>
      <c r="XE243"/>
      <c r="XF243"/>
      <c r="XG243"/>
      <c r="XH243"/>
      <c r="XI243"/>
      <c r="XJ243"/>
      <c r="XK243"/>
      <c r="XL243"/>
      <c r="XM243"/>
      <c r="XN243"/>
      <c r="XO243"/>
      <c r="XP243"/>
      <c r="XQ243"/>
      <c r="XR243"/>
      <c r="XS243"/>
      <c r="XT243"/>
      <c r="XU243"/>
      <c r="XV243"/>
      <c r="XW243"/>
      <c r="XX243"/>
      <c r="XY243"/>
      <c r="XZ243"/>
      <c r="YA243"/>
      <c r="YB243"/>
      <c r="YC243"/>
      <c r="YD243"/>
      <c r="YE243"/>
      <c r="YF243"/>
      <c r="YG243"/>
      <c r="YH243"/>
      <c r="YI243"/>
      <c r="YJ243"/>
      <c r="YK243"/>
      <c r="YL243"/>
      <c r="YM243"/>
      <c r="YN243"/>
      <c r="YO243"/>
      <c r="YP243"/>
      <c r="YQ243"/>
      <c r="YR243"/>
      <c r="YS243"/>
      <c r="YT243"/>
      <c r="YU243"/>
      <c r="YV243"/>
      <c r="YW243"/>
      <c r="YX243"/>
      <c r="YY243"/>
      <c r="YZ243"/>
      <c r="ZA243"/>
      <c r="ZB243"/>
      <c r="ZC243"/>
      <c r="ZD243"/>
      <c r="ZE243"/>
      <c r="ZF243"/>
      <c r="ZG243"/>
      <c r="ZH243"/>
      <c r="ZI243"/>
      <c r="ZJ243"/>
      <c r="ZK243"/>
      <c r="ZL243"/>
      <c r="ZM243"/>
      <c r="ZN243"/>
      <c r="ZO243"/>
      <c r="ZP243"/>
      <c r="ZQ243"/>
      <c r="ZR243"/>
      <c r="ZS243"/>
      <c r="ZT243"/>
      <c r="ZU243"/>
      <c r="ZV243"/>
      <c r="ZW243"/>
      <c r="ZX243"/>
      <c r="ZY243"/>
      <c r="ZZ243"/>
      <c r="AAA243"/>
      <c r="AAB243"/>
      <c r="AAC243"/>
      <c r="AAD243"/>
      <c r="AAE243"/>
      <c r="AAF243"/>
      <c r="AAG243"/>
      <c r="AAH243"/>
      <c r="AAI243"/>
      <c r="AAJ243"/>
      <c r="AAK243"/>
      <c r="AAL243"/>
      <c r="AAM243"/>
      <c r="AAN243"/>
      <c r="AAO243"/>
      <c r="AAP243"/>
      <c r="AAQ243"/>
      <c r="AAR243"/>
      <c r="AAS243"/>
      <c r="AAT243"/>
      <c r="AAU243"/>
      <c r="AAV243"/>
      <c r="AAW243"/>
      <c r="AAX243"/>
      <c r="AAY243"/>
      <c r="AAZ243"/>
      <c r="ABA243"/>
      <c r="ABB243"/>
      <c r="ABC243"/>
      <c r="ABD243"/>
      <c r="ABE243"/>
      <c r="ABF243"/>
      <c r="ABG243"/>
      <c r="ABH243"/>
      <c r="ABI243"/>
      <c r="ABJ243"/>
      <c r="ABK243"/>
      <c r="ABL243"/>
      <c r="ABM243"/>
      <c r="ABN243"/>
      <c r="ABO243"/>
      <c r="ABP243"/>
      <c r="ABQ243"/>
      <c r="ABR243"/>
      <c r="ABS243"/>
      <c r="ABT243"/>
      <c r="ABU243"/>
      <c r="ABV243"/>
      <c r="ABW243"/>
      <c r="ABX243"/>
      <c r="ABY243"/>
      <c r="ABZ243"/>
      <c r="ACA243"/>
      <c r="ACB243"/>
      <c r="ACC243"/>
      <c r="ACD243"/>
      <c r="ACE243"/>
      <c r="ACF243"/>
      <c r="ACG243"/>
      <c r="ACH243"/>
      <c r="ACI243"/>
      <c r="ACJ243"/>
      <c r="ACK243"/>
      <c r="ACL243"/>
      <c r="ACM243"/>
      <c r="ACN243"/>
      <c r="ACO243"/>
      <c r="ACP243"/>
      <c r="ACQ243"/>
      <c r="ACR243"/>
      <c r="ACS243"/>
      <c r="ACT243"/>
      <c r="ACU243"/>
      <c r="ACV243"/>
      <c r="ACW243"/>
      <c r="ACX243"/>
      <c r="ACY243"/>
      <c r="ACZ243"/>
      <c r="ADA243"/>
      <c r="ADB243"/>
      <c r="ADC243"/>
      <c r="ADD243"/>
      <c r="ADE243"/>
      <c r="ADF243"/>
      <c r="ADG243"/>
      <c r="ADH243"/>
      <c r="ADI243"/>
      <c r="ADJ243"/>
      <c r="ADK243"/>
      <c r="ADL243"/>
      <c r="ADM243"/>
      <c r="ADN243"/>
      <c r="ADO243"/>
      <c r="ADP243"/>
      <c r="ADQ243"/>
      <c r="ADR243"/>
      <c r="ADS243"/>
      <c r="ADT243"/>
      <c r="ADU243"/>
      <c r="ADV243"/>
      <c r="ADW243"/>
      <c r="ADX243"/>
      <c r="ADY243"/>
      <c r="ADZ243"/>
      <c r="AEA243"/>
      <c r="AEB243"/>
      <c r="AEC243"/>
      <c r="AED243"/>
      <c r="AEE243"/>
      <c r="AEF243"/>
      <c r="AEG243"/>
      <c r="AEH243"/>
      <c r="AEI243"/>
      <c r="AEJ243"/>
      <c r="AEK243"/>
      <c r="AEL243"/>
      <c r="AEM243"/>
      <c r="AEN243"/>
      <c r="AEO243"/>
      <c r="AEP243"/>
      <c r="AEQ243"/>
      <c r="AER243"/>
      <c r="AES243"/>
      <c r="AET243"/>
      <c r="AEU243"/>
      <c r="AEV243"/>
      <c r="AEW243"/>
      <c r="AEX243"/>
      <c r="AEY243"/>
      <c r="AEZ243"/>
      <c r="AFA243"/>
      <c r="AFB243"/>
      <c r="AFC243"/>
      <c r="AFD243"/>
      <c r="AFE243"/>
      <c r="AFF243"/>
      <c r="AFG243"/>
      <c r="AFH243"/>
      <c r="AFI243"/>
      <c r="AFJ243"/>
      <c r="AFK243"/>
      <c r="AFL243"/>
      <c r="AFM243"/>
      <c r="AFN243"/>
      <c r="AFO243"/>
      <c r="AFP243"/>
      <c r="AFQ243"/>
      <c r="AFR243"/>
      <c r="AFS243"/>
      <c r="AFT243"/>
      <c r="AFU243"/>
      <c r="AFV243"/>
      <c r="AFW243"/>
      <c r="AFX243"/>
      <c r="AFY243"/>
      <c r="AFZ243"/>
      <c r="AGA243"/>
      <c r="AGB243"/>
      <c r="AGC243"/>
      <c r="AGD243"/>
      <c r="AGE243"/>
      <c r="AGF243"/>
      <c r="AGG243"/>
      <c r="AGH243"/>
      <c r="AGI243"/>
      <c r="AGJ243"/>
      <c r="AGK243"/>
      <c r="AGL243"/>
      <c r="AGM243"/>
      <c r="AGN243"/>
      <c r="AGO243"/>
      <c r="AGP243"/>
      <c r="AGQ243"/>
      <c r="AGR243"/>
      <c r="AGS243"/>
      <c r="AGT243"/>
      <c r="AGU243"/>
      <c r="AGV243"/>
      <c r="AGW243"/>
      <c r="AGX243"/>
      <c r="AGY243"/>
      <c r="AGZ243"/>
      <c r="AHA243"/>
      <c r="AHB243"/>
      <c r="AHC243"/>
      <c r="AHD243"/>
      <c r="AHE243"/>
      <c r="AHF243"/>
      <c r="AHG243"/>
      <c r="AHH243"/>
      <c r="AHI243"/>
      <c r="AHJ243"/>
      <c r="AHK243"/>
      <c r="AHL243"/>
      <c r="AHM243"/>
      <c r="AHN243"/>
      <c r="AHO243"/>
      <c r="AHP243"/>
      <c r="AHQ243"/>
      <c r="AHR243"/>
      <c r="AHS243"/>
      <c r="AHT243"/>
      <c r="AHU243"/>
      <c r="AHV243"/>
      <c r="AHW243"/>
      <c r="AHX243"/>
      <c r="AHY243"/>
      <c r="AHZ243"/>
      <c r="AIA243"/>
      <c r="AIB243"/>
      <c r="AIC243"/>
      <c r="AID243"/>
      <c r="AIE243"/>
      <c r="AIF243"/>
      <c r="AIG243"/>
      <c r="AIH243"/>
      <c r="AII243"/>
      <c r="AIJ243"/>
      <c r="AIK243"/>
      <c r="AIL243"/>
      <c r="AIM243"/>
      <c r="AIN243"/>
      <c r="AIO243"/>
      <c r="AIP243"/>
      <c r="AIQ243"/>
      <c r="AIR243"/>
      <c r="AIS243"/>
      <c r="AIT243"/>
      <c r="AIU243"/>
      <c r="AIV243"/>
      <c r="AIW243"/>
      <c r="AIX243"/>
      <c r="AIY243"/>
      <c r="AIZ243"/>
      <c r="AJA243"/>
      <c r="AJB243"/>
      <c r="AJC243"/>
      <c r="AJD243"/>
      <c r="AJE243"/>
      <c r="AJF243"/>
      <c r="AJG243"/>
      <c r="AJH243"/>
      <c r="AJI243"/>
      <c r="AJJ243"/>
      <c r="AJK243"/>
      <c r="AJL243"/>
      <c r="AJM243"/>
      <c r="AJN243"/>
      <c r="AJO243"/>
      <c r="AJP243"/>
      <c r="AJQ243"/>
      <c r="AJR243"/>
      <c r="AJS243"/>
      <c r="AJT243"/>
      <c r="AJU243"/>
      <c r="AJV243"/>
      <c r="AJW243"/>
      <c r="AJX243"/>
      <c r="AJY243"/>
      <c r="AJZ243"/>
      <c r="AKA243"/>
      <c r="AKB243"/>
      <c r="AKC243"/>
      <c r="AKD243"/>
      <c r="AKE243"/>
      <c r="AKF243"/>
      <c r="AKG243"/>
      <c r="AKH243"/>
      <c r="AKI243"/>
      <c r="AKJ243"/>
      <c r="AKK243"/>
      <c r="AKL243"/>
      <c r="AKM243"/>
      <c r="AKN243"/>
      <c r="AKO243"/>
      <c r="AKP243"/>
      <c r="AKQ243"/>
      <c r="AKR243"/>
      <c r="AKS243"/>
      <c r="AKT243"/>
      <c r="AKU243"/>
      <c r="AKV243"/>
      <c r="AKW243"/>
      <c r="AKX243"/>
      <c r="AKY243"/>
      <c r="AKZ243"/>
      <c r="ALA243"/>
      <c r="ALB243"/>
      <c r="ALC243"/>
      <c r="ALD243"/>
      <c r="ALE243"/>
      <c r="ALF243"/>
      <c r="ALG243"/>
      <c r="ALH243"/>
      <c r="ALI243"/>
      <c r="ALJ243"/>
      <c r="ALK243"/>
      <c r="ALL243"/>
      <c r="ALM243"/>
      <c r="ALN243"/>
      <c r="ALO243"/>
      <c r="ALP243"/>
      <c r="ALQ243"/>
      <c r="ALR243"/>
      <c r="ALS243"/>
      <c r="ALT243"/>
      <c r="ALU243"/>
      <c r="ALV243"/>
      <c r="ALW243"/>
      <c r="ALX243"/>
      <c r="ALY243"/>
      <c r="ALZ243"/>
      <c r="AMA243"/>
      <c r="AMB243"/>
      <c r="AMC243"/>
      <c r="AMD243"/>
      <c r="AME243"/>
      <c r="AMF243"/>
      <c r="AMG243"/>
    </row>
    <row r="244" spans="1:1021" ht="24.75" customHeight="1" x14ac:dyDescent="0.2">
      <c r="A244" s="114" t="s">
        <v>457</v>
      </c>
      <c r="B244" s="115" t="s">
        <v>305</v>
      </c>
      <c r="C244" s="121">
        <v>38094</v>
      </c>
      <c r="D244" s="117" t="s">
        <v>689</v>
      </c>
      <c r="E244" s="118" t="s">
        <v>500</v>
      </c>
      <c r="F244" s="102">
        <v>1</v>
      </c>
      <c r="G244" s="119">
        <v>22.747</v>
      </c>
      <c r="H244" s="132"/>
      <c r="I244" s="120">
        <f t="shared" si="5"/>
        <v>0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  <c r="PI244"/>
      <c r="PJ244"/>
      <c r="PK244"/>
      <c r="PL244"/>
      <c r="PM244"/>
      <c r="PN244"/>
      <c r="PO244"/>
      <c r="PP244"/>
      <c r="PQ244"/>
      <c r="PR244"/>
      <c r="PS244"/>
      <c r="PT244"/>
      <c r="PU244"/>
      <c r="PV244"/>
      <c r="PW244"/>
      <c r="PX244"/>
      <c r="PY244"/>
      <c r="PZ244"/>
      <c r="QA244"/>
      <c r="QB244"/>
      <c r="QC244"/>
      <c r="QD244"/>
      <c r="QE244"/>
      <c r="QF244"/>
      <c r="QG244"/>
      <c r="QH244"/>
      <c r="QI244"/>
      <c r="QJ244"/>
      <c r="QK244"/>
      <c r="QL244"/>
      <c r="QM244"/>
      <c r="QN244"/>
      <c r="QO244"/>
      <c r="QP244"/>
      <c r="QQ244"/>
      <c r="QR244"/>
      <c r="QS244"/>
      <c r="QT244"/>
      <c r="QU244"/>
      <c r="QV244"/>
      <c r="QW244"/>
      <c r="QX244"/>
      <c r="QY244"/>
      <c r="QZ244"/>
      <c r="RA244"/>
      <c r="RB244"/>
      <c r="RC244"/>
      <c r="RD244"/>
      <c r="RE244"/>
      <c r="RF244"/>
      <c r="RG244"/>
      <c r="RH244"/>
      <c r="RI244"/>
      <c r="RJ244"/>
      <c r="RK244"/>
      <c r="RL244"/>
      <c r="RM244"/>
      <c r="RN244"/>
      <c r="RO244"/>
      <c r="RP244"/>
      <c r="RQ244"/>
      <c r="RR244"/>
      <c r="RS244"/>
      <c r="RT244"/>
      <c r="RU244"/>
      <c r="RV244"/>
      <c r="RW244"/>
      <c r="RX244"/>
      <c r="RY244"/>
      <c r="RZ244"/>
      <c r="SA244"/>
      <c r="SB244"/>
      <c r="SC244"/>
      <c r="SD244"/>
      <c r="SE244"/>
      <c r="SF244"/>
      <c r="SG244"/>
      <c r="SH244"/>
      <c r="SI244"/>
      <c r="SJ244"/>
      <c r="SK244"/>
      <c r="SL244"/>
      <c r="SM244"/>
      <c r="SN244"/>
      <c r="SO244"/>
      <c r="SP244"/>
      <c r="SQ244"/>
      <c r="SR244"/>
      <c r="SS244"/>
      <c r="ST244"/>
      <c r="SU244"/>
      <c r="SV244"/>
      <c r="SW244"/>
      <c r="SX244"/>
      <c r="SY244"/>
      <c r="SZ244"/>
      <c r="TA244"/>
      <c r="TB244"/>
      <c r="TC244"/>
      <c r="TD244"/>
      <c r="TE244"/>
      <c r="TF244"/>
      <c r="TG244"/>
      <c r="TH244"/>
      <c r="TI244"/>
      <c r="TJ244"/>
      <c r="TK244"/>
      <c r="TL244"/>
      <c r="TM244"/>
      <c r="TN244"/>
      <c r="TO244"/>
      <c r="TP244"/>
      <c r="TQ244"/>
      <c r="TR244"/>
      <c r="TS244"/>
      <c r="TT244"/>
      <c r="TU244"/>
      <c r="TV244"/>
      <c r="TW244"/>
      <c r="TX244"/>
      <c r="TY244"/>
      <c r="TZ244"/>
      <c r="UA244"/>
      <c r="UB244"/>
      <c r="UC244"/>
      <c r="UD244"/>
      <c r="UE244"/>
      <c r="UF244"/>
      <c r="UG244"/>
      <c r="UH244"/>
      <c r="UI244"/>
      <c r="UJ244"/>
      <c r="UK244"/>
      <c r="UL244"/>
      <c r="UM244"/>
      <c r="UN244"/>
      <c r="UO244"/>
      <c r="UP244"/>
      <c r="UQ244"/>
      <c r="UR244"/>
      <c r="US244"/>
      <c r="UT244"/>
      <c r="UU244"/>
      <c r="UV244"/>
      <c r="UW244"/>
      <c r="UX244"/>
      <c r="UY244"/>
      <c r="UZ244"/>
      <c r="VA244"/>
      <c r="VB244"/>
      <c r="VC244"/>
      <c r="VD244"/>
      <c r="VE244"/>
      <c r="VF244"/>
      <c r="VG244"/>
      <c r="VH244"/>
      <c r="VI244"/>
      <c r="VJ244"/>
      <c r="VK244"/>
      <c r="VL244"/>
      <c r="VM244"/>
      <c r="VN244"/>
      <c r="VO244"/>
      <c r="VP244"/>
      <c r="VQ244"/>
      <c r="VR244"/>
      <c r="VS244"/>
      <c r="VT244"/>
      <c r="VU244"/>
      <c r="VV244"/>
      <c r="VW244"/>
      <c r="VX244"/>
      <c r="VY244"/>
      <c r="VZ244"/>
      <c r="WA244"/>
      <c r="WB244"/>
      <c r="WC244"/>
      <c r="WD244"/>
      <c r="WE244"/>
      <c r="WF244"/>
      <c r="WG244"/>
      <c r="WH244"/>
      <c r="WI244"/>
      <c r="WJ244"/>
      <c r="WK244"/>
      <c r="WL244"/>
      <c r="WM244"/>
      <c r="WN244"/>
      <c r="WO244"/>
      <c r="WP244"/>
      <c r="WQ244"/>
      <c r="WR244"/>
      <c r="WS244"/>
      <c r="WT244"/>
      <c r="WU244"/>
      <c r="WV244"/>
      <c r="WW244"/>
      <c r="WX244"/>
      <c r="WY244"/>
      <c r="WZ244"/>
      <c r="XA244"/>
      <c r="XB244"/>
      <c r="XC244"/>
      <c r="XD244"/>
      <c r="XE244"/>
      <c r="XF244"/>
      <c r="XG244"/>
      <c r="XH244"/>
      <c r="XI244"/>
      <c r="XJ244"/>
      <c r="XK244"/>
      <c r="XL244"/>
      <c r="XM244"/>
      <c r="XN244"/>
      <c r="XO244"/>
      <c r="XP244"/>
      <c r="XQ244"/>
      <c r="XR244"/>
      <c r="XS244"/>
      <c r="XT244"/>
      <c r="XU244"/>
      <c r="XV244"/>
      <c r="XW244"/>
      <c r="XX244"/>
      <c r="XY244"/>
      <c r="XZ244"/>
      <c r="YA244"/>
      <c r="YB244"/>
      <c r="YC244"/>
      <c r="YD244"/>
      <c r="YE244"/>
      <c r="YF244"/>
      <c r="YG244"/>
      <c r="YH244"/>
      <c r="YI244"/>
      <c r="YJ244"/>
      <c r="YK244"/>
      <c r="YL244"/>
      <c r="YM244"/>
      <c r="YN244"/>
      <c r="YO244"/>
      <c r="YP244"/>
      <c r="YQ244"/>
      <c r="YR244"/>
      <c r="YS244"/>
      <c r="YT244"/>
      <c r="YU244"/>
      <c r="YV244"/>
      <c r="YW244"/>
      <c r="YX244"/>
      <c r="YY244"/>
      <c r="YZ244"/>
      <c r="ZA244"/>
      <c r="ZB244"/>
      <c r="ZC244"/>
      <c r="ZD244"/>
      <c r="ZE244"/>
      <c r="ZF244"/>
      <c r="ZG244"/>
      <c r="ZH244"/>
      <c r="ZI244"/>
      <c r="ZJ244"/>
      <c r="ZK244"/>
      <c r="ZL244"/>
      <c r="ZM244"/>
      <c r="ZN244"/>
      <c r="ZO244"/>
      <c r="ZP244"/>
      <c r="ZQ244"/>
      <c r="ZR244"/>
      <c r="ZS244"/>
      <c r="ZT244"/>
      <c r="ZU244"/>
      <c r="ZV244"/>
      <c r="ZW244"/>
      <c r="ZX244"/>
      <c r="ZY244"/>
      <c r="ZZ244"/>
      <c r="AAA244"/>
      <c r="AAB244"/>
      <c r="AAC244"/>
      <c r="AAD244"/>
      <c r="AAE244"/>
      <c r="AAF244"/>
      <c r="AAG244"/>
      <c r="AAH244"/>
      <c r="AAI244"/>
      <c r="AAJ244"/>
      <c r="AAK244"/>
      <c r="AAL244"/>
      <c r="AAM244"/>
      <c r="AAN244"/>
      <c r="AAO244"/>
      <c r="AAP244"/>
      <c r="AAQ244"/>
      <c r="AAR244"/>
      <c r="AAS244"/>
      <c r="AAT244"/>
      <c r="AAU244"/>
      <c r="AAV244"/>
      <c r="AAW244"/>
      <c r="AAX244"/>
      <c r="AAY244"/>
      <c r="AAZ244"/>
      <c r="ABA244"/>
      <c r="ABB244"/>
      <c r="ABC244"/>
      <c r="ABD244"/>
      <c r="ABE244"/>
      <c r="ABF244"/>
      <c r="ABG244"/>
      <c r="ABH244"/>
      <c r="ABI244"/>
      <c r="ABJ244"/>
      <c r="ABK244"/>
      <c r="ABL244"/>
      <c r="ABM244"/>
      <c r="ABN244"/>
      <c r="ABO244"/>
      <c r="ABP244"/>
      <c r="ABQ244"/>
      <c r="ABR244"/>
      <c r="ABS244"/>
      <c r="ABT244"/>
      <c r="ABU244"/>
      <c r="ABV244"/>
      <c r="ABW244"/>
      <c r="ABX244"/>
      <c r="ABY244"/>
      <c r="ABZ244"/>
      <c r="ACA244"/>
      <c r="ACB244"/>
      <c r="ACC244"/>
      <c r="ACD244"/>
      <c r="ACE244"/>
      <c r="ACF244"/>
      <c r="ACG244"/>
      <c r="ACH244"/>
      <c r="ACI244"/>
      <c r="ACJ244"/>
      <c r="ACK244"/>
      <c r="ACL244"/>
      <c r="ACM244"/>
      <c r="ACN244"/>
      <c r="ACO244"/>
      <c r="ACP244"/>
      <c r="ACQ244"/>
      <c r="ACR244"/>
      <c r="ACS244"/>
      <c r="ACT244"/>
      <c r="ACU244"/>
      <c r="ACV244"/>
      <c r="ACW244"/>
      <c r="ACX244"/>
      <c r="ACY244"/>
      <c r="ACZ244"/>
      <c r="ADA244"/>
      <c r="ADB244"/>
      <c r="ADC244"/>
      <c r="ADD244"/>
      <c r="ADE244"/>
      <c r="ADF244"/>
      <c r="ADG244"/>
      <c r="ADH244"/>
      <c r="ADI244"/>
      <c r="ADJ244"/>
      <c r="ADK244"/>
      <c r="ADL244"/>
      <c r="ADM244"/>
      <c r="ADN244"/>
      <c r="ADO244"/>
      <c r="ADP244"/>
      <c r="ADQ244"/>
      <c r="ADR244"/>
      <c r="ADS244"/>
      <c r="ADT244"/>
      <c r="ADU244"/>
      <c r="ADV244"/>
      <c r="ADW244"/>
      <c r="ADX244"/>
      <c r="ADY244"/>
      <c r="ADZ244"/>
      <c r="AEA244"/>
      <c r="AEB244"/>
      <c r="AEC244"/>
      <c r="AED244"/>
      <c r="AEE244"/>
      <c r="AEF244"/>
      <c r="AEG244"/>
      <c r="AEH244"/>
      <c r="AEI244"/>
      <c r="AEJ244"/>
      <c r="AEK244"/>
      <c r="AEL244"/>
      <c r="AEM244"/>
      <c r="AEN244"/>
      <c r="AEO244"/>
      <c r="AEP244"/>
      <c r="AEQ244"/>
      <c r="AER244"/>
      <c r="AES244"/>
      <c r="AET244"/>
      <c r="AEU244"/>
      <c r="AEV244"/>
      <c r="AEW244"/>
      <c r="AEX244"/>
      <c r="AEY244"/>
      <c r="AEZ244"/>
      <c r="AFA244"/>
      <c r="AFB244"/>
      <c r="AFC244"/>
      <c r="AFD244"/>
      <c r="AFE244"/>
      <c r="AFF244"/>
      <c r="AFG244"/>
      <c r="AFH244"/>
      <c r="AFI244"/>
      <c r="AFJ244"/>
      <c r="AFK244"/>
      <c r="AFL244"/>
      <c r="AFM244"/>
      <c r="AFN244"/>
      <c r="AFO244"/>
      <c r="AFP244"/>
      <c r="AFQ244"/>
      <c r="AFR244"/>
      <c r="AFS244"/>
      <c r="AFT244"/>
      <c r="AFU244"/>
      <c r="AFV244"/>
      <c r="AFW244"/>
      <c r="AFX244"/>
      <c r="AFY244"/>
      <c r="AFZ244"/>
      <c r="AGA244"/>
      <c r="AGB244"/>
      <c r="AGC244"/>
      <c r="AGD244"/>
      <c r="AGE244"/>
      <c r="AGF244"/>
      <c r="AGG244"/>
      <c r="AGH244"/>
      <c r="AGI244"/>
      <c r="AGJ244"/>
      <c r="AGK244"/>
      <c r="AGL244"/>
      <c r="AGM244"/>
      <c r="AGN244"/>
      <c r="AGO244"/>
      <c r="AGP244"/>
      <c r="AGQ244"/>
      <c r="AGR244"/>
      <c r="AGS244"/>
      <c r="AGT244"/>
      <c r="AGU244"/>
      <c r="AGV244"/>
      <c r="AGW244"/>
      <c r="AGX244"/>
      <c r="AGY244"/>
      <c r="AGZ244"/>
      <c r="AHA244"/>
      <c r="AHB244"/>
      <c r="AHC244"/>
      <c r="AHD244"/>
      <c r="AHE244"/>
      <c r="AHF244"/>
      <c r="AHG244"/>
      <c r="AHH244"/>
      <c r="AHI244"/>
      <c r="AHJ244"/>
      <c r="AHK244"/>
      <c r="AHL244"/>
      <c r="AHM244"/>
      <c r="AHN244"/>
      <c r="AHO244"/>
      <c r="AHP244"/>
      <c r="AHQ244"/>
      <c r="AHR244"/>
      <c r="AHS244"/>
      <c r="AHT244"/>
      <c r="AHU244"/>
      <c r="AHV244"/>
      <c r="AHW244"/>
      <c r="AHX244"/>
      <c r="AHY244"/>
      <c r="AHZ244"/>
      <c r="AIA244"/>
      <c r="AIB244"/>
      <c r="AIC244"/>
      <c r="AID244"/>
      <c r="AIE244"/>
      <c r="AIF244"/>
      <c r="AIG244"/>
      <c r="AIH244"/>
      <c r="AII244"/>
      <c r="AIJ244"/>
      <c r="AIK244"/>
      <c r="AIL244"/>
      <c r="AIM244"/>
      <c r="AIN244"/>
      <c r="AIO244"/>
      <c r="AIP244"/>
      <c r="AIQ244"/>
      <c r="AIR244"/>
      <c r="AIS244"/>
      <c r="AIT244"/>
      <c r="AIU244"/>
      <c r="AIV244"/>
      <c r="AIW244"/>
      <c r="AIX244"/>
      <c r="AIY244"/>
      <c r="AIZ244"/>
      <c r="AJA244"/>
      <c r="AJB244"/>
      <c r="AJC244"/>
      <c r="AJD244"/>
      <c r="AJE244"/>
      <c r="AJF244"/>
      <c r="AJG244"/>
      <c r="AJH244"/>
      <c r="AJI244"/>
      <c r="AJJ244"/>
      <c r="AJK244"/>
      <c r="AJL244"/>
      <c r="AJM244"/>
      <c r="AJN244"/>
      <c r="AJO244"/>
      <c r="AJP244"/>
      <c r="AJQ244"/>
      <c r="AJR244"/>
      <c r="AJS244"/>
      <c r="AJT244"/>
      <c r="AJU244"/>
      <c r="AJV244"/>
      <c r="AJW244"/>
      <c r="AJX244"/>
      <c r="AJY244"/>
      <c r="AJZ244"/>
      <c r="AKA244"/>
      <c r="AKB244"/>
      <c r="AKC244"/>
      <c r="AKD244"/>
      <c r="AKE244"/>
      <c r="AKF244"/>
      <c r="AKG244"/>
      <c r="AKH244"/>
      <c r="AKI244"/>
      <c r="AKJ244"/>
      <c r="AKK244"/>
      <c r="AKL244"/>
      <c r="AKM244"/>
      <c r="AKN244"/>
      <c r="AKO244"/>
      <c r="AKP244"/>
      <c r="AKQ244"/>
      <c r="AKR244"/>
      <c r="AKS244"/>
      <c r="AKT244"/>
      <c r="AKU244"/>
      <c r="AKV244"/>
      <c r="AKW244"/>
      <c r="AKX244"/>
      <c r="AKY244"/>
      <c r="AKZ244"/>
      <c r="ALA244"/>
      <c r="ALB244"/>
      <c r="ALC244"/>
      <c r="ALD244"/>
      <c r="ALE244"/>
      <c r="ALF244"/>
      <c r="ALG244"/>
      <c r="ALH244"/>
      <c r="ALI244"/>
      <c r="ALJ244"/>
      <c r="ALK244"/>
      <c r="ALL244"/>
      <c r="ALM244"/>
      <c r="ALN244"/>
      <c r="ALO244"/>
      <c r="ALP244"/>
      <c r="ALQ244"/>
      <c r="ALR244"/>
      <c r="ALS244"/>
      <c r="ALT244"/>
      <c r="ALU244"/>
      <c r="ALV244"/>
      <c r="ALW244"/>
      <c r="ALX244"/>
      <c r="ALY244"/>
      <c r="ALZ244"/>
      <c r="AMA244"/>
      <c r="AMB244"/>
      <c r="AMC244"/>
      <c r="AMD244"/>
      <c r="AME244"/>
      <c r="AMF244"/>
      <c r="AMG244"/>
    </row>
    <row r="245" spans="1:1021" ht="24.75" customHeight="1" x14ac:dyDescent="0.2">
      <c r="A245" s="114" t="s">
        <v>457</v>
      </c>
      <c r="B245" s="115" t="s">
        <v>305</v>
      </c>
      <c r="C245" s="121">
        <v>38099</v>
      </c>
      <c r="D245" s="117" t="s">
        <v>756</v>
      </c>
      <c r="E245" s="118" t="s">
        <v>500</v>
      </c>
      <c r="F245" s="102">
        <v>1</v>
      </c>
      <c r="G245" s="119">
        <v>22.747</v>
      </c>
      <c r="H245" s="132"/>
      <c r="I245" s="120">
        <f t="shared" si="5"/>
        <v>0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  <c r="PI245"/>
      <c r="PJ245"/>
      <c r="PK245"/>
      <c r="PL245"/>
      <c r="PM245"/>
      <c r="PN245"/>
      <c r="PO245"/>
      <c r="PP245"/>
      <c r="PQ245"/>
      <c r="PR245"/>
      <c r="PS245"/>
      <c r="PT245"/>
      <c r="PU245"/>
      <c r="PV245"/>
      <c r="PW245"/>
      <c r="PX245"/>
      <c r="PY245"/>
      <c r="PZ245"/>
      <c r="QA245"/>
      <c r="QB245"/>
      <c r="QC245"/>
      <c r="QD245"/>
      <c r="QE245"/>
      <c r="QF245"/>
      <c r="QG245"/>
      <c r="QH245"/>
      <c r="QI245"/>
      <c r="QJ245"/>
      <c r="QK245"/>
      <c r="QL245"/>
      <c r="QM245"/>
      <c r="QN245"/>
      <c r="QO245"/>
      <c r="QP245"/>
      <c r="QQ245"/>
      <c r="QR245"/>
      <c r="QS245"/>
      <c r="QT245"/>
      <c r="QU245"/>
      <c r="QV245"/>
      <c r="QW245"/>
      <c r="QX245"/>
      <c r="QY245"/>
      <c r="QZ245"/>
      <c r="RA245"/>
      <c r="RB245"/>
      <c r="RC245"/>
      <c r="RD245"/>
      <c r="RE245"/>
      <c r="RF245"/>
      <c r="RG245"/>
      <c r="RH245"/>
      <c r="RI245"/>
      <c r="RJ245"/>
      <c r="RK245"/>
      <c r="RL245"/>
      <c r="RM245"/>
      <c r="RN245"/>
      <c r="RO245"/>
      <c r="RP245"/>
      <c r="RQ245"/>
      <c r="RR245"/>
      <c r="RS245"/>
      <c r="RT245"/>
      <c r="RU245"/>
      <c r="RV245"/>
      <c r="RW245"/>
      <c r="RX245"/>
      <c r="RY245"/>
      <c r="RZ245"/>
      <c r="SA245"/>
      <c r="SB245"/>
      <c r="SC245"/>
      <c r="SD245"/>
      <c r="SE245"/>
      <c r="SF245"/>
      <c r="SG245"/>
      <c r="SH245"/>
      <c r="SI245"/>
      <c r="SJ245"/>
      <c r="SK245"/>
      <c r="SL245"/>
      <c r="SM245"/>
      <c r="SN245"/>
      <c r="SO245"/>
      <c r="SP245"/>
      <c r="SQ245"/>
      <c r="SR245"/>
      <c r="SS245"/>
      <c r="ST245"/>
      <c r="SU245"/>
      <c r="SV245"/>
      <c r="SW245"/>
      <c r="SX245"/>
      <c r="SY245"/>
      <c r="SZ245"/>
      <c r="TA245"/>
      <c r="TB245"/>
      <c r="TC245"/>
      <c r="TD245"/>
      <c r="TE245"/>
      <c r="TF245"/>
      <c r="TG245"/>
      <c r="TH245"/>
      <c r="TI245"/>
      <c r="TJ245"/>
      <c r="TK245"/>
      <c r="TL245"/>
      <c r="TM245"/>
      <c r="TN245"/>
      <c r="TO245"/>
      <c r="TP245"/>
      <c r="TQ245"/>
      <c r="TR245"/>
      <c r="TS245"/>
      <c r="TT245"/>
      <c r="TU245"/>
      <c r="TV245"/>
      <c r="TW245"/>
      <c r="TX245"/>
      <c r="TY245"/>
      <c r="TZ245"/>
      <c r="UA245"/>
      <c r="UB245"/>
      <c r="UC245"/>
      <c r="UD245"/>
      <c r="UE245"/>
      <c r="UF245"/>
      <c r="UG245"/>
      <c r="UH245"/>
      <c r="UI245"/>
      <c r="UJ245"/>
      <c r="UK245"/>
      <c r="UL245"/>
      <c r="UM245"/>
      <c r="UN245"/>
      <c r="UO245"/>
      <c r="UP245"/>
      <c r="UQ245"/>
      <c r="UR245"/>
      <c r="US245"/>
      <c r="UT245"/>
      <c r="UU245"/>
      <c r="UV245"/>
      <c r="UW245"/>
      <c r="UX245"/>
      <c r="UY245"/>
      <c r="UZ245"/>
      <c r="VA245"/>
      <c r="VB245"/>
      <c r="VC245"/>
      <c r="VD245"/>
      <c r="VE245"/>
      <c r="VF245"/>
      <c r="VG245"/>
      <c r="VH245"/>
      <c r="VI245"/>
      <c r="VJ245"/>
      <c r="VK245"/>
      <c r="VL245"/>
      <c r="VM245"/>
      <c r="VN245"/>
      <c r="VO245"/>
      <c r="VP245"/>
      <c r="VQ245"/>
      <c r="VR245"/>
      <c r="VS245"/>
      <c r="VT245"/>
      <c r="VU245"/>
      <c r="VV245"/>
      <c r="VW245"/>
      <c r="VX245"/>
      <c r="VY245"/>
      <c r="VZ245"/>
      <c r="WA245"/>
      <c r="WB245"/>
      <c r="WC245"/>
      <c r="WD245"/>
      <c r="WE245"/>
      <c r="WF245"/>
      <c r="WG245"/>
      <c r="WH245"/>
      <c r="WI245"/>
      <c r="WJ245"/>
      <c r="WK245"/>
      <c r="WL245"/>
      <c r="WM245"/>
      <c r="WN245"/>
      <c r="WO245"/>
      <c r="WP245"/>
      <c r="WQ245"/>
      <c r="WR245"/>
      <c r="WS245"/>
      <c r="WT245"/>
      <c r="WU245"/>
      <c r="WV245"/>
      <c r="WW245"/>
      <c r="WX245"/>
      <c r="WY245"/>
      <c r="WZ245"/>
      <c r="XA245"/>
      <c r="XB245"/>
      <c r="XC245"/>
      <c r="XD245"/>
      <c r="XE245"/>
      <c r="XF245"/>
      <c r="XG245"/>
      <c r="XH245"/>
      <c r="XI245"/>
      <c r="XJ245"/>
      <c r="XK245"/>
      <c r="XL245"/>
      <c r="XM245"/>
      <c r="XN245"/>
      <c r="XO245"/>
      <c r="XP245"/>
      <c r="XQ245"/>
      <c r="XR245"/>
      <c r="XS245"/>
      <c r="XT245"/>
      <c r="XU245"/>
      <c r="XV245"/>
      <c r="XW245"/>
      <c r="XX245"/>
      <c r="XY245"/>
      <c r="XZ245"/>
      <c r="YA245"/>
      <c r="YB245"/>
      <c r="YC245"/>
      <c r="YD245"/>
      <c r="YE245"/>
      <c r="YF245"/>
      <c r="YG245"/>
      <c r="YH245"/>
      <c r="YI245"/>
      <c r="YJ245"/>
      <c r="YK245"/>
      <c r="YL245"/>
      <c r="YM245"/>
      <c r="YN245"/>
      <c r="YO245"/>
      <c r="YP245"/>
      <c r="YQ245"/>
      <c r="YR245"/>
      <c r="YS245"/>
      <c r="YT245"/>
      <c r="YU245"/>
      <c r="YV245"/>
      <c r="YW245"/>
      <c r="YX245"/>
      <c r="YY245"/>
      <c r="YZ245"/>
      <c r="ZA245"/>
      <c r="ZB245"/>
      <c r="ZC245"/>
      <c r="ZD245"/>
      <c r="ZE245"/>
      <c r="ZF245"/>
      <c r="ZG245"/>
      <c r="ZH245"/>
      <c r="ZI245"/>
      <c r="ZJ245"/>
      <c r="ZK245"/>
      <c r="ZL245"/>
      <c r="ZM245"/>
      <c r="ZN245"/>
      <c r="ZO245"/>
      <c r="ZP245"/>
      <c r="ZQ245"/>
      <c r="ZR245"/>
      <c r="ZS245"/>
      <c r="ZT245"/>
      <c r="ZU245"/>
      <c r="ZV245"/>
      <c r="ZW245"/>
      <c r="ZX245"/>
      <c r="ZY245"/>
      <c r="ZZ245"/>
      <c r="AAA245"/>
      <c r="AAB245"/>
      <c r="AAC245"/>
      <c r="AAD245"/>
      <c r="AAE245"/>
      <c r="AAF245"/>
      <c r="AAG245"/>
      <c r="AAH245"/>
      <c r="AAI245"/>
      <c r="AAJ245"/>
      <c r="AAK245"/>
      <c r="AAL245"/>
      <c r="AAM245"/>
      <c r="AAN245"/>
      <c r="AAO245"/>
      <c r="AAP245"/>
      <c r="AAQ245"/>
      <c r="AAR245"/>
      <c r="AAS245"/>
      <c r="AAT245"/>
      <c r="AAU245"/>
      <c r="AAV245"/>
      <c r="AAW245"/>
      <c r="AAX245"/>
      <c r="AAY245"/>
      <c r="AAZ245"/>
      <c r="ABA245"/>
      <c r="ABB245"/>
      <c r="ABC245"/>
      <c r="ABD245"/>
      <c r="ABE245"/>
      <c r="ABF245"/>
      <c r="ABG245"/>
      <c r="ABH245"/>
      <c r="ABI245"/>
      <c r="ABJ245"/>
      <c r="ABK245"/>
      <c r="ABL245"/>
      <c r="ABM245"/>
      <c r="ABN245"/>
      <c r="ABO245"/>
      <c r="ABP245"/>
      <c r="ABQ245"/>
      <c r="ABR245"/>
      <c r="ABS245"/>
      <c r="ABT245"/>
      <c r="ABU245"/>
      <c r="ABV245"/>
      <c r="ABW245"/>
      <c r="ABX245"/>
      <c r="ABY245"/>
      <c r="ABZ245"/>
      <c r="ACA245"/>
      <c r="ACB245"/>
      <c r="ACC245"/>
      <c r="ACD245"/>
      <c r="ACE245"/>
      <c r="ACF245"/>
      <c r="ACG245"/>
      <c r="ACH245"/>
      <c r="ACI245"/>
      <c r="ACJ245"/>
      <c r="ACK245"/>
      <c r="ACL245"/>
      <c r="ACM245"/>
      <c r="ACN245"/>
      <c r="ACO245"/>
      <c r="ACP245"/>
      <c r="ACQ245"/>
      <c r="ACR245"/>
      <c r="ACS245"/>
      <c r="ACT245"/>
      <c r="ACU245"/>
      <c r="ACV245"/>
      <c r="ACW245"/>
      <c r="ACX245"/>
      <c r="ACY245"/>
      <c r="ACZ245"/>
      <c r="ADA245"/>
      <c r="ADB245"/>
      <c r="ADC245"/>
      <c r="ADD245"/>
      <c r="ADE245"/>
      <c r="ADF245"/>
      <c r="ADG245"/>
      <c r="ADH245"/>
      <c r="ADI245"/>
      <c r="ADJ245"/>
      <c r="ADK245"/>
      <c r="ADL245"/>
      <c r="ADM245"/>
      <c r="ADN245"/>
      <c r="ADO245"/>
      <c r="ADP245"/>
      <c r="ADQ245"/>
      <c r="ADR245"/>
      <c r="ADS245"/>
      <c r="ADT245"/>
      <c r="ADU245"/>
      <c r="ADV245"/>
      <c r="ADW245"/>
      <c r="ADX245"/>
      <c r="ADY245"/>
      <c r="ADZ245"/>
      <c r="AEA245"/>
      <c r="AEB245"/>
      <c r="AEC245"/>
      <c r="AED245"/>
      <c r="AEE245"/>
      <c r="AEF245"/>
      <c r="AEG245"/>
      <c r="AEH245"/>
      <c r="AEI245"/>
      <c r="AEJ245"/>
      <c r="AEK245"/>
      <c r="AEL245"/>
      <c r="AEM245"/>
      <c r="AEN245"/>
      <c r="AEO245"/>
      <c r="AEP245"/>
      <c r="AEQ245"/>
      <c r="AER245"/>
      <c r="AES245"/>
      <c r="AET245"/>
      <c r="AEU245"/>
      <c r="AEV245"/>
      <c r="AEW245"/>
      <c r="AEX245"/>
      <c r="AEY245"/>
      <c r="AEZ245"/>
      <c r="AFA245"/>
      <c r="AFB245"/>
      <c r="AFC245"/>
      <c r="AFD245"/>
      <c r="AFE245"/>
      <c r="AFF245"/>
      <c r="AFG245"/>
      <c r="AFH245"/>
      <c r="AFI245"/>
      <c r="AFJ245"/>
      <c r="AFK245"/>
      <c r="AFL245"/>
      <c r="AFM245"/>
      <c r="AFN245"/>
      <c r="AFO245"/>
      <c r="AFP245"/>
      <c r="AFQ245"/>
      <c r="AFR245"/>
      <c r="AFS245"/>
      <c r="AFT245"/>
      <c r="AFU245"/>
      <c r="AFV245"/>
      <c r="AFW245"/>
      <c r="AFX245"/>
      <c r="AFY245"/>
      <c r="AFZ245"/>
      <c r="AGA245"/>
      <c r="AGB245"/>
      <c r="AGC245"/>
      <c r="AGD245"/>
      <c r="AGE245"/>
      <c r="AGF245"/>
      <c r="AGG245"/>
      <c r="AGH245"/>
      <c r="AGI245"/>
      <c r="AGJ245"/>
      <c r="AGK245"/>
      <c r="AGL245"/>
      <c r="AGM245"/>
      <c r="AGN245"/>
      <c r="AGO245"/>
      <c r="AGP245"/>
      <c r="AGQ245"/>
      <c r="AGR245"/>
      <c r="AGS245"/>
      <c r="AGT245"/>
      <c r="AGU245"/>
      <c r="AGV245"/>
      <c r="AGW245"/>
      <c r="AGX245"/>
      <c r="AGY245"/>
      <c r="AGZ245"/>
      <c r="AHA245"/>
      <c r="AHB245"/>
      <c r="AHC245"/>
      <c r="AHD245"/>
      <c r="AHE245"/>
      <c r="AHF245"/>
      <c r="AHG245"/>
      <c r="AHH245"/>
      <c r="AHI245"/>
      <c r="AHJ245"/>
      <c r="AHK245"/>
      <c r="AHL245"/>
      <c r="AHM245"/>
      <c r="AHN245"/>
      <c r="AHO245"/>
      <c r="AHP245"/>
      <c r="AHQ245"/>
      <c r="AHR245"/>
      <c r="AHS245"/>
      <c r="AHT245"/>
      <c r="AHU245"/>
      <c r="AHV245"/>
      <c r="AHW245"/>
      <c r="AHX245"/>
      <c r="AHY245"/>
      <c r="AHZ245"/>
      <c r="AIA245"/>
      <c r="AIB245"/>
      <c r="AIC245"/>
      <c r="AID245"/>
      <c r="AIE245"/>
      <c r="AIF245"/>
      <c r="AIG245"/>
      <c r="AIH245"/>
      <c r="AII245"/>
      <c r="AIJ245"/>
      <c r="AIK245"/>
      <c r="AIL245"/>
      <c r="AIM245"/>
      <c r="AIN245"/>
      <c r="AIO245"/>
      <c r="AIP245"/>
      <c r="AIQ245"/>
      <c r="AIR245"/>
      <c r="AIS245"/>
      <c r="AIT245"/>
      <c r="AIU245"/>
      <c r="AIV245"/>
      <c r="AIW245"/>
      <c r="AIX245"/>
      <c r="AIY245"/>
      <c r="AIZ245"/>
      <c r="AJA245"/>
      <c r="AJB245"/>
      <c r="AJC245"/>
      <c r="AJD245"/>
      <c r="AJE245"/>
      <c r="AJF245"/>
      <c r="AJG245"/>
      <c r="AJH245"/>
      <c r="AJI245"/>
      <c r="AJJ245"/>
      <c r="AJK245"/>
      <c r="AJL245"/>
      <c r="AJM245"/>
      <c r="AJN245"/>
      <c r="AJO245"/>
      <c r="AJP245"/>
      <c r="AJQ245"/>
      <c r="AJR245"/>
      <c r="AJS245"/>
      <c r="AJT245"/>
      <c r="AJU245"/>
      <c r="AJV245"/>
      <c r="AJW245"/>
      <c r="AJX245"/>
      <c r="AJY245"/>
      <c r="AJZ245"/>
      <c r="AKA245"/>
      <c r="AKB245"/>
      <c r="AKC245"/>
      <c r="AKD245"/>
      <c r="AKE245"/>
      <c r="AKF245"/>
      <c r="AKG245"/>
      <c r="AKH245"/>
      <c r="AKI245"/>
      <c r="AKJ245"/>
      <c r="AKK245"/>
      <c r="AKL245"/>
      <c r="AKM245"/>
      <c r="AKN245"/>
      <c r="AKO245"/>
      <c r="AKP245"/>
      <c r="AKQ245"/>
      <c r="AKR245"/>
      <c r="AKS245"/>
      <c r="AKT245"/>
      <c r="AKU245"/>
      <c r="AKV245"/>
      <c r="AKW245"/>
      <c r="AKX245"/>
      <c r="AKY245"/>
      <c r="AKZ245"/>
      <c r="ALA245"/>
      <c r="ALB245"/>
      <c r="ALC245"/>
      <c r="ALD245"/>
      <c r="ALE245"/>
      <c r="ALF245"/>
      <c r="ALG245"/>
      <c r="ALH245"/>
      <c r="ALI245"/>
      <c r="ALJ245"/>
      <c r="ALK245"/>
      <c r="ALL245"/>
      <c r="ALM245"/>
      <c r="ALN245"/>
      <c r="ALO245"/>
      <c r="ALP245"/>
      <c r="ALQ245"/>
      <c r="ALR245"/>
      <c r="ALS245"/>
      <c r="ALT245"/>
      <c r="ALU245"/>
      <c r="ALV245"/>
      <c r="ALW245"/>
      <c r="ALX245"/>
      <c r="ALY245"/>
      <c r="ALZ245"/>
      <c r="AMA245"/>
      <c r="AMB245"/>
      <c r="AMC245"/>
      <c r="AMD245"/>
      <c r="AME245"/>
      <c r="AMF245"/>
      <c r="AMG245"/>
    </row>
    <row r="246" spans="1:1021" ht="24.75" customHeight="1" x14ac:dyDescent="0.2">
      <c r="A246" s="114" t="s">
        <v>457</v>
      </c>
      <c r="B246" s="115" t="s">
        <v>305</v>
      </c>
      <c r="C246" s="121">
        <v>38101</v>
      </c>
      <c r="D246" s="117" t="s">
        <v>780</v>
      </c>
      <c r="E246" s="118" t="s">
        <v>500</v>
      </c>
      <c r="F246" s="102">
        <v>1</v>
      </c>
      <c r="G246" s="119">
        <v>22.747</v>
      </c>
      <c r="H246" s="132"/>
      <c r="I246" s="120">
        <f t="shared" si="5"/>
        <v>0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PQ246"/>
      <c r="PR246"/>
      <c r="PS246"/>
      <c r="PT246"/>
      <c r="PU246"/>
      <c r="PV246"/>
      <c r="PW246"/>
      <c r="PX246"/>
      <c r="PY246"/>
      <c r="PZ246"/>
      <c r="QA246"/>
      <c r="QB246"/>
      <c r="QC246"/>
      <c r="QD246"/>
      <c r="QE246"/>
      <c r="QF246"/>
      <c r="QG246"/>
      <c r="QH246"/>
      <c r="QI246"/>
      <c r="QJ246"/>
      <c r="QK246"/>
      <c r="QL246"/>
      <c r="QM246"/>
      <c r="QN246"/>
      <c r="QO246"/>
      <c r="QP246"/>
      <c r="QQ246"/>
      <c r="QR246"/>
      <c r="QS246"/>
      <c r="QT246"/>
      <c r="QU246"/>
      <c r="QV246"/>
      <c r="QW246"/>
      <c r="QX246"/>
      <c r="QY246"/>
      <c r="QZ246"/>
      <c r="RA246"/>
      <c r="RB246"/>
      <c r="RC246"/>
      <c r="RD246"/>
      <c r="RE246"/>
      <c r="RF246"/>
      <c r="RG246"/>
      <c r="RH246"/>
      <c r="RI246"/>
      <c r="RJ246"/>
      <c r="RK246"/>
      <c r="RL246"/>
      <c r="RM246"/>
      <c r="RN246"/>
      <c r="RO246"/>
      <c r="RP246"/>
      <c r="RQ246"/>
      <c r="RR246"/>
      <c r="RS246"/>
      <c r="RT246"/>
      <c r="RU246"/>
      <c r="RV246"/>
      <c r="RW246"/>
      <c r="RX246"/>
      <c r="RY246"/>
      <c r="RZ246"/>
      <c r="SA246"/>
      <c r="SB246"/>
      <c r="SC246"/>
      <c r="SD246"/>
      <c r="SE246"/>
      <c r="SF246"/>
      <c r="SG246"/>
      <c r="SH246"/>
      <c r="SI246"/>
      <c r="SJ246"/>
      <c r="SK246"/>
      <c r="SL246"/>
      <c r="SM246"/>
      <c r="SN246"/>
      <c r="SO246"/>
      <c r="SP246"/>
      <c r="SQ246"/>
      <c r="SR246"/>
      <c r="SS246"/>
      <c r="ST246"/>
      <c r="SU246"/>
      <c r="SV246"/>
      <c r="SW246"/>
      <c r="SX246"/>
      <c r="SY246"/>
      <c r="SZ246"/>
      <c r="TA246"/>
      <c r="TB246"/>
      <c r="TC246"/>
      <c r="TD246"/>
      <c r="TE246"/>
      <c r="TF246"/>
      <c r="TG246"/>
      <c r="TH246"/>
      <c r="TI246"/>
      <c r="TJ246"/>
      <c r="TK246"/>
      <c r="TL246"/>
      <c r="TM246"/>
      <c r="TN246"/>
      <c r="TO246"/>
      <c r="TP246"/>
      <c r="TQ246"/>
      <c r="TR246"/>
      <c r="TS246"/>
      <c r="TT246"/>
      <c r="TU246"/>
      <c r="TV246"/>
      <c r="TW246"/>
      <c r="TX246"/>
      <c r="TY246"/>
      <c r="TZ246"/>
      <c r="UA246"/>
      <c r="UB246"/>
      <c r="UC246"/>
      <c r="UD246"/>
      <c r="UE246"/>
      <c r="UF246"/>
      <c r="UG246"/>
      <c r="UH246"/>
      <c r="UI246"/>
      <c r="UJ246"/>
      <c r="UK246"/>
      <c r="UL246"/>
      <c r="UM246"/>
      <c r="UN246"/>
      <c r="UO246"/>
      <c r="UP246"/>
      <c r="UQ246"/>
      <c r="UR246"/>
      <c r="US246"/>
      <c r="UT246"/>
      <c r="UU246"/>
      <c r="UV246"/>
      <c r="UW246"/>
      <c r="UX246"/>
      <c r="UY246"/>
      <c r="UZ246"/>
      <c r="VA246"/>
      <c r="VB246"/>
      <c r="VC246"/>
      <c r="VD246"/>
      <c r="VE246"/>
      <c r="VF246"/>
      <c r="VG246"/>
      <c r="VH246"/>
      <c r="VI246"/>
      <c r="VJ246"/>
      <c r="VK246"/>
      <c r="VL246"/>
      <c r="VM246"/>
      <c r="VN246"/>
      <c r="VO246"/>
      <c r="VP246"/>
      <c r="VQ246"/>
      <c r="VR246"/>
      <c r="VS246"/>
      <c r="VT246"/>
      <c r="VU246"/>
      <c r="VV246"/>
      <c r="VW246"/>
      <c r="VX246"/>
      <c r="VY246"/>
      <c r="VZ246"/>
      <c r="WA246"/>
      <c r="WB246"/>
      <c r="WC246"/>
      <c r="WD246"/>
      <c r="WE246"/>
      <c r="WF246"/>
      <c r="WG246"/>
      <c r="WH246"/>
      <c r="WI246"/>
      <c r="WJ246"/>
      <c r="WK246"/>
      <c r="WL246"/>
      <c r="WM246"/>
      <c r="WN246"/>
      <c r="WO246"/>
      <c r="WP246"/>
      <c r="WQ246"/>
      <c r="WR246"/>
      <c r="WS246"/>
      <c r="WT246"/>
      <c r="WU246"/>
      <c r="WV246"/>
      <c r="WW246"/>
      <c r="WX246"/>
      <c r="WY246"/>
      <c r="WZ246"/>
      <c r="XA246"/>
      <c r="XB246"/>
      <c r="XC246"/>
      <c r="XD246"/>
      <c r="XE246"/>
      <c r="XF246"/>
      <c r="XG246"/>
      <c r="XH246"/>
      <c r="XI246"/>
      <c r="XJ246"/>
      <c r="XK246"/>
      <c r="XL246"/>
      <c r="XM246"/>
      <c r="XN246"/>
      <c r="XO246"/>
      <c r="XP246"/>
      <c r="XQ246"/>
      <c r="XR246"/>
      <c r="XS246"/>
      <c r="XT246"/>
      <c r="XU246"/>
      <c r="XV246"/>
      <c r="XW246"/>
      <c r="XX246"/>
      <c r="XY246"/>
      <c r="XZ246"/>
      <c r="YA246"/>
      <c r="YB246"/>
      <c r="YC246"/>
      <c r="YD246"/>
      <c r="YE246"/>
      <c r="YF246"/>
      <c r="YG246"/>
      <c r="YH246"/>
      <c r="YI246"/>
      <c r="YJ246"/>
      <c r="YK246"/>
      <c r="YL246"/>
      <c r="YM246"/>
      <c r="YN246"/>
      <c r="YO246"/>
      <c r="YP246"/>
      <c r="YQ246"/>
      <c r="YR246"/>
      <c r="YS246"/>
      <c r="YT246"/>
      <c r="YU246"/>
      <c r="YV246"/>
      <c r="YW246"/>
      <c r="YX246"/>
      <c r="YY246"/>
      <c r="YZ246"/>
      <c r="ZA246"/>
      <c r="ZB246"/>
      <c r="ZC246"/>
      <c r="ZD246"/>
      <c r="ZE246"/>
      <c r="ZF246"/>
      <c r="ZG246"/>
      <c r="ZH246"/>
      <c r="ZI246"/>
      <c r="ZJ246"/>
      <c r="ZK246"/>
      <c r="ZL246"/>
      <c r="ZM246"/>
      <c r="ZN246"/>
      <c r="ZO246"/>
      <c r="ZP246"/>
      <c r="ZQ246"/>
      <c r="ZR246"/>
      <c r="ZS246"/>
      <c r="ZT246"/>
      <c r="ZU246"/>
      <c r="ZV246"/>
      <c r="ZW246"/>
      <c r="ZX246"/>
      <c r="ZY246"/>
      <c r="ZZ246"/>
      <c r="AAA246"/>
      <c r="AAB246"/>
      <c r="AAC246"/>
      <c r="AAD246"/>
      <c r="AAE246"/>
      <c r="AAF246"/>
      <c r="AAG246"/>
      <c r="AAH246"/>
      <c r="AAI246"/>
      <c r="AAJ246"/>
      <c r="AAK246"/>
      <c r="AAL246"/>
      <c r="AAM246"/>
      <c r="AAN246"/>
      <c r="AAO246"/>
      <c r="AAP246"/>
      <c r="AAQ246"/>
      <c r="AAR246"/>
      <c r="AAS246"/>
      <c r="AAT246"/>
      <c r="AAU246"/>
      <c r="AAV246"/>
      <c r="AAW246"/>
      <c r="AAX246"/>
      <c r="AAY246"/>
      <c r="AAZ246"/>
      <c r="ABA246"/>
      <c r="ABB246"/>
      <c r="ABC246"/>
      <c r="ABD246"/>
      <c r="ABE246"/>
      <c r="ABF246"/>
      <c r="ABG246"/>
      <c r="ABH246"/>
      <c r="ABI246"/>
      <c r="ABJ246"/>
      <c r="ABK246"/>
      <c r="ABL246"/>
      <c r="ABM246"/>
      <c r="ABN246"/>
      <c r="ABO246"/>
      <c r="ABP246"/>
      <c r="ABQ246"/>
      <c r="ABR246"/>
      <c r="ABS246"/>
      <c r="ABT246"/>
      <c r="ABU246"/>
      <c r="ABV246"/>
      <c r="ABW246"/>
      <c r="ABX246"/>
      <c r="ABY246"/>
      <c r="ABZ246"/>
      <c r="ACA246"/>
      <c r="ACB246"/>
      <c r="ACC246"/>
      <c r="ACD246"/>
      <c r="ACE246"/>
      <c r="ACF246"/>
      <c r="ACG246"/>
      <c r="ACH246"/>
      <c r="ACI246"/>
      <c r="ACJ246"/>
      <c r="ACK246"/>
      <c r="ACL246"/>
      <c r="ACM246"/>
      <c r="ACN246"/>
      <c r="ACO246"/>
      <c r="ACP246"/>
      <c r="ACQ246"/>
      <c r="ACR246"/>
      <c r="ACS246"/>
      <c r="ACT246"/>
      <c r="ACU246"/>
      <c r="ACV246"/>
      <c r="ACW246"/>
      <c r="ACX246"/>
      <c r="ACY246"/>
      <c r="ACZ246"/>
      <c r="ADA246"/>
      <c r="ADB246"/>
      <c r="ADC246"/>
      <c r="ADD246"/>
      <c r="ADE246"/>
      <c r="ADF246"/>
      <c r="ADG246"/>
      <c r="ADH246"/>
      <c r="ADI246"/>
      <c r="ADJ246"/>
      <c r="ADK246"/>
      <c r="ADL246"/>
      <c r="ADM246"/>
      <c r="ADN246"/>
      <c r="ADO246"/>
      <c r="ADP246"/>
      <c r="ADQ246"/>
      <c r="ADR246"/>
      <c r="ADS246"/>
      <c r="ADT246"/>
      <c r="ADU246"/>
      <c r="ADV246"/>
      <c r="ADW246"/>
      <c r="ADX246"/>
      <c r="ADY246"/>
      <c r="ADZ246"/>
      <c r="AEA246"/>
      <c r="AEB246"/>
      <c r="AEC246"/>
      <c r="AED246"/>
      <c r="AEE246"/>
      <c r="AEF246"/>
      <c r="AEG246"/>
      <c r="AEH246"/>
      <c r="AEI246"/>
      <c r="AEJ246"/>
      <c r="AEK246"/>
      <c r="AEL246"/>
      <c r="AEM246"/>
      <c r="AEN246"/>
      <c r="AEO246"/>
      <c r="AEP246"/>
      <c r="AEQ246"/>
      <c r="AER246"/>
      <c r="AES246"/>
      <c r="AET246"/>
      <c r="AEU246"/>
      <c r="AEV246"/>
      <c r="AEW246"/>
      <c r="AEX246"/>
      <c r="AEY246"/>
      <c r="AEZ246"/>
      <c r="AFA246"/>
      <c r="AFB246"/>
      <c r="AFC246"/>
      <c r="AFD246"/>
      <c r="AFE246"/>
      <c r="AFF246"/>
      <c r="AFG246"/>
      <c r="AFH246"/>
      <c r="AFI246"/>
      <c r="AFJ246"/>
      <c r="AFK246"/>
      <c r="AFL246"/>
      <c r="AFM246"/>
      <c r="AFN246"/>
      <c r="AFO246"/>
      <c r="AFP246"/>
      <c r="AFQ246"/>
      <c r="AFR246"/>
      <c r="AFS246"/>
      <c r="AFT246"/>
      <c r="AFU246"/>
      <c r="AFV246"/>
      <c r="AFW246"/>
      <c r="AFX246"/>
      <c r="AFY246"/>
      <c r="AFZ246"/>
      <c r="AGA246"/>
      <c r="AGB246"/>
      <c r="AGC246"/>
      <c r="AGD246"/>
      <c r="AGE246"/>
      <c r="AGF246"/>
      <c r="AGG246"/>
      <c r="AGH246"/>
      <c r="AGI246"/>
      <c r="AGJ246"/>
      <c r="AGK246"/>
      <c r="AGL246"/>
      <c r="AGM246"/>
      <c r="AGN246"/>
      <c r="AGO246"/>
      <c r="AGP246"/>
      <c r="AGQ246"/>
      <c r="AGR246"/>
      <c r="AGS246"/>
      <c r="AGT246"/>
      <c r="AGU246"/>
      <c r="AGV246"/>
      <c r="AGW246"/>
      <c r="AGX246"/>
      <c r="AGY246"/>
      <c r="AGZ246"/>
      <c r="AHA246"/>
      <c r="AHB246"/>
      <c r="AHC246"/>
      <c r="AHD246"/>
      <c r="AHE246"/>
      <c r="AHF246"/>
      <c r="AHG246"/>
      <c r="AHH246"/>
      <c r="AHI246"/>
      <c r="AHJ246"/>
      <c r="AHK246"/>
      <c r="AHL246"/>
      <c r="AHM246"/>
      <c r="AHN246"/>
      <c r="AHO246"/>
      <c r="AHP246"/>
      <c r="AHQ246"/>
      <c r="AHR246"/>
      <c r="AHS246"/>
      <c r="AHT246"/>
      <c r="AHU246"/>
      <c r="AHV246"/>
      <c r="AHW246"/>
      <c r="AHX246"/>
      <c r="AHY246"/>
      <c r="AHZ246"/>
      <c r="AIA246"/>
      <c r="AIB246"/>
      <c r="AIC246"/>
      <c r="AID246"/>
      <c r="AIE246"/>
      <c r="AIF246"/>
      <c r="AIG246"/>
      <c r="AIH246"/>
      <c r="AII246"/>
      <c r="AIJ246"/>
      <c r="AIK246"/>
      <c r="AIL246"/>
      <c r="AIM246"/>
      <c r="AIN246"/>
      <c r="AIO246"/>
      <c r="AIP246"/>
      <c r="AIQ246"/>
      <c r="AIR246"/>
      <c r="AIS246"/>
      <c r="AIT246"/>
      <c r="AIU246"/>
      <c r="AIV246"/>
      <c r="AIW246"/>
      <c r="AIX246"/>
      <c r="AIY246"/>
      <c r="AIZ246"/>
      <c r="AJA246"/>
      <c r="AJB246"/>
      <c r="AJC246"/>
      <c r="AJD246"/>
      <c r="AJE246"/>
      <c r="AJF246"/>
      <c r="AJG246"/>
      <c r="AJH246"/>
      <c r="AJI246"/>
      <c r="AJJ246"/>
      <c r="AJK246"/>
      <c r="AJL246"/>
      <c r="AJM246"/>
      <c r="AJN246"/>
      <c r="AJO246"/>
      <c r="AJP246"/>
      <c r="AJQ246"/>
      <c r="AJR246"/>
      <c r="AJS246"/>
      <c r="AJT246"/>
      <c r="AJU246"/>
      <c r="AJV246"/>
      <c r="AJW246"/>
      <c r="AJX246"/>
      <c r="AJY246"/>
      <c r="AJZ246"/>
      <c r="AKA246"/>
      <c r="AKB246"/>
      <c r="AKC246"/>
      <c r="AKD246"/>
      <c r="AKE246"/>
      <c r="AKF246"/>
      <c r="AKG246"/>
      <c r="AKH246"/>
      <c r="AKI246"/>
      <c r="AKJ246"/>
      <c r="AKK246"/>
      <c r="AKL246"/>
      <c r="AKM246"/>
      <c r="AKN246"/>
      <c r="AKO246"/>
      <c r="AKP246"/>
      <c r="AKQ246"/>
      <c r="AKR246"/>
      <c r="AKS246"/>
      <c r="AKT246"/>
      <c r="AKU246"/>
      <c r="AKV246"/>
      <c r="AKW246"/>
      <c r="AKX246"/>
      <c r="AKY246"/>
      <c r="AKZ246"/>
      <c r="ALA246"/>
      <c r="ALB246"/>
      <c r="ALC246"/>
      <c r="ALD246"/>
      <c r="ALE246"/>
      <c r="ALF246"/>
      <c r="ALG246"/>
      <c r="ALH246"/>
      <c r="ALI246"/>
      <c r="ALJ246"/>
      <c r="ALK246"/>
      <c r="ALL246"/>
      <c r="ALM246"/>
      <c r="ALN246"/>
      <c r="ALO246"/>
      <c r="ALP246"/>
      <c r="ALQ246"/>
      <c r="ALR246"/>
      <c r="ALS246"/>
      <c r="ALT246"/>
      <c r="ALU246"/>
      <c r="ALV246"/>
      <c r="ALW246"/>
      <c r="ALX246"/>
      <c r="ALY246"/>
      <c r="ALZ246"/>
      <c r="AMA246"/>
      <c r="AMB246"/>
      <c r="AMC246"/>
      <c r="AMD246"/>
      <c r="AME246"/>
      <c r="AMF246"/>
      <c r="AMG246"/>
    </row>
    <row r="247" spans="1:1021" ht="24.75" customHeight="1" x14ac:dyDescent="0.2">
      <c r="A247" s="114" t="s">
        <v>458</v>
      </c>
      <c r="B247" s="115" t="s">
        <v>305</v>
      </c>
      <c r="C247" s="121">
        <v>38094</v>
      </c>
      <c r="D247" s="117" t="s">
        <v>689</v>
      </c>
      <c r="E247" s="118" t="s">
        <v>500</v>
      </c>
      <c r="F247" s="102">
        <v>1</v>
      </c>
      <c r="G247" s="119">
        <v>22.747</v>
      </c>
      <c r="H247" s="132"/>
      <c r="I247" s="120">
        <f t="shared" si="5"/>
        <v>0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  <c r="RA247"/>
      <c r="RB247"/>
      <c r="RC247"/>
      <c r="RD247"/>
      <c r="RE247"/>
      <c r="RF247"/>
      <c r="RG247"/>
      <c r="RH247"/>
      <c r="RI247"/>
      <c r="RJ247"/>
      <c r="RK247"/>
      <c r="RL247"/>
      <c r="RM247"/>
      <c r="RN247"/>
      <c r="RO247"/>
      <c r="RP247"/>
      <c r="RQ247"/>
      <c r="RR247"/>
      <c r="RS247"/>
      <c r="RT247"/>
      <c r="RU247"/>
      <c r="RV247"/>
      <c r="RW247"/>
      <c r="RX247"/>
      <c r="RY247"/>
      <c r="RZ247"/>
      <c r="SA247"/>
      <c r="SB247"/>
      <c r="SC247"/>
      <c r="SD247"/>
      <c r="SE247"/>
      <c r="SF247"/>
      <c r="SG247"/>
      <c r="SH247"/>
      <c r="SI247"/>
      <c r="SJ247"/>
      <c r="SK247"/>
      <c r="SL247"/>
      <c r="SM247"/>
      <c r="SN247"/>
      <c r="SO247"/>
      <c r="SP247"/>
      <c r="SQ247"/>
      <c r="SR247"/>
      <c r="SS247"/>
      <c r="ST247"/>
      <c r="SU247"/>
      <c r="SV247"/>
      <c r="SW247"/>
      <c r="SX247"/>
      <c r="SY247"/>
      <c r="SZ247"/>
      <c r="TA247"/>
      <c r="TB247"/>
      <c r="TC247"/>
      <c r="TD247"/>
      <c r="TE247"/>
      <c r="TF247"/>
      <c r="TG247"/>
      <c r="TH247"/>
      <c r="TI247"/>
      <c r="TJ247"/>
      <c r="TK247"/>
      <c r="TL247"/>
      <c r="TM247"/>
      <c r="TN247"/>
      <c r="TO247"/>
      <c r="TP247"/>
      <c r="TQ247"/>
      <c r="TR247"/>
      <c r="TS247"/>
      <c r="TT247"/>
      <c r="TU247"/>
      <c r="TV247"/>
      <c r="TW247"/>
      <c r="TX247"/>
      <c r="TY247"/>
      <c r="TZ247"/>
      <c r="UA247"/>
      <c r="UB247"/>
      <c r="UC247"/>
      <c r="UD247"/>
      <c r="UE247"/>
      <c r="UF247"/>
      <c r="UG247"/>
      <c r="UH247"/>
      <c r="UI247"/>
      <c r="UJ247"/>
      <c r="UK247"/>
      <c r="UL247"/>
      <c r="UM247"/>
      <c r="UN247"/>
      <c r="UO247"/>
      <c r="UP247"/>
      <c r="UQ247"/>
      <c r="UR247"/>
      <c r="US247"/>
      <c r="UT247"/>
      <c r="UU247"/>
      <c r="UV247"/>
      <c r="UW247"/>
      <c r="UX247"/>
      <c r="UY247"/>
      <c r="UZ247"/>
      <c r="VA247"/>
      <c r="VB247"/>
      <c r="VC247"/>
      <c r="VD247"/>
      <c r="VE247"/>
      <c r="VF247"/>
      <c r="VG247"/>
      <c r="VH247"/>
      <c r="VI247"/>
      <c r="VJ247"/>
      <c r="VK247"/>
      <c r="VL247"/>
      <c r="VM247"/>
      <c r="VN247"/>
      <c r="VO247"/>
      <c r="VP247"/>
      <c r="VQ247"/>
      <c r="VR247"/>
      <c r="VS247"/>
      <c r="VT247"/>
      <c r="VU247"/>
      <c r="VV247"/>
      <c r="VW247"/>
      <c r="VX247"/>
      <c r="VY247"/>
      <c r="VZ247"/>
      <c r="WA247"/>
      <c r="WB247"/>
      <c r="WC247"/>
      <c r="WD247"/>
      <c r="WE247"/>
      <c r="WF247"/>
      <c r="WG247"/>
      <c r="WH247"/>
      <c r="WI247"/>
      <c r="WJ247"/>
      <c r="WK247"/>
      <c r="WL247"/>
      <c r="WM247"/>
      <c r="WN247"/>
      <c r="WO247"/>
      <c r="WP247"/>
      <c r="WQ247"/>
      <c r="WR247"/>
      <c r="WS247"/>
      <c r="WT247"/>
      <c r="WU247"/>
      <c r="WV247"/>
      <c r="WW247"/>
      <c r="WX247"/>
      <c r="WY247"/>
      <c r="WZ247"/>
      <c r="XA247"/>
      <c r="XB247"/>
      <c r="XC247"/>
      <c r="XD247"/>
      <c r="XE247"/>
      <c r="XF247"/>
      <c r="XG247"/>
      <c r="XH247"/>
      <c r="XI247"/>
      <c r="XJ247"/>
      <c r="XK247"/>
      <c r="XL247"/>
      <c r="XM247"/>
      <c r="XN247"/>
      <c r="XO247"/>
      <c r="XP247"/>
      <c r="XQ247"/>
      <c r="XR247"/>
      <c r="XS247"/>
      <c r="XT247"/>
      <c r="XU247"/>
      <c r="XV247"/>
      <c r="XW247"/>
      <c r="XX247"/>
      <c r="XY247"/>
      <c r="XZ247"/>
      <c r="YA247"/>
      <c r="YB247"/>
      <c r="YC247"/>
      <c r="YD247"/>
      <c r="YE247"/>
      <c r="YF247"/>
      <c r="YG247"/>
      <c r="YH247"/>
      <c r="YI247"/>
      <c r="YJ247"/>
      <c r="YK247"/>
      <c r="YL247"/>
      <c r="YM247"/>
      <c r="YN247"/>
      <c r="YO247"/>
      <c r="YP247"/>
      <c r="YQ247"/>
      <c r="YR247"/>
      <c r="YS247"/>
      <c r="YT247"/>
      <c r="YU247"/>
      <c r="YV247"/>
      <c r="YW247"/>
      <c r="YX247"/>
      <c r="YY247"/>
      <c r="YZ247"/>
      <c r="ZA247"/>
      <c r="ZB247"/>
      <c r="ZC247"/>
      <c r="ZD247"/>
      <c r="ZE247"/>
      <c r="ZF247"/>
      <c r="ZG247"/>
      <c r="ZH247"/>
      <c r="ZI247"/>
      <c r="ZJ247"/>
      <c r="ZK247"/>
      <c r="ZL247"/>
      <c r="ZM247"/>
      <c r="ZN247"/>
      <c r="ZO247"/>
      <c r="ZP247"/>
      <c r="ZQ247"/>
      <c r="ZR247"/>
      <c r="ZS247"/>
      <c r="ZT247"/>
      <c r="ZU247"/>
      <c r="ZV247"/>
      <c r="ZW247"/>
      <c r="ZX247"/>
      <c r="ZY247"/>
      <c r="ZZ247"/>
      <c r="AAA247"/>
      <c r="AAB247"/>
      <c r="AAC247"/>
      <c r="AAD247"/>
      <c r="AAE247"/>
      <c r="AAF247"/>
      <c r="AAG247"/>
      <c r="AAH247"/>
      <c r="AAI247"/>
      <c r="AAJ247"/>
      <c r="AAK247"/>
      <c r="AAL247"/>
      <c r="AAM247"/>
      <c r="AAN247"/>
      <c r="AAO247"/>
      <c r="AAP247"/>
      <c r="AAQ247"/>
      <c r="AAR247"/>
      <c r="AAS247"/>
      <c r="AAT247"/>
      <c r="AAU247"/>
      <c r="AAV247"/>
      <c r="AAW247"/>
      <c r="AAX247"/>
      <c r="AAY247"/>
      <c r="AAZ247"/>
      <c r="ABA247"/>
      <c r="ABB247"/>
      <c r="ABC247"/>
      <c r="ABD247"/>
      <c r="ABE247"/>
      <c r="ABF247"/>
      <c r="ABG247"/>
      <c r="ABH247"/>
      <c r="ABI247"/>
      <c r="ABJ247"/>
      <c r="ABK247"/>
      <c r="ABL247"/>
      <c r="ABM247"/>
      <c r="ABN247"/>
      <c r="ABO247"/>
      <c r="ABP247"/>
      <c r="ABQ247"/>
      <c r="ABR247"/>
      <c r="ABS247"/>
      <c r="ABT247"/>
      <c r="ABU247"/>
      <c r="ABV247"/>
      <c r="ABW247"/>
      <c r="ABX247"/>
      <c r="ABY247"/>
      <c r="ABZ247"/>
      <c r="ACA247"/>
      <c r="ACB247"/>
      <c r="ACC247"/>
      <c r="ACD247"/>
      <c r="ACE247"/>
      <c r="ACF247"/>
      <c r="ACG247"/>
      <c r="ACH247"/>
      <c r="ACI247"/>
      <c r="ACJ247"/>
      <c r="ACK247"/>
      <c r="ACL247"/>
      <c r="ACM247"/>
      <c r="ACN247"/>
      <c r="ACO247"/>
      <c r="ACP247"/>
      <c r="ACQ247"/>
      <c r="ACR247"/>
      <c r="ACS247"/>
      <c r="ACT247"/>
      <c r="ACU247"/>
      <c r="ACV247"/>
      <c r="ACW247"/>
      <c r="ACX247"/>
      <c r="ACY247"/>
      <c r="ACZ247"/>
      <c r="ADA247"/>
      <c r="ADB247"/>
      <c r="ADC247"/>
      <c r="ADD247"/>
      <c r="ADE247"/>
      <c r="ADF247"/>
      <c r="ADG247"/>
      <c r="ADH247"/>
      <c r="ADI247"/>
      <c r="ADJ247"/>
      <c r="ADK247"/>
      <c r="ADL247"/>
      <c r="ADM247"/>
      <c r="ADN247"/>
      <c r="ADO247"/>
      <c r="ADP247"/>
      <c r="ADQ247"/>
      <c r="ADR247"/>
      <c r="ADS247"/>
      <c r="ADT247"/>
      <c r="ADU247"/>
      <c r="ADV247"/>
      <c r="ADW247"/>
      <c r="ADX247"/>
      <c r="ADY247"/>
      <c r="ADZ247"/>
      <c r="AEA247"/>
      <c r="AEB247"/>
      <c r="AEC247"/>
      <c r="AED247"/>
      <c r="AEE247"/>
      <c r="AEF247"/>
      <c r="AEG247"/>
      <c r="AEH247"/>
      <c r="AEI247"/>
      <c r="AEJ247"/>
      <c r="AEK247"/>
      <c r="AEL247"/>
      <c r="AEM247"/>
      <c r="AEN247"/>
      <c r="AEO247"/>
      <c r="AEP247"/>
      <c r="AEQ247"/>
      <c r="AER247"/>
      <c r="AES247"/>
      <c r="AET247"/>
      <c r="AEU247"/>
      <c r="AEV247"/>
      <c r="AEW247"/>
      <c r="AEX247"/>
      <c r="AEY247"/>
      <c r="AEZ247"/>
      <c r="AFA247"/>
      <c r="AFB247"/>
      <c r="AFC247"/>
      <c r="AFD247"/>
      <c r="AFE247"/>
      <c r="AFF247"/>
      <c r="AFG247"/>
      <c r="AFH247"/>
      <c r="AFI247"/>
      <c r="AFJ247"/>
      <c r="AFK247"/>
      <c r="AFL247"/>
      <c r="AFM247"/>
      <c r="AFN247"/>
      <c r="AFO247"/>
      <c r="AFP247"/>
      <c r="AFQ247"/>
      <c r="AFR247"/>
      <c r="AFS247"/>
      <c r="AFT247"/>
      <c r="AFU247"/>
      <c r="AFV247"/>
      <c r="AFW247"/>
      <c r="AFX247"/>
      <c r="AFY247"/>
      <c r="AFZ247"/>
      <c r="AGA247"/>
      <c r="AGB247"/>
      <c r="AGC247"/>
      <c r="AGD247"/>
      <c r="AGE247"/>
      <c r="AGF247"/>
      <c r="AGG247"/>
      <c r="AGH247"/>
      <c r="AGI247"/>
      <c r="AGJ247"/>
      <c r="AGK247"/>
      <c r="AGL247"/>
      <c r="AGM247"/>
      <c r="AGN247"/>
      <c r="AGO247"/>
      <c r="AGP247"/>
      <c r="AGQ247"/>
      <c r="AGR247"/>
      <c r="AGS247"/>
      <c r="AGT247"/>
      <c r="AGU247"/>
      <c r="AGV247"/>
      <c r="AGW247"/>
      <c r="AGX247"/>
      <c r="AGY247"/>
      <c r="AGZ247"/>
      <c r="AHA247"/>
      <c r="AHB247"/>
      <c r="AHC247"/>
      <c r="AHD247"/>
      <c r="AHE247"/>
      <c r="AHF247"/>
      <c r="AHG247"/>
      <c r="AHH247"/>
      <c r="AHI247"/>
      <c r="AHJ247"/>
      <c r="AHK247"/>
      <c r="AHL247"/>
      <c r="AHM247"/>
      <c r="AHN247"/>
      <c r="AHO247"/>
      <c r="AHP247"/>
      <c r="AHQ247"/>
      <c r="AHR247"/>
      <c r="AHS247"/>
      <c r="AHT247"/>
      <c r="AHU247"/>
      <c r="AHV247"/>
      <c r="AHW247"/>
      <c r="AHX247"/>
      <c r="AHY247"/>
      <c r="AHZ247"/>
      <c r="AIA247"/>
      <c r="AIB247"/>
      <c r="AIC247"/>
      <c r="AID247"/>
      <c r="AIE247"/>
      <c r="AIF247"/>
      <c r="AIG247"/>
      <c r="AIH247"/>
      <c r="AII247"/>
      <c r="AIJ247"/>
      <c r="AIK247"/>
      <c r="AIL247"/>
      <c r="AIM247"/>
      <c r="AIN247"/>
      <c r="AIO247"/>
      <c r="AIP247"/>
      <c r="AIQ247"/>
      <c r="AIR247"/>
      <c r="AIS247"/>
      <c r="AIT247"/>
      <c r="AIU247"/>
      <c r="AIV247"/>
      <c r="AIW247"/>
      <c r="AIX247"/>
      <c r="AIY247"/>
      <c r="AIZ247"/>
      <c r="AJA247"/>
      <c r="AJB247"/>
      <c r="AJC247"/>
      <c r="AJD247"/>
      <c r="AJE247"/>
      <c r="AJF247"/>
      <c r="AJG247"/>
      <c r="AJH247"/>
      <c r="AJI247"/>
      <c r="AJJ247"/>
      <c r="AJK247"/>
      <c r="AJL247"/>
      <c r="AJM247"/>
      <c r="AJN247"/>
      <c r="AJO247"/>
      <c r="AJP247"/>
      <c r="AJQ247"/>
      <c r="AJR247"/>
      <c r="AJS247"/>
      <c r="AJT247"/>
      <c r="AJU247"/>
      <c r="AJV247"/>
      <c r="AJW247"/>
      <c r="AJX247"/>
      <c r="AJY247"/>
      <c r="AJZ247"/>
      <c r="AKA247"/>
      <c r="AKB247"/>
      <c r="AKC247"/>
      <c r="AKD247"/>
      <c r="AKE247"/>
      <c r="AKF247"/>
      <c r="AKG247"/>
      <c r="AKH247"/>
      <c r="AKI247"/>
      <c r="AKJ247"/>
      <c r="AKK247"/>
      <c r="AKL247"/>
      <c r="AKM247"/>
      <c r="AKN247"/>
      <c r="AKO247"/>
      <c r="AKP247"/>
      <c r="AKQ247"/>
      <c r="AKR247"/>
      <c r="AKS247"/>
      <c r="AKT247"/>
      <c r="AKU247"/>
      <c r="AKV247"/>
      <c r="AKW247"/>
      <c r="AKX247"/>
      <c r="AKY247"/>
      <c r="AKZ247"/>
      <c r="ALA247"/>
      <c r="ALB247"/>
      <c r="ALC247"/>
      <c r="ALD247"/>
      <c r="ALE247"/>
      <c r="ALF247"/>
      <c r="ALG247"/>
      <c r="ALH247"/>
      <c r="ALI247"/>
      <c r="ALJ247"/>
      <c r="ALK247"/>
      <c r="ALL247"/>
      <c r="ALM247"/>
      <c r="ALN247"/>
      <c r="ALO247"/>
      <c r="ALP247"/>
      <c r="ALQ247"/>
      <c r="ALR247"/>
      <c r="ALS247"/>
      <c r="ALT247"/>
      <c r="ALU247"/>
      <c r="ALV247"/>
      <c r="ALW247"/>
      <c r="ALX247"/>
      <c r="ALY247"/>
      <c r="ALZ247"/>
      <c r="AMA247"/>
      <c r="AMB247"/>
      <c r="AMC247"/>
      <c r="AMD247"/>
      <c r="AME247"/>
      <c r="AMF247"/>
      <c r="AMG247"/>
    </row>
    <row r="248" spans="1:1021" ht="24.75" customHeight="1" x14ac:dyDescent="0.2">
      <c r="A248" s="114" t="s">
        <v>458</v>
      </c>
      <c r="B248" s="115" t="s">
        <v>305</v>
      </c>
      <c r="C248" s="121">
        <v>38099</v>
      </c>
      <c r="D248" s="117" t="s">
        <v>756</v>
      </c>
      <c r="E248" s="118" t="s">
        <v>500</v>
      </c>
      <c r="F248" s="102">
        <v>1</v>
      </c>
      <c r="G248" s="119">
        <v>22.747</v>
      </c>
      <c r="H248" s="132"/>
      <c r="I248" s="120">
        <f t="shared" si="5"/>
        <v>0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  <c r="PI248"/>
      <c r="PJ248"/>
      <c r="PK248"/>
      <c r="PL248"/>
      <c r="PM248"/>
      <c r="PN248"/>
      <c r="PO248"/>
      <c r="PP248"/>
      <c r="PQ248"/>
      <c r="PR248"/>
      <c r="PS248"/>
      <c r="PT248"/>
      <c r="PU248"/>
      <c r="PV248"/>
      <c r="PW248"/>
      <c r="PX248"/>
      <c r="PY248"/>
      <c r="PZ248"/>
      <c r="QA248"/>
      <c r="QB248"/>
      <c r="QC248"/>
      <c r="QD248"/>
      <c r="QE248"/>
      <c r="QF248"/>
      <c r="QG248"/>
      <c r="QH248"/>
      <c r="QI248"/>
      <c r="QJ248"/>
      <c r="QK248"/>
      <c r="QL248"/>
      <c r="QM248"/>
      <c r="QN248"/>
      <c r="QO248"/>
      <c r="QP248"/>
      <c r="QQ248"/>
      <c r="QR248"/>
      <c r="QS248"/>
      <c r="QT248"/>
      <c r="QU248"/>
      <c r="QV248"/>
      <c r="QW248"/>
      <c r="QX248"/>
      <c r="QY248"/>
      <c r="QZ248"/>
      <c r="RA248"/>
      <c r="RB248"/>
      <c r="RC248"/>
      <c r="RD248"/>
      <c r="RE248"/>
      <c r="RF248"/>
      <c r="RG248"/>
      <c r="RH248"/>
      <c r="RI248"/>
      <c r="RJ248"/>
      <c r="RK248"/>
      <c r="RL248"/>
      <c r="RM248"/>
      <c r="RN248"/>
      <c r="RO248"/>
      <c r="RP248"/>
      <c r="RQ248"/>
      <c r="RR248"/>
      <c r="RS248"/>
      <c r="RT248"/>
      <c r="RU248"/>
      <c r="RV248"/>
      <c r="RW248"/>
      <c r="RX248"/>
      <c r="RY248"/>
      <c r="RZ248"/>
      <c r="SA248"/>
      <c r="SB248"/>
      <c r="SC248"/>
      <c r="SD248"/>
      <c r="SE248"/>
      <c r="SF248"/>
      <c r="SG248"/>
      <c r="SH248"/>
      <c r="SI248"/>
      <c r="SJ248"/>
      <c r="SK248"/>
      <c r="SL248"/>
      <c r="SM248"/>
      <c r="SN248"/>
      <c r="SO248"/>
      <c r="SP248"/>
      <c r="SQ248"/>
      <c r="SR248"/>
      <c r="SS248"/>
      <c r="ST248"/>
      <c r="SU248"/>
      <c r="SV248"/>
      <c r="SW248"/>
      <c r="SX248"/>
      <c r="SY248"/>
      <c r="SZ248"/>
      <c r="TA248"/>
      <c r="TB248"/>
      <c r="TC248"/>
      <c r="TD248"/>
      <c r="TE248"/>
      <c r="TF248"/>
      <c r="TG248"/>
      <c r="TH248"/>
      <c r="TI248"/>
      <c r="TJ248"/>
      <c r="TK248"/>
      <c r="TL248"/>
      <c r="TM248"/>
      <c r="TN248"/>
      <c r="TO248"/>
      <c r="TP248"/>
      <c r="TQ248"/>
      <c r="TR248"/>
      <c r="TS248"/>
      <c r="TT248"/>
      <c r="TU248"/>
      <c r="TV248"/>
      <c r="TW248"/>
      <c r="TX248"/>
      <c r="TY248"/>
      <c r="TZ248"/>
      <c r="UA248"/>
      <c r="UB248"/>
      <c r="UC248"/>
      <c r="UD248"/>
      <c r="UE248"/>
      <c r="UF248"/>
      <c r="UG248"/>
      <c r="UH248"/>
      <c r="UI248"/>
      <c r="UJ248"/>
      <c r="UK248"/>
      <c r="UL248"/>
      <c r="UM248"/>
      <c r="UN248"/>
      <c r="UO248"/>
      <c r="UP248"/>
      <c r="UQ248"/>
      <c r="UR248"/>
      <c r="US248"/>
      <c r="UT248"/>
      <c r="UU248"/>
      <c r="UV248"/>
      <c r="UW248"/>
      <c r="UX248"/>
      <c r="UY248"/>
      <c r="UZ248"/>
      <c r="VA248"/>
      <c r="VB248"/>
      <c r="VC248"/>
      <c r="VD248"/>
      <c r="VE248"/>
      <c r="VF248"/>
      <c r="VG248"/>
      <c r="VH248"/>
      <c r="VI248"/>
      <c r="VJ248"/>
      <c r="VK248"/>
      <c r="VL248"/>
      <c r="VM248"/>
      <c r="VN248"/>
      <c r="VO248"/>
      <c r="VP248"/>
      <c r="VQ248"/>
      <c r="VR248"/>
      <c r="VS248"/>
      <c r="VT248"/>
      <c r="VU248"/>
      <c r="VV248"/>
      <c r="VW248"/>
      <c r="VX248"/>
      <c r="VY248"/>
      <c r="VZ248"/>
      <c r="WA248"/>
      <c r="WB248"/>
      <c r="WC248"/>
      <c r="WD248"/>
      <c r="WE248"/>
      <c r="WF248"/>
      <c r="WG248"/>
      <c r="WH248"/>
      <c r="WI248"/>
      <c r="WJ248"/>
      <c r="WK248"/>
      <c r="WL248"/>
      <c r="WM248"/>
      <c r="WN248"/>
      <c r="WO248"/>
      <c r="WP248"/>
      <c r="WQ248"/>
      <c r="WR248"/>
      <c r="WS248"/>
      <c r="WT248"/>
      <c r="WU248"/>
      <c r="WV248"/>
      <c r="WW248"/>
      <c r="WX248"/>
      <c r="WY248"/>
      <c r="WZ248"/>
      <c r="XA248"/>
      <c r="XB248"/>
      <c r="XC248"/>
      <c r="XD248"/>
      <c r="XE248"/>
      <c r="XF248"/>
      <c r="XG248"/>
      <c r="XH248"/>
      <c r="XI248"/>
      <c r="XJ248"/>
      <c r="XK248"/>
      <c r="XL248"/>
      <c r="XM248"/>
      <c r="XN248"/>
      <c r="XO248"/>
      <c r="XP248"/>
      <c r="XQ248"/>
      <c r="XR248"/>
      <c r="XS248"/>
      <c r="XT248"/>
      <c r="XU248"/>
      <c r="XV248"/>
      <c r="XW248"/>
      <c r="XX248"/>
      <c r="XY248"/>
      <c r="XZ248"/>
      <c r="YA248"/>
      <c r="YB248"/>
      <c r="YC248"/>
      <c r="YD248"/>
      <c r="YE248"/>
      <c r="YF248"/>
      <c r="YG248"/>
      <c r="YH248"/>
      <c r="YI248"/>
      <c r="YJ248"/>
      <c r="YK248"/>
      <c r="YL248"/>
      <c r="YM248"/>
      <c r="YN248"/>
      <c r="YO248"/>
      <c r="YP248"/>
      <c r="YQ248"/>
      <c r="YR248"/>
      <c r="YS248"/>
      <c r="YT248"/>
      <c r="YU248"/>
      <c r="YV248"/>
      <c r="YW248"/>
      <c r="YX248"/>
      <c r="YY248"/>
      <c r="YZ248"/>
      <c r="ZA248"/>
      <c r="ZB248"/>
      <c r="ZC248"/>
      <c r="ZD248"/>
      <c r="ZE248"/>
      <c r="ZF248"/>
      <c r="ZG248"/>
      <c r="ZH248"/>
      <c r="ZI248"/>
      <c r="ZJ248"/>
      <c r="ZK248"/>
      <c r="ZL248"/>
      <c r="ZM248"/>
      <c r="ZN248"/>
      <c r="ZO248"/>
      <c r="ZP248"/>
      <c r="ZQ248"/>
      <c r="ZR248"/>
      <c r="ZS248"/>
      <c r="ZT248"/>
      <c r="ZU248"/>
      <c r="ZV248"/>
      <c r="ZW248"/>
      <c r="ZX248"/>
      <c r="ZY248"/>
      <c r="ZZ248"/>
      <c r="AAA248"/>
      <c r="AAB248"/>
      <c r="AAC248"/>
      <c r="AAD248"/>
      <c r="AAE248"/>
      <c r="AAF248"/>
      <c r="AAG248"/>
      <c r="AAH248"/>
      <c r="AAI248"/>
      <c r="AAJ248"/>
      <c r="AAK248"/>
      <c r="AAL248"/>
      <c r="AAM248"/>
      <c r="AAN248"/>
      <c r="AAO248"/>
      <c r="AAP248"/>
      <c r="AAQ248"/>
      <c r="AAR248"/>
      <c r="AAS248"/>
      <c r="AAT248"/>
      <c r="AAU248"/>
      <c r="AAV248"/>
      <c r="AAW248"/>
      <c r="AAX248"/>
      <c r="AAY248"/>
      <c r="AAZ248"/>
      <c r="ABA248"/>
      <c r="ABB248"/>
      <c r="ABC248"/>
      <c r="ABD248"/>
      <c r="ABE248"/>
      <c r="ABF248"/>
      <c r="ABG248"/>
      <c r="ABH248"/>
      <c r="ABI248"/>
      <c r="ABJ248"/>
      <c r="ABK248"/>
      <c r="ABL248"/>
      <c r="ABM248"/>
      <c r="ABN248"/>
      <c r="ABO248"/>
      <c r="ABP248"/>
      <c r="ABQ248"/>
      <c r="ABR248"/>
      <c r="ABS248"/>
      <c r="ABT248"/>
      <c r="ABU248"/>
      <c r="ABV248"/>
      <c r="ABW248"/>
      <c r="ABX248"/>
      <c r="ABY248"/>
      <c r="ABZ248"/>
      <c r="ACA248"/>
      <c r="ACB248"/>
      <c r="ACC248"/>
      <c r="ACD248"/>
      <c r="ACE248"/>
      <c r="ACF248"/>
      <c r="ACG248"/>
      <c r="ACH248"/>
      <c r="ACI248"/>
      <c r="ACJ248"/>
      <c r="ACK248"/>
      <c r="ACL248"/>
      <c r="ACM248"/>
      <c r="ACN248"/>
      <c r="ACO248"/>
      <c r="ACP248"/>
      <c r="ACQ248"/>
      <c r="ACR248"/>
      <c r="ACS248"/>
      <c r="ACT248"/>
      <c r="ACU248"/>
      <c r="ACV248"/>
      <c r="ACW248"/>
      <c r="ACX248"/>
      <c r="ACY248"/>
      <c r="ACZ248"/>
      <c r="ADA248"/>
      <c r="ADB248"/>
      <c r="ADC248"/>
      <c r="ADD248"/>
      <c r="ADE248"/>
      <c r="ADF248"/>
      <c r="ADG248"/>
      <c r="ADH248"/>
      <c r="ADI248"/>
      <c r="ADJ248"/>
      <c r="ADK248"/>
      <c r="ADL248"/>
      <c r="ADM248"/>
      <c r="ADN248"/>
      <c r="ADO248"/>
      <c r="ADP248"/>
      <c r="ADQ248"/>
      <c r="ADR248"/>
      <c r="ADS248"/>
      <c r="ADT248"/>
      <c r="ADU248"/>
      <c r="ADV248"/>
      <c r="ADW248"/>
      <c r="ADX248"/>
      <c r="ADY248"/>
      <c r="ADZ248"/>
      <c r="AEA248"/>
      <c r="AEB248"/>
      <c r="AEC248"/>
      <c r="AED248"/>
      <c r="AEE248"/>
      <c r="AEF248"/>
      <c r="AEG248"/>
      <c r="AEH248"/>
      <c r="AEI248"/>
      <c r="AEJ248"/>
      <c r="AEK248"/>
      <c r="AEL248"/>
      <c r="AEM248"/>
      <c r="AEN248"/>
      <c r="AEO248"/>
      <c r="AEP248"/>
      <c r="AEQ248"/>
      <c r="AER248"/>
      <c r="AES248"/>
      <c r="AET248"/>
      <c r="AEU248"/>
      <c r="AEV248"/>
      <c r="AEW248"/>
      <c r="AEX248"/>
      <c r="AEY248"/>
      <c r="AEZ248"/>
      <c r="AFA248"/>
      <c r="AFB248"/>
      <c r="AFC248"/>
      <c r="AFD248"/>
      <c r="AFE248"/>
      <c r="AFF248"/>
      <c r="AFG248"/>
      <c r="AFH248"/>
      <c r="AFI248"/>
      <c r="AFJ248"/>
      <c r="AFK248"/>
      <c r="AFL248"/>
      <c r="AFM248"/>
      <c r="AFN248"/>
      <c r="AFO248"/>
      <c r="AFP248"/>
      <c r="AFQ248"/>
      <c r="AFR248"/>
      <c r="AFS248"/>
      <c r="AFT248"/>
      <c r="AFU248"/>
      <c r="AFV248"/>
      <c r="AFW248"/>
      <c r="AFX248"/>
      <c r="AFY248"/>
      <c r="AFZ248"/>
      <c r="AGA248"/>
      <c r="AGB248"/>
      <c r="AGC248"/>
      <c r="AGD248"/>
      <c r="AGE248"/>
      <c r="AGF248"/>
      <c r="AGG248"/>
      <c r="AGH248"/>
      <c r="AGI248"/>
      <c r="AGJ248"/>
      <c r="AGK248"/>
      <c r="AGL248"/>
      <c r="AGM248"/>
      <c r="AGN248"/>
      <c r="AGO248"/>
      <c r="AGP248"/>
      <c r="AGQ248"/>
      <c r="AGR248"/>
      <c r="AGS248"/>
      <c r="AGT248"/>
      <c r="AGU248"/>
      <c r="AGV248"/>
      <c r="AGW248"/>
      <c r="AGX248"/>
      <c r="AGY248"/>
      <c r="AGZ248"/>
      <c r="AHA248"/>
      <c r="AHB248"/>
      <c r="AHC248"/>
      <c r="AHD248"/>
      <c r="AHE248"/>
      <c r="AHF248"/>
      <c r="AHG248"/>
      <c r="AHH248"/>
      <c r="AHI248"/>
      <c r="AHJ248"/>
      <c r="AHK248"/>
      <c r="AHL248"/>
      <c r="AHM248"/>
      <c r="AHN248"/>
      <c r="AHO248"/>
      <c r="AHP248"/>
      <c r="AHQ248"/>
      <c r="AHR248"/>
      <c r="AHS248"/>
      <c r="AHT248"/>
      <c r="AHU248"/>
      <c r="AHV248"/>
      <c r="AHW248"/>
      <c r="AHX248"/>
      <c r="AHY248"/>
      <c r="AHZ248"/>
      <c r="AIA248"/>
      <c r="AIB248"/>
      <c r="AIC248"/>
      <c r="AID248"/>
      <c r="AIE248"/>
      <c r="AIF248"/>
      <c r="AIG248"/>
      <c r="AIH248"/>
      <c r="AII248"/>
      <c r="AIJ248"/>
      <c r="AIK248"/>
      <c r="AIL248"/>
      <c r="AIM248"/>
      <c r="AIN248"/>
      <c r="AIO248"/>
      <c r="AIP248"/>
      <c r="AIQ248"/>
      <c r="AIR248"/>
      <c r="AIS248"/>
      <c r="AIT248"/>
      <c r="AIU248"/>
      <c r="AIV248"/>
      <c r="AIW248"/>
      <c r="AIX248"/>
      <c r="AIY248"/>
      <c r="AIZ248"/>
      <c r="AJA248"/>
      <c r="AJB248"/>
      <c r="AJC248"/>
      <c r="AJD248"/>
      <c r="AJE248"/>
      <c r="AJF248"/>
      <c r="AJG248"/>
      <c r="AJH248"/>
      <c r="AJI248"/>
      <c r="AJJ248"/>
      <c r="AJK248"/>
      <c r="AJL248"/>
      <c r="AJM248"/>
      <c r="AJN248"/>
      <c r="AJO248"/>
      <c r="AJP248"/>
      <c r="AJQ248"/>
      <c r="AJR248"/>
      <c r="AJS248"/>
      <c r="AJT248"/>
      <c r="AJU248"/>
      <c r="AJV248"/>
      <c r="AJW248"/>
      <c r="AJX248"/>
      <c r="AJY248"/>
      <c r="AJZ248"/>
      <c r="AKA248"/>
      <c r="AKB248"/>
      <c r="AKC248"/>
      <c r="AKD248"/>
      <c r="AKE248"/>
      <c r="AKF248"/>
      <c r="AKG248"/>
      <c r="AKH248"/>
      <c r="AKI248"/>
      <c r="AKJ248"/>
      <c r="AKK248"/>
      <c r="AKL248"/>
      <c r="AKM248"/>
      <c r="AKN248"/>
      <c r="AKO248"/>
      <c r="AKP248"/>
      <c r="AKQ248"/>
      <c r="AKR248"/>
      <c r="AKS248"/>
      <c r="AKT248"/>
      <c r="AKU248"/>
      <c r="AKV248"/>
      <c r="AKW248"/>
      <c r="AKX248"/>
      <c r="AKY248"/>
      <c r="AKZ248"/>
      <c r="ALA248"/>
      <c r="ALB248"/>
      <c r="ALC248"/>
      <c r="ALD248"/>
      <c r="ALE248"/>
      <c r="ALF248"/>
      <c r="ALG248"/>
      <c r="ALH248"/>
      <c r="ALI248"/>
      <c r="ALJ248"/>
      <c r="ALK248"/>
      <c r="ALL248"/>
      <c r="ALM248"/>
      <c r="ALN248"/>
      <c r="ALO248"/>
      <c r="ALP248"/>
      <c r="ALQ248"/>
      <c r="ALR248"/>
      <c r="ALS248"/>
      <c r="ALT248"/>
      <c r="ALU248"/>
      <c r="ALV248"/>
      <c r="ALW248"/>
      <c r="ALX248"/>
      <c r="ALY248"/>
      <c r="ALZ248"/>
      <c r="AMA248"/>
      <c r="AMB248"/>
      <c r="AMC248"/>
      <c r="AMD248"/>
      <c r="AME248"/>
      <c r="AMF248"/>
      <c r="AMG248"/>
    </row>
    <row r="249" spans="1:1021" ht="24.75" customHeight="1" x14ac:dyDescent="0.2">
      <c r="A249" s="114" t="s">
        <v>458</v>
      </c>
      <c r="B249" s="115" t="s">
        <v>305</v>
      </c>
      <c r="C249" s="121">
        <v>38102</v>
      </c>
      <c r="D249" s="117" t="s">
        <v>783</v>
      </c>
      <c r="E249" s="118" t="s">
        <v>500</v>
      </c>
      <c r="F249" s="102">
        <v>1</v>
      </c>
      <c r="G249" s="119">
        <v>22.747</v>
      </c>
      <c r="H249" s="132"/>
      <c r="I249" s="120">
        <f t="shared" si="5"/>
        <v>0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  <c r="PI249"/>
      <c r="PJ249"/>
      <c r="PK249"/>
      <c r="PL249"/>
      <c r="PM249"/>
      <c r="PN249"/>
      <c r="PO249"/>
      <c r="PP249"/>
      <c r="PQ249"/>
      <c r="PR249"/>
      <c r="PS249"/>
      <c r="PT249"/>
      <c r="PU249"/>
      <c r="PV249"/>
      <c r="PW249"/>
      <c r="PX249"/>
      <c r="PY249"/>
      <c r="PZ249"/>
      <c r="QA249"/>
      <c r="QB249"/>
      <c r="QC249"/>
      <c r="QD249"/>
      <c r="QE249"/>
      <c r="QF249"/>
      <c r="QG249"/>
      <c r="QH249"/>
      <c r="QI249"/>
      <c r="QJ249"/>
      <c r="QK249"/>
      <c r="QL249"/>
      <c r="QM249"/>
      <c r="QN249"/>
      <c r="QO249"/>
      <c r="QP249"/>
      <c r="QQ249"/>
      <c r="QR249"/>
      <c r="QS249"/>
      <c r="QT249"/>
      <c r="QU249"/>
      <c r="QV249"/>
      <c r="QW249"/>
      <c r="QX249"/>
      <c r="QY249"/>
      <c r="QZ249"/>
      <c r="RA249"/>
      <c r="RB249"/>
      <c r="RC249"/>
      <c r="RD249"/>
      <c r="RE249"/>
      <c r="RF249"/>
      <c r="RG249"/>
      <c r="RH249"/>
      <c r="RI249"/>
      <c r="RJ249"/>
      <c r="RK249"/>
      <c r="RL249"/>
      <c r="RM249"/>
      <c r="RN249"/>
      <c r="RO249"/>
      <c r="RP249"/>
      <c r="RQ249"/>
      <c r="RR249"/>
      <c r="RS249"/>
      <c r="RT249"/>
      <c r="RU249"/>
      <c r="RV249"/>
      <c r="RW249"/>
      <c r="RX249"/>
      <c r="RY249"/>
      <c r="RZ249"/>
      <c r="SA249"/>
      <c r="SB249"/>
      <c r="SC249"/>
      <c r="SD249"/>
      <c r="SE249"/>
      <c r="SF249"/>
      <c r="SG249"/>
      <c r="SH249"/>
      <c r="SI249"/>
      <c r="SJ249"/>
      <c r="SK249"/>
      <c r="SL249"/>
      <c r="SM249"/>
      <c r="SN249"/>
      <c r="SO249"/>
      <c r="SP249"/>
      <c r="SQ249"/>
      <c r="SR249"/>
      <c r="SS249"/>
      <c r="ST249"/>
      <c r="SU249"/>
      <c r="SV249"/>
      <c r="SW249"/>
      <c r="SX249"/>
      <c r="SY249"/>
      <c r="SZ249"/>
      <c r="TA249"/>
      <c r="TB249"/>
      <c r="TC249"/>
      <c r="TD249"/>
      <c r="TE249"/>
      <c r="TF249"/>
      <c r="TG249"/>
      <c r="TH249"/>
      <c r="TI249"/>
      <c r="TJ249"/>
      <c r="TK249"/>
      <c r="TL249"/>
      <c r="TM249"/>
      <c r="TN249"/>
      <c r="TO249"/>
      <c r="TP249"/>
      <c r="TQ249"/>
      <c r="TR249"/>
      <c r="TS249"/>
      <c r="TT249"/>
      <c r="TU249"/>
      <c r="TV249"/>
      <c r="TW249"/>
      <c r="TX249"/>
      <c r="TY249"/>
      <c r="TZ249"/>
      <c r="UA249"/>
      <c r="UB249"/>
      <c r="UC249"/>
      <c r="UD249"/>
      <c r="UE249"/>
      <c r="UF249"/>
      <c r="UG249"/>
      <c r="UH249"/>
      <c r="UI249"/>
      <c r="UJ249"/>
      <c r="UK249"/>
      <c r="UL249"/>
      <c r="UM249"/>
      <c r="UN249"/>
      <c r="UO249"/>
      <c r="UP249"/>
      <c r="UQ249"/>
      <c r="UR249"/>
      <c r="US249"/>
      <c r="UT249"/>
      <c r="UU249"/>
      <c r="UV249"/>
      <c r="UW249"/>
      <c r="UX249"/>
      <c r="UY249"/>
      <c r="UZ249"/>
      <c r="VA249"/>
      <c r="VB249"/>
      <c r="VC249"/>
      <c r="VD249"/>
      <c r="VE249"/>
      <c r="VF249"/>
      <c r="VG249"/>
      <c r="VH249"/>
      <c r="VI249"/>
      <c r="VJ249"/>
      <c r="VK249"/>
      <c r="VL249"/>
      <c r="VM249"/>
      <c r="VN249"/>
      <c r="VO249"/>
      <c r="VP249"/>
      <c r="VQ249"/>
      <c r="VR249"/>
      <c r="VS249"/>
      <c r="VT249"/>
      <c r="VU249"/>
      <c r="VV249"/>
      <c r="VW249"/>
      <c r="VX249"/>
      <c r="VY249"/>
      <c r="VZ249"/>
      <c r="WA249"/>
      <c r="WB249"/>
      <c r="WC249"/>
      <c r="WD249"/>
      <c r="WE249"/>
      <c r="WF249"/>
      <c r="WG249"/>
      <c r="WH249"/>
      <c r="WI249"/>
      <c r="WJ249"/>
      <c r="WK249"/>
      <c r="WL249"/>
      <c r="WM249"/>
      <c r="WN249"/>
      <c r="WO249"/>
      <c r="WP249"/>
      <c r="WQ249"/>
      <c r="WR249"/>
      <c r="WS249"/>
      <c r="WT249"/>
      <c r="WU249"/>
      <c r="WV249"/>
      <c r="WW249"/>
      <c r="WX249"/>
      <c r="WY249"/>
      <c r="WZ249"/>
      <c r="XA249"/>
      <c r="XB249"/>
      <c r="XC249"/>
      <c r="XD249"/>
      <c r="XE249"/>
      <c r="XF249"/>
      <c r="XG249"/>
      <c r="XH249"/>
      <c r="XI249"/>
      <c r="XJ249"/>
      <c r="XK249"/>
      <c r="XL249"/>
      <c r="XM249"/>
      <c r="XN249"/>
      <c r="XO249"/>
      <c r="XP249"/>
      <c r="XQ249"/>
      <c r="XR249"/>
      <c r="XS249"/>
      <c r="XT249"/>
      <c r="XU249"/>
      <c r="XV249"/>
      <c r="XW249"/>
      <c r="XX249"/>
      <c r="XY249"/>
      <c r="XZ249"/>
      <c r="YA249"/>
      <c r="YB249"/>
      <c r="YC249"/>
      <c r="YD249"/>
      <c r="YE249"/>
      <c r="YF249"/>
      <c r="YG249"/>
      <c r="YH249"/>
      <c r="YI249"/>
      <c r="YJ249"/>
      <c r="YK249"/>
      <c r="YL249"/>
      <c r="YM249"/>
      <c r="YN249"/>
      <c r="YO249"/>
      <c r="YP249"/>
      <c r="YQ249"/>
      <c r="YR249"/>
      <c r="YS249"/>
      <c r="YT249"/>
      <c r="YU249"/>
      <c r="YV249"/>
      <c r="YW249"/>
      <c r="YX249"/>
      <c r="YY249"/>
      <c r="YZ249"/>
      <c r="ZA249"/>
      <c r="ZB249"/>
      <c r="ZC249"/>
      <c r="ZD249"/>
      <c r="ZE249"/>
      <c r="ZF249"/>
      <c r="ZG249"/>
      <c r="ZH249"/>
      <c r="ZI249"/>
      <c r="ZJ249"/>
      <c r="ZK249"/>
      <c r="ZL249"/>
      <c r="ZM249"/>
      <c r="ZN249"/>
      <c r="ZO249"/>
      <c r="ZP249"/>
      <c r="ZQ249"/>
      <c r="ZR249"/>
      <c r="ZS249"/>
      <c r="ZT249"/>
      <c r="ZU249"/>
      <c r="ZV249"/>
      <c r="ZW249"/>
      <c r="ZX249"/>
      <c r="ZY249"/>
      <c r="ZZ249"/>
      <c r="AAA249"/>
      <c r="AAB249"/>
      <c r="AAC249"/>
      <c r="AAD249"/>
      <c r="AAE249"/>
      <c r="AAF249"/>
      <c r="AAG249"/>
      <c r="AAH249"/>
      <c r="AAI249"/>
      <c r="AAJ249"/>
      <c r="AAK249"/>
      <c r="AAL249"/>
      <c r="AAM249"/>
      <c r="AAN249"/>
      <c r="AAO249"/>
      <c r="AAP249"/>
      <c r="AAQ249"/>
      <c r="AAR249"/>
      <c r="AAS249"/>
      <c r="AAT249"/>
      <c r="AAU249"/>
      <c r="AAV249"/>
      <c r="AAW249"/>
      <c r="AAX249"/>
      <c r="AAY249"/>
      <c r="AAZ249"/>
      <c r="ABA249"/>
      <c r="ABB249"/>
      <c r="ABC249"/>
      <c r="ABD249"/>
      <c r="ABE249"/>
      <c r="ABF249"/>
      <c r="ABG249"/>
      <c r="ABH249"/>
      <c r="ABI249"/>
      <c r="ABJ249"/>
      <c r="ABK249"/>
      <c r="ABL249"/>
      <c r="ABM249"/>
      <c r="ABN249"/>
      <c r="ABO249"/>
      <c r="ABP249"/>
      <c r="ABQ249"/>
      <c r="ABR249"/>
      <c r="ABS249"/>
      <c r="ABT249"/>
      <c r="ABU249"/>
      <c r="ABV249"/>
      <c r="ABW249"/>
      <c r="ABX249"/>
      <c r="ABY249"/>
      <c r="ABZ249"/>
      <c r="ACA249"/>
      <c r="ACB249"/>
      <c r="ACC249"/>
      <c r="ACD249"/>
      <c r="ACE249"/>
      <c r="ACF249"/>
      <c r="ACG249"/>
      <c r="ACH249"/>
      <c r="ACI249"/>
      <c r="ACJ249"/>
      <c r="ACK249"/>
      <c r="ACL249"/>
      <c r="ACM249"/>
      <c r="ACN249"/>
      <c r="ACO249"/>
      <c r="ACP249"/>
      <c r="ACQ249"/>
      <c r="ACR249"/>
      <c r="ACS249"/>
      <c r="ACT249"/>
      <c r="ACU249"/>
      <c r="ACV249"/>
      <c r="ACW249"/>
      <c r="ACX249"/>
      <c r="ACY249"/>
      <c r="ACZ249"/>
      <c r="ADA249"/>
      <c r="ADB249"/>
      <c r="ADC249"/>
      <c r="ADD249"/>
      <c r="ADE249"/>
      <c r="ADF249"/>
      <c r="ADG249"/>
      <c r="ADH249"/>
      <c r="ADI249"/>
      <c r="ADJ249"/>
      <c r="ADK249"/>
      <c r="ADL249"/>
      <c r="ADM249"/>
      <c r="ADN249"/>
      <c r="ADO249"/>
      <c r="ADP249"/>
      <c r="ADQ249"/>
      <c r="ADR249"/>
      <c r="ADS249"/>
      <c r="ADT249"/>
      <c r="ADU249"/>
      <c r="ADV249"/>
      <c r="ADW249"/>
      <c r="ADX249"/>
      <c r="ADY249"/>
      <c r="ADZ249"/>
      <c r="AEA249"/>
      <c r="AEB249"/>
      <c r="AEC249"/>
      <c r="AED249"/>
      <c r="AEE249"/>
      <c r="AEF249"/>
      <c r="AEG249"/>
      <c r="AEH249"/>
      <c r="AEI249"/>
      <c r="AEJ249"/>
      <c r="AEK249"/>
      <c r="AEL249"/>
      <c r="AEM249"/>
      <c r="AEN249"/>
      <c r="AEO249"/>
      <c r="AEP249"/>
      <c r="AEQ249"/>
      <c r="AER249"/>
      <c r="AES249"/>
      <c r="AET249"/>
      <c r="AEU249"/>
      <c r="AEV249"/>
      <c r="AEW249"/>
      <c r="AEX249"/>
      <c r="AEY249"/>
      <c r="AEZ249"/>
      <c r="AFA249"/>
      <c r="AFB249"/>
      <c r="AFC249"/>
      <c r="AFD249"/>
      <c r="AFE249"/>
      <c r="AFF249"/>
      <c r="AFG249"/>
      <c r="AFH249"/>
      <c r="AFI249"/>
      <c r="AFJ249"/>
      <c r="AFK249"/>
      <c r="AFL249"/>
      <c r="AFM249"/>
      <c r="AFN249"/>
      <c r="AFO249"/>
      <c r="AFP249"/>
      <c r="AFQ249"/>
      <c r="AFR249"/>
      <c r="AFS249"/>
      <c r="AFT249"/>
      <c r="AFU249"/>
      <c r="AFV249"/>
      <c r="AFW249"/>
      <c r="AFX249"/>
      <c r="AFY249"/>
      <c r="AFZ249"/>
      <c r="AGA249"/>
      <c r="AGB249"/>
      <c r="AGC249"/>
      <c r="AGD249"/>
      <c r="AGE249"/>
      <c r="AGF249"/>
      <c r="AGG249"/>
      <c r="AGH249"/>
      <c r="AGI249"/>
      <c r="AGJ249"/>
      <c r="AGK249"/>
      <c r="AGL249"/>
      <c r="AGM249"/>
      <c r="AGN249"/>
      <c r="AGO249"/>
      <c r="AGP249"/>
      <c r="AGQ249"/>
      <c r="AGR249"/>
      <c r="AGS249"/>
      <c r="AGT249"/>
      <c r="AGU249"/>
      <c r="AGV249"/>
      <c r="AGW249"/>
      <c r="AGX249"/>
      <c r="AGY249"/>
      <c r="AGZ249"/>
      <c r="AHA249"/>
      <c r="AHB249"/>
      <c r="AHC249"/>
      <c r="AHD249"/>
      <c r="AHE249"/>
      <c r="AHF249"/>
      <c r="AHG249"/>
      <c r="AHH249"/>
      <c r="AHI249"/>
      <c r="AHJ249"/>
      <c r="AHK249"/>
      <c r="AHL249"/>
      <c r="AHM249"/>
      <c r="AHN249"/>
      <c r="AHO249"/>
      <c r="AHP249"/>
      <c r="AHQ249"/>
      <c r="AHR249"/>
      <c r="AHS249"/>
      <c r="AHT249"/>
      <c r="AHU249"/>
      <c r="AHV249"/>
      <c r="AHW249"/>
      <c r="AHX249"/>
      <c r="AHY249"/>
      <c r="AHZ249"/>
      <c r="AIA249"/>
      <c r="AIB249"/>
      <c r="AIC249"/>
      <c r="AID249"/>
      <c r="AIE249"/>
      <c r="AIF249"/>
      <c r="AIG249"/>
      <c r="AIH249"/>
      <c r="AII249"/>
      <c r="AIJ249"/>
      <c r="AIK249"/>
      <c r="AIL249"/>
      <c r="AIM249"/>
      <c r="AIN249"/>
      <c r="AIO249"/>
      <c r="AIP249"/>
      <c r="AIQ249"/>
      <c r="AIR249"/>
      <c r="AIS249"/>
      <c r="AIT249"/>
      <c r="AIU249"/>
      <c r="AIV249"/>
      <c r="AIW249"/>
      <c r="AIX249"/>
      <c r="AIY249"/>
      <c r="AIZ249"/>
      <c r="AJA249"/>
      <c r="AJB249"/>
      <c r="AJC249"/>
      <c r="AJD249"/>
      <c r="AJE249"/>
      <c r="AJF249"/>
      <c r="AJG249"/>
      <c r="AJH249"/>
      <c r="AJI249"/>
      <c r="AJJ249"/>
      <c r="AJK249"/>
      <c r="AJL249"/>
      <c r="AJM249"/>
      <c r="AJN249"/>
      <c r="AJO249"/>
      <c r="AJP249"/>
      <c r="AJQ249"/>
      <c r="AJR249"/>
      <c r="AJS249"/>
      <c r="AJT249"/>
      <c r="AJU249"/>
      <c r="AJV249"/>
      <c r="AJW249"/>
      <c r="AJX249"/>
      <c r="AJY249"/>
      <c r="AJZ249"/>
      <c r="AKA249"/>
      <c r="AKB249"/>
      <c r="AKC249"/>
      <c r="AKD249"/>
      <c r="AKE249"/>
      <c r="AKF249"/>
      <c r="AKG249"/>
      <c r="AKH249"/>
      <c r="AKI249"/>
      <c r="AKJ249"/>
      <c r="AKK249"/>
      <c r="AKL249"/>
      <c r="AKM249"/>
      <c r="AKN249"/>
      <c r="AKO249"/>
      <c r="AKP249"/>
      <c r="AKQ249"/>
      <c r="AKR249"/>
      <c r="AKS249"/>
      <c r="AKT249"/>
      <c r="AKU249"/>
      <c r="AKV249"/>
      <c r="AKW249"/>
      <c r="AKX249"/>
      <c r="AKY249"/>
      <c r="AKZ249"/>
      <c r="ALA249"/>
      <c r="ALB249"/>
      <c r="ALC249"/>
      <c r="ALD249"/>
      <c r="ALE249"/>
      <c r="ALF249"/>
      <c r="ALG249"/>
      <c r="ALH249"/>
      <c r="ALI249"/>
      <c r="ALJ249"/>
      <c r="ALK249"/>
      <c r="ALL249"/>
      <c r="ALM249"/>
      <c r="ALN249"/>
      <c r="ALO249"/>
      <c r="ALP249"/>
      <c r="ALQ249"/>
      <c r="ALR249"/>
      <c r="ALS249"/>
      <c r="ALT249"/>
      <c r="ALU249"/>
      <c r="ALV249"/>
      <c r="ALW249"/>
      <c r="ALX249"/>
      <c r="ALY249"/>
      <c r="ALZ249"/>
      <c r="AMA249"/>
      <c r="AMB249"/>
      <c r="AMC249"/>
      <c r="AMD249"/>
      <c r="AME249"/>
      <c r="AMF249"/>
      <c r="AMG249"/>
    </row>
    <row r="250" spans="1:1021" ht="24.75" customHeight="1" x14ac:dyDescent="0.2">
      <c r="A250" s="114" t="s">
        <v>459</v>
      </c>
      <c r="B250" s="115" t="s">
        <v>305</v>
      </c>
      <c r="C250" s="121">
        <v>38062</v>
      </c>
      <c r="D250" s="117" t="s">
        <v>696</v>
      </c>
      <c r="E250" s="118" t="s">
        <v>500</v>
      </c>
      <c r="F250" s="102">
        <v>1</v>
      </c>
      <c r="G250" s="119">
        <v>11.3</v>
      </c>
      <c r="H250" s="132"/>
      <c r="I250" s="120">
        <f t="shared" si="5"/>
        <v>0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  <c r="PI250"/>
      <c r="PJ250"/>
      <c r="PK250"/>
      <c r="PL250"/>
      <c r="PM250"/>
      <c r="PN250"/>
      <c r="PO250"/>
      <c r="PP250"/>
      <c r="PQ250"/>
      <c r="PR250"/>
      <c r="PS250"/>
      <c r="PT250"/>
      <c r="PU250"/>
      <c r="PV250"/>
      <c r="PW250"/>
      <c r="PX250"/>
      <c r="PY250"/>
      <c r="PZ250"/>
      <c r="QA250"/>
      <c r="QB250"/>
      <c r="QC250"/>
      <c r="QD250"/>
      <c r="QE250"/>
      <c r="QF250"/>
      <c r="QG250"/>
      <c r="QH250"/>
      <c r="QI250"/>
      <c r="QJ250"/>
      <c r="QK250"/>
      <c r="QL250"/>
      <c r="QM250"/>
      <c r="QN250"/>
      <c r="QO250"/>
      <c r="QP250"/>
      <c r="QQ250"/>
      <c r="QR250"/>
      <c r="QS250"/>
      <c r="QT250"/>
      <c r="QU250"/>
      <c r="QV250"/>
      <c r="QW250"/>
      <c r="QX250"/>
      <c r="QY250"/>
      <c r="QZ250"/>
      <c r="RA250"/>
      <c r="RB250"/>
      <c r="RC250"/>
      <c r="RD250"/>
      <c r="RE250"/>
      <c r="RF250"/>
      <c r="RG250"/>
      <c r="RH250"/>
      <c r="RI250"/>
      <c r="RJ250"/>
      <c r="RK250"/>
      <c r="RL250"/>
      <c r="RM250"/>
      <c r="RN250"/>
      <c r="RO250"/>
      <c r="RP250"/>
      <c r="RQ250"/>
      <c r="RR250"/>
      <c r="RS250"/>
      <c r="RT250"/>
      <c r="RU250"/>
      <c r="RV250"/>
      <c r="RW250"/>
      <c r="RX250"/>
      <c r="RY250"/>
      <c r="RZ250"/>
      <c r="SA250"/>
      <c r="SB250"/>
      <c r="SC250"/>
      <c r="SD250"/>
      <c r="SE250"/>
      <c r="SF250"/>
      <c r="SG250"/>
      <c r="SH250"/>
      <c r="SI250"/>
      <c r="SJ250"/>
      <c r="SK250"/>
      <c r="SL250"/>
      <c r="SM250"/>
      <c r="SN250"/>
      <c r="SO250"/>
      <c r="SP250"/>
      <c r="SQ250"/>
      <c r="SR250"/>
      <c r="SS250"/>
      <c r="ST250"/>
      <c r="SU250"/>
      <c r="SV250"/>
      <c r="SW250"/>
      <c r="SX250"/>
      <c r="SY250"/>
      <c r="SZ250"/>
      <c r="TA250"/>
      <c r="TB250"/>
      <c r="TC250"/>
      <c r="TD250"/>
      <c r="TE250"/>
      <c r="TF250"/>
      <c r="TG250"/>
      <c r="TH250"/>
      <c r="TI250"/>
      <c r="TJ250"/>
      <c r="TK250"/>
      <c r="TL250"/>
      <c r="TM250"/>
      <c r="TN250"/>
      <c r="TO250"/>
      <c r="TP250"/>
      <c r="TQ250"/>
      <c r="TR250"/>
      <c r="TS250"/>
      <c r="TT250"/>
      <c r="TU250"/>
      <c r="TV250"/>
      <c r="TW250"/>
      <c r="TX250"/>
      <c r="TY250"/>
      <c r="TZ250"/>
      <c r="UA250"/>
      <c r="UB250"/>
      <c r="UC250"/>
      <c r="UD250"/>
      <c r="UE250"/>
      <c r="UF250"/>
      <c r="UG250"/>
      <c r="UH250"/>
      <c r="UI250"/>
      <c r="UJ250"/>
      <c r="UK250"/>
      <c r="UL250"/>
      <c r="UM250"/>
      <c r="UN250"/>
      <c r="UO250"/>
      <c r="UP250"/>
      <c r="UQ250"/>
      <c r="UR250"/>
      <c r="US250"/>
      <c r="UT250"/>
      <c r="UU250"/>
      <c r="UV250"/>
      <c r="UW250"/>
      <c r="UX250"/>
      <c r="UY250"/>
      <c r="UZ250"/>
      <c r="VA250"/>
      <c r="VB250"/>
      <c r="VC250"/>
      <c r="VD250"/>
      <c r="VE250"/>
      <c r="VF250"/>
      <c r="VG250"/>
      <c r="VH250"/>
      <c r="VI250"/>
      <c r="VJ250"/>
      <c r="VK250"/>
      <c r="VL250"/>
      <c r="VM250"/>
      <c r="VN250"/>
      <c r="VO250"/>
      <c r="VP250"/>
      <c r="VQ250"/>
      <c r="VR250"/>
      <c r="VS250"/>
      <c r="VT250"/>
      <c r="VU250"/>
      <c r="VV250"/>
      <c r="VW250"/>
      <c r="VX250"/>
      <c r="VY250"/>
      <c r="VZ250"/>
      <c r="WA250"/>
      <c r="WB250"/>
      <c r="WC250"/>
      <c r="WD250"/>
      <c r="WE250"/>
      <c r="WF250"/>
      <c r="WG250"/>
      <c r="WH250"/>
      <c r="WI250"/>
      <c r="WJ250"/>
      <c r="WK250"/>
      <c r="WL250"/>
      <c r="WM250"/>
      <c r="WN250"/>
      <c r="WO250"/>
      <c r="WP250"/>
      <c r="WQ250"/>
      <c r="WR250"/>
      <c r="WS250"/>
      <c r="WT250"/>
      <c r="WU250"/>
      <c r="WV250"/>
      <c r="WW250"/>
      <c r="WX250"/>
      <c r="WY250"/>
      <c r="WZ250"/>
      <c r="XA250"/>
      <c r="XB250"/>
      <c r="XC250"/>
      <c r="XD250"/>
      <c r="XE250"/>
      <c r="XF250"/>
      <c r="XG250"/>
      <c r="XH250"/>
      <c r="XI250"/>
      <c r="XJ250"/>
      <c r="XK250"/>
      <c r="XL250"/>
      <c r="XM250"/>
      <c r="XN250"/>
      <c r="XO250"/>
      <c r="XP250"/>
      <c r="XQ250"/>
      <c r="XR250"/>
      <c r="XS250"/>
      <c r="XT250"/>
      <c r="XU250"/>
      <c r="XV250"/>
      <c r="XW250"/>
      <c r="XX250"/>
      <c r="XY250"/>
      <c r="XZ250"/>
      <c r="YA250"/>
      <c r="YB250"/>
      <c r="YC250"/>
      <c r="YD250"/>
      <c r="YE250"/>
      <c r="YF250"/>
      <c r="YG250"/>
      <c r="YH250"/>
      <c r="YI250"/>
      <c r="YJ250"/>
      <c r="YK250"/>
      <c r="YL250"/>
      <c r="YM250"/>
      <c r="YN250"/>
      <c r="YO250"/>
      <c r="YP250"/>
      <c r="YQ250"/>
      <c r="YR250"/>
      <c r="YS250"/>
      <c r="YT250"/>
      <c r="YU250"/>
      <c r="YV250"/>
      <c r="YW250"/>
      <c r="YX250"/>
      <c r="YY250"/>
      <c r="YZ250"/>
      <c r="ZA250"/>
      <c r="ZB250"/>
      <c r="ZC250"/>
      <c r="ZD250"/>
      <c r="ZE250"/>
      <c r="ZF250"/>
      <c r="ZG250"/>
      <c r="ZH250"/>
      <c r="ZI250"/>
      <c r="ZJ250"/>
      <c r="ZK250"/>
      <c r="ZL250"/>
      <c r="ZM250"/>
      <c r="ZN250"/>
      <c r="ZO250"/>
      <c r="ZP250"/>
      <c r="ZQ250"/>
      <c r="ZR250"/>
      <c r="ZS250"/>
      <c r="ZT250"/>
      <c r="ZU250"/>
      <c r="ZV250"/>
      <c r="ZW250"/>
      <c r="ZX250"/>
      <c r="ZY250"/>
      <c r="ZZ250"/>
      <c r="AAA250"/>
      <c r="AAB250"/>
      <c r="AAC250"/>
      <c r="AAD250"/>
      <c r="AAE250"/>
      <c r="AAF250"/>
      <c r="AAG250"/>
      <c r="AAH250"/>
      <c r="AAI250"/>
      <c r="AAJ250"/>
      <c r="AAK250"/>
      <c r="AAL250"/>
      <c r="AAM250"/>
      <c r="AAN250"/>
      <c r="AAO250"/>
      <c r="AAP250"/>
      <c r="AAQ250"/>
      <c r="AAR250"/>
      <c r="AAS250"/>
      <c r="AAT250"/>
      <c r="AAU250"/>
      <c r="AAV250"/>
      <c r="AAW250"/>
      <c r="AAX250"/>
      <c r="AAY250"/>
      <c r="AAZ250"/>
      <c r="ABA250"/>
      <c r="ABB250"/>
      <c r="ABC250"/>
      <c r="ABD250"/>
      <c r="ABE250"/>
      <c r="ABF250"/>
      <c r="ABG250"/>
      <c r="ABH250"/>
      <c r="ABI250"/>
      <c r="ABJ250"/>
      <c r="ABK250"/>
      <c r="ABL250"/>
      <c r="ABM250"/>
      <c r="ABN250"/>
      <c r="ABO250"/>
      <c r="ABP250"/>
      <c r="ABQ250"/>
      <c r="ABR250"/>
      <c r="ABS250"/>
      <c r="ABT250"/>
      <c r="ABU250"/>
      <c r="ABV250"/>
      <c r="ABW250"/>
      <c r="ABX250"/>
      <c r="ABY250"/>
      <c r="ABZ250"/>
      <c r="ACA250"/>
      <c r="ACB250"/>
      <c r="ACC250"/>
      <c r="ACD250"/>
      <c r="ACE250"/>
      <c r="ACF250"/>
      <c r="ACG250"/>
      <c r="ACH250"/>
      <c r="ACI250"/>
      <c r="ACJ250"/>
      <c r="ACK250"/>
      <c r="ACL250"/>
      <c r="ACM250"/>
      <c r="ACN250"/>
      <c r="ACO250"/>
      <c r="ACP250"/>
      <c r="ACQ250"/>
      <c r="ACR250"/>
      <c r="ACS250"/>
      <c r="ACT250"/>
      <c r="ACU250"/>
      <c r="ACV250"/>
      <c r="ACW250"/>
      <c r="ACX250"/>
      <c r="ACY250"/>
      <c r="ACZ250"/>
      <c r="ADA250"/>
      <c r="ADB250"/>
      <c r="ADC250"/>
      <c r="ADD250"/>
      <c r="ADE250"/>
      <c r="ADF250"/>
      <c r="ADG250"/>
      <c r="ADH250"/>
      <c r="ADI250"/>
      <c r="ADJ250"/>
      <c r="ADK250"/>
      <c r="ADL250"/>
      <c r="ADM250"/>
      <c r="ADN250"/>
      <c r="ADO250"/>
      <c r="ADP250"/>
      <c r="ADQ250"/>
      <c r="ADR250"/>
      <c r="ADS250"/>
      <c r="ADT250"/>
      <c r="ADU250"/>
      <c r="ADV250"/>
      <c r="ADW250"/>
      <c r="ADX250"/>
      <c r="ADY250"/>
      <c r="ADZ250"/>
      <c r="AEA250"/>
      <c r="AEB250"/>
      <c r="AEC250"/>
      <c r="AED250"/>
      <c r="AEE250"/>
      <c r="AEF250"/>
      <c r="AEG250"/>
      <c r="AEH250"/>
      <c r="AEI250"/>
      <c r="AEJ250"/>
      <c r="AEK250"/>
      <c r="AEL250"/>
      <c r="AEM250"/>
      <c r="AEN250"/>
      <c r="AEO250"/>
      <c r="AEP250"/>
      <c r="AEQ250"/>
      <c r="AER250"/>
      <c r="AES250"/>
      <c r="AET250"/>
      <c r="AEU250"/>
      <c r="AEV250"/>
      <c r="AEW250"/>
      <c r="AEX250"/>
      <c r="AEY250"/>
      <c r="AEZ250"/>
      <c r="AFA250"/>
      <c r="AFB250"/>
      <c r="AFC250"/>
      <c r="AFD250"/>
      <c r="AFE250"/>
      <c r="AFF250"/>
      <c r="AFG250"/>
      <c r="AFH250"/>
      <c r="AFI250"/>
      <c r="AFJ250"/>
      <c r="AFK250"/>
      <c r="AFL250"/>
      <c r="AFM250"/>
      <c r="AFN250"/>
      <c r="AFO250"/>
      <c r="AFP250"/>
      <c r="AFQ250"/>
      <c r="AFR250"/>
      <c r="AFS250"/>
      <c r="AFT250"/>
      <c r="AFU250"/>
      <c r="AFV250"/>
      <c r="AFW250"/>
      <c r="AFX250"/>
      <c r="AFY250"/>
      <c r="AFZ250"/>
      <c r="AGA250"/>
      <c r="AGB250"/>
      <c r="AGC250"/>
      <c r="AGD250"/>
      <c r="AGE250"/>
      <c r="AGF250"/>
      <c r="AGG250"/>
      <c r="AGH250"/>
      <c r="AGI250"/>
      <c r="AGJ250"/>
      <c r="AGK250"/>
      <c r="AGL250"/>
      <c r="AGM250"/>
      <c r="AGN250"/>
      <c r="AGO250"/>
      <c r="AGP250"/>
      <c r="AGQ250"/>
      <c r="AGR250"/>
      <c r="AGS250"/>
      <c r="AGT250"/>
      <c r="AGU250"/>
      <c r="AGV250"/>
      <c r="AGW250"/>
      <c r="AGX250"/>
      <c r="AGY250"/>
      <c r="AGZ250"/>
      <c r="AHA250"/>
      <c r="AHB250"/>
      <c r="AHC250"/>
      <c r="AHD250"/>
      <c r="AHE250"/>
      <c r="AHF250"/>
      <c r="AHG250"/>
      <c r="AHH250"/>
      <c r="AHI250"/>
      <c r="AHJ250"/>
      <c r="AHK250"/>
      <c r="AHL250"/>
      <c r="AHM250"/>
      <c r="AHN250"/>
      <c r="AHO250"/>
      <c r="AHP250"/>
      <c r="AHQ250"/>
      <c r="AHR250"/>
      <c r="AHS250"/>
      <c r="AHT250"/>
      <c r="AHU250"/>
      <c r="AHV250"/>
      <c r="AHW250"/>
      <c r="AHX250"/>
      <c r="AHY250"/>
      <c r="AHZ250"/>
      <c r="AIA250"/>
      <c r="AIB250"/>
      <c r="AIC250"/>
      <c r="AID250"/>
      <c r="AIE250"/>
      <c r="AIF250"/>
      <c r="AIG250"/>
      <c r="AIH250"/>
      <c r="AII250"/>
      <c r="AIJ250"/>
      <c r="AIK250"/>
      <c r="AIL250"/>
      <c r="AIM250"/>
      <c r="AIN250"/>
      <c r="AIO250"/>
      <c r="AIP250"/>
      <c r="AIQ250"/>
      <c r="AIR250"/>
      <c r="AIS250"/>
      <c r="AIT250"/>
      <c r="AIU250"/>
      <c r="AIV250"/>
      <c r="AIW250"/>
      <c r="AIX250"/>
      <c r="AIY250"/>
      <c r="AIZ250"/>
      <c r="AJA250"/>
      <c r="AJB250"/>
      <c r="AJC250"/>
      <c r="AJD250"/>
      <c r="AJE250"/>
      <c r="AJF250"/>
      <c r="AJG250"/>
      <c r="AJH250"/>
      <c r="AJI250"/>
      <c r="AJJ250"/>
      <c r="AJK250"/>
      <c r="AJL250"/>
      <c r="AJM250"/>
      <c r="AJN250"/>
      <c r="AJO250"/>
      <c r="AJP250"/>
      <c r="AJQ250"/>
      <c r="AJR250"/>
      <c r="AJS250"/>
      <c r="AJT250"/>
      <c r="AJU250"/>
      <c r="AJV250"/>
      <c r="AJW250"/>
      <c r="AJX250"/>
      <c r="AJY250"/>
      <c r="AJZ250"/>
      <c r="AKA250"/>
      <c r="AKB250"/>
      <c r="AKC250"/>
      <c r="AKD250"/>
      <c r="AKE250"/>
      <c r="AKF250"/>
      <c r="AKG250"/>
      <c r="AKH250"/>
      <c r="AKI250"/>
      <c r="AKJ250"/>
      <c r="AKK250"/>
      <c r="AKL250"/>
      <c r="AKM250"/>
      <c r="AKN250"/>
      <c r="AKO250"/>
      <c r="AKP250"/>
      <c r="AKQ250"/>
      <c r="AKR250"/>
      <c r="AKS250"/>
      <c r="AKT250"/>
      <c r="AKU250"/>
      <c r="AKV250"/>
      <c r="AKW250"/>
      <c r="AKX250"/>
      <c r="AKY250"/>
      <c r="AKZ250"/>
      <c r="ALA250"/>
      <c r="ALB250"/>
      <c r="ALC250"/>
      <c r="ALD250"/>
      <c r="ALE250"/>
      <c r="ALF250"/>
      <c r="ALG250"/>
      <c r="ALH250"/>
      <c r="ALI250"/>
      <c r="ALJ250"/>
      <c r="ALK250"/>
      <c r="ALL250"/>
      <c r="ALM250"/>
      <c r="ALN250"/>
      <c r="ALO250"/>
      <c r="ALP250"/>
      <c r="ALQ250"/>
      <c r="ALR250"/>
      <c r="ALS250"/>
      <c r="ALT250"/>
      <c r="ALU250"/>
      <c r="ALV250"/>
      <c r="ALW250"/>
      <c r="ALX250"/>
      <c r="ALY250"/>
      <c r="ALZ250"/>
      <c r="AMA250"/>
      <c r="AMB250"/>
      <c r="AMC250"/>
      <c r="AMD250"/>
      <c r="AME250"/>
      <c r="AMF250"/>
      <c r="AMG250"/>
    </row>
    <row r="251" spans="1:1021" ht="24.75" customHeight="1" x14ac:dyDescent="0.2">
      <c r="A251" s="114" t="s">
        <v>460</v>
      </c>
      <c r="B251" s="115" t="s">
        <v>305</v>
      </c>
      <c r="C251" s="121">
        <v>38077</v>
      </c>
      <c r="D251" s="117" t="s">
        <v>694</v>
      </c>
      <c r="E251" s="118" t="s">
        <v>500</v>
      </c>
      <c r="F251" s="102">
        <v>1</v>
      </c>
      <c r="G251" s="119">
        <v>11.3</v>
      </c>
      <c r="H251" s="132"/>
      <c r="I251" s="120">
        <f t="shared" si="5"/>
        <v>0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  <c r="PI251"/>
      <c r="PJ251"/>
      <c r="PK251"/>
      <c r="PL251"/>
      <c r="PM251"/>
      <c r="PN251"/>
      <c r="PO251"/>
      <c r="PP251"/>
      <c r="PQ251"/>
      <c r="PR251"/>
      <c r="PS251"/>
      <c r="PT251"/>
      <c r="PU251"/>
      <c r="PV251"/>
      <c r="PW251"/>
      <c r="PX251"/>
      <c r="PY251"/>
      <c r="PZ251"/>
      <c r="QA251"/>
      <c r="QB251"/>
      <c r="QC251"/>
      <c r="QD251"/>
      <c r="QE251"/>
      <c r="QF251"/>
      <c r="QG251"/>
      <c r="QH251"/>
      <c r="QI251"/>
      <c r="QJ251"/>
      <c r="QK251"/>
      <c r="QL251"/>
      <c r="QM251"/>
      <c r="QN251"/>
      <c r="QO251"/>
      <c r="QP251"/>
      <c r="QQ251"/>
      <c r="QR251"/>
      <c r="QS251"/>
      <c r="QT251"/>
      <c r="QU251"/>
      <c r="QV251"/>
      <c r="QW251"/>
      <c r="QX251"/>
      <c r="QY251"/>
      <c r="QZ251"/>
      <c r="RA251"/>
      <c r="RB251"/>
      <c r="RC251"/>
      <c r="RD251"/>
      <c r="RE251"/>
      <c r="RF251"/>
      <c r="RG251"/>
      <c r="RH251"/>
      <c r="RI251"/>
      <c r="RJ251"/>
      <c r="RK251"/>
      <c r="RL251"/>
      <c r="RM251"/>
      <c r="RN251"/>
      <c r="RO251"/>
      <c r="RP251"/>
      <c r="RQ251"/>
      <c r="RR251"/>
      <c r="RS251"/>
      <c r="RT251"/>
      <c r="RU251"/>
      <c r="RV251"/>
      <c r="RW251"/>
      <c r="RX251"/>
      <c r="RY251"/>
      <c r="RZ251"/>
      <c r="SA251"/>
      <c r="SB251"/>
      <c r="SC251"/>
      <c r="SD251"/>
      <c r="SE251"/>
      <c r="SF251"/>
      <c r="SG251"/>
      <c r="SH251"/>
      <c r="SI251"/>
      <c r="SJ251"/>
      <c r="SK251"/>
      <c r="SL251"/>
      <c r="SM251"/>
      <c r="SN251"/>
      <c r="SO251"/>
      <c r="SP251"/>
      <c r="SQ251"/>
      <c r="SR251"/>
      <c r="SS251"/>
      <c r="ST251"/>
      <c r="SU251"/>
      <c r="SV251"/>
      <c r="SW251"/>
      <c r="SX251"/>
      <c r="SY251"/>
      <c r="SZ251"/>
      <c r="TA251"/>
      <c r="TB251"/>
      <c r="TC251"/>
      <c r="TD251"/>
      <c r="TE251"/>
      <c r="TF251"/>
      <c r="TG251"/>
      <c r="TH251"/>
      <c r="TI251"/>
      <c r="TJ251"/>
      <c r="TK251"/>
      <c r="TL251"/>
      <c r="TM251"/>
      <c r="TN251"/>
      <c r="TO251"/>
      <c r="TP251"/>
      <c r="TQ251"/>
      <c r="TR251"/>
      <c r="TS251"/>
      <c r="TT251"/>
      <c r="TU251"/>
      <c r="TV251"/>
      <c r="TW251"/>
      <c r="TX251"/>
      <c r="TY251"/>
      <c r="TZ251"/>
      <c r="UA251"/>
      <c r="UB251"/>
      <c r="UC251"/>
      <c r="UD251"/>
      <c r="UE251"/>
      <c r="UF251"/>
      <c r="UG251"/>
      <c r="UH251"/>
      <c r="UI251"/>
      <c r="UJ251"/>
      <c r="UK251"/>
      <c r="UL251"/>
      <c r="UM251"/>
      <c r="UN251"/>
      <c r="UO251"/>
      <c r="UP251"/>
      <c r="UQ251"/>
      <c r="UR251"/>
      <c r="US251"/>
      <c r="UT251"/>
      <c r="UU251"/>
      <c r="UV251"/>
      <c r="UW251"/>
      <c r="UX251"/>
      <c r="UY251"/>
      <c r="UZ251"/>
      <c r="VA251"/>
      <c r="VB251"/>
      <c r="VC251"/>
      <c r="VD251"/>
      <c r="VE251"/>
      <c r="VF251"/>
      <c r="VG251"/>
      <c r="VH251"/>
      <c r="VI251"/>
      <c r="VJ251"/>
      <c r="VK251"/>
      <c r="VL251"/>
      <c r="VM251"/>
      <c r="VN251"/>
      <c r="VO251"/>
      <c r="VP251"/>
      <c r="VQ251"/>
      <c r="VR251"/>
      <c r="VS251"/>
      <c r="VT251"/>
      <c r="VU251"/>
      <c r="VV251"/>
      <c r="VW251"/>
      <c r="VX251"/>
      <c r="VY251"/>
      <c r="VZ251"/>
      <c r="WA251"/>
      <c r="WB251"/>
      <c r="WC251"/>
      <c r="WD251"/>
      <c r="WE251"/>
      <c r="WF251"/>
      <c r="WG251"/>
      <c r="WH251"/>
      <c r="WI251"/>
      <c r="WJ251"/>
      <c r="WK251"/>
      <c r="WL251"/>
      <c r="WM251"/>
      <c r="WN251"/>
      <c r="WO251"/>
      <c r="WP251"/>
      <c r="WQ251"/>
      <c r="WR251"/>
      <c r="WS251"/>
      <c r="WT251"/>
      <c r="WU251"/>
      <c r="WV251"/>
      <c r="WW251"/>
      <c r="WX251"/>
      <c r="WY251"/>
      <c r="WZ251"/>
      <c r="XA251"/>
      <c r="XB251"/>
      <c r="XC251"/>
      <c r="XD251"/>
      <c r="XE251"/>
      <c r="XF251"/>
      <c r="XG251"/>
      <c r="XH251"/>
      <c r="XI251"/>
      <c r="XJ251"/>
      <c r="XK251"/>
      <c r="XL251"/>
      <c r="XM251"/>
      <c r="XN251"/>
      <c r="XO251"/>
      <c r="XP251"/>
      <c r="XQ251"/>
      <c r="XR251"/>
      <c r="XS251"/>
      <c r="XT251"/>
      <c r="XU251"/>
      <c r="XV251"/>
      <c r="XW251"/>
      <c r="XX251"/>
      <c r="XY251"/>
      <c r="XZ251"/>
      <c r="YA251"/>
      <c r="YB251"/>
      <c r="YC251"/>
      <c r="YD251"/>
      <c r="YE251"/>
      <c r="YF251"/>
      <c r="YG251"/>
      <c r="YH251"/>
      <c r="YI251"/>
      <c r="YJ251"/>
      <c r="YK251"/>
      <c r="YL251"/>
      <c r="YM251"/>
      <c r="YN251"/>
      <c r="YO251"/>
      <c r="YP251"/>
      <c r="YQ251"/>
      <c r="YR251"/>
      <c r="YS251"/>
      <c r="YT251"/>
      <c r="YU251"/>
      <c r="YV251"/>
      <c r="YW251"/>
      <c r="YX251"/>
      <c r="YY251"/>
      <c r="YZ251"/>
      <c r="ZA251"/>
      <c r="ZB251"/>
      <c r="ZC251"/>
      <c r="ZD251"/>
      <c r="ZE251"/>
      <c r="ZF251"/>
      <c r="ZG251"/>
      <c r="ZH251"/>
      <c r="ZI251"/>
      <c r="ZJ251"/>
      <c r="ZK251"/>
      <c r="ZL251"/>
      <c r="ZM251"/>
      <c r="ZN251"/>
      <c r="ZO251"/>
      <c r="ZP251"/>
      <c r="ZQ251"/>
      <c r="ZR251"/>
      <c r="ZS251"/>
      <c r="ZT251"/>
      <c r="ZU251"/>
      <c r="ZV251"/>
      <c r="ZW251"/>
      <c r="ZX251"/>
      <c r="ZY251"/>
      <c r="ZZ251"/>
      <c r="AAA251"/>
      <c r="AAB251"/>
      <c r="AAC251"/>
      <c r="AAD251"/>
      <c r="AAE251"/>
      <c r="AAF251"/>
      <c r="AAG251"/>
      <c r="AAH251"/>
      <c r="AAI251"/>
      <c r="AAJ251"/>
      <c r="AAK251"/>
      <c r="AAL251"/>
      <c r="AAM251"/>
      <c r="AAN251"/>
      <c r="AAO251"/>
      <c r="AAP251"/>
      <c r="AAQ251"/>
      <c r="AAR251"/>
      <c r="AAS251"/>
      <c r="AAT251"/>
      <c r="AAU251"/>
      <c r="AAV251"/>
      <c r="AAW251"/>
      <c r="AAX251"/>
      <c r="AAY251"/>
      <c r="AAZ251"/>
      <c r="ABA251"/>
      <c r="ABB251"/>
      <c r="ABC251"/>
      <c r="ABD251"/>
      <c r="ABE251"/>
      <c r="ABF251"/>
      <c r="ABG251"/>
      <c r="ABH251"/>
      <c r="ABI251"/>
      <c r="ABJ251"/>
      <c r="ABK251"/>
      <c r="ABL251"/>
      <c r="ABM251"/>
      <c r="ABN251"/>
      <c r="ABO251"/>
      <c r="ABP251"/>
      <c r="ABQ251"/>
      <c r="ABR251"/>
      <c r="ABS251"/>
      <c r="ABT251"/>
      <c r="ABU251"/>
      <c r="ABV251"/>
      <c r="ABW251"/>
      <c r="ABX251"/>
      <c r="ABY251"/>
      <c r="ABZ251"/>
      <c r="ACA251"/>
      <c r="ACB251"/>
      <c r="ACC251"/>
      <c r="ACD251"/>
      <c r="ACE251"/>
      <c r="ACF251"/>
      <c r="ACG251"/>
      <c r="ACH251"/>
      <c r="ACI251"/>
      <c r="ACJ251"/>
      <c r="ACK251"/>
      <c r="ACL251"/>
      <c r="ACM251"/>
      <c r="ACN251"/>
      <c r="ACO251"/>
      <c r="ACP251"/>
      <c r="ACQ251"/>
      <c r="ACR251"/>
      <c r="ACS251"/>
      <c r="ACT251"/>
      <c r="ACU251"/>
      <c r="ACV251"/>
      <c r="ACW251"/>
      <c r="ACX251"/>
      <c r="ACY251"/>
      <c r="ACZ251"/>
      <c r="ADA251"/>
      <c r="ADB251"/>
      <c r="ADC251"/>
      <c r="ADD251"/>
      <c r="ADE251"/>
      <c r="ADF251"/>
      <c r="ADG251"/>
      <c r="ADH251"/>
      <c r="ADI251"/>
      <c r="ADJ251"/>
      <c r="ADK251"/>
      <c r="ADL251"/>
      <c r="ADM251"/>
      <c r="ADN251"/>
      <c r="ADO251"/>
      <c r="ADP251"/>
      <c r="ADQ251"/>
      <c r="ADR251"/>
      <c r="ADS251"/>
      <c r="ADT251"/>
      <c r="ADU251"/>
      <c r="ADV251"/>
      <c r="ADW251"/>
      <c r="ADX251"/>
      <c r="ADY251"/>
      <c r="ADZ251"/>
      <c r="AEA251"/>
      <c r="AEB251"/>
      <c r="AEC251"/>
      <c r="AED251"/>
      <c r="AEE251"/>
      <c r="AEF251"/>
      <c r="AEG251"/>
      <c r="AEH251"/>
      <c r="AEI251"/>
      <c r="AEJ251"/>
      <c r="AEK251"/>
      <c r="AEL251"/>
      <c r="AEM251"/>
      <c r="AEN251"/>
      <c r="AEO251"/>
      <c r="AEP251"/>
      <c r="AEQ251"/>
      <c r="AER251"/>
      <c r="AES251"/>
      <c r="AET251"/>
      <c r="AEU251"/>
      <c r="AEV251"/>
      <c r="AEW251"/>
      <c r="AEX251"/>
      <c r="AEY251"/>
      <c r="AEZ251"/>
      <c r="AFA251"/>
      <c r="AFB251"/>
      <c r="AFC251"/>
      <c r="AFD251"/>
      <c r="AFE251"/>
      <c r="AFF251"/>
      <c r="AFG251"/>
      <c r="AFH251"/>
      <c r="AFI251"/>
      <c r="AFJ251"/>
      <c r="AFK251"/>
      <c r="AFL251"/>
      <c r="AFM251"/>
      <c r="AFN251"/>
      <c r="AFO251"/>
      <c r="AFP251"/>
      <c r="AFQ251"/>
      <c r="AFR251"/>
      <c r="AFS251"/>
      <c r="AFT251"/>
      <c r="AFU251"/>
      <c r="AFV251"/>
      <c r="AFW251"/>
      <c r="AFX251"/>
      <c r="AFY251"/>
      <c r="AFZ251"/>
      <c r="AGA251"/>
      <c r="AGB251"/>
      <c r="AGC251"/>
      <c r="AGD251"/>
      <c r="AGE251"/>
      <c r="AGF251"/>
      <c r="AGG251"/>
      <c r="AGH251"/>
      <c r="AGI251"/>
      <c r="AGJ251"/>
      <c r="AGK251"/>
      <c r="AGL251"/>
      <c r="AGM251"/>
      <c r="AGN251"/>
      <c r="AGO251"/>
      <c r="AGP251"/>
      <c r="AGQ251"/>
      <c r="AGR251"/>
      <c r="AGS251"/>
      <c r="AGT251"/>
      <c r="AGU251"/>
      <c r="AGV251"/>
      <c r="AGW251"/>
      <c r="AGX251"/>
      <c r="AGY251"/>
      <c r="AGZ251"/>
      <c r="AHA251"/>
      <c r="AHB251"/>
      <c r="AHC251"/>
      <c r="AHD251"/>
      <c r="AHE251"/>
      <c r="AHF251"/>
      <c r="AHG251"/>
      <c r="AHH251"/>
      <c r="AHI251"/>
      <c r="AHJ251"/>
      <c r="AHK251"/>
      <c r="AHL251"/>
      <c r="AHM251"/>
      <c r="AHN251"/>
      <c r="AHO251"/>
      <c r="AHP251"/>
      <c r="AHQ251"/>
      <c r="AHR251"/>
      <c r="AHS251"/>
      <c r="AHT251"/>
      <c r="AHU251"/>
      <c r="AHV251"/>
      <c r="AHW251"/>
      <c r="AHX251"/>
      <c r="AHY251"/>
      <c r="AHZ251"/>
      <c r="AIA251"/>
      <c r="AIB251"/>
      <c r="AIC251"/>
      <c r="AID251"/>
      <c r="AIE251"/>
      <c r="AIF251"/>
      <c r="AIG251"/>
      <c r="AIH251"/>
      <c r="AII251"/>
      <c r="AIJ251"/>
      <c r="AIK251"/>
      <c r="AIL251"/>
      <c r="AIM251"/>
      <c r="AIN251"/>
      <c r="AIO251"/>
      <c r="AIP251"/>
      <c r="AIQ251"/>
      <c r="AIR251"/>
      <c r="AIS251"/>
      <c r="AIT251"/>
      <c r="AIU251"/>
      <c r="AIV251"/>
      <c r="AIW251"/>
      <c r="AIX251"/>
      <c r="AIY251"/>
      <c r="AIZ251"/>
      <c r="AJA251"/>
      <c r="AJB251"/>
      <c r="AJC251"/>
      <c r="AJD251"/>
      <c r="AJE251"/>
      <c r="AJF251"/>
      <c r="AJG251"/>
      <c r="AJH251"/>
      <c r="AJI251"/>
      <c r="AJJ251"/>
      <c r="AJK251"/>
      <c r="AJL251"/>
      <c r="AJM251"/>
      <c r="AJN251"/>
      <c r="AJO251"/>
      <c r="AJP251"/>
      <c r="AJQ251"/>
      <c r="AJR251"/>
      <c r="AJS251"/>
      <c r="AJT251"/>
      <c r="AJU251"/>
      <c r="AJV251"/>
      <c r="AJW251"/>
      <c r="AJX251"/>
      <c r="AJY251"/>
      <c r="AJZ251"/>
      <c r="AKA251"/>
      <c r="AKB251"/>
      <c r="AKC251"/>
      <c r="AKD251"/>
      <c r="AKE251"/>
      <c r="AKF251"/>
      <c r="AKG251"/>
      <c r="AKH251"/>
      <c r="AKI251"/>
      <c r="AKJ251"/>
      <c r="AKK251"/>
      <c r="AKL251"/>
      <c r="AKM251"/>
      <c r="AKN251"/>
      <c r="AKO251"/>
      <c r="AKP251"/>
      <c r="AKQ251"/>
      <c r="AKR251"/>
      <c r="AKS251"/>
      <c r="AKT251"/>
      <c r="AKU251"/>
      <c r="AKV251"/>
      <c r="AKW251"/>
      <c r="AKX251"/>
      <c r="AKY251"/>
      <c r="AKZ251"/>
      <c r="ALA251"/>
      <c r="ALB251"/>
      <c r="ALC251"/>
      <c r="ALD251"/>
      <c r="ALE251"/>
      <c r="ALF251"/>
      <c r="ALG251"/>
      <c r="ALH251"/>
      <c r="ALI251"/>
      <c r="ALJ251"/>
      <c r="ALK251"/>
      <c r="ALL251"/>
      <c r="ALM251"/>
      <c r="ALN251"/>
      <c r="ALO251"/>
      <c r="ALP251"/>
      <c r="ALQ251"/>
      <c r="ALR251"/>
      <c r="ALS251"/>
      <c r="ALT251"/>
      <c r="ALU251"/>
      <c r="ALV251"/>
      <c r="ALW251"/>
      <c r="ALX251"/>
      <c r="ALY251"/>
      <c r="ALZ251"/>
      <c r="AMA251"/>
      <c r="AMB251"/>
      <c r="AMC251"/>
      <c r="AMD251"/>
      <c r="AME251"/>
      <c r="AMF251"/>
      <c r="AMG251"/>
    </row>
    <row r="252" spans="1:1021" ht="24.75" customHeight="1" x14ac:dyDescent="0.2">
      <c r="A252" s="114" t="s">
        <v>461</v>
      </c>
      <c r="B252" s="115" t="s">
        <v>305</v>
      </c>
      <c r="C252" s="121">
        <v>12128</v>
      </c>
      <c r="D252" s="117" t="s">
        <v>697</v>
      </c>
      <c r="E252" s="118" t="s">
        <v>500</v>
      </c>
      <c r="F252" s="102">
        <v>1</v>
      </c>
      <c r="G252" s="119">
        <v>11.3</v>
      </c>
      <c r="H252" s="132"/>
      <c r="I252" s="120">
        <f t="shared" si="5"/>
        <v>0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PQ252"/>
      <c r="PR252"/>
      <c r="PS252"/>
      <c r="PT252"/>
      <c r="PU252"/>
      <c r="PV252"/>
      <c r="PW252"/>
      <c r="PX252"/>
      <c r="PY252"/>
      <c r="PZ252"/>
      <c r="QA252"/>
      <c r="QB252"/>
      <c r="QC252"/>
      <c r="QD252"/>
      <c r="QE252"/>
      <c r="QF252"/>
      <c r="QG252"/>
      <c r="QH252"/>
      <c r="QI252"/>
      <c r="QJ252"/>
      <c r="QK252"/>
      <c r="QL252"/>
      <c r="QM252"/>
      <c r="QN252"/>
      <c r="QO252"/>
      <c r="QP252"/>
      <c r="QQ252"/>
      <c r="QR252"/>
      <c r="QS252"/>
      <c r="QT252"/>
      <c r="QU252"/>
      <c r="QV252"/>
      <c r="QW252"/>
      <c r="QX252"/>
      <c r="QY252"/>
      <c r="QZ252"/>
      <c r="RA252"/>
      <c r="RB252"/>
      <c r="RC252"/>
      <c r="RD252"/>
      <c r="RE252"/>
      <c r="RF252"/>
      <c r="RG252"/>
      <c r="RH252"/>
      <c r="RI252"/>
      <c r="RJ252"/>
      <c r="RK252"/>
      <c r="RL252"/>
      <c r="RM252"/>
      <c r="RN252"/>
      <c r="RO252"/>
      <c r="RP252"/>
      <c r="RQ252"/>
      <c r="RR252"/>
      <c r="RS252"/>
      <c r="RT252"/>
      <c r="RU252"/>
      <c r="RV252"/>
      <c r="RW252"/>
      <c r="RX252"/>
      <c r="RY252"/>
      <c r="RZ252"/>
      <c r="SA252"/>
      <c r="SB252"/>
      <c r="SC252"/>
      <c r="SD252"/>
      <c r="SE252"/>
      <c r="SF252"/>
      <c r="SG252"/>
      <c r="SH252"/>
      <c r="SI252"/>
      <c r="SJ252"/>
      <c r="SK252"/>
      <c r="SL252"/>
      <c r="SM252"/>
      <c r="SN252"/>
      <c r="SO252"/>
      <c r="SP252"/>
      <c r="SQ252"/>
      <c r="SR252"/>
      <c r="SS252"/>
      <c r="ST252"/>
      <c r="SU252"/>
      <c r="SV252"/>
      <c r="SW252"/>
      <c r="SX252"/>
      <c r="SY252"/>
      <c r="SZ252"/>
      <c r="TA252"/>
      <c r="TB252"/>
      <c r="TC252"/>
      <c r="TD252"/>
      <c r="TE252"/>
      <c r="TF252"/>
      <c r="TG252"/>
      <c r="TH252"/>
      <c r="TI252"/>
      <c r="TJ252"/>
      <c r="TK252"/>
      <c r="TL252"/>
      <c r="TM252"/>
      <c r="TN252"/>
      <c r="TO252"/>
      <c r="TP252"/>
      <c r="TQ252"/>
      <c r="TR252"/>
      <c r="TS252"/>
      <c r="TT252"/>
      <c r="TU252"/>
      <c r="TV252"/>
      <c r="TW252"/>
      <c r="TX252"/>
      <c r="TY252"/>
      <c r="TZ252"/>
      <c r="UA252"/>
      <c r="UB252"/>
      <c r="UC252"/>
      <c r="UD252"/>
      <c r="UE252"/>
      <c r="UF252"/>
      <c r="UG252"/>
      <c r="UH252"/>
      <c r="UI252"/>
      <c r="UJ252"/>
      <c r="UK252"/>
      <c r="UL252"/>
      <c r="UM252"/>
      <c r="UN252"/>
      <c r="UO252"/>
      <c r="UP252"/>
      <c r="UQ252"/>
      <c r="UR252"/>
      <c r="US252"/>
      <c r="UT252"/>
      <c r="UU252"/>
      <c r="UV252"/>
      <c r="UW252"/>
      <c r="UX252"/>
      <c r="UY252"/>
      <c r="UZ252"/>
      <c r="VA252"/>
      <c r="VB252"/>
      <c r="VC252"/>
      <c r="VD252"/>
      <c r="VE252"/>
      <c r="VF252"/>
      <c r="VG252"/>
      <c r="VH252"/>
      <c r="VI252"/>
      <c r="VJ252"/>
      <c r="VK252"/>
      <c r="VL252"/>
      <c r="VM252"/>
      <c r="VN252"/>
      <c r="VO252"/>
      <c r="VP252"/>
      <c r="VQ252"/>
      <c r="VR252"/>
      <c r="VS252"/>
      <c r="VT252"/>
      <c r="VU252"/>
      <c r="VV252"/>
      <c r="VW252"/>
      <c r="VX252"/>
      <c r="VY252"/>
      <c r="VZ252"/>
      <c r="WA252"/>
      <c r="WB252"/>
      <c r="WC252"/>
      <c r="WD252"/>
      <c r="WE252"/>
      <c r="WF252"/>
      <c r="WG252"/>
      <c r="WH252"/>
      <c r="WI252"/>
      <c r="WJ252"/>
      <c r="WK252"/>
      <c r="WL252"/>
      <c r="WM252"/>
      <c r="WN252"/>
      <c r="WO252"/>
      <c r="WP252"/>
      <c r="WQ252"/>
      <c r="WR252"/>
      <c r="WS252"/>
      <c r="WT252"/>
      <c r="WU252"/>
      <c r="WV252"/>
      <c r="WW252"/>
      <c r="WX252"/>
      <c r="WY252"/>
      <c r="WZ252"/>
      <c r="XA252"/>
      <c r="XB252"/>
      <c r="XC252"/>
      <c r="XD252"/>
      <c r="XE252"/>
      <c r="XF252"/>
      <c r="XG252"/>
      <c r="XH252"/>
      <c r="XI252"/>
      <c r="XJ252"/>
      <c r="XK252"/>
      <c r="XL252"/>
      <c r="XM252"/>
      <c r="XN252"/>
      <c r="XO252"/>
      <c r="XP252"/>
      <c r="XQ252"/>
      <c r="XR252"/>
      <c r="XS252"/>
      <c r="XT252"/>
      <c r="XU252"/>
      <c r="XV252"/>
      <c r="XW252"/>
      <c r="XX252"/>
      <c r="XY252"/>
      <c r="XZ252"/>
      <c r="YA252"/>
      <c r="YB252"/>
      <c r="YC252"/>
      <c r="YD252"/>
      <c r="YE252"/>
      <c r="YF252"/>
      <c r="YG252"/>
      <c r="YH252"/>
      <c r="YI252"/>
      <c r="YJ252"/>
      <c r="YK252"/>
      <c r="YL252"/>
      <c r="YM252"/>
      <c r="YN252"/>
      <c r="YO252"/>
      <c r="YP252"/>
      <c r="YQ252"/>
      <c r="YR252"/>
      <c r="YS252"/>
      <c r="YT252"/>
      <c r="YU252"/>
      <c r="YV252"/>
      <c r="YW252"/>
      <c r="YX252"/>
      <c r="YY252"/>
      <c r="YZ252"/>
      <c r="ZA252"/>
      <c r="ZB252"/>
      <c r="ZC252"/>
      <c r="ZD252"/>
      <c r="ZE252"/>
      <c r="ZF252"/>
      <c r="ZG252"/>
      <c r="ZH252"/>
      <c r="ZI252"/>
      <c r="ZJ252"/>
      <c r="ZK252"/>
      <c r="ZL252"/>
      <c r="ZM252"/>
      <c r="ZN252"/>
      <c r="ZO252"/>
      <c r="ZP252"/>
      <c r="ZQ252"/>
      <c r="ZR252"/>
      <c r="ZS252"/>
      <c r="ZT252"/>
      <c r="ZU252"/>
      <c r="ZV252"/>
      <c r="ZW252"/>
      <c r="ZX252"/>
      <c r="ZY252"/>
      <c r="ZZ252"/>
      <c r="AAA252"/>
      <c r="AAB252"/>
      <c r="AAC252"/>
      <c r="AAD252"/>
      <c r="AAE252"/>
      <c r="AAF252"/>
      <c r="AAG252"/>
      <c r="AAH252"/>
      <c r="AAI252"/>
      <c r="AAJ252"/>
      <c r="AAK252"/>
      <c r="AAL252"/>
      <c r="AAM252"/>
      <c r="AAN252"/>
      <c r="AAO252"/>
      <c r="AAP252"/>
      <c r="AAQ252"/>
      <c r="AAR252"/>
      <c r="AAS252"/>
      <c r="AAT252"/>
      <c r="AAU252"/>
      <c r="AAV252"/>
      <c r="AAW252"/>
      <c r="AAX252"/>
      <c r="AAY252"/>
      <c r="AAZ252"/>
      <c r="ABA252"/>
      <c r="ABB252"/>
      <c r="ABC252"/>
      <c r="ABD252"/>
      <c r="ABE252"/>
      <c r="ABF252"/>
      <c r="ABG252"/>
      <c r="ABH252"/>
      <c r="ABI252"/>
      <c r="ABJ252"/>
      <c r="ABK252"/>
      <c r="ABL252"/>
      <c r="ABM252"/>
      <c r="ABN252"/>
      <c r="ABO252"/>
      <c r="ABP252"/>
      <c r="ABQ252"/>
      <c r="ABR252"/>
      <c r="ABS252"/>
      <c r="ABT252"/>
      <c r="ABU252"/>
      <c r="ABV252"/>
      <c r="ABW252"/>
      <c r="ABX252"/>
      <c r="ABY252"/>
      <c r="ABZ252"/>
      <c r="ACA252"/>
      <c r="ACB252"/>
      <c r="ACC252"/>
      <c r="ACD252"/>
      <c r="ACE252"/>
      <c r="ACF252"/>
      <c r="ACG252"/>
      <c r="ACH252"/>
      <c r="ACI252"/>
      <c r="ACJ252"/>
      <c r="ACK252"/>
      <c r="ACL252"/>
      <c r="ACM252"/>
      <c r="ACN252"/>
      <c r="ACO252"/>
      <c r="ACP252"/>
      <c r="ACQ252"/>
      <c r="ACR252"/>
      <c r="ACS252"/>
      <c r="ACT252"/>
      <c r="ACU252"/>
      <c r="ACV252"/>
      <c r="ACW252"/>
      <c r="ACX252"/>
      <c r="ACY252"/>
      <c r="ACZ252"/>
      <c r="ADA252"/>
      <c r="ADB252"/>
      <c r="ADC252"/>
      <c r="ADD252"/>
      <c r="ADE252"/>
      <c r="ADF252"/>
      <c r="ADG252"/>
      <c r="ADH252"/>
      <c r="ADI252"/>
      <c r="ADJ252"/>
      <c r="ADK252"/>
      <c r="ADL252"/>
      <c r="ADM252"/>
      <c r="ADN252"/>
      <c r="ADO252"/>
      <c r="ADP252"/>
      <c r="ADQ252"/>
      <c r="ADR252"/>
      <c r="ADS252"/>
      <c r="ADT252"/>
      <c r="ADU252"/>
      <c r="ADV252"/>
      <c r="ADW252"/>
      <c r="ADX252"/>
      <c r="ADY252"/>
      <c r="ADZ252"/>
      <c r="AEA252"/>
      <c r="AEB252"/>
      <c r="AEC252"/>
      <c r="AED252"/>
      <c r="AEE252"/>
      <c r="AEF252"/>
      <c r="AEG252"/>
      <c r="AEH252"/>
      <c r="AEI252"/>
      <c r="AEJ252"/>
      <c r="AEK252"/>
      <c r="AEL252"/>
      <c r="AEM252"/>
      <c r="AEN252"/>
      <c r="AEO252"/>
      <c r="AEP252"/>
      <c r="AEQ252"/>
      <c r="AER252"/>
      <c r="AES252"/>
      <c r="AET252"/>
      <c r="AEU252"/>
      <c r="AEV252"/>
      <c r="AEW252"/>
      <c r="AEX252"/>
      <c r="AEY252"/>
      <c r="AEZ252"/>
      <c r="AFA252"/>
      <c r="AFB252"/>
      <c r="AFC252"/>
      <c r="AFD252"/>
      <c r="AFE252"/>
      <c r="AFF252"/>
      <c r="AFG252"/>
      <c r="AFH252"/>
      <c r="AFI252"/>
      <c r="AFJ252"/>
      <c r="AFK252"/>
      <c r="AFL252"/>
      <c r="AFM252"/>
      <c r="AFN252"/>
      <c r="AFO252"/>
      <c r="AFP252"/>
      <c r="AFQ252"/>
      <c r="AFR252"/>
      <c r="AFS252"/>
      <c r="AFT252"/>
      <c r="AFU252"/>
      <c r="AFV252"/>
      <c r="AFW252"/>
      <c r="AFX252"/>
      <c r="AFY252"/>
      <c r="AFZ252"/>
      <c r="AGA252"/>
      <c r="AGB252"/>
      <c r="AGC252"/>
      <c r="AGD252"/>
      <c r="AGE252"/>
      <c r="AGF252"/>
      <c r="AGG252"/>
      <c r="AGH252"/>
      <c r="AGI252"/>
      <c r="AGJ252"/>
      <c r="AGK252"/>
      <c r="AGL252"/>
      <c r="AGM252"/>
      <c r="AGN252"/>
      <c r="AGO252"/>
      <c r="AGP252"/>
      <c r="AGQ252"/>
      <c r="AGR252"/>
      <c r="AGS252"/>
      <c r="AGT252"/>
      <c r="AGU252"/>
      <c r="AGV252"/>
      <c r="AGW252"/>
      <c r="AGX252"/>
      <c r="AGY252"/>
      <c r="AGZ252"/>
      <c r="AHA252"/>
      <c r="AHB252"/>
      <c r="AHC252"/>
      <c r="AHD252"/>
      <c r="AHE252"/>
      <c r="AHF252"/>
      <c r="AHG252"/>
      <c r="AHH252"/>
      <c r="AHI252"/>
      <c r="AHJ252"/>
      <c r="AHK252"/>
      <c r="AHL252"/>
      <c r="AHM252"/>
      <c r="AHN252"/>
      <c r="AHO252"/>
      <c r="AHP252"/>
      <c r="AHQ252"/>
      <c r="AHR252"/>
      <c r="AHS252"/>
      <c r="AHT252"/>
      <c r="AHU252"/>
      <c r="AHV252"/>
      <c r="AHW252"/>
      <c r="AHX252"/>
      <c r="AHY252"/>
      <c r="AHZ252"/>
      <c r="AIA252"/>
      <c r="AIB252"/>
      <c r="AIC252"/>
      <c r="AID252"/>
      <c r="AIE252"/>
      <c r="AIF252"/>
      <c r="AIG252"/>
      <c r="AIH252"/>
      <c r="AII252"/>
      <c r="AIJ252"/>
      <c r="AIK252"/>
      <c r="AIL252"/>
      <c r="AIM252"/>
      <c r="AIN252"/>
      <c r="AIO252"/>
      <c r="AIP252"/>
      <c r="AIQ252"/>
      <c r="AIR252"/>
      <c r="AIS252"/>
      <c r="AIT252"/>
      <c r="AIU252"/>
      <c r="AIV252"/>
      <c r="AIW252"/>
      <c r="AIX252"/>
      <c r="AIY252"/>
      <c r="AIZ252"/>
      <c r="AJA252"/>
      <c r="AJB252"/>
      <c r="AJC252"/>
      <c r="AJD252"/>
      <c r="AJE252"/>
      <c r="AJF252"/>
      <c r="AJG252"/>
      <c r="AJH252"/>
      <c r="AJI252"/>
      <c r="AJJ252"/>
      <c r="AJK252"/>
      <c r="AJL252"/>
      <c r="AJM252"/>
      <c r="AJN252"/>
      <c r="AJO252"/>
      <c r="AJP252"/>
      <c r="AJQ252"/>
      <c r="AJR252"/>
      <c r="AJS252"/>
      <c r="AJT252"/>
      <c r="AJU252"/>
      <c r="AJV252"/>
      <c r="AJW252"/>
      <c r="AJX252"/>
      <c r="AJY252"/>
      <c r="AJZ252"/>
      <c r="AKA252"/>
      <c r="AKB252"/>
      <c r="AKC252"/>
      <c r="AKD252"/>
      <c r="AKE252"/>
      <c r="AKF252"/>
      <c r="AKG252"/>
      <c r="AKH252"/>
      <c r="AKI252"/>
      <c r="AKJ252"/>
      <c r="AKK252"/>
      <c r="AKL252"/>
      <c r="AKM252"/>
      <c r="AKN252"/>
      <c r="AKO252"/>
      <c r="AKP252"/>
      <c r="AKQ252"/>
      <c r="AKR252"/>
      <c r="AKS252"/>
      <c r="AKT252"/>
      <c r="AKU252"/>
      <c r="AKV252"/>
      <c r="AKW252"/>
      <c r="AKX252"/>
      <c r="AKY252"/>
      <c r="AKZ252"/>
      <c r="ALA252"/>
      <c r="ALB252"/>
      <c r="ALC252"/>
      <c r="ALD252"/>
      <c r="ALE252"/>
      <c r="ALF252"/>
      <c r="ALG252"/>
      <c r="ALH252"/>
      <c r="ALI252"/>
      <c r="ALJ252"/>
      <c r="ALK252"/>
      <c r="ALL252"/>
      <c r="ALM252"/>
      <c r="ALN252"/>
      <c r="ALO252"/>
      <c r="ALP252"/>
      <c r="ALQ252"/>
      <c r="ALR252"/>
      <c r="ALS252"/>
      <c r="ALT252"/>
      <c r="ALU252"/>
      <c r="ALV252"/>
      <c r="ALW252"/>
      <c r="ALX252"/>
      <c r="ALY252"/>
      <c r="ALZ252"/>
      <c r="AMA252"/>
      <c r="AMB252"/>
      <c r="AMC252"/>
      <c r="AMD252"/>
      <c r="AME252"/>
      <c r="AMF252"/>
      <c r="AMG252"/>
    </row>
    <row r="253" spans="1:1021" ht="24.75" customHeight="1" x14ac:dyDescent="0.2">
      <c r="A253" s="114" t="s">
        <v>462</v>
      </c>
      <c r="B253" s="115" t="s">
        <v>305</v>
      </c>
      <c r="C253" s="121">
        <v>38095</v>
      </c>
      <c r="D253" s="117" t="s">
        <v>688</v>
      </c>
      <c r="E253" s="118" t="s">
        <v>500</v>
      </c>
      <c r="F253" s="102">
        <v>1</v>
      </c>
      <c r="G253" s="119">
        <v>34.046999999999997</v>
      </c>
      <c r="H253" s="132"/>
      <c r="I253" s="120">
        <f t="shared" si="5"/>
        <v>0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  <c r="PI253"/>
      <c r="PJ253"/>
      <c r="PK253"/>
      <c r="PL253"/>
      <c r="PM253"/>
      <c r="PN253"/>
      <c r="PO253"/>
      <c r="PP253"/>
      <c r="PQ253"/>
      <c r="PR253"/>
      <c r="PS253"/>
      <c r="PT253"/>
      <c r="PU253"/>
      <c r="PV253"/>
      <c r="PW253"/>
      <c r="PX253"/>
      <c r="PY253"/>
      <c r="PZ253"/>
      <c r="QA253"/>
      <c r="QB253"/>
      <c r="QC253"/>
      <c r="QD253"/>
      <c r="QE253"/>
      <c r="QF253"/>
      <c r="QG253"/>
      <c r="QH253"/>
      <c r="QI253"/>
      <c r="QJ253"/>
      <c r="QK253"/>
      <c r="QL253"/>
      <c r="QM253"/>
      <c r="QN253"/>
      <c r="QO253"/>
      <c r="QP253"/>
      <c r="QQ253"/>
      <c r="QR253"/>
      <c r="QS253"/>
      <c r="QT253"/>
      <c r="QU253"/>
      <c r="QV253"/>
      <c r="QW253"/>
      <c r="QX253"/>
      <c r="QY253"/>
      <c r="QZ253"/>
      <c r="RA253"/>
      <c r="RB253"/>
      <c r="RC253"/>
      <c r="RD253"/>
      <c r="RE253"/>
      <c r="RF253"/>
      <c r="RG253"/>
      <c r="RH253"/>
      <c r="RI253"/>
      <c r="RJ253"/>
      <c r="RK253"/>
      <c r="RL253"/>
      <c r="RM253"/>
      <c r="RN253"/>
      <c r="RO253"/>
      <c r="RP253"/>
      <c r="RQ253"/>
      <c r="RR253"/>
      <c r="RS253"/>
      <c r="RT253"/>
      <c r="RU253"/>
      <c r="RV253"/>
      <c r="RW253"/>
      <c r="RX253"/>
      <c r="RY253"/>
      <c r="RZ253"/>
      <c r="SA253"/>
      <c r="SB253"/>
      <c r="SC253"/>
      <c r="SD253"/>
      <c r="SE253"/>
      <c r="SF253"/>
      <c r="SG253"/>
      <c r="SH253"/>
      <c r="SI253"/>
      <c r="SJ253"/>
      <c r="SK253"/>
      <c r="SL253"/>
      <c r="SM253"/>
      <c r="SN253"/>
      <c r="SO253"/>
      <c r="SP253"/>
      <c r="SQ253"/>
      <c r="SR253"/>
      <c r="SS253"/>
      <c r="ST253"/>
      <c r="SU253"/>
      <c r="SV253"/>
      <c r="SW253"/>
      <c r="SX253"/>
      <c r="SY253"/>
      <c r="SZ253"/>
      <c r="TA253"/>
      <c r="TB253"/>
      <c r="TC253"/>
      <c r="TD253"/>
      <c r="TE253"/>
      <c r="TF253"/>
      <c r="TG253"/>
      <c r="TH253"/>
      <c r="TI253"/>
      <c r="TJ253"/>
      <c r="TK253"/>
      <c r="TL253"/>
      <c r="TM253"/>
      <c r="TN253"/>
      <c r="TO253"/>
      <c r="TP253"/>
      <c r="TQ253"/>
      <c r="TR253"/>
      <c r="TS253"/>
      <c r="TT253"/>
      <c r="TU253"/>
      <c r="TV253"/>
      <c r="TW253"/>
      <c r="TX253"/>
      <c r="TY253"/>
      <c r="TZ253"/>
      <c r="UA253"/>
      <c r="UB253"/>
      <c r="UC253"/>
      <c r="UD253"/>
      <c r="UE253"/>
      <c r="UF253"/>
      <c r="UG253"/>
      <c r="UH253"/>
      <c r="UI253"/>
      <c r="UJ253"/>
      <c r="UK253"/>
      <c r="UL253"/>
      <c r="UM253"/>
      <c r="UN253"/>
      <c r="UO253"/>
      <c r="UP253"/>
      <c r="UQ253"/>
      <c r="UR253"/>
      <c r="US253"/>
      <c r="UT253"/>
      <c r="UU253"/>
      <c r="UV253"/>
      <c r="UW253"/>
      <c r="UX253"/>
      <c r="UY253"/>
      <c r="UZ253"/>
      <c r="VA253"/>
      <c r="VB253"/>
      <c r="VC253"/>
      <c r="VD253"/>
      <c r="VE253"/>
      <c r="VF253"/>
      <c r="VG253"/>
      <c r="VH253"/>
      <c r="VI253"/>
      <c r="VJ253"/>
      <c r="VK253"/>
      <c r="VL253"/>
      <c r="VM253"/>
      <c r="VN253"/>
      <c r="VO253"/>
      <c r="VP253"/>
      <c r="VQ253"/>
      <c r="VR253"/>
      <c r="VS253"/>
      <c r="VT253"/>
      <c r="VU253"/>
      <c r="VV253"/>
      <c r="VW253"/>
      <c r="VX253"/>
      <c r="VY253"/>
      <c r="VZ253"/>
      <c r="WA253"/>
      <c r="WB253"/>
      <c r="WC253"/>
      <c r="WD253"/>
      <c r="WE253"/>
      <c r="WF253"/>
      <c r="WG253"/>
      <c r="WH253"/>
      <c r="WI253"/>
      <c r="WJ253"/>
      <c r="WK253"/>
      <c r="WL253"/>
      <c r="WM253"/>
      <c r="WN253"/>
      <c r="WO253"/>
      <c r="WP253"/>
      <c r="WQ253"/>
      <c r="WR253"/>
      <c r="WS253"/>
      <c r="WT253"/>
      <c r="WU253"/>
      <c r="WV253"/>
      <c r="WW253"/>
      <c r="WX253"/>
      <c r="WY253"/>
      <c r="WZ253"/>
      <c r="XA253"/>
      <c r="XB253"/>
      <c r="XC253"/>
      <c r="XD253"/>
      <c r="XE253"/>
      <c r="XF253"/>
      <c r="XG253"/>
      <c r="XH253"/>
      <c r="XI253"/>
      <c r="XJ253"/>
      <c r="XK253"/>
      <c r="XL253"/>
      <c r="XM253"/>
      <c r="XN253"/>
      <c r="XO253"/>
      <c r="XP253"/>
      <c r="XQ253"/>
      <c r="XR253"/>
      <c r="XS253"/>
      <c r="XT253"/>
      <c r="XU253"/>
      <c r="XV253"/>
      <c r="XW253"/>
      <c r="XX253"/>
      <c r="XY253"/>
      <c r="XZ253"/>
      <c r="YA253"/>
      <c r="YB253"/>
      <c r="YC253"/>
      <c r="YD253"/>
      <c r="YE253"/>
      <c r="YF253"/>
      <c r="YG253"/>
      <c r="YH253"/>
      <c r="YI253"/>
      <c r="YJ253"/>
      <c r="YK253"/>
      <c r="YL253"/>
      <c r="YM253"/>
      <c r="YN253"/>
      <c r="YO253"/>
      <c r="YP253"/>
      <c r="YQ253"/>
      <c r="YR253"/>
      <c r="YS253"/>
      <c r="YT253"/>
      <c r="YU253"/>
      <c r="YV253"/>
      <c r="YW253"/>
      <c r="YX253"/>
      <c r="YY253"/>
      <c r="YZ253"/>
      <c r="ZA253"/>
      <c r="ZB253"/>
      <c r="ZC253"/>
      <c r="ZD253"/>
      <c r="ZE253"/>
      <c r="ZF253"/>
      <c r="ZG253"/>
      <c r="ZH253"/>
      <c r="ZI253"/>
      <c r="ZJ253"/>
      <c r="ZK253"/>
      <c r="ZL253"/>
      <c r="ZM253"/>
      <c r="ZN253"/>
      <c r="ZO253"/>
      <c r="ZP253"/>
      <c r="ZQ253"/>
      <c r="ZR253"/>
      <c r="ZS253"/>
      <c r="ZT253"/>
      <c r="ZU253"/>
      <c r="ZV253"/>
      <c r="ZW253"/>
      <c r="ZX253"/>
      <c r="ZY253"/>
      <c r="ZZ253"/>
      <c r="AAA253"/>
      <c r="AAB253"/>
      <c r="AAC253"/>
      <c r="AAD253"/>
      <c r="AAE253"/>
      <c r="AAF253"/>
      <c r="AAG253"/>
      <c r="AAH253"/>
      <c r="AAI253"/>
      <c r="AAJ253"/>
      <c r="AAK253"/>
      <c r="AAL253"/>
      <c r="AAM253"/>
      <c r="AAN253"/>
      <c r="AAO253"/>
      <c r="AAP253"/>
      <c r="AAQ253"/>
      <c r="AAR253"/>
      <c r="AAS253"/>
      <c r="AAT253"/>
      <c r="AAU253"/>
      <c r="AAV253"/>
      <c r="AAW253"/>
      <c r="AAX253"/>
      <c r="AAY253"/>
      <c r="AAZ253"/>
      <c r="ABA253"/>
      <c r="ABB253"/>
      <c r="ABC253"/>
      <c r="ABD253"/>
      <c r="ABE253"/>
      <c r="ABF253"/>
      <c r="ABG253"/>
      <c r="ABH253"/>
      <c r="ABI253"/>
      <c r="ABJ253"/>
      <c r="ABK253"/>
      <c r="ABL253"/>
      <c r="ABM253"/>
      <c r="ABN253"/>
      <c r="ABO253"/>
      <c r="ABP253"/>
      <c r="ABQ253"/>
      <c r="ABR253"/>
      <c r="ABS253"/>
      <c r="ABT253"/>
      <c r="ABU253"/>
      <c r="ABV253"/>
      <c r="ABW253"/>
      <c r="ABX253"/>
      <c r="ABY253"/>
      <c r="ABZ253"/>
      <c r="ACA253"/>
      <c r="ACB253"/>
      <c r="ACC253"/>
      <c r="ACD253"/>
      <c r="ACE253"/>
      <c r="ACF253"/>
      <c r="ACG253"/>
      <c r="ACH253"/>
      <c r="ACI253"/>
      <c r="ACJ253"/>
      <c r="ACK253"/>
      <c r="ACL253"/>
      <c r="ACM253"/>
      <c r="ACN253"/>
      <c r="ACO253"/>
      <c r="ACP253"/>
      <c r="ACQ253"/>
      <c r="ACR253"/>
      <c r="ACS253"/>
      <c r="ACT253"/>
      <c r="ACU253"/>
      <c r="ACV253"/>
      <c r="ACW253"/>
      <c r="ACX253"/>
      <c r="ACY253"/>
      <c r="ACZ253"/>
      <c r="ADA253"/>
      <c r="ADB253"/>
      <c r="ADC253"/>
      <c r="ADD253"/>
      <c r="ADE253"/>
      <c r="ADF253"/>
      <c r="ADG253"/>
      <c r="ADH253"/>
      <c r="ADI253"/>
      <c r="ADJ253"/>
      <c r="ADK253"/>
      <c r="ADL253"/>
      <c r="ADM253"/>
      <c r="ADN253"/>
      <c r="ADO253"/>
      <c r="ADP253"/>
      <c r="ADQ253"/>
      <c r="ADR253"/>
      <c r="ADS253"/>
      <c r="ADT253"/>
      <c r="ADU253"/>
      <c r="ADV253"/>
      <c r="ADW253"/>
      <c r="ADX253"/>
      <c r="ADY253"/>
      <c r="ADZ253"/>
      <c r="AEA253"/>
      <c r="AEB253"/>
      <c r="AEC253"/>
      <c r="AED253"/>
      <c r="AEE253"/>
      <c r="AEF253"/>
      <c r="AEG253"/>
      <c r="AEH253"/>
      <c r="AEI253"/>
      <c r="AEJ253"/>
      <c r="AEK253"/>
      <c r="AEL253"/>
      <c r="AEM253"/>
      <c r="AEN253"/>
      <c r="AEO253"/>
      <c r="AEP253"/>
      <c r="AEQ253"/>
      <c r="AER253"/>
      <c r="AES253"/>
      <c r="AET253"/>
      <c r="AEU253"/>
      <c r="AEV253"/>
      <c r="AEW253"/>
      <c r="AEX253"/>
      <c r="AEY253"/>
      <c r="AEZ253"/>
      <c r="AFA253"/>
      <c r="AFB253"/>
      <c r="AFC253"/>
      <c r="AFD253"/>
      <c r="AFE253"/>
      <c r="AFF253"/>
      <c r="AFG253"/>
      <c r="AFH253"/>
      <c r="AFI253"/>
      <c r="AFJ253"/>
      <c r="AFK253"/>
      <c r="AFL253"/>
      <c r="AFM253"/>
      <c r="AFN253"/>
      <c r="AFO253"/>
      <c r="AFP253"/>
      <c r="AFQ253"/>
      <c r="AFR253"/>
      <c r="AFS253"/>
      <c r="AFT253"/>
      <c r="AFU253"/>
      <c r="AFV253"/>
      <c r="AFW253"/>
      <c r="AFX253"/>
      <c r="AFY253"/>
      <c r="AFZ253"/>
      <c r="AGA253"/>
      <c r="AGB253"/>
      <c r="AGC253"/>
      <c r="AGD253"/>
      <c r="AGE253"/>
      <c r="AGF253"/>
      <c r="AGG253"/>
      <c r="AGH253"/>
      <c r="AGI253"/>
      <c r="AGJ253"/>
      <c r="AGK253"/>
      <c r="AGL253"/>
      <c r="AGM253"/>
      <c r="AGN253"/>
      <c r="AGO253"/>
      <c r="AGP253"/>
      <c r="AGQ253"/>
      <c r="AGR253"/>
      <c r="AGS253"/>
      <c r="AGT253"/>
      <c r="AGU253"/>
      <c r="AGV253"/>
      <c r="AGW253"/>
      <c r="AGX253"/>
      <c r="AGY253"/>
      <c r="AGZ253"/>
      <c r="AHA253"/>
      <c r="AHB253"/>
      <c r="AHC253"/>
      <c r="AHD253"/>
      <c r="AHE253"/>
      <c r="AHF253"/>
      <c r="AHG253"/>
      <c r="AHH253"/>
      <c r="AHI253"/>
      <c r="AHJ253"/>
      <c r="AHK253"/>
      <c r="AHL253"/>
      <c r="AHM253"/>
      <c r="AHN253"/>
      <c r="AHO253"/>
      <c r="AHP253"/>
      <c r="AHQ253"/>
      <c r="AHR253"/>
      <c r="AHS253"/>
      <c r="AHT253"/>
      <c r="AHU253"/>
      <c r="AHV253"/>
      <c r="AHW253"/>
      <c r="AHX253"/>
      <c r="AHY253"/>
      <c r="AHZ253"/>
      <c r="AIA253"/>
      <c r="AIB253"/>
      <c r="AIC253"/>
      <c r="AID253"/>
      <c r="AIE253"/>
      <c r="AIF253"/>
      <c r="AIG253"/>
      <c r="AIH253"/>
      <c r="AII253"/>
      <c r="AIJ253"/>
      <c r="AIK253"/>
      <c r="AIL253"/>
      <c r="AIM253"/>
      <c r="AIN253"/>
      <c r="AIO253"/>
      <c r="AIP253"/>
      <c r="AIQ253"/>
      <c r="AIR253"/>
      <c r="AIS253"/>
      <c r="AIT253"/>
      <c r="AIU253"/>
      <c r="AIV253"/>
      <c r="AIW253"/>
      <c r="AIX253"/>
      <c r="AIY253"/>
      <c r="AIZ253"/>
      <c r="AJA253"/>
      <c r="AJB253"/>
      <c r="AJC253"/>
      <c r="AJD253"/>
      <c r="AJE253"/>
      <c r="AJF253"/>
      <c r="AJG253"/>
      <c r="AJH253"/>
      <c r="AJI253"/>
      <c r="AJJ253"/>
      <c r="AJK253"/>
      <c r="AJL253"/>
      <c r="AJM253"/>
      <c r="AJN253"/>
      <c r="AJO253"/>
      <c r="AJP253"/>
      <c r="AJQ253"/>
      <c r="AJR253"/>
      <c r="AJS253"/>
      <c r="AJT253"/>
      <c r="AJU253"/>
      <c r="AJV253"/>
      <c r="AJW253"/>
      <c r="AJX253"/>
      <c r="AJY253"/>
      <c r="AJZ253"/>
      <c r="AKA253"/>
      <c r="AKB253"/>
      <c r="AKC253"/>
      <c r="AKD253"/>
      <c r="AKE253"/>
      <c r="AKF253"/>
      <c r="AKG253"/>
      <c r="AKH253"/>
      <c r="AKI253"/>
      <c r="AKJ253"/>
      <c r="AKK253"/>
      <c r="AKL253"/>
      <c r="AKM253"/>
      <c r="AKN253"/>
      <c r="AKO253"/>
      <c r="AKP253"/>
      <c r="AKQ253"/>
      <c r="AKR253"/>
      <c r="AKS253"/>
      <c r="AKT253"/>
      <c r="AKU253"/>
      <c r="AKV253"/>
      <c r="AKW253"/>
      <c r="AKX253"/>
      <c r="AKY253"/>
      <c r="AKZ253"/>
      <c r="ALA253"/>
      <c r="ALB253"/>
      <c r="ALC253"/>
      <c r="ALD253"/>
      <c r="ALE253"/>
      <c r="ALF253"/>
      <c r="ALG253"/>
      <c r="ALH253"/>
      <c r="ALI253"/>
      <c r="ALJ253"/>
      <c r="ALK253"/>
      <c r="ALL253"/>
      <c r="ALM253"/>
      <c r="ALN253"/>
      <c r="ALO253"/>
      <c r="ALP253"/>
      <c r="ALQ253"/>
      <c r="ALR253"/>
      <c r="ALS253"/>
      <c r="ALT253"/>
      <c r="ALU253"/>
      <c r="ALV253"/>
      <c r="ALW253"/>
      <c r="ALX253"/>
      <c r="ALY253"/>
      <c r="ALZ253"/>
      <c r="AMA253"/>
      <c r="AMB253"/>
      <c r="AMC253"/>
      <c r="AMD253"/>
      <c r="AME253"/>
      <c r="AMF253"/>
      <c r="AMG253"/>
    </row>
    <row r="254" spans="1:1021" ht="24.75" customHeight="1" x14ac:dyDescent="0.2">
      <c r="A254" s="114" t="s">
        <v>463</v>
      </c>
      <c r="B254" s="115" t="s">
        <v>305</v>
      </c>
      <c r="C254" s="121">
        <v>38091</v>
      </c>
      <c r="D254" s="117" t="s">
        <v>687</v>
      </c>
      <c r="E254" s="118" t="s">
        <v>500</v>
      </c>
      <c r="F254" s="102">
        <v>1</v>
      </c>
      <c r="G254" s="119">
        <v>34.046999999999997</v>
      </c>
      <c r="H254" s="132"/>
      <c r="I254" s="120">
        <f t="shared" si="5"/>
        <v>0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PQ254"/>
      <c r="PR254"/>
      <c r="PS254"/>
      <c r="PT254"/>
      <c r="PU254"/>
      <c r="PV254"/>
      <c r="PW254"/>
      <c r="PX254"/>
      <c r="PY254"/>
      <c r="PZ254"/>
      <c r="QA254"/>
      <c r="QB254"/>
      <c r="QC254"/>
      <c r="QD254"/>
      <c r="QE254"/>
      <c r="QF254"/>
      <c r="QG254"/>
      <c r="QH254"/>
      <c r="QI254"/>
      <c r="QJ254"/>
      <c r="QK254"/>
      <c r="QL254"/>
      <c r="QM254"/>
      <c r="QN254"/>
      <c r="QO254"/>
      <c r="QP254"/>
      <c r="QQ254"/>
      <c r="QR254"/>
      <c r="QS254"/>
      <c r="QT254"/>
      <c r="QU254"/>
      <c r="QV254"/>
      <c r="QW254"/>
      <c r="QX254"/>
      <c r="QY254"/>
      <c r="QZ254"/>
      <c r="RA254"/>
      <c r="RB254"/>
      <c r="RC254"/>
      <c r="RD254"/>
      <c r="RE254"/>
      <c r="RF254"/>
      <c r="RG254"/>
      <c r="RH254"/>
      <c r="RI254"/>
      <c r="RJ254"/>
      <c r="RK254"/>
      <c r="RL254"/>
      <c r="RM254"/>
      <c r="RN254"/>
      <c r="RO254"/>
      <c r="RP254"/>
      <c r="RQ254"/>
      <c r="RR254"/>
      <c r="RS254"/>
      <c r="RT254"/>
      <c r="RU254"/>
      <c r="RV254"/>
      <c r="RW254"/>
      <c r="RX254"/>
      <c r="RY254"/>
      <c r="RZ254"/>
      <c r="SA254"/>
      <c r="SB254"/>
      <c r="SC254"/>
      <c r="SD254"/>
      <c r="SE254"/>
      <c r="SF254"/>
      <c r="SG254"/>
      <c r="SH254"/>
      <c r="SI254"/>
      <c r="SJ254"/>
      <c r="SK254"/>
      <c r="SL254"/>
      <c r="SM254"/>
      <c r="SN254"/>
      <c r="SO254"/>
      <c r="SP254"/>
      <c r="SQ254"/>
      <c r="SR254"/>
      <c r="SS254"/>
      <c r="ST254"/>
      <c r="SU254"/>
      <c r="SV254"/>
      <c r="SW254"/>
      <c r="SX254"/>
      <c r="SY254"/>
      <c r="SZ254"/>
      <c r="TA254"/>
      <c r="TB254"/>
      <c r="TC254"/>
      <c r="TD254"/>
      <c r="TE254"/>
      <c r="TF254"/>
      <c r="TG254"/>
      <c r="TH254"/>
      <c r="TI254"/>
      <c r="TJ254"/>
      <c r="TK254"/>
      <c r="TL254"/>
      <c r="TM254"/>
      <c r="TN254"/>
      <c r="TO254"/>
      <c r="TP254"/>
      <c r="TQ254"/>
      <c r="TR254"/>
      <c r="TS254"/>
      <c r="TT254"/>
      <c r="TU254"/>
      <c r="TV254"/>
      <c r="TW254"/>
      <c r="TX254"/>
      <c r="TY254"/>
      <c r="TZ254"/>
      <c r="UA254"/>
      <c r="UB254"/>
      <c r="UC254"/>
      <c r="UD254"/>
      <c r="UE254"/>
      <c r="UF254"/>
      <c r="UG254"/>
      <c r="UH254"/>
      <c r="UI254"/>
      <c r="UJ254"/>
      <c r="UK254"/>
      <c r="UL254"/>
      <c r="UM254"/>
      <c r="UN254"/>
      <c r="UO254"/>
      <c r="UP254"/>
      <c r="UQ254"/>
      <c r="UR254"/>
      <c r="US254"/>
      <c r="UT254"/>
      <c r="UU254"/>
      <c r="UV254"/>
      <c r="UW254"/>
      <c r="UX254"/>
      <c r="UY254"/>
      <c r="UZ254"/>
      <c r="VA254"/>
      <c r="VB254"/>
      <c r="VC254"/>
      <c r="VD254"/>
      <c r="VE254"/>
      <c r="VF254"/>
      <c r="VG254"/>
      <c r="VH254"/>
      <c r="VI254"/>
      <c r="VJ254"/>
      <c r="VK254"/>
      <c r="VL254"/>
      <c r="VM254"/>
      <c r="VN254"/>
      <c r="VO254"/>
      <c r="VP254"/>
      <c r="VQ254"/>
      <c r="VR254"/>
      <c r="VS254"/>
      <c r="VT254"/>
      <c r="VU254"/>
      <c r="VV254"/>
      <c r="VW254"/>
      <c r="VX254"/>
      <c r="VY254"/>
      <c r="VZ254"/>
      <c r="WA254"/>
      <c r="WB254"/>
      <c r="WC254"/>
      <c r="WD254"/>
      <c r="WE254"/>
      <c r="WF254"/>
      <c r="WG254"/>
      <c r="WH254"/>
      <c r="WI254"/>
      <c r="WJ254"/>
      <c r="WK254"/>
      <c r="WL254"/>
      <c r="WM254"/>
      <c r="WN254"/>
      <c r="WO254"/>
      <c r="WP254"/>
      <c r="WQ254"/>
      <c r="WR254"/>
      <c r="WS254"/>
      <c r="WT254"/>
      <c r="WU254"/>
      <c r="WV254"/>
      <c r="WW254"/>
      <c r="WX254"/>
      <c r="WY254"/>
      <c r="WZ254"/>
      <c r="XA254"/>
      <c r="XB254"/>
      <c r="XC254"/>
      <c r="XD254"/>
      <c r="XE254"/>
      <c r="XF254"/>
      <c r="XG254"/>
      <c r="XH254"/>
      <c r="XI254"/>
      <c r="XJ254"/>
      <c r="XK254"/>
      <c r="XL254"/>
      <c r="XM254"/>
      <c r="XN254"/>
      <c r="XO254"/>
      <c r="XP254"/>
      <c r="XQ254"/>
      <c r="XR254"/>
      <c r="XS254"/>
      <c r="XT254"/>
      <c r="XU254"/>
      <c r="XV254"/>
      <c r="XW254"/>
      <c r="XX254"/>
      <c r="XY254"/>
      <c r="XZ254"/>
      <c r="YA254"/>
      <c r="YB254"/>
      <c r="YC254"/>
      <c r="YD254"/>
      <c r="YE254"/>
      <c r="YF254"/>
      <c r="YG254"/>
      <c r="YH254"/>
      <c r="YI254"/>
      <c r="YJ254"/>
      <c r="YK254"/>
      <c r="YL254"/>
      <c r="YM254"/>
      <c r="YN254"/>
      <c r="YO254"/>
      <c r="YP254"/>
      <c r="YQ254"/>
      <c r="YR254"/>
      <c r="YS254"/>
      <c r="YT254"/>
      <c r="YU254"/>
      <c r="YV254"/>
      <c r="YW254"/>
      <c r="YX254"/>
      <c r="YY254"/>
      <c r="YZ254"/>
      <c r="ZA254"/>
      <c r="ZB254"/>
      <c r="ZC254"/>
      <c r="ZD254"/>
      <c r="ZE254"/>
      <c r="ZF254"/>
      <c r="ZG254"/>
      <c r="ZH254"/>
      <c r="ZI254"/>
      <c r="ZJ254"/>
      <c r="ZK254"/>
      <c r="ZL254"/>
      <c r="ZM254"/>
      <c r="ZN254"/>
      <c r="ZO254"/>
      <c r="ZP254"/>
      <c r="ZQ254"/>
      <c r="ZR254"/>
      <c r="ZS254"/>
      <c r="ZT254"/>
      <c r="ZU254"/>
      <c r="ZV254"/>
      <c r="ZW254"/>
      <c r="ZX254"/>
      <c r="ZY254"/>
      <c r="ZZ254"/>
      <c r="AAA254"/>
      <c r="AAB254"/>
      <c r="AAC254"/>
      <c r="AAD254"/>
      <c r="AAE254"/>
      <c r="AAF254"/>
      <c r="AAG254"/>
      <c r="AAH254"/>
      <c r="AAI254"/>
      <c r="AAJ254"/>
      <c r="AAK254"/>
      <c r="AAL254"/>
      <c r="AAM254"/>
      <c r="AAN254"/>
      <c r="AAO254"/>
      <c r="AAP254"/>
      <c r="AAQ254"/>
      <c r="AAR254"/>
      <c r="AAS254"/>
      <c r="AAT254"/>
      <c r="AAU254"/>
      <c r="AAV254"/>
      <c r="AAW254"/>
      <c r="AAX254"/>
      <c r="AAY254"/>
      <c r="AAZ254"/>
      <c r="ABA254"/>
      <c r="ABB254"/>
      <c r="ABC254"/>
      <c r="ABD254"/>
      <c r="ABE254"/>
      <c r="ABF254"/>
      <c r="ABG254"/>
      <c r="ABH254"/>
      <c r="ABI254"/>
      <c r="ABJ254"/>
      <c r="ABK254"/>
      <c r="ABL254"/>
      <c r="ABM254"/>
      <c r="ABN254"/>
      <c r="ABO254"/>
      <c r="ABP254"/>
      <c r="ABQ254"/>
      <c r="ABR254"/>
      <c r="ABS254"/>
      <c r="ABT254"/>
      <c r="ABU254"/>
      <c r="ABV254"/>
      <c r="ABW254"/>
      <c r="ABX254"/>
      <c r="ABY254"/>
      <c r="ABZ254"/>
      <c r="ACA254"/>
      <c r="ACB254"/>
      <c r="ACC254"/>
      <c r="ACD254"/>
      <c r="ACE254"/>
      <c r="ACF254"/>
      <c r="ACG254"/>
      <c r="ACH254"/>
      <c r="ACI254"/>
      <c r="ACJ254"/>
      <c r="ACK254"/>
      <c r="ACL254"/>
      <c r="ACM254"/>
      <c r="ACN254"/>
      <c r="ACO254"/>
      <c r="ACP254"/>
      <c r="ACQ254"/>
      <c r="ACR254"/>
      <c r="ACS254"/>
      <c r="ACT254"/>
      <c r="ACU254"/>
      <c r="ACV254"/>
      <c r="ACW254"/>
      <c r="ACX254"/>
      <c r="ACY254"/>
      <c r="ACZ254"/>
      <c r="ADA254"/>
      <c r="ADB254"/>
      <c r="ADC254"/>
      <c r="ADD254"/>
      <c r="ADE254"/>
      <c r="ADF254"/>
      <c r="ADG254"/>
      <c r="ADH254"/>
      <c r="ADI254"/>
      <c r="ADJ254"/>
      <c r="ADK254"/>
      <c r="ADL254"/>
      <c r="ADM254"/>
      <c r="ADN254"/>
      <c r="ADO254"/>
      <c r="ADP254"/>
      <c r="ADQ254"/>
      <c r="ADR254"/>
      <c r="ADS254"/>
      <c r="ADT254"/>
      <c r="ADU254"/>
      <c r="ADV254"/>
      <c r="ADW254"/>
      <c r="ADX254"/>
      <c r="ADY254"/>
      <c r="ADZ254"/>
      <c r="AEA254"/>
      <c r="AEB254"/>
      <c r="AEC254"/>
      <c r="AED254"/>
      <c r="AEE254"/>
      <c r="AEF254"/>
      <c r="AEG254"/>
      <c r="AEH254"/>
      <c r="AEI254"/>
      <c r="AEJ254"/>
      <c r="AEK254"/>
      <c r="AEL254"/>
      <c r="AEM254"/>
      <c r="AEN254"/>
      <c r="AEO254"/>
      <c r="AEP254"/>
      <c r="AEQ254"/>
      <c r="AER254"/>
      <c r="AES254"/>
      <c r="AET254"/>
      <c r="AEU254"/>
      <c r="AEV254"/>
      <c r="AEW254"/>
      <c r="AEX254"/>
      <c r="AEY254"/>
      <c r="AEZ254"/>
      <c r="AFA254"/>
      <c r="AFB254"/>
      <c r="AFC254"/>
      <c r="AFD254"/>
      <c r="AFE254"/>
      <c r="AFF254"/>
      <c r="AFG254"/>
      <c r="AFH254"/>
      <c r="AFI254"/>
      <c r="AFJ254"/>
      <c r="AFK254"/>
      <c r="AFL254"/>
      <c r="AFM254"/>
      <c r="AFN254"/>
      <c r="AFO254"/>
      <c r="AFP254"/>
      <c r="AFQ254"/>
      <c r="AFR254"/>
      <c r="AFS254"/>
      <c r="AFT254"/>
      <c r="AFU254"/>
      <c r="AFV254"/>
      <c r="AFW254"/>
      <c r="AFX254"/>
      <c r="AFY254"/>
      <c r="AFZ254"/>
      <c r="AGA254"/>
      <c r="AGB254"/>
      <c r="AGC254"/>
      <c r="AGD254"/>
      <c r="AGE254"/>
      <c r="AGF254"/>
      <c r="AGG254"/>
      <c r="AGH254"/>
      <c r="AGI254"/>
      <c r="AGJ254"/>
      <c r="AGK254"/>
      <c r="AGL254"/>
      <c r="AGM254"/>
      <c r="AGN254"/>
      <c r="AGO254"/>
      <c r="AGP254"/>
      <c r="AGQ254"/>
      <c r="AGR254"/>
      <c r="AGS254"/>
      <c r="AGT254"/>
      <c r="AGU254"/>
      <c r="AGV254"/>
      <c r="AGW254"/>
      <c r="AGX254"/>
      <c r="AGY254"/>
      <c r="AGZ254"/>
      <c r="AHA254"/>
      <c r="AHB254"/>
      <c r="AHC254"/>
      <c r="AHD254"/>
      <c r="AHE254"/>
      <c r="AHF254"/>
      <c r="AHG254"/>
      <c r="AHH254"/>
      <c r="AHI254"/>
      <c r="AHJ254"/>
      <c r="AHK254"/>
      <c r="AHL254"/>
      <c r="AHM254"/>
      <c r="AHN254"/>
      <c r="AHO254"/>
      <c r="AHP254"/>
      <c r="AHQ254"/>
      <c r="AHR254"/>
      <c r="AHS254"/>
      <c r="AHT254"/>
      <c r="AHU254"/>
      <c r="AHV254"/>
      <c r="AHW254"/>
      <c r="AHX254"/>
      <c r="AHY254"/>
      <c r="AHZ254"/>
      <c r="AIA254"/>
      <c r="AIB254"/>
      <c r="AIC254"/>
      <c r="AID254"/>
      <c r="AIE254"/>
      <c r="AIF254"/>
      <c r="AIG254"/>
      <c r="AIH254"/>
      <c r="AII254"/>
      <c r="AIJ254"/>
      <c r="AIK254"/>
      <c r="AIL254"/>
      <c r="AIM254"/>
      <c r="AIN254"/>
      <c r="AIO254"/>
      <c r="AIP254"/>
      <c r="AIQ254"/>
      <c r="AIR254"/>
      <c r="AIS254"/>
      <c r="AIT254"/>
      <c r="AIU254"/>
      <c r="AIV254"/>
      <c r="AIW254"/>
      <c r="AIX254"/>
      <c r="AIY254"/>
      <c r="AIZ254"/>
      <c r="AJA254"/>
      <c r="AJB254"/>
      <c r="AJC254"/>
      <c r="AJD254"/>
      <c r="AJE254"/>
      <c r="AJF254"/>
      <c r="AJG254"/>
      <c r="AJH254"/>
      <c r="AJI254"/>
      <c r="AJJ254"/>
      <c r="AJK254"/>
      <c r="AJL254"/>
      <c r="AJM254"/>
      <c r="AJN254"/>
      <c r="AJO254"/>
      <c r="AJP254"/>
      <c r="AJQ254"/>
      <c r="AJR254"/>
      <c r="AJS254"/>
      <c r="AJT254"/>
      <c r="AJU254"/>
      <c r="AJV254"/>
      <c r="AJW254"/>
      <c r="AJX254"/>
      <c r="AJY254"/>
      <c r="AJZ254"/>
      <c r="AKA254"/>
      <c r="AKB254"/>
      <c r="AKC254"/>
      <c r="AKD254"/>
      <c r="AKE254"/>
      <c r="AKF254"/>
      <c r="AKG254"/>
      <c r="AKH254"/>
      <c r="AKI254"/>
      <c r="AKJ254"/>
      <c r="AKK254"/>
      <c r="AKL254"/>
      <c r="AKM254"/>
      <c r="AKN254"/>
      <c r="AKO254"/>
      <c r="AKP254"/>
      <c r="AKQ254"/>
      <c r="AKR254"/>
      <c r="AKS254"/>
      <c r="AKT254"/>
      <c r="AKU254"/>
      <c r="AKV254"/>
      <c r="AKW254"/>
      <c r="AKX254"/>
      <c r="AKY254"/>
      <c r="AKZ254"/>
      <c r="ALA254"/>
      <c r="ALB254"/>
      <c r="ALC254"/>
      <c r="ALD254"/>
      <c r="ALE254"/>
      <c r="ALF254"/>
      <c r="ALG254"/>
      <c r="ALH254"/>
      <c r="ALI254"/>
      <c r="ALJ254"/>
      <c r="ALK254"/>
      <c r="ALL254"/>
      <c r="ALM254"/>
      <c r="ALN254"/>
      <c r="ALO254"/>
      <c r="ALP254"/>
      <c r="ALQ254"/>
      <c r="ALR254"/>
      <c r="ALS254"/>
      <c r="ALT254"/>
      <c r="ALU254"/>
      <c r="ALV254"/>
      <c r="ALW254"/>
      <c r="ALX254"/>
      <c r="ALY254"/>
      <c r="ALZ254"/>
      <c r="AMA254"/>
      <c r="AMB254"/>
      <c r="AMC254"/>
      <c r="AMD254"/>
      <c r="AME254"/>
      <c r="AMF254"/>
      <c r="AMG254"/>
    </row>
    <row r="255" spans="1:1021" ht="24.75" customHeight="1" x14ac:dyDescent="0.2">
      <c r="A255" s="114" t="s">
        <v>464</v>
      </c>
      <c r="B255" s="115" t="s">
        <v>305</v>
      </c>
      <c r="C255" s="121">
        <v>12147</v>
      </c>
      <c r="D255" s="117" t="s">
        <v>782</v>
      </c>
      <c r="E255" s="118" t="s">
        <v>500</v>
      </c>
      <c r="F255" s="102">
        <v>1</v>
      </c>
      <c r="G255" s="119">
        <v>22.747</v>
      </c>
      <c r="H255" s="132"/>
      <c r="I255" s="120">
        <f t="shared" si="5"/>
        <v>0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PQ255"/>
      <c r="PR255"/>
      <c r="PS255"/>
      <c r="PT255"/>
      <c r="PU255"/>
      <c r="PV255"/>
      <c r="PW255"/>
      <c r="PX255"/>
      <c r="PY255"/>
      <c r="PZ255"/>
      <c r="QA255"/>
      <c r="QB255"/>
      <c r="QC255"/>
      <c r="QD255"/>
      <c r="QE255"/>
      <c r="QF255"/>
      <c r="QG255"/>
      <c r="QH255"/>
      <c r="QI255"/>
      <c r="QJ255"/>
      <c r="QK255"/>
      <c r="QL255"/>
      <c r="QM255"/>
      <c r="QN255"/>
      <c r="QO255"/>
      <c r="QP255"/>
      <c r="QQ255"/>
      <c r="QR255"/>
      <c r="QS255"/>
      <c r="QT255"/>
      <c r="QU255"/>
      <c r="QV255"/>
      <c r="QW255"/>
      <c r="QX255"/>
      <c r="QY255"/>
      <c r="QZ255"/>
      <c r="RA255"/>
      <c r="RB255"/>
      <c r="RC255"/>
      <c r="RD255"/>
      <c r="RE255"/>
      <c r="RF255"/>
      <c r="RG255"/>
      <c r="RH255"/>
      <c r="RI255"/>
      <c r="RJ255"/>
      <c r="RK255"/>
      <c r="RL255"/>
      <c r="RM255"/>
      <c r="RN255"/>
      <c r="RO255"/>
      <c r="RP255"/>
      <c r="RQ255"/>
      <c r="RR255"/>
      <c r="RS255"/>
      <c r="RT255"/>
      <c r="RU255"/>
      <c r="RV255"/>
      <c r="RW255"/>
      <c r="RX255"/>
      <c r="RY255"/>
      <c r="RZ255"/>
      <c r="SA255"/>
      <c r="SB255"/>
      <c r="SC255"/>
      <c r="SD255"/>
      <c r="SE255"/>
      <c r="SF255"/>
      <c r="SG255"/>
      <c r="SH255"/>
      <c r="SI255"/>
      <c r="SJ255"/>
      <c r="SK255"/>
      <c r="SL255"/>
      <c r="SM255"/>
      <c r="SN255"/>
      <c r="SO255"/>
      <c r="SP255"/>
      <c r="SQ255"/>
      <c r="SR255"/>
      <c r="SS255"/>
      <c r="ST255"/>
      <c r="SU255"/>
      <c r="SV255"/>
      <c r="SW255"/>
      <c r="SX255"/>
      <c r="SY255"/>
      <c r="SZ255"/>
      <c r="TA255"/>
      <c r="TB255"/>
      <c r="TC255"/>
      <c r="TD255"/>
      <c r="TE255"/>
      <c r="TF255"/>
      <c r="TG255"/>
      <c r="TH255"/>
      <c r="TI255"/>
      <c r="TJ255"/>
      <c r="TK255"/>
      <c r="TL255"/>
      <c r="TM255"/>
      <c r="TN255"/>
      <c r="TO255"/>
      <c r="TP255"/>
      <c r="TQ255"/>
      <c r="TR255"/>
      <c r="TS255"/>
      <c r="TT255"/>
      <c r="TU255"/>
      <c r="TV255"/>
      <c r="TW255"/>
      <c r="TX255"/>
      <c r="TY255"/>
      <c r="TZ255"/>
      <c r="UA255"/>
      <c r="UB255"/>
      <c r="UC255"/>
      <c r="UD255"/>
      <c r="UE255"/>
      <c r="UF255"/>
      <c r="UG255"/>
      <c r="UH255"/>
      <c r="UI255"/>
      <c r="UJ255"/>
      <c r="UK255"/>
      <c r="UL255"/>
      <c r="UM255"/>
      <c r="UN255"/>
      <c r="UO255"/>
      <c r="UP255"/>
      <c r="UQ255"/>
      <c r="UR255"/>
      <c r="US255"/>
      <c r="UT255"/>
      <c r="UU255"/>
      <c r="UV255"/>
      <c r="UW255"/>
      <c r="UX255"/>
      <c r="UY255"/>
      <c r="UZ255"/>
      <c r="VA255"/>
      <c r="VB255"/>
      <c r="VC255"/>
      <c r="VD255"/>
      <c r="VE255"/>
      <c r="VF255"/>
      <c r="VG255"/>
      <c r="VH255"/>
      <c r="VI255"/>
      <c r="VJ255"/>
      <c r="VK255"/>
      <c r="VL255"/>
      <c r="VM255"/>
      <c r="VN255"/>
      <c r="VO255"/>
      <c r="VP255"/>
      <c r="VQ255"/>
      <c r="VR255"/>
      <c r="VS255"/>
      <c r="VT255"/>
      <c r="VU255"/>
      <c r="VV255"/>
      <c r="VW255"/>
      <c r="VX255"/>
      <c r="VY255"/>
      <c r="VZ255"/>
      <c r="WA255"/>
      <c r="WB255"/>
      <c r="WC255"/>
      <c r="WD255"/>
      <c r="WE255"/>
      <c r="WF255"/>
      <c r="WG255"/>
      <c r="WH255"/>
      <c r="WI255"/>
      <c r="WJ255"/>
      <c r="WK255"/>
      <c r="WL255"/>
      <c r="WM255"/>
      <c r="WN255"/>
      <c r="WO255"/>
      <c r="WP255"/>
      <c r="WQ255"/>
      <c r="WR255"/>
      <c r="WS255"/>
      <c r="WT255"/>
      <c r="WU255"/>
      <c r="WV255"/>
      <c r="WW255"/>
      <c r="WX255"/>
      <c r="WY255"/>
      <c r="WZ255"/>
      <c r="XA255"/>
      <c r="XB255"/>
      <c r="XC255"/>
      <c r="XD255"/>
      <c r="XE255"/>
      <c r="XF255"/>
      <c r="XG255"/>
      <c r="XH255"/>
      <c r="XI255"/>
      <c r="XJ255"/>
      <c r="XK255"/>
      <c r="XL255"/>
      <c r="XM255"/>
      <c r="XN255"/>
      <c r="XO255"/>
      <c r="XP255"/>
      <c r="XQ255"/>
      <c r="XR255"/>
      <c r="XS255"/>
      <c r="XT255"/>
      <c r="XU255"/>
      <c r="XV255"/>
      <c r="XW255"/>
      <c r="XX255"/>
      <c r="XY255"/>
      <c r="XZ255"/>
      <c r="YA255"/>
      <c r="YB255"/>
      <c r="YC255"/>
      <c r="YD255"/>
      <c r="YE255"/>
      <c r="YF255"/>
      <c r="YG255"/>
      <c r="YH255"/>
      <c r="YI255"/>
      <c r="YJ255"/>
      <c r="YK255"/>
      <c r="YL255"/>
      <c r="YM255"/>
      <c r="YN255"/>
      <c r="YO255"/>
      <c r="YP255"/>
      <c r="YQ255"/>
      <c r="YR255"/>
      <c r="YS255"/>
      <c r="YT255"/>
      <c r="YU255"/>
      <c r="YV255"/>
      <c r="YW255"/>
      <c r="YX255"/>
      <c r="YY255"/>
      <c r="YZ255"/>
      <c r="ZA255"/>
      <c r="ZB255"/>
      <c r="ZC255"/>
      <c r="ZD255"/>
      <c r="ZE255"/>
      <c r="ZF255"/>
      <c r="ZG255"/>
      <c r="ZH255"/>
      <c r="ZI255"/>
      <c r="ZJ255"/>
      <c r="ZK255"/>
      <c r="ZL255"/>
      <c r="ZM255"/>
      <c r="ZN255"/>
      <c r="ZO255"/>
      <c r="ZP255"/>
      <c r="ZQ255"/>
      <c r="ZR255"/>
      <c r="ZS255"/>
      <c r="ZT255"/>
      <c r="ZU255"/>
      <c r="ZV255"/>
      <c r="ZW255"/>
      <c r="ZX255"/>
      <c r="ZY255"/>
      <c r="ZZ255"/>
      <c r="AAA255"/>
      <c r="AAB255"/>
      <c r="AAC255"/>
      <c r="AAD255"/>
      <c r="AAE255"/>
      <c r="AAF255"/>
      <c r="AAG255"/>
      <c r="AAH255"/>
      <c r="AAI255"/>
      <c r="AAJ255"/>
      <c r="AAK255"/>
      <c r="AAL255"/>
      <c r="AAM255"/>
      <c r="AAN255"/>
      <c r="AAO255"/>
      <c r="AAP255"/>
      <c r="AAQ255"/>
      <c r="AAR255"/>
      <c r="AAS255"/>
      <c r="AAT255"/>
      <c r="AAU255"/>
      <c r="AAV255"/>
      <c r="AAW255"/>
      <c r="AAX255"/>
      <c r="AAY255"/>
      <c r="AAZ255"/>
      <c r="ABA255"/>
      <c r="ABB255"/>
      <c r="ABC255"/>
      <c r="ABD255"/>
      <c r="ABE255"/>
      <c r="ABF255"/>
      <c r="ABG255"/>
      <c r="ABH255"/>
      <c r="ABI255"/>
      <c r="ABJ255"/>
      <c r="ABK255"/>
      <c r="ABL255"/>
      <c r="ABM255"/>
      <c r="ABN255"/>
      <c r="ABO255"/>
      <c r="ABP255"/>
      <c r="ABQ255"/>
      <c r="ABR255"/>
      <c r="ABS255"/>
      <c r="ABT255"/>
      <c r="ABU255"/>
      <c r="ABV255"/>
      <c r="ABW255"/>
      <c r="ABX255"/>
      <c r="ABY255"/>
      <c r="ABZ255"/>
      <c r="ACA255"/>
      <c r="ACB255"/>
      <c r="ACC255"/>
      <c r="ACD255"/>
      <c r="ACE255"/>
      <c r="ACF255"/>
      <c r="ACG255"/>
      <c r="ACH255"/>
      <c r="ACI255"/>
      <c r="ACJ255"/>
      <c r="ACK255"/>
      <c r="ACL255"/>
      <c r="ACM255"/>
      <c r="ACN255"/>
      <c r="ACO255"/>
      <c r="ACP255"/>
      <c r="ACQ255"/>
      <c r="ACR255"/>
      <c r="ACS255"/>
      <c r="ACT255"/>
      <c r="ACU255"/>
      <c r="ACV255"/>
      <c r="ACW255"/>
      <c r="ACX255"/>
      <c r="ACY255"/>
      <c r="ACZ255"/>
      <c r="ADA255"/>
      <c r="ADB255"/>
      <c r="ADC255"/>
      <c r="ADD255"/>
      <c r="ADE255"/>
      <c r="ADF255"/>
      <c r="ADG255"/>
      <c r="ADH255"/>
      <c r="ADI255"/>
      <c r="ADJ255"/>
      <c r="ADK255"/>
      <c r="ADL255"/>
      <c r="ADM255"/>
      <c r="ADN255"/>
      <c r="ADO255"/>
      <c r="ADP255"/>
      <c r="ADQ255"/>
      <c r="ADR255"/>
      <c r="ADS255"/>
      <c r="ADT255"/>
      <c r="ADU255"/>
      <c r="ADV255"/>
      <c r="ADW255"/>
      <c r="ADX255"/>
      <c r="ADY255"/>
      <c r="ADZ255"/>
      <c r="AEA255"/>
      <c r="AEB255"/>
      <c r="AEC255"/>
      <c r="AED255"/>
      <c r="AEE255"/>
      <c r="AEF255"/>
      <c r="AEG255"/>
      <c r="AEH255"/>
      <c r="AEI255"/>
      <c r="AEJ255"/>
      <c r="AEK255"/>
      <c r="AEL255"/>
      <c r="AEM255"/>
      <c r="AEN255"/>
      <c r="AEO255"/>
      <c r="AEP255"/>
      <c r="AEQ255"/>
      <c r="AER255"/>
      <c r="AES255"/>
      <c r="AET255"/>
      <c r="AEU255"/>
      <c r="AEV255"/>
      <c r="AEW255"/>
      <c r="AEX255"/>
      <c r="AEY255"/>
      <c r="AEZ255"/>
      <c r="AFA255"/>
      <c r="AFB255"/>
      <c r="AFC255"/>
      <c r="AFD255"/>
      <c r="AFE255"/>
      <c r="AFF255"/>
      <c r="AFG255"/>
      <c r="AFH255"/>
      <c r="AFI255"/>
      <c r="AFJ255"/>
      <c r="AFK255"/>
      <c r="AFL255"/>
      <c r="AFM255"/>
      <c r="AFN255"/>
      <c r="AFO255"/>
      <c r="AFP255"/>
      <c r="AFQ255"/>
      <c r="AFR255"/>
      <c r="AFS255"/>
      <c r="AFT255"/>
      <c r="AFU255"/>
      <c r="AFV255"/>
      <c r="AFW255"/>
      <c r="AFX255"/>
      <c r="AFY255"/>
      <c r="AFZ255"/>
      <c r="AGA255"/>
      <c r="AGB255"/>
      <c r="AGC255"/>
      <c r="AGD255"/>
      <c r="AGE255"/>
      <c r="AGF255"/>
      <c r="AGG255"/>
      <c r="AGH255"/>
      <c r="AGI255"/>
      <c r="AGJ255"/>
      <c r="AGK255"/>
      <c r="AGL255"/>
      <c r="AGM255"/>
      <c r="AGN255"/>
      <c r="AGO255"/>
      <c r="AGP255"/>
      <c r="AGQ255"/>
      <c r="AGR255"/>
      <c r="AGS255"/>
      <c r="AGT255"/>
      <c r="AGU255"/>
      <c r="AGV255"/>
      <c r="AGW255"/>
      <c r="AGX255"/>
      <c r="AGY255"/>
      <c r="AGZ255"/>
      <c r="AHA255"/>
      <c r="AHB255"/>
      <c r="AHC255"/>
      <c r="AHD255"/>
      <c r="AHE255"/>
      <c r="AHF255"/>
      <c r="AHG255"/>
      <c r="AHH255"/>
      <c r="AHI255"/>
      <c r="AHJ255"/>
      <c r="AHK255"/>
      <c r="AHL255"/>
      <c r="AHM255"/>
      <c r="AHN255"/>
      <c r="AHO255"/>
      <c r="AHP255"/>
      <c r="AHQ255"/>
      <c r="AHR255"/>
      <c r="AHS255"/>
      <c r="AHT255"/>
      <c r="AHU255"/>
      <c r="AHV255"/>
      <c r="AHW255"/>
      <c r="AHX255"/>
      <c r="AHY255"/>
      <c r="AHZ255"/>
      <c r="AIA255"/>
      <c r="AIB255"/>
      <c r="AIC255"/>
      <c r="AID255"/>
      <c r="AIE255"/>
      <c r="AIF255"/>
      <c r="AIG255"/>
      <c r="AIH255"/>
      <c r="AII255"/>
      <c r="AIJ255"/>
      <c r="AIK255"/>
      <c r="AIL255"/>
      <c r="AIM255"/>
      <c r="AIN255"/>
      <c r="AIO255"/>
      <c r="AIP255"/>
      <c r="AIQ255"/>
      <c r="AIR255"/>
      <c r="AIS255"/>
      <c r="AIT255"/>
      <c r="AIU255"/>
      <c r="AIV255"/>
      <c r="AIW255"/>
      <c r="AIX255"/>
      <c r="AIY255"/>
      <c r="AIZ255"/>
      <c r="AJA255"/>
      <c r="AJB255"/>
      <c r="AJC255"/>
      <c r="AJD255"/>
      <c r="AJE255"/>
      <c r="AJF255"/>
      <c r="AJG255"/>
      <c r="AJH255"/>
      <c r="AJI255"/>
      <c r="AJJ255"/>
      <c r="AJK255"/>
      <c r="AJL255"/>
      <c r="AJM255"/>
      <c r="AJN255"/>
      <c r="AJO255"/>
      <c r="AJP255"/>
      <c r="AJQ255"/>
      <c r="AJR255"/>
      <c r="AJS255"/>
      <c r="AJT255"/>
      <c r="AJU255"/>
      <c r="AJV255"/>
      <c r="AJW255"/>
      <c r="AJX255"/>
      <c r="AJY255"/>
      <c r="AJZ255"/>
      <c r="AKA255"/>
      <c r="AKB255"/>
      <c r="AKC255"/>
      <c r="AKD255"/>
      <c r="AKE255"/>
      <c r="AKF255"/>
      <c r="AKG255"/>
      <c r="AKH255"/>
      <c r="AKI255"/>
      <c r="AKJ255"/>
      <c r="AKK255"/>
      <c r="AKL255"/>
      <c r="AKM255"/>
      <c r="AKN255"/>
      <c r="AKO255"/>
      <c r="AKP255"/>
      <c r="AKQ255"/>
      <c r="AKR255"/>
      <c r="AKS255"/>
      <c r="AKT255"/>
      <c r="AKU255"/>
      <c r="AKV255"/>
      <c r="AKW255"/>
      <c r="AKX255"/>
      <c r="AKY255"/>
      <c r="AKZ255"/>
      <c r="ALA255"/>
      <c r="ALB255"/>
      <c r="ALC255"/>
      <c r="ALD255"/>
      <c r="ALE255"/>
      <c r="ALF255"/>
      <c r="ALG255"/>
      <c r="ALH255"/>
      <c r="ALI255"/>
      <c r="ALJ255"/>
      <c r="ALK255"/>
      <c r="ALL255"/>
      <c r="ALM255"/>
      <c r="ALN255"/>
      <c r="ALO255"/>
      <c r="ALP255"/>
      <c r="ALQ255"/>
      <c r="ALR255"/>
      <c r="ALS255"/>
      <c r="ALT255"/>
      <c r="ALU255"/>
      <c r="ALV255"/>
      <c r="ALW255"/>
      <c r="ALX255"/>
      <c r="ALY255"/>
      <c r="ALZ255"/>
      <c r="AMA255"/>
      <c r="AMB255"/>
      <c r="AMC255"/>
      <c r="AMD255"/>
      <c r="AME255"/>
      <c r="AMF255"/>
      <c r="AMG255"/>
    </row>
    <row r="256" spans="1:1021" ht="24.75" customHeight="1" x14ac:dyDescent="0.2">
      <c r="A256" s="114" t="s">
        <v>465</v>
      </c>
      <c r="B256" s="115" t="s">
        <v>305</v>
      </c>
      <c r="C256" s="121">
        <v>7528</v>
      </c>
      <c r="D256" s="117" t="s">
        <v>781</v>
      </c>
      <c r="E256" s="118" t="s">
        <v>500</v>
      </c>
      <c r="F256" s="102">
        <v>1</v>
      </c>
      <c r="G256" s="119" t="s">
        <v>326</v>
      </c>
      <c r="H256" s="132"/>
      <c r="I256" s="120" t="str">
        <f t="shared" si="5"/>
        <v/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  <c r="PI256"/>
      <c r="PJ256"/>
      <c r="PK256"/>
      <c r="PL256"/>
      <c r="PM256"/>
      <c r="PN256"/>
      <c r="PO256"/>
      <c r="PP256"/>
      <c r="PQ256"/>
      <c r="PR256"/>
      <c r="PS256"/>
      <c r="PT256"/>
      <c r="PU256"/>
      <c r="PV256"/>
      <c r="PW256"/>
      <c r="PX256"/>
      <c r="PY256"/>
      <c r="PZ256"/>
      <c r="QA256"/>
      <c r="QB256"/>
      <c r="QC256"/>
      <c r="QD256"/>
      <c r="QE256"/>
      <c r="QF256"/>
      <c r="QG256"/>
      <c r="QH256"/>
      <c r="QI256"/>
      <c r="QJ256"/>
      <c r="QK256"/>
      <c r="QL256"/>
      <c r="QM256"/>
      <c r="QN256"/>
      <c r="QO256"/>
      <c r="QP256"/>
      <c r="QQ256"/>
      <c r="QR256"/>
      <c r="QS256"/>
      <c r="QT256"/>
      <c r="QU256"/>
      <c r="QV256"/>
      <c r="QW256"/>
      <c r="QX256"/>
      <c r="QY256"/>
      <c r="QZ256"/>
      <c r="RA256"/>
      <c r="RB256"/>
      <c r="RC256"/>
      <c r="RD256"/>
      <c r="RE256"/>
      <c r="RF256"/>
      <c r="RG256"/>
      <c r="RH256"/>
      <c r="RI256"/>
      <c r="RJ256"/>
      <c r="RK256"/>
      <c r="RL256"/>
      <c r="RM256"/>
      <c r="RN256"/>
      <c r="RO256"/>
      <c r="RP256"/>
      <c r="RQ256"/>
      <c r="RR256"/>
      <c r="RS256"/>
      <c r="RT256"/>
      <c r="RU256"/>
      <c r="RV256"/>
      <c r="RW256"/>
      <c r="RX256"/>
      <c r="RY256"/>
      <c r="RZ256"/>
      <c r="SA256"/>
      <c r="SB256"/>
      <c r="SC256"/>
      <c r="SD256"/>
      <c r="SE256"/>
      <c r="SF256"/>
      <c r="SG256"/>
      <c r="SH256"/>
      <c r="SI256"/>
      <c r="SJ256"/>
      <c r="SK256"/>
      <c r="SL256"/>
      <c r="SM256"/>
      <c r="SN256"/>
      <c r="SO256"/>
      <c r="SP256"/>
      <c r="SQ256"/>
      <c r="SR256"/>
      <c r="SS256"/>
      <c r="ST256"/>
      <c r="SU256"/>
      <c r="SV256"/>
      <c r="SW256"/>
      <c r="SX256"/>
      <c r="SY256"/>
      <c r="SZ256"/>
      <c r="TA256"/>
      <c r="TB256"/>
      <c r="TC256"/>
      <c r="TD256"/>
      <c r="TE256"/>
      <c r="TF256"/>
      <c r="TG256"/>
      <c r="TH256"/>
      <c r="TI256"/>
      <c r="TJ256"/>
      <c r="TK256"/>
      <c r="TL256"/>
      <c r="TM256"/>
      <c r="TN256"/>
      <c r="TO256"/>
      <c r="TP256"/>
      <c r="TQ256"/>
      <c r="TR256"/>
      <c r="TS256"/>
      <c r="TT256"/>
      <c r="TU256"/>
      <c r="TV256"/>
      <c r="TW256"/>
      <c r="TX256"/>
      <c r="TY256"/>
      <c r="TZ256"/>
      <c r="UA256"/>
      <c r="UB256"/>
      <c r="UC256"/>
      <c r="UD256"/>
      <c r="UE256"/>
      <c r="UF256"/>
      <c r="UG256"/>
      <c r="UH256"/>
      <c r="UI256"/>
      <c r="UJ256"/>
      <c r="UK256"/>
      <c r="UL256"/>
      <c r="UM256"/>
      <c r="UN256"/>
      <c r="UO256"/>
      <c r="UP256"/>
      <c r="UQ256"/>
      <c r="UR256"/>
      <c r="US256"/>
      <c r="UT256"/>
      <c r="UU256"/>
      <c r="UV256"/>
      <c r="UW256"/>
      <c r="UX256"/>
      <c r="UY256"/>
      <c r="UZ256"/>
      <c r="VA256"/>
      <c r="VB256"/>
      <c r="VC256"/>
      <c r="VD256"/>
      <c r="VE256"/>
      <c r="VF256"/>
      <c r="VG256"/>
      <c r="VH256"/>
      <c r="VI256"/>
      <c r="VJ256"/>
      <c r="VK256"/>
      <c r="VL256"/>
      <c r="VM256"/>
      <c r="VN256"/>
      <c r="VO256"/>
      <c r="VP256"/>
      <c r="VQ256"/>
      <c r="VR256"/>
      <c r="VS256"/>
      <c r="VT256"/>
      <c r="VU256"/>
      <c r="VV256"/>
      <c r="VW256"/>
      <c r="VX256"/>
      <c r="VY256"/>
      <c r="VZ256"/>
      <c r="WA256"/>
      <c r="WB256"/>
      <c r="WC256"/>
      <c r="WD256"/>
      <c r="WE256"/>
      <c r="WF256"/>
      <c r="WG256"/>
      <c r="WH256"/>
      <c r="WI256"/>
      <c r="WJ256"/>
      <c r="WK256"/>
      <c r="WL256"/>
      <c r="WM256"/>
      <c r="WN256"/>
      <c r="WO256"/>
      <c r="WP256"/>
      <c r="WQ256"/>
      <c r="WR256"/>
      <c r="WS256"/>
      <c r="WT256"/>
      <c r="WU256"/>
      <c r="WV256"/>
      <c r="WW256"/>
      <c r="WX256"/>
      <c r="WY256"/>
      <c r="WZ256"/>
      <c r="XA256"/>
      <c r="XB256"/>
      <c r="XC256"/>
      <c r="XD256"/>
      <c r="XE256"/>
      <c r="XF256"/>
      <c r="XG256"/>
      <c r="XH256"/>
      <c r="XI256"/>
      <c r="XJ256"/>
      <c r="XK256"/>
      <c r="XL256"/>
      <c r="XM256"/>
      <c r="XN256"/>
      <c r="XO256"/>
      <c r="XP256"/>
      <c r="XQ256"/>
      <c r="XR256"/>
      <c r="XS256"/>
      <c r="XT256"/>
      <c r="XU256"/>
      <c r="XV256"/>
      <c r="XW256"/>
      <c r="XX256"/>
      <c r="XY256"/>
      <c r="XZ256"/>
      <c r="YA256"/>
      <c r="YB256"/>
      <c r="YC256"/>
      <c r="YD256"/>
      <c r="YE256"/>
      <c r="YF256"/>
      <c r="YG256"/>
      <c r="YH256"/>
      <c r="YI256"/>
      <c r="YJ256"/>
      <c r="YK256"/>
      <c r="YL256"/>
      <c r="YM256"/>
      <c r="YN256"/>
      <c r="YO256"/>
      <c r="YP256"/>
      <c r="YQ256"/>
      <c r="YR256"/>
      <c r="YS256"/>
      <c r="YT256"/>
      <c r="YU256"/>
      <c r="YV256"/>
      <c r="YW256"/>
      <c r="YX256"/>
      <c r="YY256"/>
      <c r="YZ256"/>
      <c r="ZA256"/>
      <c r="ZB256"/>
      <c r="ZC256"/>
      <c r="ZD256"/>
      <c r="ZE256"/>
      <c r="ZF256"/>
      <c r="ZG256"/>
      <c r="ZH256"/>
      <c r="ZI256"/>
      <c r="ZJ256"/>
      <c r="ZK256"/>
      <c r="ZL256"/>
      <c r="ZM256"/>
      <c r="ZN256"/>
      <c r="ZO256"/>
      <c r="ZP256"/>
      <c r="ZQ256"/>
      <c r="ZR256"/>
      <c r="ZS256"/>
      <c r="ZT256"/>
      <c r="ZU256"/>
      <c r="ZV256"/>
      <c r="ZW256"/>
      <c r="ZX256"/>
      <c r="ZY256"/>
      <c r="ZZ256"/>
      <c r="AAA256"/>
      <c r="AAB256"/>
      <c r="AAC256"/>
      <c r="AAD256"/>
      <c r="AAE256"/>
      <c r="AAF256"/>
      <c r="AAG256"/>
      <c r="AAH256"/>
      <c r="AAI256"/>
      <c r="AAJ256"/>
      <c r="AAK256"/>
      <c r="AAL256"/>
      <c r="AAM256"/>
      <c r="AAN256"/>
      <c r="AAO256"/>
      <c r="AAP256"/>
      <c r="AAQ256"/>
      <c r="AAR256"/>
      <c r="AAS256"/>
      <c r="AAT256"/>
      <c r="AAU256"/>
      <c r="AAV256"/>
      <c r="AAW256"/>
      <c r="AAX256"/>
      <c r="AAY256"/>
      <c r="AAZ256"/>
      <c r="ABA256"/>
      <c r="ABB256"/>
      <c r="ABC256"/>
      <c r="ABD256"/>
      <c r="ABE256"/>
      <c r="ABF256"/>
      <c r="ABG256"/>
      <c r="ABH256"/>
      <c r="ABI256"/>
      <c r="ABJ256"/>
      <c r="ABK256"/>
      <c r="ABL256"/>
      <c r="ABM256"/>
      <c r="ABN256"/>
      <c r="ABO256"/>
      <c r="ABP256"/>
      <c r="ABQ256"/>
      <c r="ABR256"/>
      <c r="ABS256"/>
      <c r="ABT256"/>
      <c r="ABU256"/>
      <c r="ABV256"/>
      <c r="ABW256"/>
      <c r="ABX256"/>
      <c r="ABY256"/>
      <c r="ABZ256"/>
      <c r="ACA256"/>
      <c r="ACB256"/>
      <c r="ACC256"/>
      <c r="ACD256"/>
      <c r="ACE256"/>
      <c r="ACF256"/>
      <c r="ACG256"/>
      <c r="ACH256"/>
      <c r="ACI256"/>
      <c r="ACJ256"/>
      <c r="ACK256"/>
      <c r="ACL256"/>
      <c r="ACM256"/>
      <c r="ACN256"/>
      <c r="ACO256"/>
      <c r="ACP256"/>
      <c r="ACQ256"/>
      <c r="ACR256"/>
      <c r="ACS256"/>
      <c r="ACT256"/>
      <c r="ACU256"/>
      <c r="ACV256"/>
      <c r="ACW256"/>
      <c r="ACX256"/>
      <c r="ACY256"/>
      <c r="ACZ256"/>
      <c r="ADA256"/>
      <c r="ADB256"/>
      <c r="ADC256"/>
      <c r="ADD256"/>
      <c r="ADE256"/>
      <c r="ADF256"/>
      <c r="ADG256"/>
      <c r="ADH256"/>
      <c r="ADI256"/>
      <c r="ADJ256"/>
      <c r="ADK256"/>
      <c r="ADL256"/>
      <c r="ADM256"/>
      <c r="ADN256"/>
      <c r="ADO256"/>
      <c r="ADP256"/>
      <c r="ADQ256"/>
      <c r="ADR256"/>
      <c r="ADS256"/>
      <c r="ADT256"/>
      <c r="ADU256"/>
      <c r="ADV256"/>
      <c r="ADW256"/>
      <c r="ADX256"/>
      <c r="ADY256"/>
      <c r="ADZ256"/>
      <c r="AEA256"/>
      <c r="AEB256"/>
      <c r="AEC256"/>
      <c r="AED256"/>
      <c r="AEE256"/>
      <c r="AEF256"/>
      <c r="AEG256"/>
      <c r="AEH256"/>
      <c r="AEI256"/>
      <c r="AEJ256"/>
      <c r="AEK256"/>
      <c r="AEL256"/>
      <c r="AEM256"/>
      <c r="AEN256"/>
      <c r="AEO256"/>
      <c r="AEP256"/>
      <c r="AEQ256"/>
      <c r="AER256"/>
      <c r="AES256"/>
      <c r="AET256"/>
      <c r="AEU256"/>
      <c r="AEV256"/>
      <c r="AEW256"/>
      <c r="AEX256"/>
      <c r="AEY256"/>
      <c r="AEZ256"/>
      <c r="AFA256"/>
      <c r="AFB256"/>
      <c r="AFC256"/>
      <c r="AFD256"/>
      <c r="AFE256"/>
      <c r="AFF256"/>
      <c r="AFG256"/>
      <c r="AFH256"/>
      <c r="AFI256"/>
      <c r="AFJ256"/>
      <c r="AFK256"/>
      <c r="AFL256"/>
      <c r="AFM256"/>
      <c r="AFN256"/>
      <c r="AFO256"/>
      <c r="AFP256"/>
      <c r="AFQ256"/>
      <c r="AFR256"/>
      <c r="AFS256"/>
      <c r="AFT256"/>
      <c r="AFU256"/>
      <c r="AFV256"/>
      <c r="AFW256"/>
      <c r="AFX256"/>
      <c r="AFY256"/>
      <c r="AFZ256"/>
      <c r="AGA256"/>
      <c r="AGB256"/>
      <c r="AGC256"/>
      <c r="AGD256"/>
      <c r="AGE256"/>
      <c r="AGF256"/>
      <c r="AGG256"/>
      <c r="AGH256"/>
      <c r="AGI256"/>
      <c r="AGJ256"/>
      <c r="AGK256"/>
      <c r="AGL256"/>
      <c r="AGM256"/>
      <c r="AGN256"/>
      <c r="AGO256"/>
      <c r="AGP256"/>
      <c r="AGQ256"/>
      <c r="AGR256"/>
      <c r="AGS256"/>
      <c r="AGT256"/>
      <c r="AGU256"/>
      <c r="AGV256"/>
      <c r="AGW256"/>
      <c r="AGX256"/>
      <c r="AGY256"/>
      <c r="AGZ256"/>
      <c r="AHA256"/>
      <c r="AHB256"/>
      <c r="AHC256"/>
      <c r="AHD256"/>
      <c r="AHE256"/>
      <c r="AHF256"/>
      <c r="AHG256"/>
      <c r="AHH256"/>
      <c r="AHI256"/>
      <c r="AHJ256"/>
      <c r="AHK256"/>
      <c r="AHL256"/>
      <c r="AHM256"/>
      <c r="AHN256"/>
      <c r="AHO256"/>
      <c r="AHP256"/>
      <c r="AHQ256"/>
      <c r="AHR256"/>
      <c r="AHS256"/>
      <c r="AHT256"/>
      <c r="AHU256"/>
      <c r="AHV256"/>
      <c r="AHW256"/>
      <c r="AHX256"/>
      <c r="AHY256"/>
      <c r="AHZ256"/>
      <c r="AIA256"/>
      <c r="AIB256"/>
      <c r="AIC256"/>
      <c r="AID256"/>
      <c r="AIE256"/>
      <c r="AIF256"/>
      <c r="AIG256"/>
      <c r="AIH256"/>
      <c r="AII256"/>
      <c r="AIJ256"/>
      <c r="AIK256"/>
      <c r="AIL256"/>
      <c r="AIM256"/>
      <c r="AIN256"/>
      <c r="AIO256"/>
      <c r="AIP256"/>
      <c r="AIQ256"/>
      <c r="AIR256"/>
      <c r="AIS256"/>
      <c r="AIT256"/>
      <c r="AIU256"/>
      <c r="AIV256"/>
      <c r="AIW256"/>
      <c r="AIX256"/>
      <c r="AIY256"/>
      <c r="AIZ256"/>
      <c r="AJA256"/>
      <c r="AJB256"/>
      <c r="AJC256"/>
      <c r="AJD256"/>
      <c r="AJE256"/>
      <c r="AJF256"/>
      <c r="AJG256"/>
      <c r="AJH256"/>
      <c r="AJI256"/>
      <c r="AJJ256"/>
      <c r="AJK256"/>
      <c r="AJL256"/>
      <c r="AJM256"/>
      <c r="AJN256"/>
      <c r="AJO256"/>
      <c r="AJP256"/>
      <c r="AJQ256"/>
      <c r="AJR256"/>
      <c r="AJS256"/>
      <c r="AJT256"/>
      <c r="AJU256"/>
      <c r="AJV256"/>
      <c r="AJW256"/>
      <c r="AJX256"/>
      <c r="AJY256"/>
      <c r="AJZ256"/>
      <c r="AKA256"/>
      <c r="AKB256"/>
      <c r="AKC256"/>
      <c r="AKD256"/>
      <c r="AKE256"/>
      <c r="AKF256"/>
      <c r="AKG256"/>
      <c r="AKH256"/>
      <c r="AKI256"/>
      <c r="AKJ256"/>
      <c r="AKK256"/>
      <c r="AKL256"/>
      <c r="AKM256"/>
      <c r="AKN256"/>
      <c r="AKO256"/>
      <c r="AKP256"/>
      <c r="AKQ256"/>
      <c r="AKR256"/>
      <c r="AKS256"/>
      <c r="AKT256"/>
      <c r="AKU256"/>
      <c r="AKV256"/>
      <c r="AKW256"/>
      <c r="AKX256"/>
      <c r="AKY256"/>
      <c r="AKZ256"/>
      <c r="ALA256"/>
      <c r="ALB256"/>
      <c r="ALC256"/>
      <c r="ALD256"/>
      <c r="ALE256"/>
      <c r="ALF256"/>
      <c r="ALG256"/>
      <c r="ALH256"/>
      <c r="ALI256"/>
      <c r="ALJ256"/>
      <c r="ALK256"/>
      <c r="ALL256"/>
      <c r="ALM256"/>
      <c r="ALN256"/>
      <c r="ALO256"/>
      <c r="ALP256"/>
      <c r="ALQ256"/>
      <c r="ALR256"/>
      <c r="ALS256"/>
      <c r="ALT256"/>
      <c r="ALU256"/>
      <c r="ALV256"/>
      <c r="ALW256"/>
      <c r="ALX256"/>
      <c r="ALY256"/>
      <c r="ALZ256"/>
      <c r="AMA256"/>
      <c r="AMB256"/>
      <c r="AMC256"/>
      <c r="AMD256"/>
      <c r="AME256"/>
      <c r="AMF256"/>
      <c r="AMG256"/>
    </row>
    <row r="257" spans="1:1021" ht="24.75" customHeight="1" x14ac:dyDescent="0.2">
      <c r="A257" s="114" t="s">
        <v>466</v>
      </c>
      <c r="B257" s="115" t="s">
        <v>305</v>
      </c>
      <c r="C257" s="121">
        <v>38774</v>
      </c>
      <c r="D257" s="117" t="s">
        <v>727</v>
      </c>
      <c r="E257" s="118" t="s">
        <v>500</v>
      </c>
      <c r="F257" s="102">
        <v>1</v>
      </c>
      <c r="G257" s="119">
        <v>12.565</v>
      </c>
      <c r="H257" s="132"/>
      <c r="I257" s="120">
        <f t="shared" si="5"/>
        <v>0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  <c r="RA257"/>
      <c r="RB257"/>
      <c r="RC257"/>
      <c r="RD257"/>
      <c r="RE257"/>
      <c r="RF257"/>
      <c r="RG257"/>
      <c r="RH257"/>
      <c r="RI257"/>
      <c r="RJ257"/>
      <c r="RK257"/>
      <c r="RL257"/>
      <c r="RM257"/>
      <c r="RN257"/>
      <c r="RO257"/>
      <c r="RP257"/>
      <c r="RQ257"/>
      <c r="RR257"/>
      <c r="RS257"/>
      <c r="RT257"/>
      <c r="RU257"/>
      <c r="RV257"/>
      <c r="RW257"/>
      <c r="RX257"/>
      <c r="RY257"/>
      <c r="RZ257"/>
      <c r="SA257"/>
      <c r="SB257"/>
      <c r="SC257"/>
      <c r="SD257"/>
      <c r="SE257"/>
      <c r="SF257"/>
      <c r="SG257"/>
      <c r="SH257"/>
      <c r="SI257"/>
      <c r="SJ257"/>
      <c r="SK257"/>
      <c r="SL257"/>
      <c r="SM257"/>
      <c r="SN257"/>
      <c r="SO257"/>
      <c r="SP257"/>
      <c r="SQ257"/>
      <c r="SR257"/>
      <c r="SS257"/>
      <c r="ST257"/>
      <c r="SU257"/>
      <c r="SV257"/>
      <c r="SW257"/>
      <c r="SX257"/>
      <c r="SY257"/>
      <c r="SZ257"/>
      <c r="TA257"/>
      <c r="TB257"/>
      <c r="TC257"/>
      <c r="TD257"/>
      <c r="TE257"/>
      <c r="TF257"/>
      <c r="TG257"/>
      <c r="TH257"/>
      <c r="TI257"/>
      <c r="TJ257"/>
      <c r="TK257"/>
      <c r="TL257"/>
      <c r="TM257"/>
      <c r="TN257"/>
      <c r="TO257"/>
      <c r="TP257"/>
      <c r="TQ257"/>
      <c r="TR257"/>
      <c r="TS257"/>
      <c r="TT257"/>
      <c r="TU257"/>
      <c r="TV257"/>
      <c r="TW257"/>
      <c r="TX257"/>
      <c r="TY257"/>
      <c r="TZ257"/>
      <c r="UA257"/>
      <c r="UB257"/>
      <c r="UC257"/>
      <c r="UD257"/>
      <c r="UE257"/>
      <c r="UF257"/>
      <c r="UG257"/>
      <c r="UH257"/>
      <c r="UI257"/>
      <c r="UJ257"/>
      <c r="UK257"/>
      <c r="UL257"/>
      <c r="UM257"/>
      <c r="UN257"/>
      <c r="UO257"/>
      <c r="UP257"/>
      <c r="UQ257"/>
      <c r="UR257"/>
      <c r="US257"/>
      <c r="UT257"/>
      <c r="UU257"/>
      <c r="UV257"/>
      <c r="UW257"/>
      <c r="UX257"/>
      <c r="UY257"/>
      <c r="UZ257"/>
      <c r="VA257"/>
      <c r="VB257"/>
      <c r="VC257"/>
      <c r="VD257"/>
      <c r="VE257"/>
      <c r="VF257"/>
      <c r="VG257"/>
      <c r="VH257"/>
      <c r="VI257"/>
      <c r="VJ257"/>
      <c r="VK257"/>
      <c r="VL257"/>
      <c r="VM257"/>
      <c r="VN257"/>
      <c r="VO257"/>
      <c r="VP257"/>
      <c r="VQ257"/>
      <c r="VR257"/>
      <c r="VS257"/>
      <c r="VT257"/>
      <c r="VU257"/>
      <c r="VV257"/>
      <c r="VW257"/>
      <c r="VX257"/>
      <c r="VY257"/>
      <c r="VZ257"/>
      <c r="WA257"/>
      <c r="WB257"/>
      <c r="WC257"/>
      <c r="WD257"/>
      <c r="WE257"/>
      <c r="WF257"/>
      <c r="WG257"/>
      <c r="WH257"/>
      <c r="WI257"/>
      <c r="WJ257"/>
      <c r="WK257"/>
      <c r="WL257"/>
      <c r="WM257"/>
      <c r="WN257"/>
      <c r="WO257"/>
      <c r="WP257"/>
      <c r="WQ257"/>
      <c r="WR257"/>
      <c r="WS257"/>
      <c r="WT257"/>
      <c r="WU257"/>
      <c r="WV257"/>
      <c r="WW257"/>
      <c r="WX257"/>
      <c r="WY257"/>
      <c r="WZ257"/>
      <c r="XA257"/>
      <c r="XB257"/>
      <c r="XC257"/>
      <c r="XD257"/>
      <c r="XE257"/>
      <c r="XF257"/>
      <c r="XG257"/>
      <c r="XH257"/>
      <c r="XI257"/>
      <c r="XJ257"/>
      <c r="XK257"/>
      <c r="XL257"/>
      <c r="XM257"/>
      <c r="XN257"/>
      <c r="XO257"/>
      <c r="XP257"/>
      <c r="XQ257"/>
      <c r="XR257"/>
      <c r="XS257"/>
      <c r="XT257"/>
      <c r="XU257"/>
      <c r="XV257"/>
      <c r="XW257"/>
      <c r="XX257"/>
      <c r="XY257"/>
      <c r="XZ257"/>
      <c r="YA257"/>
      <c r="YB257"/>
      <c r="YC257"/>
      <c r="YD257"/>
      <c r="YE257"/>
      <c r="YF257"/>
      <c r="YG257"/>
      <c r="YH257"/>
      <c r="YI257"/>
      <c r="YJ257"/>
      <c r="YK257"/>
      <c r="YL257"/>
      <c r="YM257"/>
      <c r="YN257"/>
      <c r="YO257"/>
      <c r="YP257"/>
      <c r="YQ257"/>
      <c r="YR257"/>
      <c r="YS257"/>
      <c r="YT257"/>
      <c r="YU257"/>
      <c r="YV257"/>
      <c r="YW257"/>
      <c r="YX257"/>
      <c r="YY257"/>
      <c r="YZ257"/>
      <c r="ZA257"/>
      <c r="ZB257"/>
      <c r="ZC257"/>
      <c r="ZD257"/>
      <c r="ZE257"/>
      <c r="ZF257"/>
      <c r="ZG257"/>
      <c r="ZH257"/>
      <c r="ZI257"/>
      <c r="ZJ257"/>
      <c r="ZK257"/>
      <c r="ZL257"/>
      <c r="ZM257"/>
      <c r="ZN257"/>
      <c r="ZO257"/>
      <c r="ZP257"/>
      <c r="ZQ257"/>
      <c r="ZR257"/>
      <c r="ZS257"/>
      <c r="ZT257"/>
      <c r="ZU257"/>
      <c r="ZV257"/>
      <c r="ZW257"/>
      <c r="ZX257"/>
      <c r="ZY257"/>
      <c r="ZZ257"/>
      <c r="AAA257"/>
      <c r="AAB257"/>
      <c r="AAC257"/>
      <c r="AAD257"/>
      <c r="AAE257"/>
      <c r="AAF257"/>
      <c r="AAG257"/>
      <c r="AAH257"/>
      <c r="AAI257"/>
      <c r="AAJ257"/>
      <c r="AAK257"/>
      <c r="AAL257"/>
      <c r="AAM257"/>
      <c r="AAN257"/>
      <c r="AAO257"/>
      <c r="AAP257"/>
      <c r="AAQ257"/>
      <c r="AAR257"/>
      <c r="AAS257"/>
      <c r="AAT257"/>
      <c r="AAU257"/>
      <c r="AAV257"/>
      <c r="AAW257"/>
      <c r="AAX257"/>
      <c r="AAY257"/>
      <c r="AAZ257"/>
      <c r="ABA257"/>
      <c r="ABB257"/>
      <c r="ABC257"/>
      <c r="ABD257"/>
      <c r="ABE257"/>
      <c r="ABF257"/>
      <c r="ABG257"/>
      <c r="ABH257"/>
      <c r="ABI257"/>
      <c r="ABJ257"/>
      <c r="ABK257"/>
      <c r="ABL257"/>
      <c r="ABM257"/>
      <c r="ABN257"/>
      <c r="ABO257"/>
      <c r="ABP257"/>
      <c r="ABQ257"/>
      <c r="ABR257"/>
      <c r="ABS257"/>
      <c r="ABT257"/>
      <c r="ABU257"/>
      <c r="ABV257"/>
      <c r="ABW257"/>
      <c r="ABX257"/>
      <c r="ABY257"/>
      <c r="ABZ257"/>
      <c r="ACA257"/>
      <c r="ACB257"/>
      <c r="ACC257"/>
      <c r="ACD257"/>
      <c r="ACE257"/>
      <c r="ACF257"/>
      <c r="ACG257"/>
      <c r="ACH257"/>
      <c r="ACI257"/>
      <c r="ACJ257"/>
      <c r="ACK257"/>
      <c r="ACL257"/>
      <c r="ACM257"/>
      <c r="ACN257"/>
      <c r="ACO257"/>
      <c r="ACP257"/>
      <c r="ACQ257"/>
      <c r="ACR257"/>
      <c r="ACS257"/>
      <c r="ACT257"/>
      <c r="ACU257"/>
      <c r="ACV257"/>
      <c r="ACW257"/>
      <c r="ACX257"/>
      <c r="ACY257"/>
      <c r="ACZ257"/>
      <c r="ADA257"/>
      <c r="ADB257"/>
      <c r="ADC257"/>
      <c r="ADD257"/>
      <c r="ADE257"/>
      <c r="ADF257"/>
      <c r="ADG257"/>
      <c r="ADH257"/>
      <c r="ADI257"/>
      <c r="ADJ257"/>
      <c r="ADK257"/>
      <c r="ADL257"/>
      <c r="ADM257"/>
      <c r="ADN257"/>
      <c r="ADO257"/>
      <c r="ADP257"/>
      <c r="ADQ257"/>
      <c r="ADR257"/>
      <c r="ADS257"/>
      <c r="ADT257"/>
      <c r="ADU257"/>
      <c r="ADV257"/>
      <c r="ADW257"/>
      <c r="ADX257"/>
      <c r="ADY257"/>
      <c r="ADZ257"/>
      <c r="AEA257"/>
      <c r="AEB257"/>
      <c r="AEC257"/>
      <c r="AED257"/>
      <c r="AEE257"/>
      <c r="AEF257"/>
      <c r="AEG257"/>
      <c r="AEH257"/>
      <c r="AEI257"/>
      <c r="AEJ257"/>
      <c r="AEK257"/>
      <c r="AEL257"/>
      <c r="AEM257"/>
      <c r="AEN257"/>
      <c r="AEO257"/>
      <c r="AEP257"/>
      <c r="AEQ257"/>
      <c r="AER257"/>
      <c r="AES257"/>
      <c r="AET257"/>
      <c r="AEU257"/>
      <c r="AEV257"/>
      <c r="AEW257"/>
      <c r="AEX257"/>
      <c r="AEY257"/>
      <c r="AEZ257"/>
      <c r="AFA257"/>
      <c r="AFB257"/>
      <c r="AFC257"/>
      <c r="AFD257"/>
      <c r="AFE257"/>
      <c r="AFF257"/>
      <c r="AFG257"/>
      <c r="AFH257"/>
      <c r="AFI257"/>
      <c r="AFJ257"/>
      <c r="AFK257"/>
      <c r="AFL257"/>
      <c r="AFM257"/>
      <c r="AFN257"/>
      <c r="AFO257"/>
      <c r="AFP257"/>
      <c r="AFQ257"/>
      <c r="AFR257"/>
      <c r="AFS257"/>
      <c r="AFT257"/>
      <c r="AFU257"/>
      <c r="AFV257"/>
      <c r="AFW257"/>
      <c r="AFX257"/>
      <c r="AFY257"/>
      <c r="AFZ257"/>
      <c r="AGA257"/>
      <c r="AGB257"/>
      <c r="AGC257"/>
      <c r="AGD257"/>
      <c r="AGE257"/>
      <c r="AGF257"/>
      <c r="AGG257"/>
      <c r="AGH257"/>
      <c r="AGI257"/>
      <c r="AGJ257"/>
      <c r="AGK257"/>
      <c r="AGL257"/>
      <c r="AGM257"/>
      <c r="AGN257"/>
      <c r="AGO257"/>
      <c r="AGP257"/>
      <c r="AGQ257"/>
      <c r="AGR257"/>
      <c r="AGS257"/>
      <c r="AGT257"/>
      <c r="AGU257"/>
      <c r="AGV257"/>
      <c r="AGW257"/>
      <c r="AGX257"/>
      <c r="AGY257"/>
      <c r="AGZ257"/>
      <c r="AHA257"/>
      <c r="AHB257"/>
      <c r="AHC257"/>
      <c r="AHD257"/>
      <c r="AHE257"/>
      <c r="AHF257"/>
      <c r="AHG257"/>
      <c r="AHH257"/>
      <c r="AHI257"/>
      <c r="AHJ257"/>
      <c r="AHK257"/>
      <c r="AHL257"/>
      <c r="AHM257"/>
      <c r="AHN257"/>
      <c r="AHO257"/>
      <c r="AHP257"/>
      <c r="AHQ257"/>
      <c r="AHR257"/>
      <c r="AHS257"/>
      <c r="AHT257"/>
      <c r="AHU257"/>
      <c r="AHV257"/>
      <c r="AHW257"/>
      <c r="AHX257"/>
      <c r="AHY257"/>
      <c r="AHZ257"/>
      <c r="AIA257"/>
      <c r="AIB257"/>
      <c r="AIC257"/>
      <c r="AID257"/>
      <c r="AIE257"/>
      <c r="AIF257"/>
      <c r="AIG257"/>
      <c r="AIH257"/>
      <c r="AII257"/>
      <c r="AIJ257"/>
      <c r="AIK257"/>
      <c r="AIL257"/>
      <c r="AIM257"/>
      <c r="AIN257"/>
      <c r="AIO257"/>
      <c r="AIP257"/>
      <c r="AIQ257"/>
      <c r="AIR257"/>
      <c r="AIS257"/>
      <c r="AIT257"/>
      <c r="AIU257"/>
      <c r="AIV257"/>
      <c r="AIW257"/>
      <c r="AIX257"/>
      <c r="AIY257"/>
      <c r="AIZ257"/>
      <c r="AJA257"/>
      <c r="AJB257"/>
      <c r="AJC257"/>
      <c r="AJD257"/>
      <c r="AJE257"/>
      <c r="AJF257"/>
      <c r="AJG257"/>
      <c r="AJH257"/>
      <c r="AJI257"/>
      <c r="AJJ257"/>
      <c r="AJK257"/>
      <c r="AJL257"/>
      <c r="AJM257"/>
      <c r="AJN257"/>
      <c r="AJO257"/>
      <c r="AJP257"/>
      <c r="AJQ257"/>
      <c r="AJR257"/>
      <c r="AJS257"/>
      <c r="AJT257"/>
      <c r="AJU257"/>
      <c r="AJV257"/>
      <c r="AJW257"/>
      <c r="AJX257"/>
      <c r="AJY257"/>
      <c r="AJZ257"/>
      <c r="AKA257"/>
      <c r="AKB257"/>
      <c r="AKC257"/>
      <c r="AKD257"/>
      <c r="AKE257"/>
      <c r="AKF257"/>
      <c r="AKG257"/>
      <c r="AKH257"/>
      <c r="AKI257"/>
      <c r="AKJ257"/>
      <c r="AKK257"/>
      <c r="AKL257"/>
      <c r="AKM257"/>
      <c r="AKN257"/>
      <c r="AKO257"/>
      <c r="AKP257"/>
      <c r="AKQ257"/>
      <c r="AKR257"/>
      <c r="AKS257"/>
      <c r="AKT257"/>
      <c r="AKU257"/>
      <c r="AKV257"/>
      <c r="AKW257"/>
      <c r="AKX257"/>
      <c r="AKY257"/>
      <c r="AKZ257"/>
      <c r="ALA257"/>
      <c r="ALB257"/>
      <c r="ALC257"/>
      <c r="ALD257"/>
      <c r="ALE257"/>
      <c r="ALF257"/>
      <c r="ALG257"/>
      <c r="ALH257"/>
      <c r="ALI257"/>
      <c r="ALJ257"/>
      <c r="ALK257"/>
      <c r="ALL257"/>
      <c r="ALM257"/>
      <c r="ALN257"/>
      <c r="ALO257"/>
      <c r="ALP257"/>
      <c r="ALQ257"/>
      <c r="ALR257"/>
      <c r="ALS257"/>
      <c r="ALT257"/>
      <c r="ALU257"/>
      <c r="ALV257"/>
      <c r="ALW257"/>
      <c r="ALX257"/>
      <c r="ALY257"/>
      <c r="ALZ257"/>
      <c r="AMA257"/>
      <c r="AMB257"/>
      <c r="AMC257"/>
      <c r="AMD257"/>
      <c r="AME257"/>
      <c r="AMF257"/>
      <c r="AMG257"/>
    </row>
    <row r="258" spans="1:1021" ht="24.75" customHeight="1" x14ac:dyDescent="0.2">
      <c r="A258" s="114" t="s">
        <v>467</v>
      </c>
      <c r="B258" s="115" t="s">
        <v>305</v>
      </c>
      <c r="C258" s="121">
        <v>3788</v>
      </c>
      <c r="D258" s="117" t="s">
        <v>728</v>
      </c>
      <c r="E258" s="118" t="s">
        <v>500</v>
      </c>
      <c r="F258" s="102">
        <v>1</v>
      </c>
      <c r="G258" s="119">
        <v>1.7949999999999999</v>
      </c>
      <c r="H258" s="132"/>
      <c r="I258" s="120">
        <f t="shared" si="5"/>
        <v>0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  <c r="PI258"/>
      <c r="PJ258"/>
      <c r="PK258"/>
      <c r="PL258"/>
      <c r="PM258"/>
      <c r="PN258"/>
      <c r="PO258"/>
      <c r="PP258"/>
      <c r="PQ258"/>
      <c r="PR258"/>
      <c r="PS258"/>
      <c r="PT258"/>
      <c r="PU258"/>
      <c r="PV258"/>
      <c r="PW258"/>
      <c r="PX258"/>
      <c r="PY258"/>
      <c r="PZ258"/>
      <c r="QA258"/>
      <c r="QB258"/>
      <c r="QC258"/>
      <c r="QD258"/>
      <c r="QE258"/>
      <c r="QF258"/>
      <c r="QG258"/>
      <c r="QH258"/>
      <c r="QI258"/>
      <c r="QJ258"/>
      <c r="QK258"/>
      <c r="QL258"/>
      <c r="QM258"/>
      <c r="QN258"/>
      <c r="QO258"/>
      <c r="QP258"/>
      <c r="QQ258"/>
      <c r="QR258"/>
      <c r="QS258"/>
      <c r="QT258"/>
      <c r="QU258"/>
      <c r="QV258"/>
      <c r="QW258"/>
      <c r="QX258"/>
      <c r="QY258"/>
      <c r="QZ258"/>
      <c r="RA258"/>
      <c r="RB258"/>
      <c r="RC258"/>
      <c r="RD258"/>
      <c r="RE258"/>
      <c r="RF258"/>
      <c r="RG258"/>
      <c r="RH258"/>
      <c r="RI258"/>
      <c r="RJ258"/>
      <c r="RK258"/>
      <c r="RL258"/>
      <c r="RM258"/>
      <c r="RN258"/>
      <c r="RO258"/>
      <c r="RP258"/>
      <c r="RQ258"/>
      <c r="RR258"/>
      <c r="RS258"/>
      <c r="RT258"/>
      <c r="RU258"/>
      <c r="RV258"/>
      <c r="RW258"/>
      <c r="RX258"/>
      <c r="RY258"/>
      <c r="RZ258"/>
      <c r="SA258"/>
      <c r="SB258"/>
      <c r="SC258"/>
      <c r="SD258"/>
      <c r="SE258"/>
      <c r="SF258"/>
      <c r="SG258"/>
      <c r="SH258"/>
      <c r="SI258"/>
      <c r="SJ258"/>
      <c r="SK258"/>
      <c r="SL258"/>
      <c r="SM258"/>
      <c r="SN258"/>
      <c r="SO258"/>
      <c r="SP258"/>
      <c r="SQ258"/>
      <c r="SR258"/>
      <c r="SS258"/>
      <c r="ST258"/>
      <c r="SU258"/>
      <c r="SV258"/>
      <c r="SW258"/>
      <c r="SX258"/>
      <c r="SY258"/>
      <c r="SZ258"/>
      <c r="TA258"/>
      <c r="TB258"/>
      <c r="TC258"/>
      <c r="TD258"/>
      <c r="TE258"/>
      <c r="TF258"/>
      <c r="TG258"/>
      <c r="TH258"/>
      <c r="TI258"/>
      <c r="TJ258"/>
      <c r="TK258"/>
      <c r="TL258"/>
      <c r="TM258"/>
      <c r="TN258"/>
      <c r="TO258"/>
      <c r="TP258"/>
      <c r="TQ258"/>
      <c r="TR258"/>
      <c r="TS258"/>
      <c r="TT258"/>
      <c r="TU258"/>
      <c r="TV258"/>
      <c r="TW258"/>
      <c r="TX258"/>
      <c r="TY258"/>
      <c r="TZ258"/>
      <c r="UA258"/>
      <c r="UB258"/>
      <c r="UC258"/>
      <c r="UD258"/>
      <c r="UE258"/>
      <c r="UF258"/>
      <c r="UG258"/>
      <c r="UH258"/>
      <c r="UI258"/>
      <c r="UJ258"/>
      <c r="UK258"/>
      <c r="UL258"/>
      <c r="UM258"/>
      <c r="UN258"/>
      <c r="UO258"/>
      <c r="UP258"/>
      <c r="UQ258"/>
      <c r="UR258"/>
      <c r="US258"/>
      <c r="UT258"/>
      <c r="UU258"/>
      <c r="UV258"/>
      <c r="UW258"/>
      <c r="UX258"/>
      <c r="UY258"/>
      <c r="UZ258"/>
      <c r="VA258"/>
      <c r="VB258"/>
      <c r="VC258"/>
      <c r="VD258"/>
      <c r="VE258"/>
      <c r="VF258"/>
      <c r="VG258"/>
      <c r="VH258"/>
      <c r="VI258"/>
      <c r="VJ258"/>
      <c r="VK258"/>
      <c r="VL258"/>
      <c r="VM258"/>
      <c r="VN258"/>
      <c r="VO258"/>
      <c r="VP258"/>
      <c r="VQ258"/>
      <c r="VR258"/>
      <c r="VS258"/>
      <c r="VT258"/>
      <c r="VU258"/>
      <c r="VV258"/>
      <c r="VW258"/>
      <c r="VX258"/>
      <c r="VY258"/>
      <c r="VZ258"/>
      <c r="WA258"/>
      <c r="WB258"/>
      <c r="WC258"/>
      <c r="WD258"/>
      <c r="WE258"/>
      <c r="WF258"/>
      <c r="WG258"/>
      <c r="WH258"/>
      <c r="WI258"/>
      <c r="WJ258"/>
      <c r="WK258"/>
      <c r="WL258"/>
      <c r="WM258"/>
      <c r="WN258"/>
      <c r="WO258"/>
      <c r="WP258"/>
      <c r="WQ258"/>
      <c r="WR258"/>
      <c r="WS258"/>
      <c r="WT258"/>
      <c r="WU258"/>
      <c r="WV258"/>
      <c r="WW258"/>
      <c r="WX258"/>
      <c r="WY258"/>
      <c r="WZ258"/>
      <c r="XA258"/>
      <c r="XB258"/>
      <c r="XC258"/>
      <c r="XD258"/>
      <c r="XE258"/>
      <c r="XF258"/>
      <c r="XG258"/>
      <c r="XH258"/>
      <c r="XI258"/>
      <c r="XJ258"/>
      <c r="XK258"/>
      <c r="XL258"/>
      <c r="XM258"/>
      <c r="XN258"/>
      <c r="XO258"/>
      <c r="XP258"/>
      <c r="XQ258"/>
      <c r="XR258"/>
      <c r="XS258"/>
      <c r="XT258"/>
      <c r="XU258"/>
      <c r="XV258"/>
      <c r="XW258"/>
      <c r="XX258"/>
      <c r="XY258"/>
      <c r="XZ258"/>
      <c r="YA258"/>
      <c r="YB258"/>
      <c r="YC258"/>
      <c r="YD258"/>
      <c r="YE258"/>
      <c r="YF258"/>
      <c r="YG258"/>
      <c r="YH258"/>
      <c r="YI258"/>
      <c r="YJ258"/>
      <c r="YK258"/>
      <c r="YL258"/>
      <c r="YM258"/>
      <c r="YN258"/>
      <c r="YO258"/>
      <c r="YP258"/>
      <c r="YQ258"/>
      <c r="YR258"/>
      <c r="YS258"/>
      <c r="YT258"/>
      <c r="YU258"/>
      <c r="YV258"/>
      <c r="YW258"/>
      <c r="YX258"/>
      <c r="YY258"/>
      <c r="YZ258"/>
      <c r="ZA258"/>
      <c r="ZB258"/>
      <c r="ZC258"/>
      <c r="ZD258"/>
      <c r="ZE258"/>
      <c r="ZF258"/>
      <c r="ZG258"/>
      <c r="ZH258"/>
      <c r="ZI258"/>
      <c r="ZJ258"/>
      <c r="ZK258"/>
      <c r="ZL258"/>
      <c r="ZM258"/>
      <c r="ZN258"/>
      <c r="ZO258"/>
      <c r="ZP258"/>
      <c r="ZQ258"/>
      <c r="ZR258"/>
      <c r="ZS258"/>
      <c r="ZT258"/>
      <c r="ZU258"/>
      <c r="ZV258"/>
      <c r="ZW258"/>
      <c r="ZX258"/>
      <c r="ZY258"/>
      <c r="ZZ258"/>
      <c r="AAA258"/>
      <c r="AAB258"/>
      <c r="AAC258"/>
      <c r="AAD258"/>
      <c r="AAE258"/>
      <c r="AAF258"/>
      <c r="AAG258"/>
      <c r="AAH258"/>
      <c r="AAI258"/>
      <c r="AAJ258"/>
      <c r="AAK258"/>
      <c r="AAL258"/>
      <c r="AAM258"/>
      <c r="AAN258"/>
      <c r="AAO258"/>
      <c r="AAP258"/>
      <c r="AAQ258"/>
      <c r="AAR258"/>
      <c r="AAS258"/>
      <c r="AAT258"/>
      <c r="AAU258"/>
      <c r="AAV258"/>
      <c r="AAW258"/>
      <c r="AAX258"/>
      <c r="AAY258"/>
      <c r="AAZ258"/>
      <c r="ABA258"/>
      <c r="ABB258"/>
      <c r="ABC258"/>
      <c r="ABD258"/>
      <c r="ABE258"/>
      <c r="ABF258"/>
      <c r="ABG258"/>
      <c r="ABH258"/>
      <c r="ABI258"/>
      <c r="ABJ258"/>
      <c r="ABK258"/>
      <c r="ABL258"/>
      <c r="ABM258"/>
      <c r="ABN258"/>
      <c r="ABO258"/>
      <c r="ABP258"/>
      <c r="ABQ258"/>
      <c r="ABR258"/>
      <c r="ABS258"/>
      <c r="ABT258"/>
      <c r="ABU258"/>
      <c r="ABV258"/>
      <c r="ABW258"/>
      <c r="ABX258"/>
      <c r="ABY258"/>
      <c r="ABZ258"/>
      <c r="ACA258"/>
      <c r="ACB258"/>
      <c r="ACC258"/>
      <c r="ACD258"/>
      <c r="ACE258"/>
      <c r="ACF258"/>
      <c r="ACG258"/>
      <c r="ACH258"/>
      <c r="ACI258"/>
      <c r="ACJ258"/>
      <c r="ACK258"/>
      <c r="ACL258"/>
      <c r="ACM258"/>
      <c r="ACN258"/>
      <c r="ACO258"/>
      <c r="ACP258"/>
      <c r="ACQ258"/>
      <c r="ACR258"/>
      <c r="ACS258"/>
      <c r="ACT258"/>
      <c r="ACU258"/>
      <c r="ACV258"/>
      <c r="ACW258"/>
      <c r="ACX258"/>
      <c r="ACY258"/>
      <c r="ACZ258"/>
      <c r="ADA258"/>
      <c r="ADB258"/>
      <c r="ADC258"/>
      <c r="ADD258"/>
      <c r="ADE258"/>
      <c r="ADF258"/>
      <c r="ADG258"/>
      <c r="ADH258"/>
      <c r="ADI258"/>
      <c r="ADJ258"/>
      <c r="ADK258"/>
      <c r="ADL258"/>
      <c r="ADM258"/>
      <c r="ADN258"/>
      <c r="ADO258"/>
      <c r="ADP258"/>
      <c r="ADQ258"/>
      <c r="ADR258"/>
      <c r="ADS258"/>
      <c r="ADT258"/>
      <c r="ADU258"/>
      <c r="ADV258"/>
      <c r="ADW258"/>
      <c r="ADX258"/>
      <c r="ADY258"/>
      <c r="ADZ258"/>
      <c r="AEA258"/>
      <c r="AEB258"/>
      <c r="AEC258"/>
      <c r="AED258"/>
      <c r="AEE258"/>
      <c r="AEF258"/>
      <c r="AEG258"/>
      <c r="AEH258"/>
      <c r="AEI258"/>
      <c r="AEJ258"/>
      <c r="AEK258"/>
      <c r="AEL258"/>
      <c r="AEM258"/>
      <c r="AEN258"/>
      <c r="AEO258"/>
      <c r="AEP258"/>
      <c r="AEQ258"/>
      <c r="AER258"/>
      <c r="AES258"/>
      <c r="AET258"/>
      <c r="AEU258"/>
      <c r="AEV258"/>
      <c r="AEW258"/>
      <c r="AEX258"/>
      <c r="AEY258"/>
      <c r="AEZ258"/>
      <c r="AFA258"/>
      <c r="AFB258"/>
      <c r="AFC258"/>
      <c r="AFD258"/>
      <c r="AFE258"/>
      <c r="AFF258"/>
      <c r="AFG258"/>
      <c r="AFH258"/>
      <c r="AFI258"/>
      <c r="AFJ258"/>
      <c r="AFK258"/>
      <c r="AFL258"/>
      <c r="AFM258"/>
      <c r="AFN258"/>
      <c r="AFO258"/>
      <c r="AFP258"/>
      <c r="AFQ258"/>
      <c r="AFR258"/>
      <c r="AFS258"/>
      <c r="AFT258"/>
      <c r="AFU258"/>
      <c r="AFV258"/>
      <c r="AFW258"/>
      <c r="AFX258"/>
      <c r="AFY258"/>
      <c r="AFZ258"/>
      <c r="AGA258"/>
      <c r="AGB258"/>
      <c r="AGC258"/>
      <c r="AGD258"/>
      <c r="AGE258"/>
      <c r="AGF258"/>
      <c r="AGG258"/>
      <c r="AGH258"/>
      <c r="AGI258"/>
      <c r="AGJ258"/>
      <c r="AGK258"/>
      <c r="AGL258"/>
      <c r="AGM258"/>
      <c r="AGN258"/>
      <c r="AGO258"/>
      <c r="AGP258"/>
      <c r="AGQ258"/>
      <c r="AGR258"/>
      <c r="AGS258"/>
      <c r="AGT258"/>
      <c r="AGU258"/>
      <c r="AGV258"/>
      <c r="AGW258"/>
      <c r="AGX258"/>
      <c r="AGY258"/>
      <c r="AGZ258"/>
      <c r="AHA258"/>
      <c r="AHB258"/>
      <c r="AHC258"/>
      <c r="AHD258"/>
      <c r="AHE258"/>
      <c r="AHF258"/>
      <c r="AHG258"/>
      <c r="AHH258"/>
      <c r="AHI258"/>
      <c r="AHJ258"/>
      <c r="AHK258"/>
      <c r="AHL258"/>
      <c r="AHM258"/>
      <c r="AHN258"/>
      <c r="AHO258"/>
      <c r="AHP258"/>
      <c r="AHQ258"/>
      <c r="AHR258"/>
      <c r="AHS258"/>
      <c r="AHT258"/>
      <c r="AHU258"/>
      <c r="AHV258"/>
      <c r="AHW258"/>
      <c r="AHX258"/>
      <c r="AHY258"/>
      <c r="AHZ258"/>
      <c r="AIA258"/>
      <c r="AIB258"/>
      <c r="AIC258"/>
      <c r="AID258"/>
      <c r="AIE258"/>
      <c r="AIF258"/>
      <c r="AIG258"/>
      <c r="AIH258"/>
      <c r="AII258"/>
      <c r="AIJ258"/>
      <c r="AIK258"/>
      <c r="AIL258"/>
      <c r="AIM258"/>
      <c r="AIN258"/>
      <c r="AIO258"/>
      <c r="AIP258"/>
      <c r="AIQ258"/>
      <c r="AIR258"/>
      <c r="AIS258"/>
      <c r="AIT258"/>
      <c r="AIU258"/>
      <c r="AIV258"/>
      <c r="AIW258"/>
      <c r="AIX258"/>
      <c r="AIY258"/>
      <c r="AIZ258"/>
      <c r="AJA258"/>
      <c r="AJB258"/>
      <c r="AJC258"/>
      <c r="AJD258"/>
      <c r="AJE258"/>
      <c r="AJF258"/>
      <c r="AJG258"/>
      <c r="AJH258"/>
      <c r="AJI258"/>
      <c r="AJJ258"/>
      <c r="AJK258"/>
      <c r="AJL258"/>
      <c r="AJM258"/>
      <c r="AJN258"/>
      <c r="AJO258"/>
      <c r="AJP258"/>
      <c r="AJQ258"/>
      <c r="AJR258"/>
      <c r="AJS258"/>
      <c r="AJT258"/>
      <c r="AJU258"/>
      <c r="AJV258"/>
      <c r="AJW258"/>
      <c r="AJX258"/>
      <c r="AJY258"/>
      <c r="AJZ258"/>
      <c r="AKA258"/>
      <c r="AKB258"/>
      <c r="AKC258"/>
      <c r="AKD258"/>
      <c r="AKE258"/>
      <c r="AKF258"/>
      <c r="AKG258"/>
      <c r="AKH258"/>
      <c r="AKI258"/>
      <c r="AKJ258"/>
      <c r="AKK258"/>
      <c r="AKL258"/>
      <c r="AKM258"/>
      <c r="AKN258"/>
      <c r="AKO258"/>
      <c r="AKP258"/>
      <c r="AKQ258"/>
      <c r="AKR258"/>
      <c r="AKS258"/>
      <c r="AKT258"/>
      <c r="AKU258"/>
      <c r="AKV258"/>
      <c r="AKW258"/>
      <c r="AKX258"/>
      <c r="AKY258"/>
      <c r="AKZ258"/>
      <c r="ALA258"/>
      <c r="ALB258"/>
      <c r="ALC258"/>
      <c r="ALD258"/>
      <c r="ALE258"/>
      <c r="ALF258"/>
      <c r="ALG258"/>
      <c r="ALH258"/>
      <c r="ALI258"/>
      <c r="ALJ258"/>
      <c r="ALK258"/>
      <c r="ALL258"/>
      <c r="ALM258"/>
      <c r="ALN258"/>
      <c r="ALO258"/>
      <c r="ALP258"/>
      <c r="ALQ258"/>
      <c r="ALR258"/>
      <c r="ALS258"/>
      <c r="ALT258"/>
      <c r="ALU258"/>
      <c r="ALV258"/>
      <c r="ALW258"/>
      <c r="ALX258"/>
      <c r="ALY258"/>
      <c r="ALZ258"/>
      <c r="AMA258"/>
      <c r="AMB258"/>
      <c r="AMC258"/>
      <c r="AMD258"/>
      <c r="AME258"/>
      <c r="AMF258"/>
      <c r="AMG258"/>
    </row>
    <row r="259" spans="1:1021" ht="24.75" customHeight="1" x14ac:dyDescent="0.2">
      <c r="A259" s="114" t="s">
        <v>468</v>
      </c>
      <c r="B259" s="115" t="s">
        <v>305</v>
      </c>
      <c r="C259" s="121">
        <v>3780</v>
      </c>
      <c r="D259" s="117" t="s">
        <v>729</v>
      </c>
      <c r="E259" s="118" t="s">
        <v>500</v>
      </c>
      <c r="F259" s="102">
        <v>1</v>
      </c>
      <c r="G259" s="119">
        <v>1.7949999999999999</v>
      </c>
      <c r="H259" s="132"/>
      <c r="I259" s="120">
        <f t="shared" ref="I259:I320" si="6">IFERROR(H259*G259,"")</f>
        <v>0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  <c r="PI259"/>
      <c r="PJ259"/>
      <c r="PK259"/>
      <c r="PL259"/>
      <c r="PM259"/>
      <c r="PN259"/>
      <c r="PO259"/>
      <c r="PP259"/>
      <c r="PQ259"/>
      <c r="PR259"/>
      <c r="PS259"/>
      <c r="PT259"/>
      <c r="PU259"/>
      <c r="PV259"/>
      <c r="PW259"/>
      <c r="PX259"/>
      <c r="PY259"/>
      <c r="PZ259"/>
      <c r="QA259"/>
      <c r="QB259"/>
      <c r="QC259"/>
      <c r="QD259"/>
      <c r="QE259"/>
      <c r="QF259"/>
      <c r="QG259"/>
      <c r="QH259"/>
      <c r="QI259"/>
      <c r="QJ259"/>
      <c r="QK259"/>
      <c r="QL259"/>
      <c r="QM259"/>
      <c r="QN259"/>
      <c r="QO259"/>
      <c r="QP259"/>
      <c r="QQ259"/>
      <c r="QR259"/>
      <c r="QS259"/>
      <c r="QT259"/>
      <c r="QU259"/>
      <c r="QV259"/>
      <c r="QW259"/>
      <c r="QX259"/>
      <c r="QY259"/>
      <c r="QZ259"/>
      <c r="RA259"/>
      <c r="RB259"/>
      <c r="RC259"/>
      <c r="RD259"/>
      <c r="RE259"/>
      <c r="RF259"/>
      <c r="RG259"/>
      <c r="RH259"/>
      <c r="RI259"/>
      <c r="RJ259"/>
      <c r="RK259"/>
      <c r="RL259"/>
      <c r="RM259"/>
      <c r="RN259"/>
      <c r="RO259"/>
      <c r="RP259"/>
      <c r="RQ259"/>
      <c r="RR259"/>
      <c r="RS259"/>
      <c r="RT259"/>
      <c r="RU259"/>
      <c r="RV259"/>
      <c r="RW259"/>
      <c r="RX259"/>
      <c r="RY259"/>
      <c r="RZ259"/>
      <c r="SA259"/>
      <c r="SB259"/>
      <c r="SC259"/>
      <c r="SD259"/>
      <c r="SE259"/>
      <c r="SF259"/>
      <c r="SG259"/>
      <c r="SH259"/>
      <c r="SI259"/>
      <c r="SJ259"/>
      <c r="SK259"/>
      <c r="SL259"/>
      <c r="SM259"/>
      <c r="SN259"/>
      <c r="SO259"/>
      <c r="SP259"/>
      <c r="SQ259"/>
      <c r="SR259"/>
      <c r="SS259"/>
      <c r="ST259"/>
      <c r="SU259"/>
      <c r="SV259"/>
      <c r="SW259"/>
      <c r="SX259"/>
      <c r="SY259"/>
      <c r="SZ259"/>
      <c r="TA259"/>
      <c r="TB259"/>
      <c r="TC259"/>
      <c r="TD259"/>
      <c r="TE259"/>
      <c r="TF259"/>
      <c r="TG259"/>
      <c r="TH259"/>
      <c r="TI259"/>
      <c r="TJ259"/>
      <c r="TK259"/>
      <c r="TL259"/>
      <c r="TM259"/>
      <c r="TN259"/>
      <c r="TO259"/>
      <c r="TP259"/>
      <c r="TQ259"/>
      <c r="TR259"/>
      <c r="TS259"/>
      <c r="TT259"/>
      <c r="TU259"/>
      <c r="TV259"/>
      <c r="TW259"/>
      <c r="TX259"/>
      <c r="TY259"/>
      <c r="TZ259"/>
      <c r="UA259"/>
      <c r="UB259"/>
      <c r="UC259"/>
      <c r="UD259"/>
      <c r="UE259"/>
      <c r="UF259"/>
      <c r="UG259"/>
      <c r="UH259"/>
      <c r="UI259"/>
      <c r="UJ259"/>
      <c r="UK259"/>
      <c r="UL259"/>
      <c r="UM259"/>
      <c r="UN259"/>
      <c r="UO259"/>
      <c r="UP259"/>
      <c r="UQ259"/>
      <c r="UR259"/>
      <c r="US259"/>
      <c r="UT259"/>
      <c r="UU259"/>
      <c r="UV259"/>
      <c r="UW259"/>
      <c r="UX259"/>
      <c r="UY259"/>
      <c r="UZ259"/>
      <c r="VA259"/>
      <c r="VB259"/>
      <c r="VC259"/>
      <c r="VD259"/>
      <c r="VE259"/>
      <c r="VF259"/>
      <c r="VG259"/>
      <c r="VH259"/>
      <c r="VI259"/>
      <c r="VJ259"/>
      <c r="VK259"/>
      <c r="VL259"/>
      <c r="VM259"/>
      <c r="VN259"/>
      <c r="VO259"/>
      <c r="VP259"/>
      <c r="VQ259"/>
      <c r="VR259"/>
      <c r="VS259"/>
      <c r="VT259"/>
      <c r="VU259"/>
      <c r="VV259"/>
      <c r="VW259"/>
      <c r="VX259"/>
      <c r="VY259"/>
      <c r="VZ259"/>
      <c r="WA259"/>
      <c r="WB259"/>
      <c r="WC259"/>
      <c r="WD259"/>
      <c r="WE259"/>
      <c r="WF259"/>
      <c r="WG259"/>
      <c r="WH259"/>
      <c r="WI259"/>
      <c r="WJ259"/>
      <c r="WK259"/>
      <c r="WL259"/>
      <c r="WM259"/>
      <c r="WN259"/>
      <c r="WO259"/>
      <c r="WP259"/>
      <c r="WQ259"/>
      <c r="WR259"/>
      <c r="WS259"/>
      <c r="WT259"/>
      <c r="WU259"/>
      <c r="WV259"/>
      <c r="WW259"/>
      <c r="WX259"/>
      <c r="WY259"/>
      <c r="WZ259"/>
      <c r="XA259"/>
      <c r="XB259"/>
      <c r="XC259"/>
      <c r="XD259"/>
      <c r="XE259"/>
      <c r="XF259"/>
      <c r="XG259"/>
      <c r="XH259"/>
      <c r="XI259"/>
      <c r="XJ259"/>
      <c r="XK259"/>
      <c r="XL259"/>
      <c r="XM259"/>
      <c r="XN259"/>
      <c r="XO259"/>
      <c r="XP259"/>
      <c r="XQ259"/>
      <c r="XR259"/>
      <c r="XS259"/>
      <c r="XT259"/>
      <c r="XU259"/>
      <c r="XV259"/>
      <c r="XW259"/>
      <c r="XX259"/>
      <c r="XY259"/>
      <c r="XZ259"/>
      <c r="YA259"/>
      <c r="YB259"/>
      <c r="YC259"/>
      <c r="YD259"/>
      <c r="YE259"/>
      <c r="YF259"/>
      <c r="YG259"/>
      <c r="YH259"/>
      <c r="YI259"/>
      <c r="YJ259"/>
      <c r="YK259"/>
      <c r="YL259"/>
      <c r="YM259"/>
      <c r="YN259"/>
      <c r="YO259"/>
      <c r="YP259"/>
      <c r="YQ259"/>
      <c r="YR259"/>
      <c r="YS259"/>
      <c r="YT259"/>
      <c r="YU259"/>
      <c r="YV259"/>
      <c r="YW259"/>
      <c r="YX259"/>
      <c r="YY259"/>
      <c r="YZ259"/>
      <c r="ZA259"/>
      <c r="ZB259"/>
      <c r="ZC259"/>
      <c r="ZD259"/>
      <c r="ZE259"/>
      <c r="ZF259"/>
      <c r="ZG259"/>
      <c r="ZH259"/>
      <c r="ZI259"/>
      <c r="ZJ259"/>
      <c r="ZK259"/>
      <c r="ZL259"/>
      <c r="ZM259"/>
      <c r="ZN259"/>
      <c r="ZO259"/>
      <c r="ZP259"/>
      <c r="ZQ259"/>
      <c r="ZR259"/>
      <c r="ZS259"/>
      <c r="ZT259"/>
      <c r="ZU259"/>
      <c r="ZV259"/>
      <c r="ZW259"/>
      <c r="ZX259"/>
      <c r="ZY259"/>
      <c r="ZZ259"/>
      <c r="AAA259"/>
      <c r="AAB259"/>
      <c r="AAC259"/>
      <c r="AAD259"/>
      <c r="AAE259"/>
      <c r="AAF259"/>
      <c r="AAG259"/>
      <c r="AAH259"/>
      <c r="AAI259"/>
      <c r="AAJ259"/>
      <c r="AAK259"/>
      <c r="AAL259"/>
      <c r="AAM259"/>
      <c r="AAN259"/>
      <c r="AAO259"/>
      <c r="AAP259"/>
      <c r="AAQ259"/>
      <c r="AAR259"/>
      <c r="AAS259"/>
      <c r="AAT259"/>
      <c r="AAU259"/>
      <c r="AAV259"/>
      <c r="AAW259"/>
      <c r="AAX259"/>
      <c r="AAY259"/>
      <c r="AAZ259"/>
      <c r="ABA259"/>
      <c r="ABB259"/>
      <c r="ABC259"/>
      <c r="ABD259"/>
      <c r="ABE259"/>
      <c r="ABF259"/>
      <c r="ABG259"/>
      <c r="ABH259"/>
      <c r="ABI259"/>
      <c r="ABJ259"/>
      <c r="ABK259"/>
      <c r="ABL259"/>
      <c r="ABM259"/>
      <c r="ABN259"/>
      <c r="ABO259"/>
      <c r="ABP259"/>
      <c r="ABQ259"/>
      <c r="ABR259"/>
      <c r="ABS259"/>
      <c r="ABT259"/>
      <c r="ABU259"/>
      <c r="ABV259"/>
      <c r="ABW259"/>
      <c r="ABX259"/>
      <c r="ABY259"/>
      <c r="ABZ259"/>
      <c r="ACA259"/>
      <c r="ACB259"/>
      <c r="ACC259"/>
      <c r="ACD259"/>
      <c r="ACE259"/>
      <c r="ACF259"/>
      <c r="ACG259"/>
      <c r="ACH259"/>
      <c r="ACI259"/>
      <c r="ACJ259"/>
      <c r="ACK259"/>
      <c r="ACL259"/>
      <c r="ACM259"/>
      <c r="ACN259"/>
      <c r="ACO259"/>
      <c r="ACP259"/>
      <c r="ACQ259"/>
      <c r="ACR259"/>
      <c r="ACS259"/>
      <c r="ACT259"/>
      <c r="ACU259"/>
      <c r="ACV259"/>
      <c r="ACW259"/>
      <c r="ACX259"/>
      <c r="ACY259"/>
      <c r="ACZ259"/>
      <c r="ADA259"/>
      <c r="ADB259"/>
      <c r="ADC259"/>
      <c r="ADD259"/>
      <c r="ADE259"/>
      <c r="ADF259"/>
      <c r="ADG259"/>
      <c r="ADH259"/>
      <c r="ADI259"/>
      <c r="ADJ259"/>
      <c r="ADK259"/>
      <c r="ADL259"/>
      <c r="ADM259"/>
      <c r="ADN259"/>
      <c r="ADO259"/>
      <c r="ADP259"/>
      <c r="ADQ259"/>
      <c r="ADR259"/>
      <c r="ADS259"/>
      <c r="ADT259"/>
      <c r="ADU259"/>
      <c r="ADV259"/>
      <c r="ADW259"/>
      <c r="ADX259"/>
      <c r="ADY259"/>
      <c r="ADZ259"/>
      <c r="AEA259"/>
      <c r="AEB259"/>
      <c r="AEC259"/>
      <c r="AED259"/>
      <c r="AEE259"/>
      <c r="AEF259"/>
      <c r="AEG259"/>
      <c r="AEH259"/>
      <c r="AEI259"/>
      <c r="AEJ259"/>
      <c r="AEK259"/>
      <c r="AEL259"/>
      <c r="AEM259"/>
      <c r="AEN259"/>
      <c r="AEO259"/>
      <c r="AEP259"/>
      <c r="AEQ259"/>
      <c r="AER259"/>
      <c r="AES259"/>
      <c r="AET259"/>
      <c r="AEU259"/>
      <c r="AEV259"/>
      <c r="AEW259"/>
      <c r="AEX259"/>
      <c r="AEY259"/>
      <c r="AEZ259"/>
      <c r="AFA259"/>
      <c r="AFB259"/>
      <c r="AFC259"/>
      <c r="AFD259"/>
      <c r="AFE259"/>
      <c r="AFF259"/>
      <c r="AFG259"/>
      <c r="AFH259"/>
      <c r="AFI259"/>
      <c r="AFJ259"/>
      <c r="AFK259"/>
      <c r="AFL259"/>
      <c r="AFM259"/>
      <c r="AFN259"/>
      <c r="AFO259"/>
      <c r="AFP259"/>
      <c r="AFQ259"/>
      <c r="AFR259"/>
      <c r="AFS259"/>
      <c r="AFT259"/>
      <c r="AFU259"/>
      <c r="AFV259"/>
      <c r="AFW259"/>
      <c r="AFX259"/>
      <c r="AFY259"/>
      <c r="AFZ259"/>
      <c r="AGA259"/>
      <c r="AGB259"/>
      <c r="AGC259"/>
      <c r="AGD259"/>
      <c r="AGE259"/>
      <c r="AGF259"/>
      <c r="AGG259"/>
      <c r="AGH259"/>
      <c r="AGI259"/>
      <c r="AGJ259"/>
      <c r="AGK259"/>
      <c r="AGL259"/>
      <c r="AGM259"/>
      <c r="AGN259"/>
      <c r="AGO259"/>
      <c r="AGP259"/>
      <c r="AGQ259"/>
      <c r="AGR259"/>
      <c r="AGS259"/>
      <c r="AGT259"/>
      <c r="AGU259"/>
      <c r="AGV259"/>
      <c r="AGW259"/>
      <c r="AGX259"/>
      <c r="AGY259"/>
      <c r="AGZ259"/>
      <c r="AHA259"/>
      <c r="AHB259"/>
      <c r="AHC259"/>
      <c r="AHD259"/>
      <c r="AHE259"/>
      <c r="AHF259"/>
      <c r="AHG259"/>
      <c r="AHH259"/>
      <c r="AHI259"/>
      <c r="AHJ259"/>
      <c r="AHK259"/>
      <c r="AHL259"/>
      <c r="AHM259"/>
      <c r="AHN259"/>
      <c r="AHO259"/>
      <c r="AHP259"/>
      <c r="AHQ259"/>
      <c r="AHR259"/>
      <c r="AHS259"/>
      <c r="AHT259"/>
      <c r="AHU259"/>
      <c r="AHV259"/>
      <c r="AHW259"/>
      <c r="AHX259"/>
      <c r="AHY259"/>
      <c r="AHZ259"/>
      <c r="AIA259"/>
      <c r="AIB259"/>
      <c r="AIC259"/>
      <c r="AID259"/>
      <c r="AIE259"/>
      <c r="AIF259"/>
      <c r="AIG259"/>
      <c r="AIH259"/>
      <c r="AII259"/>
      <c r="AIJ259"/>
      <c r="AIK259"/>
      <c r="AIL259"/>
      <c r="AIM259"/>
      <c r="AIN259"/>
      <c r="AIO259"/>
      <c r="AIP259"/>
      <c r="AIQ259"/>
      <c r="AIR259"/>
      <c r="AIS259"/>
      <c r="AIT259"/>
      <c r="AIU259"/>
      <c r="AIV259"/>
      <c r="AIW259"/>
      <c r="AIX259"/>
      <c r="AIY259"/>
      <c r="AIZ259"/>
      <c r="AJA259"/>
      <c r="AJB259"/>
      <c r="AJC259"/>
      <c r="AJD259"/>
      <c r="AJE259"/>
      <c r="AJF259"/>
      <c r="AJG259"/>
      <c r="AJH259"/>
      <c r="AJI259"/>
      <c r="AJJ259"/>
      <c r="AJK259"/>
      <c r="AJL259"/>
      <c r="AJM259"/>
      <c r="AJN259"/>
      <c r="AJO259"/>
      <c r="AJP259"/>
      <c r="AJQ259"/>
      <c r="AJR259"/>
      <c r="AJS259"/>
      <c r="AJT259"/>
      <c r="AJU259"/>
      <c r="AJV259"/>
      <c r="AJW259"/>
      <c r="AJX259"/>
      <c r="AJY259"/>
      <c r="AJZ259"/>
      <c r="AKA259"/>
      <c r="AKB259"/>
      <c r="AKC259"/>
      <c r="AKD259"/>
      <c r="AKE259"/>
      <c r="AKF259"/>
      <c r="AKG259"/>
      <c r="AKH259"/>
      <c r="AKI259"/>
      <c r="AKJ259"/>
      <c r="AKK259"/>
      <c r="AKL259"/>
      <c r="AKM259"/>
      <c r="AKN259"/>
      <c r="AKO259"/>
      <c r="AKP259"/>
      <c r="AKQ259"/>
      <c r="AKR259"/>
      <c r="AKS259"/>
      <c r="AKT259"/>
      <c r="AKU259"/>
      <c r="AKV259"/>
      <c r="AKW259"/>
      <c r="AKX259"/>
      <c r="AKY259"/>
      <c r="AKZ259"/>
      <c r="ALA259"/>
      <c r="ALB259"/>
      <c r="ALC259"/>
      <c r="ALD259"/>
      <c r="ALE259"/>
      <c r="ALF259"/>
      <c r="ALG259"/>
      <c r="ALH259"/>
      <c r="ALI259"/>
      <c r="ALJ259"/>
      <c r="ALK259"/>
      <c r="ALL259"/>
      <c r="ALM259"/>
      <c r="ALN259"/>
      <c r="ALO259"/>
      <c r="ALP259"/>
      <c r="ALQ259"/>
      <c r="ALR259"/>
      <c r="ALS259"/>
      <c r="ALT259"/>
      <c r="ALU259"/>
      <c r="ALV259"/>
      <c r="ALW259"/>
      <c r="ALX259"/>
      <c r="ALY259"/>
      <c r="ALZ259"/>
      <c r="AMA259"/>
      <c r="AMB259"/>
      <c r="AMC259"/>
      <c r="AMD259"/>
      <c r="AME259"/>
      <c r="AMF259"/>
      <c r="AMG259"/>
    </row>
    <row r="260" spans="1:1021" ht="24.75" customHeight="1" x14ac:dyDescent="0.2">
      <c r="A260" s="114" t="s">
        <v>469</v>
      </c>
      <c r="B260" s="115" t="s">
        <v>305</v>
      </c>
      <c r="C260" s="121">
        <v>3811</v>
      </c>
      <c r="D260" s="117" t="s">
        <v>730</v>
      </c>
      <c r="E260" s="118" t="s">
        <v>500</v>
      </c>
      <c r="F260" s="102">
        <v>1</v>
      </c>
      <c r="G260" s="119">
        <v>3.59</v>
      </c>
      <c r="H260" s="132"/>
      <c r="I260" s="120">
        <f t="shared" si="6"/>
        <v>0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  <c r="PI260"/>
      <c r="PJ260"/>
      <c r="PK260"/>
      <c r="PL260"/>
      <c r="PM260"/>
      <c r="PN260"/>
      <c r="PO260"/>
      <c r="PP260"/>
      <c r="PQ260"/>
      <c r="PR260"/>
      <c r="PS260"/>
      <c r="PT260"/>
      <c r="PU260"/>
      <c r="PV260"/>
      <c r="PW260"/>
      <c r="PX260"/>
      <c r="PY260"/>
      <c r="PZ260"/>
      <c r="QA260"/>
      <c r="QB260"/>
      <c r="QC260"/>
      <c r="QD260"/>
      <c r="QE260"/>
      <c r="QF260"/>
      <c r="QG260"/>
      <c r="QH260"/>
      <c r="QI260"/>
      <c r="QJ260"/>
      <c r="QK260"/>
      <c r="QL260"/>
      <c r="QM260"/>
      <c r="QN260"/>
      <c r="QO260"/>
      <c r="QP260"/>
      <c r="QQ260"/>
      <c r="QR260"/>
      <c r="QS260"/>
      <c r="QT260"/>
      <c r="QU260"/>
      <c r="QV260"/>
      <c r="QW260"/>
      <c r="QX260"/>
      <c r="QY260"/>
      <c r="QZ260"/>
      <c r="RA260"/>
      <c r="RB260"/>
      <c r="RC260"/>
      <c r="RD260"/>
      <c r="RE260"/>
      <c r="RF260"/>
      <c r="RG260"/>
      <c r="RH260"/>
      <c r="RI260"/>
      <c r="RJ260"/>
      <c r="RK260"/>
      <c r="RL260"/>
      <c r="RM260"/>
      <c r="RN260"/>
      <c r="RO260"/>
      <c r="RP260"/>
      <c r="RQ260"/>
      <c r="RR260"/>
      <c r="RS260"/>
      <c r="RT260"/>
      <c r="RU260"/>
      <c r="RV260"/>
      <c r="RW260"/>
      <c r="RX260"/>
      <c r="RY260"/>
      <c r="RZ260"/>
      <c r="SA260"/>
      <c r="SB260"/>
      <c r="SC260"/>
      <c r="SD260"/>
      <c r="SE260"/>
      <c r="SF260"/>
      <c r="SG260"/>
      <c r="SH260"/>
      <c r="SI260"/>
      <c r="SJ260"/>
      <c r="SK260"/>
      <c r="SL260"/>
      <c r="SM260"/>
      <c r="SN260"/>
      <c r="SO260"/>
      <c r="SP260"/>
      <c r="SQ260"/>
      <c r="SR260"/>
      <c r="SS260"/>
      <c r="ST260"/>
      <c r="SU260"/>
      <c r="SV260"/>
      <c r="SW260"/>
      <c r="SX260"/>
      <c r="SY260"/>
      <c r="SZ260"/>
      <c r="TA260"/>
      <c r="TB260"/>
      <c r="TC260"/>
      <c r="TD260"/>
      <c r="TE260"/>
      <c r="TF260"/>
      <c r="TG260"/>
      <c r="TH260"/>
      <c r="TI260"/>
      <c r="TJ260"/>
      <c r="TK260"/>
      <c r="TL260"/>
      <c r="TM260"/>
      <c r="TN260"/>
      <c r="TO260"/>
      <c r="TP260"/>
      <c r="TQ260"/>
      <c r="TR260"/>
      <c r="TS260"/>
      <c r="TT260"/>
      <c r="TU260"/>
      <c r="TV260"/>
      <c r="TW260"/>
      <c r="TX260"/>
      <c r="TY260"/>
      <c r="TZ260"/>
      <c r="UA260"/>
      <c r="UB260"/>
      <c r="UC260"/>
      <c r="UD260"/>
      <c r="UE260"/>
      <c r="UF260"/>
      <c r="UG260"/>
      <c r="UH260"/>
      <c r="UI260"/>
      <c r="UJ260"/>
      <c r="UK260"/>
      <c r="UL260"/>
      <c r="UM260"/>
      <c r="UN260"/>
      <c r="UO260"/>
      <c r="UP260"/>
      <c r="UQ260"/>
      <c r="UR260"/>
      <c r="US260"/>
      <c r="UT260"/>
      <c r="UU260"/>
      <c r="UV260"/>
      <c r="UW260"/>
      <c r="UX260"/>
      <c r="UY260"/>
      <c r="UZ260"/>
      <c r="VA260"/>
      <c r="VB260"/>
      <c r="VC260"/>
      <c r="VD260"/>
      <c r="VE260"/>
      <c r="VF260"/>
      <c r="VG260"/>
      <c r="VH260"/>
      <c r="VI260"/>
      <c r="VJ260"/>
      <c r="VK260"/>
      <c r="VL260"/>
      <c r="VM260"/>
      <c r="VN260"/>
      <c r="VO260"/>
      <c r="VP260"/>
      <c r="VQ260"/>
      <c r="VR260"/>
      <c r="VS260"/>
      <c r="VT260"/>
      <c r="VU260"/>
      <c r="VV260"/>
      <c r="VW260"/>
      <c r="VX260"/>
      <c r="VY260"/>
      <c r="VZ260"/>
      <c r="WA260"/>
      <c r="WB260"/>
      <c r="WC260"/>
      <c r="WD260"/>
      <c r="WE260"/>
      <c r="WF260"/>
      <c r="WG260"/>
      <c r="WH260"/>
      <c r="WI260"/>
      <c r="WJ260"/>
      <c r="WK260"/>
      <c r="WL260"/>
      <c r="WM260"/>
      <c r="WN260"/>
      <c r="WO260"/>
      <c r="WP260"/>
      <c r="WQ260"/>
      <c r="WR260"/>
      <c r="WS260"/>
      <c r="WT260"/>
      <c r="WU260"/>
      <c r="WV260"/>
      <c r="WW260"/>
      <c r="WX260"/>
      <c r="WY260"/>
      <c r="WZ260"/>
      <c r="XA260"/>
      <c r="XB260"/>
      <c r="XC260"/>
      <c r="XD260"/>
      <c r="XE260"/>
      <c r="XF260"/>
      <c r="XG260"/>
      <c r="XH260"/>
      <c r="XI260"/>
      <c r="XJ260"/>
      <c r="XK260"/>
      <c r="XL260"/>
      <c r="XM260"/>
      <c r="XN260"/>
      <c r="XO260"/>
      <c r="XP260"/>
      <c r="XQ260"/>
      <c r="XR260"/>
      <c r="XS260"/>
      <c r="XT260"/>
      <c r="XU260"/>
      <c r="XV260"/>
      <c r="XW260"/>
      <c r="XX260"/>
      <c r="XY260"/>
      <c r="XZ260"/>
      <c r="YA260"/>
      <c r="YB260"/>
      <c r="YC260"/>
      <c r="YD260"/>
      <c r="YE260"/>
      <c r="YF260"/>
      <c r="YG260"/>
      <c r="YH260"/>
      <c r="YI260"/>
      <c r="YJ260"/>
      <c r="YK260"/>
      <c r="YL260"/>
      <c r="YM260"/>
      <c r="YN260"/>
      <c r="YO260"/>
      <c r="YP260"/>
      <c r="YQ260"/>
      <c r="YR260"/>
      <c r="YS260"/>
      <c r="YT260"/>
      <c r="YU260"/>
      <c r="YV260"/>
      <c r="YW260"/>
      <c r="YX260"/>
      <c r="YY260"/>
      <c r="YZ260"/>
      <c r="ZA260"/>
      <c r="ZB260"/>
      <c r="ZC260"/>
      <c r="ZD260"/>
      <c r="ZE260"/>
      <c r="ZF260"/>
      <c r="ZG260"/>
      <c r="ZH260"/>
      <c r="ZI260"/>
      <c r="ZJ260"/>
      <c r="ZK260"/>
      <c r="ZL260"/>
      <c r="ZM260"/>
      <c r="ZN260"/>
      <c r="ZO260"/>
      <c r="ZP260"/>
      <c r="ZQ260"/>
      <c r="ZR260"/>
      <c r="ZS260"/>
      <c r="ZT260"/>
      <c r="ZU260"/>
      <c r="ZV260"/>
      <c r="ZW260"/>
      <c r="ZX260"/>
      <c r="ZY260"/>
      <c r="ZZ260"/>
      <c r="AAA260"/>
      <c r="AAB260"/>
      <c r="AAC260"/>
      <c r="AAD260"/>
      <c r="AAE260"/>
      <c r="AAF260"/>
      <c r="AAG260"/>
      <c r="AAH260"/>
      <c r="AAI260"/>
      <c r="AAJ260"/>
      <c r="AAK260"/>
      <c r="AAL260"/>
      <c r="AAM260"/>
      <c r="AAN260"/>
      <c r="AAO260"/>
      <c r="AAP260"/>
      <c r="AAQ260"/>
      <c r="AAR260"/>
      <c r="AAS260"/>
      <c r="AAT260"/>
      <c r="AAU260"/>
      <c r="AAV260"/>
      <c r="AAW260"/>
      <c r="AAX260"/>
      <c r="AAY260"/>
      <c r="AAZ260"/>
      <c r="ABA260"/>
      <c r="ABB260"/>
      <c r="ABC260"/>
      <c r="ABD260"/>
      <c r="ABE260"/>
      <c r="ABF260"/>
      <c r="ABG260"/>
      <c r="ABH260"/>
      <c r="ABI260"/>
      <c r="ABJ260"/>
      <c r="ABK260"/>
      <c r="ABL260"/>
      <c r="ABM260"/>
      <c r="ABN260"/>
      <c r="ABO260"/>
      <c r="ABP260"/>
      <c r="ABQ260"/>
      <c r="ABR260"/>
      <c r="ABS260"/>
      <c r="ABT260"/>
      <c r="ABU260"/>
      <c r="ABV260"/>
      <c r="ABW260"/>
      <c r="ABX260"/>
      <c r="ABY260"/>
      <c r="ABZ260"/>
      <c r="ACA260"/>
      <c r="ACB260"/>
      <c r="ACC260"/>
      <c r="ACD260"/>
      <c r="ACE260"/>
      <c r="ACF260"/>
      <c r="ACG260"/>
      <c r="ACH260"/>
      <c r="ACI260"/>
      <c r="ACJ260"/>
      <c r="ACK260"/>
      <c r="ACL260"/>
      <c r="ACM260"/>
      <c r="ACN260"/>
      <c r="ACO260"/>
      <c r="ACP260"/>
      <c r="ACQ260"/>
      <c r="ACR260"/>
      <c r="ACS260"/>
      <c r="ACT260"/>
      <c r="ACU260"/>
      <c r="ACV260"/>
      <c r="ACW260"/>
      <c r="ACX260"/>
      <c r="ACY260"/>
      <c r="ACZ260"/>
      <c r="ADA260"/>
      <c r="ADB260"/>
      <c r="ADC260"/>
      <c r="ADD260"/>
      <c r="ADE260"/>
      <c r="ADF260"/>
      <c r="ADG260"/>
      <c r="ADH260"/>
      <c r="ADI260"/>
      <c r="ADJ260"/>
      <c r="ADK260"/>
      <c r="ADL260"/>
      <c r="ADM260"/>
      <c r="ADN260"/>
      <c r="ADO260"/>
      <c r="ADP260"/>
      <c r="ADQ260"/>
      <c r="ADR260"/>
      <c r="ADS260"/>
      <c r="ADT260"/>
      <c r="ADU260"/>
      <c r="ADV260"/>
      <c r="ADW260"/>
      <c r="ADX260"/>
      <c r="ADY260"/>
      <c r="ADZ260"/>
      <c r="AEA260"/>
      <c r="AEB260"/>
      <c r="AEC260"/>
      <c r="AED260"/>
      <c r="AEE260"/>
      <c r="AEF260"/>
      <c r="AEG260"/>
      <c r="AEH260"/>
      <c r="AEI260"/>
      <c r="AEJ260"/>
      <c r="AEK260"/>
      <c r="AEL260"/>
      <c r="AEM260"/>
      <c r="AEN260"/>
      <c r="AEO260"/>
      <c r="AEP260"/>
      <c r="AEQ260"/>
      <c r="AER260"/>
      <c r="AES260"/>
      <c r="AET260"/>
      <c r="AEU260"/>
      <c r="AEV260"/>
      <c r="AEW260"/>
      <c r="AEX260"/>
      <c r="AEY260"/>
      <c r="AEZ260"/>
      <c r="AFA260"/>
      <c r="AFB260"/>
      <c r="AFC260"/>
      <c r="AFD260"/>
      <c r="AFE260"/>
      <c r="AFF260"/>
      <c r="AFG260"/>
      <c r="AFH260"/>
      <c r="AFI260"/>
      <c r="AFJ260"/>
      <c r="AFK260"/>
      <c r="AFL260"/>
      <c r="AFM260"/>
      <c r="AFN260"/>
      <c r="AFO260"/>
      <c r="AFP260"/>
      <c r="AFQ260"/>
      <c r="AFR260"/>
      <c r="AFS260"/>
      <c r="AFT260"/>
      <c r="AFU260"/>
      <c r="AFV260"/>
      <c r="AFW260"/>
      <c r="AFX260"/>
      <c r="AFY260"/>
      <c r="AFZ260"/>
      <c r="AGA260"/>
      <c r="AGB260"/>
      <c r="AGC260"/>
      <c r="AGD260"/>
      <c r="AGE260"/>
      <c r="AGF260"/>
      <c r="AGG260"/>
      <c r="AGH260"/>
      <c r="AGI260"/>
      <c r="AGJ260"/>
      <c r="AGK260"/>
      <c r="AGL260"/>
      <c r="AGM260"/>
      <c r="AGN260"/>
      <c r="AGO260"/>
      <c r="AGP260"/>
      <c r="AGQ260"/>
      <c r="AGR260"/>
      <c r="AGS260"/>
      <c r="AGT260"/>
      <c r="AGU260"/>
      <c r="AGV260"/>
      <c r="AGW260"/>
      <c r="AGX260"/>
      <c r="AGY260"/>
      <c r="AGZ260"/>
      <c r="AHA260"/>
      <c r="AHB260"/>
      <c r="AHC260"/>
      <c r="AHD260"/>
      <c r="AHE260"/>
      <c r="AHF260"/>
      <c r="AHG260"/>
      <c r="AHH260"/>
      <c r="AHI260"/>
      <c r="AHJ260"/>
      <c r="AHK260"/>
      <c r="AHL260"/>
      <c r="AHM260"/>
      <c r="AHN260"/>
      <c r="AHO260"/>
      <c r="AHP260"/>
      <c r="AHQ260"/>
      <c r="AHR260"/>
      <c r="AHS260"/>
      <c r="AHT260"/>
      <c r="AHU260"/>
      <c r="AHV260"/>
      <c r="AHW260"/>
      <c r="AHX260"/>
      <c r="AHY260"/>
      <c r="AHZ260"/>
      <c r="AIA260"/>
      <c r="AIB260"/>
      <c r="AIC260"/>
      <c r="AID260"/>
      <c r="AIE260"/>
      <c r="AIF260"/>
      <c r="AIG260"/>
      <c r="AIH260"/>
      <c r="AII260"/>
      <c r="AIJ260"/>
      <c r="AIK260"/>
      <c r="AIL260"/>
      <c r="AIM260"/>
      <c r="AIN260"/>
      <c r="AIO260"/>
      <c r="AIP260"/>
      <c r="AIQ260"/>
      <c r="AIR260"/>
      <c r="AIS260"/>
      <c r="AIT260"/>
      <c r="AIU260"/>
      <c r="AIV260"/>
      <c r="AIW260"/>
      <c r="AIX260"/>
      <c r="AIY260"/>
      <c r="AIZ260"/>
      <c r="AJA260"/>
      <c r="AJB260"/>
      <c r="AJC260"/>
      <c r="AJD260"/>
      <c r="AJE260"/>
      <c r="AJF260"/>
      <c r="AJG260"/>
      <c r="AJH260"/>
      <c r="AJI260"/>
      <c r="AJJ260"/>
      <c r="AJK260"/>
      <c r="AJL260"/>
      <c r="AJM260"/>
      <c r="AJN260"/>
      <c r="AJO260"/>
      <c r="AJP260"/>
      <c r="AJQ260"/>
      <c r="AJR260"/>
      <c r="AJS260"/>
      <c r="AJT260"/>
      <c r="AJU260"/>
      <c r="AJV260"/>
      <c r="AJW260"/>
      <c r="AJX260"/>
      <c r="AJY260"/>
      <c r="AJZ260"/>
      <c r="AKA260"/>
      <c r="AKB260"/>
      <c r="AKC260"/>
      <c r="AKD260"/>
      <c r="AKE260"/>
      <c r="AKF260"/>
      <c r="AKG260"/>
      <c r="AKH260"/>
      <c r="AKI260"/>
      <c r="AKJ260"/>
      <c r="AKK260"/>
      <c r="AKL260"/>
      <c r="AKM260"/>
      <c r="AKN260"/>
      <c r="AKO260"/>
      <c r="AKP260"/>
      <c r="AKQ260"/>
      <c r="AKR260"/>
      <c r="AKS260"/>
      <c r="AKT260"/>
      <c r="AKU260"/>
      <c r="AKV260"/>
      <c r="AKW260"/>
      <c r="AKX260"/>
      <c r="AKY260"/>
      <c r="AKZ260"/>
      <c r="ALA260"/>
      <c r="ALB260"/>
      <c r="ALC260"/>
      <c r="ALD260"/>
      <c r="ALE260"/>
      <c r="ALF260"/>
      <c r="ALG260"/>
      <c r="ALH260"/>
      <c r="ALI260"/>
      <c r="ALJ260"/>
      <c r="ALK260"/>
      <c r="ALL260"/>
      <c r="ALM260"/>
      <c r="ALN260"/>
      <c r="ALO260"/>
      <c r="ALP260"/>
      <c r="ALQ260"/>
      <c r="ALR260"/>
      <c r="ALS260"/>
      <c r="ALT260"/>
      <c r="ALU260"/>
      <c r="ALV260"/>
      <c r="ALW260"/>
      <c r="ALX260"/>
      <c r="ALY260"/>
      <c r="ALZ260"/>
      <c r="AMA260"/>
      <c r="AMB260"/>
      <c r="AMC260"/>
      <c r="AMD260"/>
      <c r="AME260"/>
      <c r="AMF260"/>
      <c r="AMG260"/>
    </row>
    <row r="261" spans="1:1021" ht="24.75" customHeight="1" x14ac:dyDescent="0.2">
      <c r="A261" s="114" t="s">
        <v>470</v>
      </c>
      <c r="B261" s="115" t="s">
        <v>305</v>
      </c>
      <c r="C261" s="121">
        <v>3799</v>
      </c>
      <c r="D261" s="117" t="s">
        <v>731</v>
      </c>
      <c r="E261" s="118" t="s">
        <v>500</v>
      </c>
      <c r="F261" s="102">
        <v>1</v>
      </c>
      <c r="G261" s="119">
        <v>3.59</v>
      </c>
      <c r="H261" s="132"/>
      <c r="I261" s="120">
        <f t="shared" si="6"/>
        <v>0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  <c r="PI261"/>
      <c r="PJ261"/>
      <c r="PK261"/>
      <c r="PL261"/>
      <c r="PM261"/>
      <c r="PN261"/>
      <c r="PO261"/>
      <c r="PP261"/>
      <c r="PQ261"/>
      <c r="PR261"/>
      <c r="PS261"/>
      <c r="PT261"/>
      <c r="PU261"/>
      <c r="PV261"/>
      <c r="PW261"/>
      <c r="PX261"/>
      <c r="PY261"/>
      <c r="PZ261"/>
      <c r="QA261"/>
      <c r="QB261"/>
      <c r="QC261"/>
      <c r="QD261"/>
      <c r="QE261"/>
      <c r="QF261"/>
      <c r="QG261"/>
      <c r="QH261"/>
      <c r="QI261"/>
      <c r="QJ261"/>
      <c r="QK261"/>
      <c r="QL261"/>
      <c r="QM261"/>
      <c r="QN261"/>
      <c r="QO261"/>
      <c r="QP261"/>
      <c r="QQ261"/>
      <c r="QR261"/>
      <c r="QS261"/>
      <c r="QT261"/>
      <c r="QU261"/>
      <c r="QV261"/>
      <c r="QW261"/>
      <c r="QX261"/>
      <c r="QY261"/>
      <c r="QZ261"/>
      <c r="RA261"/>
      <c r="RB261"/>
      <c r="RC261"/>
      <c r="RD261"/>
      <c r="RE261"/>
      <c r="RF261"/>
      <c r="RG261"/>
      <c r="RH261"/>
      <c r="RI261"/>
      <c r="RJ261"/>
      <c r="RK261"/>
      <c r="RL261"/>
      <c r="RM261"/>
      <c r="RN261"/>
      <c r="RO261"/>
      <c r="RP261"/>
      <c r="RQ261"/>
      <c r="RR261"/>
      <c r="RS261"/>
      <c r="RT261"/>
      <c r="RU261"/>
      <c r="RV261"/>
      <c r="RW261"/>
      <c r="RX261"/>
      <c r="RY261"/>
      <c r="RZ261"/>
      <c r="SA261"/>
      <c r="SB261"/>
      <c r="SC261"/>
      <c r="SD261"/>
      <c r="SE261"/>
      <c r="SF261"/>
      <c r="SG261"/>
      <c r="SH261"/>
      <c r="SI261"/>
      <c r="SJ261"/>
      <c r="SK261"/>
      <c r="SL261"/>
      <c r="SM261"/>
      <c r="SN261"/>
      <c r="SO261"/>
      <c r="SP261"/>
      <c r="SQ261"/>
      <c r="SR261"/>
      <c r="SS261"/>
      <c r="ST261"/>
      <c r="SU261"/>
      <c r="SV261"/>
      <c r="SW261"/>
      <c r="SX261"/>
      <c r="SY261"/>
      <c r="SZ261"/>
      <c r="TA261"/>
      <c r="TB261"/>
      <c r="TC261"/>
      <c r="TD261"/>
      <c r="TE261"/>
      <c r="TF261"/>
      <c r="TG261"/>
      <c r="TH261"/>
      <c r="TI261"/>
      <c r="TJ261"/>
      <c r="TK261"/>
      <c r="TL261"/>
      <c r="TM261"/>
      <c r="TN261"/>
      <c r="TO261"/>
      <c r="TP261"/>
      <c r="TQ261"/>
      <c r="TR261"/>
      <c r="TS261"/>
      <c r="TT261"/>
      <c r="TU261"/>
      <c r="TV261"/>
      <c r="TW261"/>
      <c r="TX261"/>
      <c r="TY261"/>
      <c r="TZ261"/>
      <c r="UA261"/>
      <c r="UB261"/>
      <c r="UC261"/>
      <c r="UD261"/>
      <c r="UE261"/>
      <c r="UF261"/>
      <c r="UG261"/>
      <c r="UH261"/>
      <c r="UI261"/>
      <c r="UJ261"/>
      <c r="UK261"/>
      <c r="UL261"/>
      <c r="UM261"/>
      <c r="UN261"/>
      <c r="UO261"/>
      <c r="UP261"/>
      <c r="UQ261"/>
      <c r="UR261"/>
      <c r="US261"/>
      <c r="UT261"/>
      <c r="UU261"/>
      <c r="UV261"/>
      <c r="UW261"/>
      <c r="UX261"/>
      <c r="UY261"/>
      <c r="UZ261"/>
      <c r="VA261"/>
      <c r="VB261"/>
      <c r="VC261"/>
      <c r="VD261"/>
      <c r="VE261"/>
      <c r="VF261"/>
      <c r="VG261"/>
      <c r="VH261"/>
      <c r="VI261"/>
      <c r="VJ261"/>
      <c r="VK261"/>
      <c r="VL261"/>
      <c r="VM261"/>
      <c r="VN261"/>
      <c r="VO261"/>
      <c r="VP261"/>
      <c r="VQ261"/>
      <c r="VR261"/>
      <c r="VS261"/>
      <c r="VT261"/>
      <c r="VU261"/>
      <c r="VV261"/>
      <c r="VW261"/>
      <c r="VX261"/>
      <c r="VY261"/>
      <c r="VZ261"/>
      <c r="WA261"/>
      <c r="WB261"/>
      <c r="WC261"/>
      <c r="WD261"/>
      <c r="WE261"/>
      <c r="WF261"/>
      <c r="WG261"/>
      <c r="WH261"/>
      <c r="WI261"/>
      <c r="WJ261"/>
      <c r="WK261"/>
      <c r="WL261"/>
      <c r="WM261"/>
      <c r="WN261"/>
      <c r="WO261"/>
      <c r="WP261"/>
      <c r="WQ261"/>
      <c r="WR261"/>
      <c r="WS261"/>
      <c r="WT261"/>
      <c r="WU261"/>
      <c r="WV261"/>
      <c r="WW261"/>
      <c r="WX261"/>
      <c r="WY261"/>
      <c r="WZ261"/>
      <c r="XA261"/>
      <c r="XB261"/>
      <c r="XC261"/>
      <c r="XD261"/>
      <c r="XE261"/>
      <c r="XF261"/>
      <c r="XG261"/>
      <c r="XH261"/>
      <c r="XI261"/>
      <c r="XJ261"/>
      <c r="XK261"/>
      <c r="XL261"/>
      <c r="XM261"/>
      <c r="XN261"/>
      <c r="XO261"/>
      <c r="XP261"/>
      <c r="XQ261"/>
      <c r="XR261"/>
      <c r="XS261"/>
      <c r="XT261"/>
      <c r="XU261"/>
      <c r="XV261"/>
      <c r="XW261"/>
      <c r="XX261"/>
      <c r="XY261"/>
      <c r="XZ261"/>
      <c r="YA261"/>
      <c r="YB261"/>
      <c r="YC261"/>
      <c r="YD261"/>
      <c r="YE261"/>
      <c r="YF261"/>
      <c r="YG261"/>
      <c r="YH261"/>
      <c r="YI261"/>
      <c r="YJ261"/>
      <c r="YK261"/>
      <c r="YL261"/>
      <c r="YM261"/>
      <c r="YN261"/>
      <c r="YO261"/>
      <c r="YP261"/>
      <c r="YQ261"/>
      <c r="YR261"/>
      <c r="YS261"/>
      <c r="YT261"/>
      <c r="YU261"/>
      <c r="YV261"/>
      <c r="YW261"/>
      <c r="YX261"/>
      <c r="YY261"/>
      <c r="YZ261"/>
      <c r="ZA261"/>
      <c r="ZB261"/>
      <c r="ZC261"/>
      <c r="ZD261"/>
      <c r="ZE261"/>
      <c r="ZF261"/>
      <c r="ZG261"/>
      <c r="ZH261"/>
      <c r="ZI261"/>
      <c r="ZJ261"/>
      <c r="ZK261"/>
      <c r="ZL261"/>
      <c r="ZM261"/>
      <c r="ZN261"/>
      <c r="ZO261"/>
      <c r="ZP261"/>
      <c r="ZQ261"/>
      <c r="ZR261"/>
      <c r="ZS261"/>
      <c r="ZT261"/>
      <c r="ZU261"/>
      <c r="ZV261"/>
      <c r="ZW261"/>
      <c r="ZX261"/>
      <c r="ZY261"/>
      <c r="ZZ261"/>
      <c r="AAA261"/>
      <c r="AAB261"/>
      <c r="AAC261"/>
      <c r="AAD261"/>
      <c r="AAE261"/>
      <c r="AAF261"/>
      <c r="AAG261"/>
      <c r="AAH261"/>
      <c r="AAI261"/>
      <c r="AAJ261"/>
      <c r="AAK261"/>
      <c r="AAL261"/>
      <c r="AAM261"/>
      <c r="AAN261"/>
      <c r="AAO261"/>
      <c r="AAP261"/>
      <c r="AAQ261"/>
      <c r="AAR261"/>
      <c r="AAS261"/>
      <c r="AAT261"/>
      <c r="AAU261"/>
      <c r="AAV261"/>
      <c r="AAW261"/>
      <c r="AAX261"/>
      <c r="AAY261"/>
      <c r="AAZ261"/>
      <c r="ABA261"/>
      <c r="ABB261"/>
      <c r="ABC261"/>
      <c r="ABD261"/>
      <c r="ABE261"/>
      <c r="ABF261"/>
      <c r="ABG261"/>
      <c r="ABH261"/>
      <c r="ABI261"/>
      <c r="ABJ261"/>
      <c r="ABK261"/>
      <c r="ABL261"/>
      <c r="ABM261"/>
      <c r="ABN261"/>
      <c r="ABO261"/>
      <c r="ABP261"/>
      <c r="ABQ261"/>
      <c r="ABR261"/>
      <c r="ABS261"/>
      <c r="ABT261"/>
      <c r="ABU261"/>
      <c r="ABV261"/>
      <c r="ABW261"/>
      <c r="ABX261"/>
      <c r="ABY261"/>
      <c r="ABZ261"/>
      <c r="ACA261"/>
      <c r="ACB261"/>
      <c r="ACC261"/>
      <c r="ACD261"/>
      <c r="ACE261"/>
      <c r="ACF261"/>
      <c r="ACG261"/>
      <c r="ACH261"/>
      <c r="ACI261"/>
      <c r="ACJ261"/>
      <c r="ACK261"/>
      <c r="ACL261"/>
      <c r="ACM261"/>
      <c r="ACN261"/>
      <c r="ACO261"/>
      <c r="ACP261"/>
      <c r="ACQ261"/>
      <c r="ACR261"/>
      <c r="ACS261"/>
      <c r="ACT261"/>
      <c r="ACU261"/>
      <c r="ACV261"/>
      <c r="ACW261"/>
      <c r="ACX261"/>
      <c r="ACY261"/>
      <c r="ACZ261"/>
      <c r="ADA261"/>
      <c r="ADB261"/>
      <c r="ADC261"/>
      <c r="ADD261"/>
      <c r="ADE261"/>
      <c r="ADF261"/>
      <c r="ADG261"/>
      <c r="ADH261"/>
      <c r="ADI261"/>
      <c r="ADJ261"/>
      <c r="ADK261"/>
      <c r="ADL261"/>
      <c r="ADM261"/>
      <c r="ADN261"/>
      <c r="ADO261"/>
      <c r="ADP261"/>
      <c r="ADQ261"/>
      <c r="ADR261"/>
      <c r="ADS261"/>
      <c r="ADT261"/>
      <c r="ADU261"/>
      <c r="ADV261"/>
      <c r="ADW261"/>
      <c r="ADX261"/>
      <c r="ADY261"/>
      <c r="ADZ261"/>
      <c r="AEA261"/>
      <c r="AEB261"/>
      <c r="AEC261"/>
      <c r="AED261"/>
      <c r="AEE261"/>
      <c r="AEF261"/>
      <c r="AEG261"/>
      <c r="AEH261"/>
      <c r="AEI261"/>
      <c r="AEJ261"/>
      <c r="AEK261"/>
      <c r="AEL261"/>
      <c r="AEM261"/>
      <c r="AEN261"/>
      <c r="AEO261"/>
      <c r="AEP261"/>
      <c r="AEQ261"/>
      <c r="AER261"/>
      <c r="AES261"/>
      <c r="AET261"/>
      <c r="AEU261"/>
      <c r="AEV261"/>
      <c r="AEW261"/>
      <c r="AEX261"/>
      <c r="AEY261"/>
      <c r="AEZ261"/>
      <c r="AFA261"/>
      <c r="AFB261"/>
      <c r="AFC261"/>
      <c r="AFD261"/>
      <c r="AFE261"/>
      <c r="AFF261"/>
      <c r="AFG261"/>
      <c r="AFH261"/>
      <c r="AFI261"/>
      <c r="AFJ261"/>
      <c r="AFK261"/>
      <c r="AFL261"/>
      <c r="AFM261"/>
      <c r="AFN261"/>
      <c r="AFO261"/>
      <c r="AFP261"/>
      <c r="AFQ261"/>
      <c r="AFR261"/>
      <c r="AFS261"/>
      <c r="AFT261"/>
      <c r="AFU261"/>
      <c r="AFV261"/>
      <c r="AFW261"/>
      <c r="AFX261"/>
      <c r="AFY261"/>
      <c r="AFZ261"/>
      <c r="AGA261"/>
      <c r="AGB261"/>
      <c r="AGC261"/>
      <c r="AGD261"/>
      <c r="AGE261"/>
      <c r="AGF261"/>
      <c r="AGG261"/>
      <c r="AGH261"/>
      <c r="AGI261"/>
      <c r="AGJ261"/>
      <c r="AGK261"/>
      <c r="AGL261"/>
      <c r="AGM261"/>
      <c r="AGN261"/>
      <c r="AGO261"/>
      <c r="AGP261"/>
      <c r="AGQ261"/>
      <c r="AGR261"/>
      <c r="AGS261"/>
      <c r="AGT261"/>
      <c r="AGU261"/>
      <c r="AGV261"/>
      <c r="AGW261"/>
      <c r="AGX261"/>
      <c r="AGY261"/>
      <c r="AGZ261"/>
      <c r="AHA261"/>
      <c r="AHB261"/>
      <c r="AHC261"/>
      <c r="AHD261"/>
      <c r="AHE261"/>
      <c r="AHF261"/>
      <c r="AHG261"/>
      <c r="AHH261"/>
      <c r="AHI261"/>
      <c r="AHJ261"/>
      <c r="AHK261"/>
      <c r="AHL261"/>
      <c r="AHM261"/>
      <c r="AHN261"/>
      <c r="AHO261"/>
      <c r="AHP261"/>
      <c r="AHQ261"/>
      <c r="AHR261"/>
      <c r="AHS261"/>
      <c r="AHT261"/>
      <c r="AHU261"/>
      <c r="AHV261"/>
      <c r="AHW261"/>
      <c r="AHX261"/>
      <c r="AHY261"/>
      <c r="AHZ261"/>
      <c r="AIA261"/>
      <c r="AIB261"/>
      <c r="AIC261"/>
      <c r="AID261"/>
      <c r="AIE261"/>
      <c r="AIF261"/>
      <c r="AIG261"/>
      <c r="AIH261"/>
      <c r="AII261"/>
      <c r="AIJ261"/>
      <c r="AIK261"/>
      <c r="AIL261"/>
      <c r="AIM261"/>
      <c r="AIN261"/>
      <c r="AIO261"/>
      <c r="AIP261"/>
      <c r="AIQ261"/>
      <c r="AIR261"/>
      <c r="AIS261"/>
      <c r="AIT261"/>
      <c r="AIU261"/>
      <c r="AIV261"/>
      <c r="AIW261"/>
      <c r="AIX261"/>
      <c r="AIY261"/>
      <c r="AIZ261"/>
      <c r="AJA261"/>
      <c r="AJB261"/>
      <c r="AJC261"/>
      <c r="AJD261"/>
      <c r="AJE261"/>
      <c r="AJF261"/>
      <c r="AJG261"/>
      <c r="AJH261"/>
      <c r="AJI261"/>
      <c r="AJJ261"/>
      <c r="AJK261"/>
      <c r="AJL261"/>
      <c r="AJM261"/>
      <c r="AJN261"/>
      <c r="AJO261"/>
      <c r="AJP261"/>
      <c r="AJQ261"/>
      <c r="AJR261"/>
      <c r="AJS261"/>
      <c r="AJT261"/>
      <c r="AJU261"/>
      <c r="AJV261"/>
      <c r="AJW261"/>
      <c r="AJX261"/>
      <c r="AJY261"/>
      <c r="AJZ261"/>
      <c r="AKA261"/>
      <c r="AKB261"/>
      <c r="AKC261"/>
      <c r="AKD261"/>
      <c r="AKE261"/>
      <c r="AKF261"/>
      <c r="AKG261"/>
      <c r="AKH261"/>
      <c r="AKI261"/>
      <c r="AKJ261"/>
      <c r="AKK261"/>
      <c r="AKL261"/>
      <c r="AKM261"/>
      <c r="AKN261"/>
      <c r="AKO261"/>
      <c r="AKP261"/>
      <c r="AKQ261"/>
      <c r="AKR261"/>
      <c r="AKS261"/>
      <c r="AKT261"/>
      <c r="AKU261"/>
      <c r="AKV261"/>
      <c r="AKW261"/>
      <c r="AKX261"/>
      <c r="AKY261"/>
      <c r="AKZ261"/>
      <c r="ALA261"/>
      <c r="ALB261"/>
      <c r="ALC261"/>
      <c r="ALD261"/>
      <c r="ALE261"/>
      <c r="ALF261"/>
      <c r="ALG261"/>
      <c r="ALH261"/>
      <c r="ALI261"/>
      <c r="ALJ261"/>
      <c r="ALK261"/>
      <c r="ALL261"/>
      <c r="ALM261"/>
      <c r="ALN261"/>
      <c r="ALO261"/>
      <c r="ALP261"/>
      <c r="ALQ261"/>
      <c r="ALR261"/>
      <c r="ALS261"/>
      <c r="ALT261"/>
      <c r="ALU261"/>
      <c r="ALV261"/>
      <c r="ALW261"/>
      <c r="ALX261"/>
      <c r="ALY261"/>
      <c r="ALZ261"/>
      <c r="AMA261"/>
      <c r="AMB261"/>
      <c r="AMC261"/>
      <c r="AMD261"/>
      <c r="AME261"/>
      <c r="AMF261"/>
      <c r="AMG261"/>
    </row>
    <row r="262" spans="1:1021" ht="24.75" customHeight="1" x14ac:dyDescent="0.2">
      <c r="A262" s="114" t="s">
        <v>471</v>
      </c>
      <c r="B262" s="115" t="s">
        <v>305</v>
      </c>
      <c r="C262" s="121">
        <v>39385</v>
      </c>
      <c r="D262" s="117" t="s">
        <v>732</v>
      </c>
      <c r="E262" s="118" t="s">
        <v>500</v>
      </c>
      <c r="F262" s="102">
        <v>1</v>
      </c>
      <c r="G262" s="119">
        <v>3.59</v>
      </c>
      <c r="H262" s="132"/>
      <c r="I262" s="120">
        <f t="shared" si="6"/>
        <v>0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  <c r="PE262"/>
      <c r="PF262"/>
      <c r="PG262"/>
      <c r="PH262"/>
      <c r="PI262"/>
      <c r="PJ262"/>
      <c r="PK262"/>
      <c r="PL262"/>
      <c r="PM262"/>
      <c r="PN262"/>
      <c r="PO262"/>
      <c r="PP262"/>
      <c r="PQ262"/>
      <c r="PR262"/>
      <c r="PS262"/>
      <c r="PT262"/>
      <c r="PU262"/>
      <c r="PV262"/>
      <c r="PW262"/>
      <c r="PX262"/>
      <c r="PY262"/>
      <c r="PZ262"/>
      <c r="QA262"/>
      <c r="QB262"/>
      <c r="QC262"/>
      <c r="QD262"/>
      <c r="QE262"/>
      <c r="QF262"/>
      <c r="QG262"/>
      <c r="QH262"/>
      <c r="QI262"/>
      <c r="QJ262"/>
      <c r="QK262"/>
      <c r="QL262"/>
      <c r="QM262"/>
      <c r="QN262"/>
      <c r="QO262"/>
      <c r="QP262"/>
      <c r="QQ262"/>
      <c r="QR262"/>
      <c r="QS262"/>
      <c r="QT262"/>
      <c r="QU262"/>
      <c r="QV262"/>
      <c r="QW262"/>
      <c r="QX262"/>
      <c r="QY262"/>
      <c r="QZ262"/>
      <c r="RA262"/>
      <c r="RB262"/>
      <c r="RC262"/>
      <c r="RD262"/>
      <c r="RE262"/>
      <c r="RF262"/>
      <c r="RG262"/>
      <c r="RH262"/>
      <c r="RI262"/>
      <c r="RJ262"/>
      <c r="RK262"/>
      <c r="RL262"/>
      <c r="RM262"/>
      <c r="RN262"/>
      <c r="RO262"/>
      <c r="RP262"/>
      <c r="RQ262"/>
      <c r="RR262"/>
      <c r="RS262"/>
      <c r="RT262"/>
      <c r="RU262"/>
      <c r="RV262"/>
      <c r="RW262"/>
      <c r="RX262"/>
      <c r="RY262"/>
      <c r="RZ262"/>
      <c r="SA262"/>
      <c r="SB262"/>
      <c r="SC262"/>
      <c r="SD262"/>
      <c r="SE262"/>
      <c r="SF262"/>
      <c r="SG262"/>
      <c r="SH262"/>
      <c r="SI262"/>
      <c r="SJ262"/>
      <c r="SK262"/>
      <c r="SL262"/>
      <c r="SM262"/>
      <c r="SN262"/>
      <c r="SO262"/>
      <c r="SP262"/>
      <c r="SQ262"/>
      <c r="SR262"/>
      <c r="SS262"/>
      <c r="ST262"/>
      <c r="SU262"/>
      <c r="SV262"/>
      <c r="SW262"/>
      <c r="SX262"/>
      <c r="SY262"/>
      <c r="SZ262"/>
      <c r="TA262"/>
      <c r="TB262"/>
      <c r="TC262"/>
      <c r="TD262"/>
      <c r="TE262"/>
      <c r="TF262"/>
      <c r="TG262"/>
      <c r="TH262"/>
      <c r="TI262"/>
      <c r="TJ262"/>
      <c r="TK262"/>
      <c r="TL262"/>
      <c r="TM262"/>
      <c r="TN262"/>
      <c r="TO262"/>
      <c r="TP262"/>
      <c r="TQ262"/>
      <c r="TR262"/>
      <c r="TS262"/>
      <c r="TT262"/>
      <c r="TU262"/>
      <c r="TV262"/>
      <c r="TW262"/>
      <c r="TX262"/>
      <c r="TY262"/>
      <c r="TZ262"/>
      <c r="UA262"/>
      <c r="UB262"/>
      <c r="UC262"/>
      <c r="UD262"/>
      <c r="UE262"/>
      <c r="UF262"/>
      <c r="UG262"/>
      <c r="UH262"/>
      <c r="UI262"/>
      <c r="UJ262"/>
      <c r="UK262"/>
      <c r="UL262"/>
      <c r="UM262"/>
      <c r="UN262"/>
      <c r="UO262"/>
      <c r="UP262"/>
      <c r="UQ262"/>
      <c r="UR262"/>
      <c r="US262"/>
      <c r="UT262"/>
      <c r="UU262"/>
      <c r="UV262"/>
      <c r="UW262"/>
      <c r="UX262"/>
      <c r="UY262"/>
      <c r="UZ262"/>
      <c r="VA262"/>
      <c r="VB262"/>
      <c r="VC262"/>
      <c r="VD262"/>
      <c r="VE262"/>
      <c r="VF262"/>
      <c r="VG262"/>
      <c r="VH262"/>
      <c r="VI262"/>
      <c r="VJ262"/>
      <c r="VK262"/>
      <c r="VL262"/>
      <c r="VM262"/>
      <c r="VN262"/>
      <c r="VO262"/>
      <c r="VP262"/>
      <c r="VQ262"/>
      <c r="VR262"/>
      <c r="VS262"/>
      <c r="VT262"/>
      <c r="VU262"/>
      <c r="VV262"/>
      <c r="VW262"/>
      <c r="VX262"/>
      <c r="VY262"/>
      <c r="VZ262"/>
      <c r="WA262"/>
      <c r="WB262"/>
      <c r="WC262"/>
      <c r="WD262"/>
      <c r="WE262"/>
      <c r="WF262"/>
      <c r="WG262"/>
      <c r="WH262"/>
      <c r="WI262"/>
      <c r="WJ262"/>
      <c r="WK262"/>
      <c r="WL262"/>
      <c r="WM262"/>
      <c r="WN262"/>
      <c r="WO262"/>
      <c r="WP262"/>
      <c r="WQ262"/>
      <c r="WR262"/>
      <c r="WS262"/>
      <c r="WT262"/>
      <c r="WU262"/>
      <c r="WV262"/>
      <c r="WW262"/>
      <c r="WX262"/>
      <c r="WY262"/>
      <c r="WZ262"/>
      <c r="XA262"/>
      <c r="XB262"/>
      <c r="XC262"/>
      <c r="XD262"/>
      <c r="XE262"/>
      <c r="XF262"/>
      <c r="XG262"/>
      <c r="XH262"/>
      <c r="XI262"/>
      <c r="XJ262"/>
      <c r="XK262"/>
      <c r="XL262"/>
      <c r="XM262"/>
      <c r="XN262"/>
      <c r="XO262"/>
      <c r="XP262"/>
      <c r="XQ262"/>
      <c r="XR262"/>
      <c r="XS262"/>
      <c r="XT262"/>
      <c r="XU262"/>
      <c r="XV262"/>
      <c r="XW262"/>
      <c r="XX262"/>
      <c r="XY262"/>
      <c r="XZ262"/>
      <c r="YA262"/>
      <c r="YB262"/>
      <c r="YC262"/>
      <c r="YD262"/>
      <c r="YE262"/>
      <c r="YF262"/>
      <c r="YG262"/>
      <c r="YH262"/>
      <c r="YI262"/>
      <c r="YJ262"/>
      <c r="YK262"/>
      <c r="YL262"/>
      <c r="YM262"/>
      <c r="YN262"/>
      <c r="YO262"/>
      <c r="YP262"/>
      <c r="YQ262"/>
      <c r="YR262"/>
      <c r="YS262"/>
      <c r="YT262"/>
      <c r="YU262"/>
      <c r="YV262"/>
      <c r="YW262"/>
      <c r="YX262"/>
      <c r="YY262"/>
      <c r="YZ262"/>
      <c r="ZA262"/>
      <c r="ZB262"/>
      <c r="ZC262"/>
      <c r="ZD262"/>
      <c r="ZE262"/>
      <c r="ZF262"/>
      <c r="ZG262"/>
      <c r="ZH262"/>
      <c r="ZI262"/>
      <c r="ZJ262"/>
      <c r="ZK262"/>
      <c r="ZL262"/>
      <c r="ZM262"/>
      <c r="ZN262"/>
      <c r="ZO262"/>
      <c r="ZP262"/>
      <c r="ZQ262"/>
      <c r="ZR262"/>
      <c r="ZS262"/>
      <c r="ZT262"/>
      <c r="ZU262"/>
      <c r="ZV262"/>
      <c r="ZW262"/>
      <c r="ZX262"/>
      <c r="ZY262"/>
      <c r="ZZ262"/>
      <c r="AAA262"/>
      <c r="AAB262"/>
      <c r="AAC262"/>
      <c r="AAD262"/>
      <c r="AAE262"/>
      <c r="AAF262"/>
      <c r="AAG262"/>
      <c r="AAH262"/>
      <c r="AAI262"/>
      <c r="AAJ262"/>
      <c r="AAK262"/>
      <c r="AAL262"/>
      <c r="AAM262"/>
      <c r="AAN262"/>
      <c r="AAO262"/>
      <c r="AAP262"/>
      <c r="AAQ262"/>
      <c r="AAR262"/>
      <c r="AAS262"/>
      <c r="AAT262"/>
      <c r="AAU262"/>
      <c r="AAV262"/>
      <c r="AAW262"/>
      <c r="AAX262"/>
      <c r="AAY262"/>
      <c r="AAZ262"/>
      <c r="ABA262"/>
      <c r="ABB262"/>
      <c r="ABC262"/>
      <c r="ABD262"/>
      <c r="ABE262"/>
      <c r="ABF262"/>
      <c r="ABG262"/>
      <c r="ABH262"/>
      <c r="ABI262"/>
      <c r="ABJ262"/>
      <c r="ABK262"/>
      <c r="ABL262"/>
      <c r="ABM262"/>
      <c r="ABN262"/>
      <c r="ABO262"/>
      <c r="ABP262"/>
      <c r="ABQ262"/>
      <c r="ABR262"/>
      <c r="ABS262"/>
      <c r="ABT262"/>
      <c r="ABU262"/>
      <c r="ABV262"/>
      <c r="ABW262"/>
      <c r="ABX262"/>
      <c r="ABY262"/>
      <c r="ABZ262"/>
      <c r="ACA262"/>
      <c r="ACB262"/>
      <c r="ACC262"/>
      <c r="ACD262"/>
      <c r="ACE262"/>
      <c r="ACF262"/>
      <c r="ACG262"/>
      <c r="ACH262"/>
      <c r="ACI262"/>
      <c r="ACJ262"/>
      <c r="ACK262"/>
      <c r="ACL262"/>
      <c r="ACM262"/>
      <c r="ACN262"/>
      <c r="ACO262"/>
      <c r="ACP262"/>
      <c r="ACQ262"/>
      <c r="ACR262"/>
      <c r="ACS262"/>
      <c r="ACT262"/>
      <c r="ACU262"/>
      <c r="ACV262"/>
      <c r="ACW262"/>
      <c r="ACX262"/>
      <c r="ACY262"/>
      <c r="ACZ262"/>
      <c r="ADA262"/>
      <c r="ADB262"/>
      <c r="ADC262"/>
      <c r="ADD262"/>
      <c r="ADE262"/>
      <c r="ADF262"/>
      <c r="ADG262"/>
      <c r="ADH262"/>
      <c r="ADI262"/>
      <c r="ADJ262"/>
      <c r="ADK262"/>
      <c r="ADL262"/>
      <c r="ADM262"/>
      <c r="ADN262"/>
      <c r="ADO262"/>
      <c r="ADP262"/>
      <c r="ADQ262"/>
      <c r="ADR262"/>
      <c r="ADS262"/>
      <c r="ADT262"/>
      <c r="ADU262"/>
      <c r="ADV262"/>
      <c r="ADW262"/>
      <c r="ADX262"/>
      <c r="ADY262"/>
      <c r="ADZ262"/>
      <c r="AEA262"/>
      <c r="AEB262"/>
      <c r="AEC262"/>
      <c r="AED262"/>
      <c r="AEE262"/>
      <c r="AEF262"/>
      <c r="AEG262"/>
      <c r="AEH262"/>
      <c r="AEI262"/>
      <c r="AEJ262"/>
      <c r="AEK262"/>
      <c r="AEL262"/>
      <c r="AEM262"/>
      <c r="AEN262"/>
      <c r="AEO262"/>
      <c r="AEP262"/>
      <c r="AEQ262"/>
      <c r="AER262"/>
      <c r="AES262"/>
      <c r="AET262"/>
      <c r="AEU262"/>
      <c r="AEV262"/>
      <c r="AEW262"/>
      <c r="AEX262"/>
      <c r="AEY262"/>
      <c r="AEZ262"/>
      <c r="AFA262"/>
      <c r="AFB262"/>
      <c r="AFC262"/>
      <c r="AFD262"/>
      <c r="AFE262"/>
      <c r="AFF262"/>
      <c r="AFG262"/>
      <c r="AFH262"/>
      <c r="AFI262"/>
      <c r="AFJ262"/>
      <c r="AFK262"/>
      <c r="AFL262"/>
      <c r="AFM262"/>
      <c r="AFN262"/>
      <c r="AFO262"/>
      <c r="AFP262"/>
      <c r="AFQ262"/>
      <c r="AFR262"/>
      <c r="AFS262"/>
      <c r="AFT262"/>
      <c r="AFU262"/>
      <c r="AFV262"/>
      <c r="AFW262"/>
      <c r="AFX262"/>
      <c r="AFY262"/>
      <c r="AFZ262"/>
      <c r="AGA262"/>
      <c r="AGB262"/>
      <c r="AGC262"/>
      <c r="AGD262"/>
      <c r="AGE262"/>
      <c r="AGF262"/>
      <c r="AGG262"/>
      <c r="AGH262"/>
      <c r="AGI262"/>
      <c r="AGJ262"/>
      <c r="AGK262"/>
      <c r="AGL262"/>
      <c r="AGM262"/>
      <c r="AGN262"/>
      <c r="AGO262"/>
      <c r="AGP262"/>
      <c r="AGQ262"/>
      <c r="AGR262"/>
      <c r="AGS262"/>
      <c r="AGT262"/>
      <c r="AGU262"/>
      <c r="AGV262"/>
      <c r="AGW262"/>
      <c r="AGX262"/>
      <c r="AGY262"/>
      <c r="AGZ262"/>
      <c r="AHA262"/>
      <c r="AHB262"/>
      <c r="AHC262"/>
      <c r="AHD262"/>
      <c r="AHE262"/>
      <c r="AHF262"/>
      <c r="AHG262"/>
      <c r="AHH262"/>
      <c r="AHI262"/>
      <c r="AHJ262"/>
      <c r="AHK262"/>
      <c r="AHL262"/>
      <c r="AHM262"/>
      <c r="AHN262"/>
      <c r="AHO262"/>
      <c r="AHP262"/>
      <c r="AHQ262"/>
      <c r="AHR262"/>
      <c r="AHS262"/>
      <c r="AHT262"/>
      <c r="AHU262"/>
      <c r="AHV262"/>
      <c r="AHW262"/>
      <c r="AHX262"/>
      <c r="AHY262"/>
      <c r="AHZ262"/>
      <c r="AIA262"/>
      <c r="AIB262"/>
      <c r="AIC262"/>
      <c r="AID262"/>
      <c r="AIE262"/>
      <c r="AIF262"/>
      <c r="AIG262"/>
      <c r="AIH262"/>
      <c r="AII262"/>
      <c r="AIJ262"/>
      <c r="AIK262"/>
      <c r="AIL262"/>
      <c r="AIM262"/>
      <c r="AIN262"/>
      <c r="AIO262"/>
      <c r="AIP262"/>
      <c r="AIQ262"/>
      <c r="AIR262"/>
      <c r="AIS262"/>
      <c r="AIT262"/>
      <c r="AIU262"/>
      <c r="AIV262"/>
      <c r="AIW262"/>
      <c r="AIX262"/>
      <c r="AIY262"/>
      <c r="AIZ262"/>
      <c r="AJA262"/>
      <c r="AJB262"/>
      <c r="AJC262"/>
      <c r="AJD262"/>
      <c r="AJE262"/>
      <c r="AJF262"/>
      <c r="AJG262"/>
      <c r="AJH262"/>
      <c r="AJI262"/>
      <c r="AJJ262"/>
      <c r="AJK262"/>
      <c r="AJL262"/>
      <c r="AJM262"/>
      <c r="AJN262"/>
      <c r="AJO262"/>
      <c r="AJP262"/>
      <c r="AJQ262"/>
      <c r="AJR262"/>
      <c r="AJS262"/>
      <c r="AJT262"/>
      <c r="AJU262"/>
      <c r="AJV262"/>
      <c r="AJW262"/>
      <c r="AJX262"/>
      <c r="AJY262"/>
      <c r="AJZ262"/>
      <c r="AKA262"/>
      <c r="AKB262"/>
      <c r="AKC262"/>
      <c r="AKD262"/>
      <c r="AKE262"/>
      <c r="AKF262"/>
      <c r="AKG262"/>
      <c r="AKH262"/>
      <c r="AKI262"/>
      <c r="AKJ262"/>
      <c r="AKK262"/>
      <c r="AKL262"/>
      <c r="AKM262"/>
      <c r="AKN262"/>
      <c r="AKO262"/>
      <c r="AKP262"/>
      <c r="AKQ262"/>
      <c r="AKR262"/>
      <c r="AKS262"/>
      <c r="AKT262"/>
      <c r="AKU262"/>
      <c r="AKV262"/>
      <c r="AKW262"/>
      <c r="AKX262"/>
      <c r="AKY262"/>
      <c r="AKZ262"/>
      <c r="ALA262"/>
      <c r="ALB262"/>
      <c r="ALC262"/>
      <c r="ALD262"/>
      <c r="ALE262"/>
      <c r="ALF262"/>
      <c r="ALG262"/>
      <c r="ALH262"/>
      <c r="ALI262"/>
      <c r="ALJ262"/>
      <c r="ALK262"/>
      <c r="ALL262"/>
      <c r="ALM262"/>
      <c r="ALN262"/>
      <c r="ALO262"/>
      <c r="ALP262"/>
      <c r="ALQ262"/>
      <c r="ALR262"/>
      <c r="ALS262"/>
      <c r="ALT262"/>
      <c r="ALU262"/>
      <c r="ALV262"/>
      <c r="ALW262"/>
      <c r="ALX262"/>
      <c r="ALY262"/>
      <c r="ALZ262"/>
      <c r="AMA262"/>
      <c r="AMB262"/>
      <c r="AMC262"/>
      <c r="AMD262"/>
      <c r="AME262"/>
      <c r="AMF262"/>
      <c r="AMG262"/>
    </row>
    <row r="263" spans="1:1021" ht="24.75" customHeight="1" x14ac:dyDescent="0.2">
      <c r="A263" s="114" t="s">
        <v>472</v>
      </c>
      <c r="B263" s="115" t="s">
        <v>305</v>
      </c>
      <c r="C263" s="121">
        <v>39390</v>
      </c>
      <c r="D263" s="117" t="s">
        <v>733</v>
      </c>
      <c r="E263" s="118" t="s">
        <v>500</v>
      </c>
      <c r="F263" s="102">
        <v>1</v>
      </c>
      <c r="G263" s="119">
        <v>3.59</v>
      </c>
      <c r="H263" s="132"/>
      <c r="I263" s="120">
        <f t="shared" si="6"/>
        <v>0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  <c r="PI263"/>
      <c r="PJ263"/>
      <c r="PK263"/>
      <c r="PL263"/>
      <c r="PM263"/>
      <c r="PN263"/>
      <c r="PO263"/>
      <c r="PP263"/>
      <c r="PQ263"/>
      <c r="PR263"/>
      <c r="PS263"/>
      <c r="PT263"/>
      <c r="PU263"/>
      <c r="PV263"/>
      <c r="PW263"/>
      <c r="PX263"/>
      <c r="PY263"/>
      <c r="PZ263"/>
      <c r="QA263"/>
      <c r="QB263"/>
      <c r="QC263"/>
      <c r="QD263"/>
      <c r="QE263"/>
      <c r="QF263"/>
      <c r="QG263"/>
      <c r="QH263"/>
      <c r="QI263"/>
      <c r="QJ263"/>
      <c r="QK263"/>
      <c r="QL263"/>
      <c r="QM263"/>
      <c r="QN263"/>
      <c r="QO263"/>
      <c r="QP263"/>
      <c r="QQ263"/>
      <c r="QR263"/>
      <c r="QS263"/>
      <c r="QT263"/>
      <c r="QU263"/>
      <c r="QV263"/>
      <c r="QW263"/>
      <c r="QX263"/>
      <c r="QY263"/>
      <c r="QZ263"/>
      <c r="RA263"/>
      <c r="RB263"/>
      <c r="RC263"/>
      <c r="RD263"/>
      <c r="RE263"/>
      <c r="RF263"/>
      <c r="RG263"/>
      <c r="RH263"/>
      <c r="RI263"/>
      <c r="RJ263"/>
      <c r="RK263"/>
      <c r="RL263"/>
      <c r="RM263"/>
      <c r="RN263"/>
      <c r="RO263"/>
      <c r="RP263"/>
      <c r="RQ263"/>
      <c r="RR263"/>
      <c r="RS263"/>
      <c r="RT263"/>
      <c r="RU263"/>
      <c r="RV263"/>
      <c r="RW263"/>
      <c r="RX263"/>
      <c r="RY263"/>
      <c r="RZ263"/>
      <c r="SA263"/>
      <c r="SB263"/>
      <c r="SC263"/>
      <c r="SD263"/>
      <c r="SE263"/>
      <c r="SF263"/>
      <c r="SG263"/>
      <c r="SH263"/>
      <c r="SI263"/>
      <c r="SJ263"/>
      <c r="SK263"/>
      <c r="SL263"/>
      <c r="SM263"/>
      <c r="SN263"/>
      <c r="SO263"/>
      <c r="SP263"/>
      <c r="SQ263"/>
      <c r="SR263"/>
      <c r="SS263"/>
      <c r="ST263"/>
      <c r="SU263"/>
      <c r="SV263"/>
      <c r="SW263"/>
      <c r="SX263"/>
      <c r="SY263"/>
      <c r="SZ263"/>
      <c r="TA263"/>
      <c r="TB263"/>
      <c r="TC263"/>
      <c r="TD263"/>
      <c r="TE263"/>
      <c r="TF263"/>
      <c r="TG263"/>
      <c r="TH263"/>
      <c r="TI263"/>
      <c r="TJ263"/>
      <c r="TK263"/>
      <c r="TL263"/>
      <c r="TM263"/>
      <c r="TN263"/>
      <c r="TO263"/>
      <c r="TP263"/>
      <c r="TQ263"/>
      <c r="TR263"/>
      <c r="TS263"/>
      <c r="TT263"/>
      <c r="TU263"/>
      <c r="TV263"/>
      <c r="TW263"/>
      <c r="TX263"/>
      <c r="TY263"/>
      <c r="TZ263"/>
      <c r="UA263"/>
      <c r="UB263"/>
      <c r="UC263"/>
      <c r="UD263"/>
      <c r="UE263"/>
      <c r="UF263"/>
      <c r="UG263"/>
      <c r="UH263"/>
      <c r="UI263"/>
      <c r="UJ263"/>
      <c r="UK263"/>
      <c r="UL263"/>
      <c r="UM263"/>
      <c r="UN263"/>
      <c r="UO263"/>
      <c r="UP263"/>
      <c r="UQ263"/>
      <c r="UR263"/>
      <c r="US263"/>
      <c r="UT263"/>
      <c r="UU263"/>
      <c r="UV263"/>
      <c r="UW263"/>
      <c r="UX263"/>
      <c r="UY263"/>
      <c r="UZ263"/>
      <c r="VA263"/>
      <c r="VB263"/>
      <c r="VC263"/>
      <c r="VD263"/>
      <c r="VE263"/>
      <c r="VF263"/>
      <c r="VG263"/>
      <c r="VH263"/>
      <c r="VI263"/>
      <c r="VJ263"/>
      <c r="VK263"/>
      <c r="VL263"/>
      <c r="VM263"/>
      <c r="VN263"/>
      <c r="VO263"/>
      <c r="VP263"/>
      <c r="VQ263"/>
      <c r="VR263"/>
      <c r="VS263"/>
      <c r="VT263"/>
      <c r="VU263"/>
      <c r="VV263"/>
      <c r="VW263"/>
      <c r="VX263"/>
      <c r="VY263"/>
      <c r="VZ263"/>
      <c r="WA263"/>
      <c r="WB263"/>
      <c r="WC263"/>
      <c r="WD263"/>
      <c r="WE263"/>
      <c r="WF263"/>
      <c r="WG263"/>
      <c r="WH263"/>
      <c r="WI263"/>
      <c r="WJ263"/>
      <c r="WK263"/>
      <c r="WL263"/>
      <c r="WM263"/>
      <c r="WN263"/>
      <c r="WO263"/>
      <c r="WP263"/>
      <c r="WQ263"/>
      <c r="WR263"/>
      <c r="WS263"/>
      <c r="WT263"/>
      <c r="WU263"/>
      <c r="WV263"/>
      <c r="WW263"/>
      <c r="WX263"/>
      <c r="WY263"/>
      <c r="WZ263"/>
      <c r="XA263"/>
      <c r="XB263"/>
      <c r="XC263"/>
      <c r="XD263"/>
      <c r="XE263"/>
      <c r="XF263"/>
      <c r="XG263"/>
      <c r="XH263"/>
      <c r="XI263"/>
      <c r="XJ263"/>
      <c r="XK263"/>
      <c r="XL263"/>
      <c r="XM263"/>
      <c r="XN263"/>
      <c r="XO263"/>
      <c r="XP263"/>
      <c r="XQ263"/>
      <c r="XR263"/>
      <c r="XS263"/>
      <c r="XT263"/>
      <c r="XU263"/>
      <c r="XV263"/>
      <c r="XW263"/>
      <c r="XX263"/>
      <c r="XY263"/>
      <c r="XZ263"/>
      <c r="YA263"/>
      <c r="YB263"/>
      <c r="YC263"/>
      <c r="YD263"/>
      <c r="YE263"/>
      <c r="YF263"/>
      <c r="YG263"/>
      <c r="YH263"/>
      <c r="YI263"/>
      <c r="YJ263"/>
      <c r="YK263"/>
      <c r="YL263"/>
      <c r="YM263"/>
      <c r="YN263"/>
      <c r="YO263"/>
      <c r="YP263"/>
      <c r="YQ263"/>
      <c r="YR263"/>
      <c r="YS263"/>
      <c r="YT263"/>
      <c r="YU263"/>
      <c r="YV263"/>
      <c r="YW263"/>
      <c r="YX263"/>
      <c r="YY263"/>
      <c r="YZ263"/>
      <c r="ZA263"/>
      <c r="ZB263"/>
      <c r="ZC263"/>
      <c r="ZD263"/>
      <c r="ZE263"/>
      <c r="ZF263"/>
      <c r="ZG263"/>
      <c r="ZH263"/>
      <c r="ZI263"/>
      <c r="ZJ263"/>
      <c r="ZK263"/>
      <c r="ZL263"/>
      <c r="ZM263"/>
      <c r="ZN263"/>
      <c r="ZO263"/>
      <c r="ZP263"/>
      <c r="ZQ263"/>
      <c r="ZR263"/>
      <c r="ZS263"/>
      <c r="ZT263"/>
      <c r="ZU263"/>
      <c r="ZV263"/>
      <c r="ZW263"/>
      <c r="ZX263"/>
      <c r="ZY263"/>
      <c r="ZZ263"/>
      <c r="AAA263"/>
      <c r="AAB263"/>
      <c r="AAC263"/>
      <c r="AAD263"/>
      <c r="AAE263"/>
      <c r="AAF263"/>
      <c r="AAG263"/>
      <c r="AAH263"/>
      <c r="AAI263"/>
      <c r="AAJ263"/>
      <c r="AAK263"/>
      <c r="AAL263"/>
      <c r="AAM263"/>
      <c r="AAN263"/>
      <c r="AAO263"/>
      <c r="AAP263"/>
      <c r="AAQ263"/>
      <c r="AAR263"/>
      <c r="AAS263"/>
      <c r="AAT263"/>
      <c r="AAU263"/>
      <c r="AAV263"/>
      <c r="AAW263"/>
      <c r="AAX263"/>
      <c r="AAY263"/>
      <c r="AAZ263"/>
      <c r="ABA263"/>
      <c r="ABB263"/>
      <c r="ABC263"/>
      <c r="ABD263"/>
      <c r="ABE263"/>
      <c r="ABF263"/>
      <c r="ABG263"/>
      <c r="ABH263"/>
      <c r="ABI263"/>
      <c r="ABJ263"/>
      <c r="ABK263"/>
      <c r="ABL263"/>
      <c r="ABM263"/>
      <c r="ABN263"/>
      <c r="ABO263"/>
      <c r="ABP263"/>
      <c r="ABQ263"/>
      <c r="ABR263"/>
      <c r="ABS263"/>
      <c r="ABT263"/>
      <c r="ABU263"/>
      <c r="ABV263"/>
      <c r="ABW263"/>
      <c r="ABX263"/>
      <c r="ABY263"/>
      <c r="ABZ263"/>
      <c r="ACA263"/>
      <c r="ACB263"/>
      <c r="ACC263"/>
      <c r="ACD263"/>
      <c r="ACE263"/>
      <c r="ACF263"/>
      <c r="ACG263"/>
      <c r="ACH263"/>
      <c r="ACI263"/>
      <c r="ACJ263"/>
      <c r="ACK263"/>
      <c r="ACL263"/>
      <c r="ACM263"/>
      <c r="ACN263"/>
      <c r="ACO263"/>
      <c r="ACP263"/>
      <c r="ACQ263"/>
      <c r="ACR263"/>
      <c r="ACS263"/>
      <c r="ACT263"/>
      <c r="ACU263"/>
      <c r="ACV263"/>
      <c r="ACW263"/>
      <c r="ACX263"/>
      <c r="ACY263"/>
      <c r="ACZ263"/>
      <c r="ADA263"/>
      <c r="ADB263"/>
      <c r="ADC263"/>
      <c r="ADD263"/>
      <c r="ADE263"/>
      <c r="ADF263"/>
      <c r="ADG263"/>
      <c r="ADH263"/>
      <c r="ADI263"/>
      <c r="ADJ263"/>
      <c r="ADK263"/>
      <c r="ADL263"/>
      <c r="ADM263"/>
      <c r="ADN263"/>
      <c r="ADO263"/>
      <c r="ADP263"/>
      <c r="ADQ263"/>
      <c r="ADR263"/>
      <c r="ADS263"/>
      <c r="ADT263"/>
      <c r="ADU263"/>
      <c r="ADV263"/>
      <c r="ADW263"/>
      <c r="ADX263"/>
      <c r="ADY263"/>
      <c r="ADZ263"/>
      <c r="AEA263"/>
      <c r="AEB263"/>
      <c r="AEC263"/>
      <c r="AED263"/>
      <c r="AEE263"/>
      <c r="AEF263"/>
      <c r="AEG263"/>
      <c r="AEH263"/>
      <c r="AEI263"/>
      <c r="AEJ263"/>
      <c r="AEK263"/>
      <c r="AEL263"/>
      <c r="AEM263"/>
      <c r="AEN263"/>
      <c r="AEO263"/>
      <c r="AEP263"/>
      <c r="AEQ263"/>
      <c r="AER263"/>
      <c r="AES263"/>
      <c r="AET263"/>
      <c r="AEU263"/>
      <c r="AEV263"/>
      <c r="AEW263"/>
      <c r="AEX263"/>
      <c r="AEY263"/>
      <c r="AEZ263"/>
      <c r="AFA263"/>
      <c r="AFB263"/>
      <c r="AFC263"/>
      <c r="AFD263"/>
      <c r="AFE263"/>
      <c r="AFF263"/>
      <c r="AFG263"/>
      <c r="AFH263"/>
      <c r="AFI263"/>
      <c r="AFJ263"/>
      <c r="AFK263"/>
      <c r="AFL263"/>
      <c r="AFM263"/>
      <c r="AFN263"/>
      <c r="AFO263"/>
      <c r="AFP263"/>
      <c r="AFQ263"/>
      <c r="AFR263"/>
      <c r="AFS263"/>
      <c r="AFT263"/>
      <c r="AFU263"/>
      <c r="AFV263"/>
      <c r="AFW263"/>
      <c r="AFX263"/>
      <c r="AFY263"/>
      <c r="AFZ263"/>
      <c r="AGA263"/>
      <c r="AGB263"/>
      <c r="AGC263"/>
      <c r="AGD263"/>
      <c r="AGE263"/>
      <c r="AGF263"/>
      <c r="AGG263"/>
      <c r="AGH263"/>
      <c r="AGI263"/>
      <c r="AGJ263"/>
      <c r="AGK263"/>
      <c r="AGL263"/>
      <c r="AGM263"/>
      <c r="AGN263"/>
      <c r="AGO263"/>
      <c r="AGP263"/>
      <c r="AGQ263"/>
      <c r="AGR263"/>
      <c r="AGS263"/>
      <c r="AGT263"/>
      <c r="AGU263"/>
      <c r="AGV263"/>
      <c r="AGW263"/>
      <c r="AGX263"/>
      <c r="AGY263"/>
      <c r="AGZ263"/>
      <c r="AHA263"/>
      <c r="AHB263"/>
      <c r="AHC263"/>
      <c r="AHD263"/>
      <c r="AHE263"/>
      <c r="AHF263"/>
      <c r="AHG263"/>
      <c r="AHH263"/>
      <c r="AHI263"/>
      <c r="AHJ263"/>
      <c r="AHK263"/>
      <c r="AHL263"/>
      <c r="AHM263"/>
      <c r="AHN263"/>
      <c r="AHO263"/>
      <c r="AHP263"/>
      <c r="AHQ263"/>
      <c r="AHR263"/>
      <c r="AHS263"/>
      <c r="AHT263"/>
      <c r="AHU263"/>
      <c r="AHV263"/>
      <c r="AHW263"/>
      <c r="AHX263"/>
      <c r="AHY263"/>
      <c r="AHZ263"/>
      <c r="AIA263"/>
      <c r="AIB263"/>
      <c r="AIC263"/>
      <c r="AID263"/>
      <c r="AIE263"/>
      <c r="AIF263"/>
      <c r="AIG263"/>
      <c r="AIH263"/>
      <c r="AII263"/>
      <c r="AIJ263"/>
      <c r="AIK263"/>
      <c r="AIL263"/>
      <c r="AIM263"/>
      <c r="AIN263"/>
      <c r="AIO263"/>
      <c r="AIP263"/>
      <c r="AIQ263"/>
      <c r="AIR263"/>
      <c r="AIS263"/>
      <c r="AIT263"/>
      <c r="AIU263"/>
      <c r="AIV263"/>
      <c r="AIW263"/>
      <c r="AIX263"/>
      <c r="AIY263"/>
      <c r="AIZ263"/>
      <c r="AJA263"/>
      <c r="AJB263"/>
      <c r="AJC263"/>
      <c r="AJD263"/>
      <c r="AJE263"/>
      <c r="AJF263"/>
      <c r="AJG263"/>
      <c r="AJH263"/>
      <c r="AJI263"/>
      <c r="AJJ263"/>
      <c r="AJK263"/>
      <c r="AJL263"/>
      <c r="AJM263"/>
      <c r="AJN263"/>
      <c r="AJO263"/>
      <c r="AJP263"/>
      <c r="AJQ263"/>
      <c r="AJR263"/>
      <c r="AJS263"/>
      <c r="AJT263"/>
      <c r="AJU263"/>
      <c r="AJV263"/>
      <c r="AJW263"/>
      <c r="AJX263"/>
      <c r="AJY263"/>
      <c r="AJZ263"/>
      <c r="AKA263"/>
      <c r="AKB263"/>
      <c r="AKC263"/>
      <c r="AKD263"/>
      <c r="AKE263"/>
      <c r="AKF263"/>
      <c r="AKG263"/>
      <c r="AKH263"/>
      <c r="AKI263"/>
      <c r="AKJ263"/>
      <c r="AKK263"/>
      <c r="AKL263"/>
      <c r="AKM263"/>
      <c r="AKN263"/>
      <c r="AKO263"/>
      <c r="AKP263"/>
      <c r="AKQ263"/>
      <c r="AKR263"/>
      <c r="AKS263"/>
      <c r="AKT263"/>
      <c r="AKU263"/>
      <c r="AKV263"/>
      <c r="AKW263"/>
      <c r="AKX263"/>
      <c r="AKY263"/>
      <c r="AKZ263"/>
      <c r="ALA263"/>
      <c r="ALB263"/>
      <c r="ALC263"/>
      <c r="ALD263"/>
      <c r="ALE263"/>
      <c r="ALF263"/>
      <c r="ALG263"/>
      <c r="ALH263"/>
      <c r="ALI263"/>
      <c r="ALJ263"/>
      <c r="ALK263"/>
      <c r="ALL263"/>
      <c r="ALM263"/>
      <c r="ALN263"/>
      <c r="ALO263"/>
      <c r="ALP263"/>
      <c r="ALQ263"/>
      <c r="ALR263"/>
      <c r="ALS263"/>
      <c r="ALT263"/>
      <c r="ALU263"/>
      <c r="ALV263"/>
      <c r="ALW263"/>
      <c r="ALX263"/>
      <c r="ALY263"/>
      <c r="ALZ263"/>
      <c r="AMA263"/>
      <c r="AMB263"/>
      <c r="AMC263"/>
      <c r="AMD263"/>
      <c r="AME263"/>
      <c r="AMF263"/>
      <c r="AMG263"/>
    </row>
    <row r="264" spans="1:1021" ht="24.75" customHeight="1" x14ac:dyDescent="0.2">
      <c r="A264" s="114" t="s">
        <v>473</v>
      </c>
      <c r="B264" s="115" t="s">
        <v>305</v>
      </c>
      <c r="C264" s="121">
        <v>39391</v>
      </c>
      <c r="D264" s="117" t="s">
        <v>734</v>
      </c>
      <c r="E264" s="118" t="s">
        <v>500</v>
      </c>
      <c r="F264" s="102">
        <v>1</v>
      </c>
      <c r="G264" s="119">
        <v>3.59</v>
      </c>
      <c r="H264" s="132"/>
      <c r="I264" s="120">
        <f t="shared" si="6"/>
        <v>0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  <c r="PI264"/>
      <c r="PJ264"/>
      <c r="PK264"/>
      <c r="PL264"/>
      <c r="PM264"/>
      <c r="PN264"/>
      <c r="PO264"/>
      <c r="PP264"/>
      <c r="PQ264"/>
      <c r="PR264"/>
      <c r="PS264"/>
      <c r="PT264"/>
      <c r="PU264"/>
      <c r="PV264"/>
      <c r="PW264"/>
      <c r="PX264"/>
      <c r="PY264"/>
      <c r="PZ264"/>
      <c r="QA264"/>
      <c r="QB264"/>
      <c r="QC264"/>
      <c r="QD264"/>
      <c r="QE264"/>
      <c r="QF264"/>
      <c r="QG264"/>
      <c r="QH264"/>
      <c r="QI264"/>
      <c r="QJ264"/>
      <c r="QK264"/>
      <c r="QL264"/>
      <c r="QM264"/>
      <c r="QN264"/>
      <c r="QO264"/>
      <c r="QP264"/>
      <c r="QQ264"/>
      <c r="QR264"/>
      <c r="QS264"/>
      <c r="QT264"/>
      <c r="QU264"/>
      <c r="QV264"/>
      <c r="QW264"/>
      <c r="QX264"/>
      <c r="QY264"/>
      <c r="QZ264"/>
      <c r="RA264"/>
      <c r="RB264"/>
      <c r="RC264"/>
      <c r="RD264"/>
      <c r="RE264"/>
      <c r="RF264"/>
      <c r="RG264"/>
      <c r="RH264"/>
      <c r="RI264"/>
      <c r="RJ264"/>
      <c r="RK264"/>
      <c r="RL264"/>
      <c r="RM264"/>
      <c r="RN264"/>
      <c r="RO264"/>
      <c r="RP264"/>
      <c r="RQ264"/>
      <c r="RR264"/>
      <c r="RS264"/>
      <c r="RT264"/>
      <c r="RU264"/>
      <c r="RV264"/>
      <c r="RW264"/>
      <c r="RX264"/>
      <c r="RY264"/>
      <c r="RZ264"/>
      <c r="SA264"/>
      <c r="SB264"/>
      <c r="SC264"/>
      <c r="SD264"/>
      <c r="SE264"/>
      <c r="SF264"/>
      <c r="SG264"/>
      <c r="SH264"/>
      <c r="SI264"/>
      <c r="SJ264"/>
      <c r="SK264"/>
      <c r="SL264"/>
      <c r="SM264"/>
      <c r="SN264"/>
      <c r="SO264"/>
      <c r="SP264"/>
      <c r="SQ264"/>
      <c r="SR264"/>
      <c r="SS264"/>
      <c r="ST264"/>
      <c r="SU264"/>
      <c r="SV264"/>
      <c r="SW264"/>
      <c r="SX264"/>
      <c r="SY264"/>
      <c r="SZ264"/>
      <c r="TA264"/>
      <c r="TB264"/>
      <c r="TC264"/>
      <c r="TD264"/>
      <c r="TE264"/>
      <c r="TF264"/>
      <c r="TG264"/>
      <c r="TH264"/>
      <c r="TI264"/>
      <c r="TJ264"/>
      <c r="TK264"/>
      <c r="TL264"/>
      <c r="TM264"/>
      <c r="TN264"/>
      <c r="TO264"/>
      <c r="TP264"/>
      <c r="TQ264"/>
      <c r="TR264"/>
      <c r="TS264"/>
      <c r="TT264"/>
      <c r="TU264"/>
      <c r="TV264"/>
      <c r="TW264"/>
      <c r="TX264"/>
      <c r="TY264"/>
      <c r="TZ264"/>
      <c r="UA264"/>
      <c r="UB264"/>
      <c r="UC264"/>
      <c r="UD264"/>
      <c r="UE264"/>
      <c r="UF264"/>
      <c r="UG264"/>
      <c r="UH264"/>
      <c r="UI264"/>
      <c r="UJ264"/>
      <c r="UK264"/>
      <c r="UL264"/>
      <c r="UM264"/>
      <c r="UN264"/>
      <c r="UO264"/>
      <c r="UP264"/>
      <c r="UQ264"/>
      <c r="UR264"/>
      <c r="US264"/>
      <c r="UT264"/>
      <c r="UU264"/>
      <c r="UV264"/>
      <c r="UW264"/>
      <c r="UX264"/>
      <c r="UY264"/>
      <c r="UZ264"/>
      <c r="VA264"/>
      <c r="VB264"/>
      <c r="VC264"/>
      <c r="VD264"/>
      <c r="VE264"/>
      <c r="VF264"/>
      <c r="VG264"/>
      <c r="VH264"/>
      <c r="VI264"/>
      <c r="VJ264"/>
      <c r="VK264"/>
      <c r="VL264"/>
      <c r="VM264"/>
      <c r="VN264"/>
      <c r="VO264"/>
      <c r="VP264"/>
      <c r="VQ264"/>
      <c r="VR264"/>
      <c r="VS264"/>
      <c r="VT264"/>
      <c r="VU264"/>
      <c r="VV264"/>
      <c r="VW264"/>
      <c r="VX264"/>
      <c r="VY264"/>
      <c r="VZ264"/>
      <c r="WA264"/>
      <c r="WB264"/>
      <c r="WC264"/>
      <c r="WD264"/>
      <c r="WE264"/>
      <c r="WF264"/>
      <c r="WG264"/>
      <c r="WH264"/>
      <c r="WI264"/>
      <c r="WJ264"/>
      <c r="WK264"/>
      <c r="WL264"/>
      <c r="WM264"/>
      <c r="WN264"/>
      <c r="WO264"/>
      <c r="WP264"/>
      <c r="WQ264"/>
      <c r="WR264"/>
      <c r="WS264"/>
      <c r="WT264"/>
      <c r="WU264"/>
      <c r="WV264"/>
      <c r="WW264"/>
      <c r="WX264"/>
      <c r="WY264"/>
      <c r="WZ264"/>
      <c r="XA264"/>
      <c r="XB264"/>
      <c r="XC264"/>
      <c r="XD264"/>
      <c r="XE264"/>
      <c r="XF264"/>
      <c r="XG264"/>
      <c r="XH264"/>
      <c r="XI264"/>
      <c r="XJ264"/>
      <c r="XK264"/>
      <c r="XL264"/>
      <c r="XM264"/>
      <c r="XN264"/>
      <c r="XO264"/>
      <c r="XP264"/>
      <c r="XQ264"/>
      <c r="XR264"/>
      <c r="XS264"/>
      <c r="XT264"/>
      <c r="XU264"/>
      <c r="XV264"/>
      <c r="XW264"/>
      <c r="XX264"/>
      <c r="XY264"/>
      <c r="XZ264"/>
      <c r="YA264"/>
      <c r="YB264"/>
      <c r="YC264"/>
      <c r="YD264"/>
      <c r="YE264"/>
      <c r="YF264"/>
      <c r="YG264"/>
      <c r="YH264"/>
      <c r="YI264"/>
      <c r="YJ264"/>
      <c r="YK264"/>
      <c r="YL264"/>
      <c r="YM264"/>
      <c r="YN264"/>
      <c r="YO264"/>
      <c r="YP264"/>
      <c r="YQ264"/>
      <c r="YR264"/>
      <c r="YS264"/>
      <c r="YT264"/>
      <c r="YU264"/>
      <c r="YV264"/>
      <c r="YW264"/>
      <c r="YX264"/>
      <c r="YY264"/>
      <c r="YZ264"/>
      <c r="ZA264"/>
      <c r="ZB264"/>
      <c r="ZC264"/>
      <c r="ZD264"/>
      <c r="ZE264"/>
      <c r="ZF264"/>
      <c r="ZG264"/>
      <c r="ZH264"/>
      <c r="ZI264"/>
      <c r="ZJ264"/>
      <c r="ZK264"/>
      <c r="ZL264"/>
      <c r="ZM264"/>
      <c r="ZN264"/>
      <c r="ZO264"/>
      <c r="ZP264"/>
      <c r="ZQ264"/>
      <c r="ZR264"/>
      <c r="ZS264"/>
      <c r="ZT264"/>
      <c r="ZU264"/>
      <c r="ZV264"/>
      <c r="ZW264"/>
      <c r="ZX264"/>
      <c r="ZY264"/>
      <c r="ZZ264"/>
      <c r="AAA264"/>
      <c r="AAB264"/>
      <c r="AAC264"/>
      <c r="AAD264"/>
      <c r="AAE264"/>
      <c r="AAF264"/>
      <c r="AAG264"/>
      <c r="AAH264"/>
      <c r="AAI264"/>
      <c r="AAJ264"/>
      <c r="AAK264"/>
      <c r="AAL264"/>
      <c r="AAM264"/>
      <c r="AAN264"/>
      <c r="AAO264"/>
      <c r="AAP264"/>
      <c r="AAQ264"/>
      <c r="AAR264"/>
      <c r="AAS264"/>
      <c r="AAT264"/>
      <c r="AAU264"/>
      <c r="AAV264"/>
      <c r="AAW264"/>
      <c r="AAX264"/>
      <c r="AAY264"/>
      <c r="AAZ264"/>
      <c r="ABA264"/>
      <c r="ABB264"/>
      <c r="ABC264"/>
      <c r="ABD264"/>
      <c r="ABE264"/>
      <c r="ABF264"/>
      <c r="ABG264"/>
      <c r="ABH264"/>
      <c r="ABI264"/>
      <c r="ABJ264"/>
      <c r="ABK264"/>
      <c r="ABL264"/>
      <c r="ABM264"/>
      <c r="ABN264"/>
      <c r="ABO264"/>
      <c r="ABP264"/>
      <c r="ABQ264"/>
      <c r="ABR264"/>
      <c r="ABS264"/>
      <c r="ABT264"/>
      <c r="ABU264"/>
      <c r="ABV264"/>
      <c r="ABW264"/>
      <c r="ABX264"/>
      <c r="ABY264"/>
      <c r="ABZ264"/>
      <c r="ACA264"/>
      <c r="ACB264"/>
      <c r="ACC264"/>
      <c r="ACD264"/>
      <c r="ACE264"/>
      <c r="ACF264"/>
      <c r="ACG264"/>
      <c r="ACH264"/>
      <c r="ACI264"/>
      <c r="ACJ264"/>
      <c r="ACK264"/>
      <c r="ACL264"/>
      <c r="ACM264"/>
      <c r="ACN264"/>
      <c r="ACO264"/>
      <c r="ACP264"/>
      <c r="ACQ264"/>
      <c r="ACR264"/>
      <c r="ACS264"/>
      <c r="ACT264"/>
      <c r="ACU264"/>
      <c r="ACV264"/>
      <c r="ACW264"/>
      <c r="ACX264"/>
      <c r="ACY264"/>
      <c r="ACZ264"/>
      <c r="ADA264"/>
      <c r="ADB264"/>
      <c r="ADC264"/>
      <c r="ADD264"/>
      <c r="ADE264"/>
      <c r="ADF264"/>
      <c r="ADG264"/>
      <c r="ADH264"/>
      <c r="ADI264"/>
      <c r="ADJ264"/>
      <c r="ADK264"/>
      <c r="ADL264"/>
      <c r="ADM264"/>
      <c r="ADN264"/>
      <c r="ADO264"/>
      <c r="ADP264"/>
      <c r="ADQ264"/>
      <c r="ADR264"/>
      <c r="ADS264"/>
      <c r="ADT264"/>
      <c r="ADU264"/>
      <c r="ADV264"/>
      <c r="ADW264"/>
      <c r="ADX264"/>
      <c r="ADY264"/>
      <c r="ADZ264"/>
      <c r="AEA264"/>
      <c r="AEB264"/>
      <c r="AEC264"/>
      <c r="AED264"/>
      <c r="AEE264"/>
      <c r="AEF264"/>
      <c r="AEG264"/>
      <c r="AEH264"/>
      <c r="AEI264"/>
      <c r="AEJ264"/>
      <c r="AEK264"/>
      <c r="AEL264"/>
      <c r="AEM264"/>
      <c r="AEN264"/>
      <c r="AEO264"/>
      <c r="AEP264"/>
      <c r="AEQ264"/>
      <c r="AER264"/>
      <c r="AES264"/>
      <c r="AET264"/>
      <c r="AEU264"/>
      <c r="AEV264"/>
      <c r="AEW264"/>
      <c r="AEX264"/>
      <c r="AEY264"/>
      <c r="AEZ264"/>
      <c r="AFA264"/>
      <c r="AFB264"/>
      <c r="AFC264"/>
      <c r="AFD264"/>
      <c r="AFE264"/>
      <c r="AFF264"/>
      <c r="AFG264"/>
      <c r="AFH264"/>
      <c r="AFI264"/>
      <c r="AFJ264"/>
      <c r="AFK264"/>
      <c r="AFL264"/>
      <c r="AFM264"/>
      <c r="AFN264"/>
      <c r="AFO264"/>
      <c r="AFP264"/>
      <c r="AFQ264"/>
      <c r="AFR264"/>
      <c r="AFS264"/>
      <c r="AFT264"/>
      <c r="AFU264"/>
      <c r="AFV264"/>
      <c r="AFW264"/>
      <c r="AFX264"/>
      <c r="AFY264"/>
      <c r="AFZ264"/>
      <c r="AGA264"/>
      <c r="AGB264"/>
      <c r="AGC264"/>
      <c r="AGD264"/>
      <c r="AGE264"/>
      <c r="AGF264"/>
      <c r="AGG264"/>
      <c r="AGH264"/>
      <c r="AGI264"/>
      <c r="AGJ264"/>
      <c r="AGK264"/>
      <c r="AGL264"/>
      <c r="AGM264"/>
      <c r="AGN264"/>
      <c r="AGO264"/>
      <c r="AGP264"/>
      <c r="AGQ264"/>
      <c r="AGR264"/>
      <c r="AGS264"/>
      <c r="AGT264"/>
      <c r="AGU264"/>
      <c r="AGV264"/>
      <c r="AGW264"/>
      <c r="AGX264"/>
      <c r="AGY264"/>
      <c r="AGZ264"/>
      <c r="AHA264"/>
      <c r="AHB264"/>
      <c r="AHC264"/>
      <c r="AHD264"/>
      <c r="AHE264"/>
      <c r="AHF264"/>
      <c r="AHG264"/>
      <c r="AHH264"/>
      <c r="AHI264"/>
      <c r="AHJ264"/>
      <c r="AHK264"/>
      <c r="AHL264"/>
      <c r="AHM264"/>
      <c r="AHN264"/>
      <c r="AHO264"/>
      <c r="AHP264"/>
      <c r="AHQ264"/>
      <c r="AHR264"/>
      <c r="AHS264"/>
      <c r="AHT264"/>
      <c r="AHU264"/>
      <c r="AHV264"/>
      <c r="AHW264"/>
      <c r="AHX264"/>
      <c r="AHY264"/>
      <c r="AHZ264"/>
      <c r="AIA264"/>
      <c r="AIB264"/>
      <c r="AIC264"/>
      <c r="AID264"/>
      <c r="AIE264"/>
      <c r="AIF264"/>
      <c r="AIG264"/>
      <c r="AIH264"/>
      <c r="AII264"/>
      <c r="AIJ264"/>
      <c r="AIK264"/>
      <c r="AIL264"/>
      <c r="AIM264"/>
      <c r="AIN264"/>
      <c r="AIO264"/>
      <c r="AIP264"/>
      <c r="AIQ264"/>
      <c r="AIR264"/>
      <c r="AIS264"/>
      <c r="AIT264"/>
      <c r="AIU264"/>
      <c r="AIV264"/>
      <c r="AIW264"/>
      <c r="AIX264"/>
      <c r="AIY264"/>
      <c r="AIZ264"/>
      <c r="AJA264"/>
      <c r="AJB264"/>
      <c r="AJC264"/>
      <c r="AJD264"/>
      <c r="AJE264"/>
      <c r="AJF264"/>
      <c r="AJG264"/>
      <c r="AJH264"/>
      <c r="AJI264"/>
      <c r="AJJ264"/>
      <c r="AJK264"/>
      <c r="AJL264"/>
      <c r="AJM264"/>
      <c r="AJN264"/>
      <c r="AJO264"/>
      <c r="AJP264"/>
      <c r="AJQ264"/>
      <c r="AJR264"/>
      <c r="AJS264"/>
      <c r="AJT264"/>
      <c r="AJU264"/>
      <c r="AJV264"/>
      <c r="AJW264"/>
      <c r="AJX264"/>
      <c r="AJY264"/>
      <c r="AJZ264"/>
      <c r="AKA264"/>
      <c r="AKB264"/>
      <c r="AKC264"/>
      <c r="AKD264"/>
      <c r="AKE264"/>
      <c r="AKF264"/>
      <c r="AKG264"/>
      <c r="AKH264"/>
      <c r="AKI264"/>
      <c r="AKJ264"/>
      <c r="AKK264"/>
      <c r="AKL264"/>
      <c r="AKM264"/>
      <c r="AKN264"/>
      <c r="AKO264"/>
      <c r="AKP264"/>
      <c r="AKQ264"/>
      <c r="AKR264"/>
      <c r="AKS264"/>
      <c r="AKT264"/>
      <c r="AKU264"/>
      <c r="AKV264"/>
      <c r="AKW264"/>
      <c r="AKX264"/>
      <c r="AKY264"/>
      <c r="AKZ264"/>
      <c r="ALA264"/>
      <c r="ALB264"/>
      <c r="ALC264"/>
      <c r="ALD264"/>
      <c r="ALE264"/>
      <c r="ALF264"/>
      <c r="ALG264"/>
      <c r="ALH264"/>
      <c r="ALI264"/>
      <c r="ALJ264"/>
      <c r="ALK264"/>
      <c r="ALL264"/>
      <c r="ALM264"/>
      <c r="ALN264"/>
      <c r="ALO264"/>
      <c r="ALP264"/>
      <c r="ALQ264"/>
      <c r="ALR264"/>
      <c r="ALS264"/>
      <c r="ALT264"/>
      <c r="ALU264"/>
      <c r="ALV264"/>
      <c r="ALW264"/>
      <c r="ALX264"/>
      <c r="ALY264"/>
      <c r="ALZ264"/>
      <c r="AMA264"/>
      <c r="AMB264"/>
      <c r="AMC264"/>
      <c r="AMD264"/>
      <c r="AME264"/>
      <c r="AMF264"/>
      <c r="AMG264"/>
    </row>
    <row r="265" spans="1:1021" ht="24.75" customHeight="1" x14ac:dyDescent="0.2">
      <c r="A265" s="114" t="s">
        <v>474</v>
      </c>
      <c r="B265" s="115" t="s">
        <v>305</v>
      </c>
      <c r="C265" s="121">
        <v>1088</v>
      </c>
      <c r="D265" s="117" t="s">
        <v>745</v>
      </c>
      <c r="E265" s="118" t="s">
        <v>500</v>
      </c>
      <c r="F265" s="102">
        <v>0.15</v>
      </c>
      <c r="G265" s="119">
        <v>0</v>
      </c>
      <c r="H265" s="132"/>
      <c r="I265" s="120">
        <f t="shared" si="6"/>
        <v>0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  <c r="OZ265"/>
      <c r="PA265"/>
      <c r="PB265"/>
      <c r="PC265"/>
      <c r="PD265"/>
      <c r="PE265"/>
      <c r="PF265"/>
      <c r="PG265"/>
      <c r="PH265"/>
      <c r="PI265"/>
      <c r="PJ265"/>
      <c r="PK265"/>
      <c r="PL265"/>
      <c r="PM265"/>
      <c r="PN265"/>
      <c r="PO265"/>
      <c r="PP265"/>
      <c r="PQ265"/>
      <c r="PR265"/>
      <c r="PS265"/>
      <c r="PT265"/>
      <c r="PU265"/>
      <c r="PV265"/>
      <c r="PW265"/>
      <c r="PX265"/>
      <c r="PY265"/>
      <c r="PZ265"/>
      <c r="QA265"/>
      <c r="QB265"/>
      <c r="QC265"/>
      <c r="QD265"/>
      <c r="QE265"/>
      <c r="QF265"/>
      <c r="QG265"/>
      <c r="QH265"/>
      <c r="QI265"/>
      <c r="QJ265"/>
      <c r="QK265"/>
      <c r="QL265"/>
      <c r="QM265"/>
      <c r="QN265"/>
      <c r="QO265"/>
      <c r="QP265"/>
      <c r="QQ265"/>
      <c r="QR265"/>
      <c r="QS265"/>
      <c r="QT265"/>
      <c r="QU265"/>
      <c r="QV265"/>
      <c r="QW265"/>
      <c r="QX265"/>
      <c r="QY265"/>
      <c r="QZ265"/>
      <c r="RA265"/>
      <c r="RB265"/>
      <c r="RC265"/>
      <c r="RD265"/>
      <c r="RE265"/>
      <c r="RF265"/>
      <c r="RG265"/>
      <c r="RH265"/>
      <c r="RI265"/>
      <c r="RJ265"/>
      <c r="RK265"/>
      <c r="RL265"/>
      <c r="RM265"/>
      <c r="RN265"/>
      <c r="RO265"/>
      <c r="RP265"/>
      <c r="RQ265"/>
      <c r="RR265"/>
      <c r="RS265"/>
      <c r="RT265"/>
      <c r="RU265"/>
      <c r="RV265"/>
      <c r="RW265"/>
      <c r="RX265"/>
      <c r="RY265"/>
      <c r="RZ265"/>
      <c r="SA265"/>
      <c r="SB265"/>
      <c r="SC265"/>
      <c r="SD265"/>
      <c r="SE265"/>
      <c r="SF265"/>
      <c r="SG265"/>
      <c r="SH265"/>
      <c r="SI265"/>
      <c r="SJ265"/>
      <c r="SK265"/>
      <c r="SL265"/>
      <c r="SM265"/>
      <c r="SN265"/>
      <c r="SO265"/>
      <c r="SP265"/>
      <c r="SQ265"/>
      <c r="SR265"/>
      <c r="SS265"/>
      <c r="ST265"/>
      <c r="SU265"/>
      <c r="SV265"/>
      <c r="SW265"/>
      <c r="SX265"/>
      <c r="SY265"/>
      <c r="SZ265"/>
      <c r="TA265"/>
      <c r="TB265"/>
      <c r="TC265"/>
      <c r="TD265"/>
      <c r="TE265"/>
      <c r="TF265"/>
      <c r="TG265"/>
      <c r="TH265"/>
      <c r="TI265"/>
      <c r="TJ265"/>
      <c r="TK265"/>
      <c r="TL265"/>
      <c r="TM265"/>
      <c r="TN265"/>
      <c r="TO265"/>
      <c r="TP265"/>
      <c r="TQ265"/>
      <c r="TR265"/>
      <c r="TS265"/>
      <c r="TT265"/>
      <c r="TU265"/>
      <c r="TV265"/>
      <c r="TW265"/>
      <c r="TX265"/>
      <c r="TY265"/>
      <c r="TZ265"/>
      <c r="UA265"/>
      <c r="UB265"/>
      <c r="UC265"/>
      <c r="UD265"/>
      <c r="UE265"/>
      <c r="UF265"/>
      <c r="UG265"/>
      <c r="UH265"/>
      <c r="UI265"/>
      <c r="UJ265"/>
      <c r="UK265"/>
      <c r="UL265"/>
      <c r="UM265"/>
      <c r="UN265"/>
      <c r="UO265"/>
      <c r="UP265"/>
      <c r="UQ265"/>
      <c r="UR265"/>
      <c r="US265"/>
      <c r="UT265"/>
      <c r="UU265"/>
      <c r="UV265"/>
      <c r="UW265"/>
      <c r="UX265"/>
      <c r="UY265"/>
      <c r="UZ265"/>
      <c r="VA265"/>
      <c r="VB265"/>
      <c r="VC265"/>
      <c r="VD265"/>
      <c r="VE265"/>
      <c r="VF265"/>
      <c r="VG265"/>
      <c r="VH265"/>
      <c r="VI265"/>
      <c r="VJ265"/>
      <c r="VK265"/>
      <c r="VL265"/>
      <c r="VM265"/>
      <c r="VN265"/>
      <c r="VO265"/>
      <c r="VP265"/>
      <c r="VQ265"/>
      <c r="VR265"/>
      <c r="VS265"/>
      <c r="VT265"/>
      <c r="VU265"/>
      <c r="VV265"/>
      <c r="VW265"/>
      <c r="VX265"/>
      <c r="VY265"/>
      <c r="VZ265"/>
      <c r="WA265"/>
      <c r="WB265"/>
      <c r="WC265"/>
      <c r="WD265"/>
      <c r="WE265"/>
      <c r="WF265"/>
      <c r="WG265"/>
      <c r="WH265"/>
      <c r="WI265"/>
      <c r="WJ265"/>
      <c r="WK265"/>
      <c r="WL265"/>
      <c r="WM265"/>
      <c r="WN265"/>
      <c r="WO265"/>
      <c r="WP265"/>
      <c r="WQ265"/>
      <c r="WR265"/>
      <c r="WS265"/>
      <c r="WT265"/>
      <c r="WU265"/>
      <c r="WV265"/>
      <c r="WW265"/>
      <c r="WX265"/>
      <c r="WY265"/>
      <c r="WZ265"/>
      <c r="XA265"/>
      <c r="XB265"/>
      <c r="XC265"/>
      <c r="XD265"/>
      <c r="XE265"/>
      <c r="XF265"/>
      <c r="XG265"/>
      <c r="XH265"/>
      <c r="XI265"/>
      <c r="XJ265"/>
      <c r="XK265"/>
      <c r="XL265"/>
      <c r="XM265"/>
      <c r="XN265"/>
      <c r="XO265"/>
      <c r="XP265"/>
      <c r="XQ265"/>
      <c r="XR265"/>
      <c r="XS265"/>
      <c r="XT265"/>
      <c r="XU265"/>
      <c r="XV265"/>
      <c r="XW265"/>
      <c r="XX265"/>
      <c r="XY265"/>
      <c r="XZ265"/>
      <c r="YA265"/>
      <c r="YB265"/>
      <c r="YC265"/>
      <c r="YD265"/>
      <c r="YE265"/>
      <c r="YF265"/>
      <c r="YG265"/>
      <c r="YH265"/>
      <c r="YI265"/>
      <c r="YJ265"/>
      <c r="YK265"/>
      <c r="YL265"/>
      <c r="YM265"/>
      <c r="YN265"/>
      <c r="YO265"/>
      <c r="YP265"/>
      <c r="YQ265"/>
      <c r="YR265"/>
      <c r="YS265"/>
      <c r="YT265"/>
      <c r="YU265"/>
      <c r="YV265"/>
      <c r="YW265"/>
      <c r="YX265"/>
      <c r="YY265"/>
      <c r="YZ265"/>
      <c r="ZA265"/>
      <c r="ZB265"/>
      <c r="ZC265"/>
      <c r="ZD265"/>
      <c r="ZE265"/>
      <c r="ZF265"/>
      <c r="ZG265"/>
      <c r="ZH265"/>
      <c r="ZI265"/>
      <c r="ZJ265"/>
      <c r="ZK265"/>
      <c r="ZL265"/>
      <c r="ZM265"/>
      <c r="ZN265"/>
      <c r="ZO265"/>
      <c r="ZP265"/>
      <c r="ZQ265"/>
      <c r="ZR265"/>
      <c r="ZS265"/>
      <c r="ZT265"/>
      <c r="ZU265"/>
      <c r="ZV265"/>
      <c r="ZW265"/>
      <c r="ZX265"/>
      <c r="ZY265"/>
      <c r="ZZ265"/>
      <c r="AAA265"/>
      <c r="AAB265"/>
      <c r="AAC265"/>
      <c r="AAD265"/>
      <c r="AAE265"/>
      <c r="AAF265"/>
      <c r="AAG265"/>
      <c r="AAH265"/>
      <c r="AAI265"/>
      <c r="AAJ265"/>
      <c r="AAK265"/>
      <c r="AAL265"/>
      <c r="AAM265"/>
      <c r="AAN265"/>
      <c r="AAO265"/>
      <c r="AAP265"/>
      <c r="AAQ265"/>
      <c r="AAR265"/>
      <c r="AAS265"/>
      <c r="AAT265"/>
      <c r="AAU265"/>
      <c r="AAV265"/>
      <c r="AAW265"/>
      <c r="AAX265"/>
      <c r="AAY265"/>
      <c r="AAZ265"/>
      <c r="ABA265"/>
      <c r="ABB265"/>
      <c r="ABC265"/>
      <c r="ABD265"/>
      <c r="ABE265"/>
      <c r="ABF265"/>
      <c r="ABG265"/>
      <c r="ABH265"/>
      <c r="ABI265"/>
      <c r="ABJ265"/>
      <c r="ABK265"/>
      <c r="ABL265"/>
      <c r="ABM265"/>
      <c r="ABN265"/>
      <c r="ABO265"/>
      <c r="ABP265"/>
      <c r="ABQ265"/>
      <c r="ABR265"/>
      <c r="ABS265"/>
      <c r="ABT265"/>
      <c r="ABU265"/>
      <c r="ABV265"/>
      <c r="ABW265"/>
      <c r="ABX265"/>
      <c r="ABY265"/>
      <c r="ABZ265"/>
      <c r="ACA265"/>
      <c r="ACB265"/>
      <c r="ACC265"/>
      <c r="ACD265"/>
      <c r="ACE265"/>
      <c r="ACF265"/>
      <c r="ACG265"/>
      <c r="ACH265"/>
      <c r="ACI265"/>
      <c r="ACJ265"/>
      <c r="ACK265"/>
      <c r="ACL265"/>
      <c r="ACM265"/>
      <c r="ACN265"/>
      <c r="ACO265"/>
      <c r="ACP265"/>
      <c r="ACQ265"/>
      <c r="ACR265"/>
      <c r="ACS265"/>
      <c r="ACT265"/>
      <c r="ACU265"/>
      <c r="ACV265"/>
      <c r="ACW265"/>
      <c r="ACX265"/>
      <c r="ACY265"/>
      <c r="ACZ265"/>
      <c r="ADA265"/>
      <c r="ADB265"/>
      <c r="ADC265"/>
      <c r="ADD265"/>
      <c r="ADE265"/>
      <c r="ADF265"/>
      <c r="ADG265"/>
      <c r="ADH265"/>
      <c r="ADI265"/>
      <c r="ADJ265"/>
      <c r="ADK265"/>
      <c r="ADL265"/>
      <c r="ADM265"/>
      <c r="ADN265"/>
      <c r="ADO265"/>
      <c r="ADP265"/>
      <c r="ADQ265"/>
      <c r="ADR265"/>
      <c r="ADS265"/>
      <c r="ADT265"/>
      <c r="ADU265"/>
      <c r="ADV265"/>
      <c r="ADW265"/>
      <c r="ADX265"/>
      <c r="ADY265"/>
      <c r="ADZ265"/>
      <c r="AEA265"/>
      <c r="AEB265"/>
      <c r="AEC265"/>
      <c r="AED265"/>
      <c r="AEE265"/>
      <c r="AEF265"/>
      <c r="AEG265"/>
      <c r="AEH265"/>
      <c r="AEI265"/>
      <c r="AEJ265"/>
      <c r="AEK265"/>
      <c r="AEL265"/>
      <c r="AEM265"/>
      <c r="AEN265"/>
      <c r="AEO265"/>
      <c r="AEP265"/>
      <c r="AEQ265"/>
      <c r="AER265"/>
      <c r="AES265"/>
      <c r="AET265"/>
      <c r="AEU265"/>
      <c r="AEV265"/>
      <c r="AEW265"/>
      <c r="AEX265"/>
      <c r="AEY265"/>
      <c r="AEZ265"/>
      <c r="AFA265"/>
      <c r="AFB265"/>
      <c r="AFC265"/>
      <c r="AFD265"/>
      <c r="AFE265"/>
      <c r="AFF265"/>
      <c r="AFG265"/>
      <c r="AFH265"/>
      <c r="AFI265"/>
      <c r="AFJ265"/>
      <c r="AFK265"/>
      <c r="AFL265"/>
      <c r="AFM265"/>
      <c r="AFN265"/>
      <c r="AFO265"/>
      <c r="AFP265"/>
      <c r="AFQ265"/>
      <c r="AFR265"/>
      <c r="AFS265"/>
      <c r="AFT265"/>
      <c r="AFU265"/>
      <c r="AFV265"/>
      <c r="AFW265"/>
      <c r="AFX265"/>
      <c r="AFY265"/>
      <c r="AFZ265"/>
      <c r="AGA265"/>
      <c r="AGB265"/>
      <c r="AGC265"/>
      <c r="AGD265"/>
      <c r="AGE265"/>
      <c r="AGF265"/>
      <c r="AGG265"/>
      <c r="AGH265"/>
      <c r="AGI265"/>
      <c r="AGJ265"/>
      <c r="AGK265"/>
      <c r="AGL265"/>
      <c r="AGM265"/>
      <c r="AGN265"/>
      <c r="AGO265"/>
      <c r="AGP265"/>
      <c r="AGQ265"/>
      <c r="AGR265"/>
      <c r="AGS265"/>
      <c r="AGT265"/>
      <c r="AGU265"/>
      <c r="AGV265"/>
      <c r="AGW265"/>
      <c r="AGX265"/>
      <c r="AGY265"/>
      <c r="AGZ265"/>
      <c r="AHA265"/>
      <c r="AHB265"/>
      <c r="AHC265"/>
      <c r="AHD265"/>
      <c r="AHE265"/>
      <c r="AHF265"/>
      <c r="AHG265"/>
      <c r="AHH265"/>
      <c r="AHI265"/>
      <c r="AHJ265"/>
      <c r="AHK265"/>
      <c r="AHL265"/>
      <c r="AHM265"/>
      <c r="AHN265"/>
      <c r="AHO265"/>
      <c r="AHP265"/>
      <c r="AHQ265"/>
      <c r="AHR265"/>
      <c r="AHS265"/>
      <c r="AHT265"/>
      <c r="AHU265"/>
      <c r="AHV265"/>
      <c r="AHW265"/>
      <c r="AHX265"/>
      <c r="AHY265"/>
      <c r="AHZ265"/>
      <c r="AIA265"/>
      <c r="AIB265"/>
      <c r="AIC265"/>
      <c r="AID265"/>
      <c r="AIE265"/>
      <c r="AIF265"/>
      <c r="AIG265"/>
      <c r="AIH265"/>
      <c r="AII265"/>
      <c r="AIJ265"/>
      <c r="AIK265"/>
      <c r="AIL265"/>
      <c r="AIM265"/>
      <c r="AIN265"/>
      <c r="AIO265"/>
      <c r="AIP265"/>
      <c r="AIQ265"/>
      <c r="AIR265"/>
      <c r="AIS265"/>
      <c r="AIT265"/>
      <c r="AIU265"/>
      <c r="AIV265"/>
      <c r="AIW265"/>
      <c r="AIX265"/>
      <c r="AIY265"/>
      <c r="AIZ265"/>
      <c r="AJA265"/>
      <c r="AJB265"/>
      <c r="AJC265"/>
      <c r="AJD265"/>
      <c r="AJE265"/>
      <c r="AJF265"/>
      <c r="AJG265"/>
      <c r="AJH265"/>
      <c r="AJI265"/>
      <c r="AJJ265"/>
      <c r="AJK265"/>
      <c r="AJL265"/>
      <c r="AJM265"/>
      <c r="AJN265"/>
      <c r="AJO265"/>
      <c r="AJP265"/>
      <c r="AJQ265"/>
      <c r="AJR265"/>
      <c r="AJS265"/>
      <c r="AJT265"/>
      <c r="AJU265"/>
      <c r="AJV265"/>
      <c r="AJW265"/>
      <c r="AJX265"/>
      <c r="AJY265"/>
      <c r="AJZ265"/>
      <c r="AKA265"/>
      <c r="AKB265"/>
      <c r="AKC265"/>
      <c r="AKD265"/>
      <c r="AKE265"/>
      <c r="AKF265"/>
      <c r="AKG265"/>
      <c r="AKH265"/>
      <c r="AKI265"/>
      <c r="AKJ265"/>
      <c r="AKK265"/>
      <c r="AKL265"/>
      <c r="AKM265"/>
      <c r="AKN265"/>
      <c r="AKO265"/>
      <c r="AKP265"/>
      <c r="AKQ265"/>
      <c r="AKR265"/>
      <c r="AKS265"/>
      <c r="AKT265"/>
      <c r="AKU265"/>
      <c r="AKV265"/>
      <c r="AKW265"/>
      <c r="AKX265"/>
      <c r="AKY265"/>
      <c r="AKZ265"/>
      <c r="ALA265"/>
      <c r="ALB265"/>
      <c r="ALC265"/>
      <c r="ALD265"/>
      <c r="ALE265"/>
      <c r="ALF265"/>
      <c r="ALG265"/>
      <c r="ALH265"/>
      <c r="ALI265"/>
      <c r="ALJ265"/>
      <c r="ALK265"/>
      <c r="ALL265"/>
      <c r="ALM265"/>
      <c r="ALN265"/>
      <c r="ALO265"/>
      <c r="ALP265"/>
      <c r="ALQ265"/>
      <c r="ALR265"/>
      <c r="ALS265"/>
      <c r="ALT265"/>
      <c r="ALU265"/>
      <c r="ALV265"/>
      <c r="ALW265"/>
      <c r="ALX265"/>
      <c r="ALY265"/>
      <c r="ALZ265"/>
      <c r="AMA265"/>
      <c r="AMB265"/>
      <c r="AMC265"/>
      <c r="AMD265"/>
      <c r="AME265"/>
      <c r="AMF265"/>
      <c r="AMG265"/>
    </row>
    <row r="266" spans="1:1021" ht="24.75" customHeight="1" x14ac:dyDescent="0.2">
      <c r="A266" s="114" t="s">
        <v>475</v>
      </c>
      <c r="B266" s="115" t="s">
        <v>305</v>
      </c>
      <c r="C266" s="121">
        <v>1079</v>
      </c>
      <c r="D266" s="117" t="s">
        <v>748</v>
      </c>
      <c r="E266" s="118" t="s">
        <v>500</v>
      </c>
      <c r="F266" s="102">
        <v>0.15</v>
      </c>
      <c r="G266" s="119">
        <v>0</v>
      </c>
      <c r="H266" s="132"/>
      <c r="I266" s="120">
        <f t="shared" si="6"/>
        <v>0</v>
      </c>
      <c r="J266" s="124">
        <v>1</v>
      </c>
      <c r="K266" s="124">
        <v>0.15</v>
      </c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  <c r="OZ266"/>
      <c r="PA266"/>
      <c r="PB266"/>
      <c r="PC266"/>
      <c r="PD266"/>
      <c r="PE266"/>
      <c r="PF266"/>
      <c r="PG266"/>
      <c r="PH266"/>
      <c r="PI266"/>
      <c r="PJ266"/>
      <c r="PK266"/>
      <c r="PL266"/>
      <c r="PM266"/>
      <c r="PN266"/>
      <c r="PO266"/>
      <c r="PP266"/>
      <c r="PQ266"/>
      <c r="PR266"/>
      <c r="PS266"/>
      <c r="PT266"/>
      <c r="PU266"/>
      <c r="PV266"/>
      <c r="PW266"/>
      <c r="PX266"/>
      <c r="PY266"/>
      <c r="PZ266"/>
      <c r="QA266"/>
      <c r="QB266"/>
      <c r="QC266"/>
      <c r="QD266"/>
      <c r="QE266"/>
      <c r="QF266"/>
      <c r="QG266"/>
      <c r="QH266"/>
      <c r="QI266"/>
      <c r="QJ266"/>
      <c r="QK266"/>
      <c r="QL266"/>
      <c r="QM266"/>
      <c r="QN266"/>
      <c r="QO266"/>
      <c r="QP266"/>
      <c r="QQ266"/>
      <c r="QR266"/>
      <c r="QS266"/>
      <c r="QT266"/>
      <c r="QU266"/>
      <c r="QV266"/>
      <c r="QW266"/>
      <c r="QX266"/>
      <c r="QY266"/>
      <c r="QZ266"/>
      <c r="RA266"/>
      <c r="RB266"/>
      <c r="RC266"/>
      <c r="RD266"/>
      <c r="RE266"/>
      <c r="RF266"/>
      <c r="RG266"/>
      <c r="RH266"/>
      <c r="RI266"/>
      <c r="RJ266"/>
      <c r="RK266"/>
      <c r="RL266"/>
      <c r="RM266"/>
      <c r="RN266"/>
      <c r="RO266"/>
      <c r="RP266"/>
      <c r="RQ266"/>
      <c r="RR266"/>
      <c r="RS266"/>
      <c r="RT266"/>
      <c r="RU266"/>
      <c r="RV266"/>
      <c r="RW266"/>
      <c r="RX266"/>
      <c r="RY266"/>
      <c r="RZ266"/>
      <c r="SA266"/>
      <c r="SB266"/>
      <c r="SC266"/>
      <c r="SD266"/>
      <c r="SE266"/>
      <c r="SF266"/>
      <c r="SG266"/>
      <c r="SH266"/>
      <c r="SI266"/>
      <c r="SJ266"/>
      <c r="SK266"/>
      <c r="SL266"/>
      <c r="SM266"/>
      <c r="SN266"/>
      <c r="SO266"/>
      <c r="SP266"/>
      <c r="SQ266"/>
      <c r="SR266"/>
      <c r="SS266"/>
      <c r="ST266"/>
      <c r="SU266"/>
      <c r="SV266"/>
      <c r="SW266"/>
      <c r="SX266"/>
      <c r="SY266"/>
      <c r="SZ266"/>
      <c r="TA266"/>
      <c r="TB266"/>
      <c r="TC266"/>
      <c r="TD266"/>
      <c r="TE266"/>
      <c r="TF266"/>
      <c r="TG266"/>
      <c r="TH266"/>
      <c r="TI266"/>
      <c r="TJ266"/>
      <c r="TK266"/>
      <c r="TL266"/>
      <c r="TM266"/>
      <c r="TN266"/>
      <c r="TO266"/>
      <c r="TP266"/>
      <c r="TQ266"/>
      <c r="TR266"/>
      <c r="TS266"/>
      <c r="TT266"/>
      <c r="TU266"/>
      <c r="TV266"/>
      <c r="TW266"/>
      <c r="TX266"/>
      <c r="TY266"/>
      <c r="TZ266"/>
      <c r="UA266"/>
      <c r="UB266"/>
      <c r="UC266"/>
      <c r="UD266"/>
      <c r="UE266"/>
      <c r="UF266"/>
      <c r="UG266"/>
      <c r="UH266"/>
      <c r="UI266"/>
      <c r="UJ266"/>
      <c r="UK266"/>
      <c r="UL266"/>
      <c r="UM266"/>
      <c r="UN266"/>
      <c r="UO266"/>
      <c r="UP266"/>
      <c r="UQ266"/>
      <c r="UR266"/>
      <c r="US266"/>
      <c r="UT266"/>
      <c r="UU266"/>
      <c r="UV266"/>
      <c r="UW266"/>
      <c r="UX266"/>
      <c r="UY266"/>
      <c r="UZ266"/>
      <c r="VA266"/>
      <c r="VB266"/>
      <c r="VC266"/>
      <c r="VD266"/>
      <c r="VE266"/>
      <c r="VF266"/>
      <c r="VG266"/>
      <c r="VH266"/>
      <c r="VI266"/>
      <c r="VJ266"/>
      <c r="VK266"/>
      <c r="VL266"/>
      <c r="VM266"/>
      <c r="VN266"/>
      <c r="VO266"/>
      <c r="VP266"/>
      <c r="VQ266"/>
      <c r="VR266"/>
      <c r="VS266"/>
      <c r="VT266"/>
      <c r="VU266"/>
      <c r="VV266"/>
      <c r="VW266"/>
      <c r="VX266"/>
      <c r="VY266"/>
      <c r="VZ266"/>
      <c r="WA266"/>
      <c r="WB266"/>
      <c r="WC266"/>
      <c r="WD266"/>
      <c r="WE266"/>
      <c r="WF266"/>
      <c r="WG266"/>
      <c r="WH266"/>
      <c r="WI266"/>
      <c r="WJ266"/>
      <c r="WK266"/>
      <c r="WL266"/>
      <c r="WM266"/>
      <c r="WN266"/>
      <c r="WO266"/>
      <c r="WP266"/>
      <c r="WQ266"/>
      <c r="WR266"/>
      <c r="WS266"/>
      <c r="WT266"/>
      <c r="WU266"/>
      <c r="WV266"/>
      <c r="WW266"/>
      <c r="WX266"/>
      <c r="WY266"/>
      <c r="WZ266"/>
      <c r="XA266"/>
      <c r="XB266"/>
      <c r="XC266"/>
      <c r="XD266"/>
      <c r="XE266"/>
      <c r="XF266"/>
      <c r="XG266"/>
      <c r="XH266"/>
      <c r="XI266"/>
      <c r="XJ266"/>
      <c r="XK266"/>
      <c r="XL266"/>
      <c r="XM266"/>
      <c r="XN266"/>
      <c r="XO266"/>
      <c r="XP266"/>
      <c r="XQ266"/>
      <c r="XR266"/>
      <c r="XS266"/>
      <c r="XT266"/>
      <c r="XU266"/>
      <c r="XV266"/>
      <c r="XW266"/>
      <c r="XX266"/>
      <c r="XY266"/>
      <c r="XZ266"/>
      <c r="YA266"/>
      <c r="YB266"/>
      <c r="YC266"/>
      <c r="YD266"/>
      <c r="YE266"/>
      <c r="YF266"/>
      <c r="YG266"/>
      <c r="YH266"/>
      <c r="YI266"/>
      <c r="YJ266"/>
      <c r="YK266"/>
      <c r="YL266"/>
      <c r="YM266"/>
      <c r="YN266"/>
      <c r="YO266"/>
      <c r="YP266"/>
      <c r="YQ266"/>
      <c r="YR266"/>
      <c r="YS266"/>
      <c r="YT266"/>
      <c r="YU266"/>
      <c r="YV266"/>
      <c r="YW266"/>
      <c r="YX266"/>
      <c r="YY266"/>
      <c r="YZ266"/>
      <c r="ZA266"/>
      <c r="ZB266"/>
      <c r="ZC266"/>
      <c r="ZD266"/>
      <c r="ZE266"/>
      <c r="ZF266"/>
      <c r="ZG266"/>
      <c r="ZH266"/>
      <c r="ZI266"/>
      <c r="ZJ266"/>
      <c r="ZK266"/>
      <c r="ZL266"/>
      <c r="ZM266"/>
      <c r="ZN266"/>
      <c r="ZO266"/>
      <c r="ZP266"/>
      <c r="ZQ266"/>
      <c r="ZR266"/>
      <c r="ZS266"/>
      <c r="ZT266"/>
      <c r="ZU266"/>
      <c r="ZV266"/>
      <c r="ZW266"/>
      <c r="ZX266"/>
      <c r="ZY266"/>
      <c r="ZZ266"/>
      <c r="AAA266"/>
      <c r="AAB266"/>
      <c r="AAC266"/>
      <c r="AAD266"/>
      <c r="AAE266"/>
      <c r="AAF266"/>
      <c r="AAG266"/>
      <c r="AAH266"/>
      <c r="AAI266"/>
      <c r="AAJ266"/>
      <c r="AAK266"/>
      <c r="AAL266"/>
      <c r="AAM266"/>
      <c r="AAN266"/>
      <c r="AAO266"/>
      <c r="AAP266"/>
      <c r="AAQ266"/>
      <c r="AAR266"/>
      <c r="AAS266"/>
      <c r="AAT266"/>
      <c r="AAU266"/>
      <c r="AAV266"/>
      <c r="AAW266"/>
      <c r="AAX266"/>
      <c r="AAY266"/>
      <c r="AAZ266"/>
      <c r="ABA266"/>
      <c r="ABB266"/>
      <c r="ABC266"/>
      <c r="ABD266"/>
      <c r="ABE266"/>
      <c r="ABF266"/>
      <c r="ABG266"/>
      <c r="ABH266"/>
      <c r="ABI266"/>
      <c r="ABJ266"/>
      <c r="ABK266"/>
      <c r="ABL266"/>
      <c r="ABM266"/>
      <c r="ABN266"/>
      <c r="ABO266"/>
      <c r="ABP266"/>
      <c r="ABQ266"/>
      <c r="ABR266"/>
      <c r="ABS266"/>
      <c r="ABT266"/>
      <c r="ABU266"/>
      <c r="ABV266"/>
      <c r="ABW266"/>
      <c r="ABX266"/>
      <c r="ABY266"/>
      <c r="ABZ266"/>
      <c r="ACA266"/>
      <c r="ACB266"/>
      <c r="ACC266"/>
      <c r="ACD266"/>
      <c r="ACE266"/>
      <c r="ACF266"/>
      <c r="ACG266"/>
      <c r="ACH266"/>
      <c r="ACI266"/>
      <c r="ACJ266"/>
      <c r="ACK266"/>
      <c r="ACL266"/>
      <c r="ACM266"/>
      <c r="ACN266"/>
      <c r="ACO266"/>
      <c r="ACP266"/>
      <c r="ACQ266"/>
      <c r="ACR266"/>
      <c r="ACS266"/>
      <c r="ACT266"/>
      <c r="ACU266"/>
      <c r="ACV266"/>
      <c r="ACW266"/>
      <c r="ACX266"/>
      <c r="ACY266"/>
      <c r="ACZ266"/>
      <c r="ADA266"/>
      <c r="ADB266"/>
      <c r="ADC266"/>
      <c r="ADD266"/>
      <c r="ADE266"/>
      <c r="ADF266"/>
      <c r="ADG266"/>
      <c r="ADH266"/>
      <c r="ADI266"/>
      <c r="ADJ266"/>
      <c r="ADK266"/>
      <c r="ADL266"/>
      <c r="ADM266"/>
      <c r="ADN266"/>
      <c r="ADO266"/>
      <c r="ADP266"/>
      <c r="ADQ266"/>
      <c r="ADR266"/>
      <c r="ADS266"/>
      <c r="ADT266"/>
      <c r="ADU266"/>
      <c r="ADV266"/>
      <c r="ADW266"/>
      <c r="ADX266"/>
      <c r="ADY266"/>
      <c r="ADZ266"/>
      <c r="AEA266"/>
      <c r="AEB266"/>
      <c r="AEC266"/>
      <c r="AED266"/>
      <c r="AEE266"/>
      <c r="AEF266"/>
      <c r="AEG266"/>
      <c r="AEH266"/>
      <c r="AEI266"/>
      <c r="AEJ266"/>
      <c r="AEK266"/>
      <c r="AEL266"/>
      <c r="AEM266"/>
      <c r="AEN266"/>
      <c r="AEO266"/>
      <c r="AEP266"/>
      <c r="AEQ266"/>
      <c r="AER266"/>
      <c r="AES266"/>
      <c r="AET266"/>
      <c r="AEU266"/>
      <c r="AEV266"/>
      <c r="AEW266"/>
      <c r="AEX266"/>
      <c r="AEY266"/>
      <c r="AEZ266"/>
      <c r="AFA266"/>
      <c r="AFB266"/>
      <c r="AFC266"/>
      <c r="AFD266"/>
      <c r="AFE266"/>
      <c r="AFF266"/>
      <c r="AFG266"/>
      <c r="AFH266"/>
      <c r="AFI266"/>
      <c r="AFJ266"/>
      <c r="AFK266"/>
      <c r="AFL266"/>
      <c r="AFM266"/>
      <c r="AFN266"/>
      <c r="AFO266"/>
      <c r="AFP266"/>
      <c r="AFQ266"/>
      <c r="AFR266"/>
      <c r="AFS266"/>
      <c r="AFT266"/>
      <c r="AFU266"/>
      <c r="AFV266"/>
      <c r="AFW266"/>
      <c r="AFX266"/>
      <c r="AFY266"/>
      <c r="AFZ266"/>
      <c r="AGA266"/>
      <c r="AGB266"/>
      <c r="AGC266"/>
      <c r="AGD266"/>
      <c r="AGE266"/>
      <c r="AGF266"/>
      <c r="AGG266"/>
      <c r="AGH266"/>
      <c r="AGI266"/>
      <c r="AGJ266"/>
      <c r="AGK266"/>
      <c r="AGL266"/>
      <c r="AGM266"/>
      <c r="AGN266"/>
      <c r="AGO266"/>
      <c r="AGP266"/>
      <c r="AGQ266"/>
      <c r="AGR266"/>
      <c r="AGS266"/>
      <c r="AGT266"/>
      <c r="AGU266"/>
      <c r="AGV266"/>
      <c r="AGW266"/>
      <c r="AGX266"/>
      <c r="AGY266"/>
      <c r="AGZ266"/>
      <c r="AHA266"/>
      <c r="AHB266"/>
      <c r="AHC266"/>
      <c r="AHD266"/>
      <c r="AHE266"/>
      <c r="AHF266"/>
      <c r="AHG266"/>
      <c r="AHH266"/>
      <c r="AHI266"/>
      <c r="AHJ266"/>
      <c r="AHK266"/>
      <c r="AHL266"/>
      <c r="AHM266"/>
      <c r="AHN266"/>
      <c r="AHO266"/>
      <c r="AHP266"/>
      <c r="AHQ266"/>
      <c r="AHR266"/>
      <c r="AHS266"/>
      <c r="AHT266"/>
      <c r="AHU266"/>
      <c r="AHV266"/>
      <c r="AHW266"/>
      <c r="AHX266"/>
      <c r="AHY266"/>
      <c r="AHZ266"/>
      <c r="AIA266"/>
      <c r="AIB266"/>
      <c r="AIC266"/>
      <c r="AID266"/>
      <c r="AIE266"/>
      <c r="AIF266"/>
      <c r="AIG266"/>
      <c r="AIH266"/>
      <c r="AII266"/>
      <c r="AIJ266"/>
      <c r="AIK266"/>
      <c r="AIL266"/>
      <c r="AIM266"/>
      <c r="AIN266"/>
      <c r="AIO266"/>
      <c r="AIP266"/>
      <c r="AIQ266"/>
      <c r="AIR266"/>
      <c r="AIS266"/>
      <c r="AIT266"/>
      <c r="AIU266"/>
      <c r="AIV266"/>
      <c r="AIW266"/>
      <c r="AIX266"/>
      <c r="AIY266"/>
      <c r="AIZ266"/>
      <c r="AJA266"/>
      <c r="AJB266"/>
      <c r="AJC266"/>
      <c r="AJD266"/>
      <c r="AJE266"/>
      <c r="AJF266"/>
      <c r="AJG266"/>
      <c r="AJH266"/>
      <c r="AJI266"/>
      <c r="AJJ266"/>
      <c r="AJK266"/>
      <c r="AJL266"/>
      <c r="AJM266"/>
      <c r="AJN266"/>
      <c r="AJO266"/>
      <c r="AJP266"/>
      <c r="AJQ266"/>
      <c r="AJR266"/>
      <c r="AJS266"/>
      <c r="AJT266"/>
      <c r="AJU266"/>
      <c r="AJV266"/>
      <c r="AJW266"/>
      <c r="AJX266"/>
      <c r="AJY266"/>
      <c r="AJZ266"/>
      <c r="AKA266"/>
      <c r="AKB266"/>
      <c r="AKC266"/>
      <c r="AKD266"/>
      <c r="AKE266"/>
      <c r="AKF266"/>
      <c r="AKG266"/>
      <c r="AKH266"/>
      <c r="AKI266"/>
      <c r="AKJ266"/>
      <c r="AKK266"/>
      <c r="AKL266"/>
      <c r="AKM266"/>
      <c r="AKN266"/>
      <c r="AKO266"/>
      <c r="AKP266"/>
      <c r="AKQ266"/>
      <c r="AKR266"/>
      <c r="AKS266"/>
      <c r="AKT266"/>
      <c r="AKU266"/>
      <c r="AKV266"/>
      <c r="AKW266"/>
      <c r="AKX266"/>
      <c r="AKY266"/>
      <c r="AKZ266"/>
      <c r="ALA266"/>
      <c r="ALB266"/>
      <c r="ALC266"/>
      <c r="ALD266"/>
      <c r="ALE266"/>
      <c r="ALF266"/>
      <c r="ALG266"/>
      <c r="ALH266"/>
      <c r="ALI266"/>
      <c r="ALJ266"/>
      <c r="ALK266"/>
      <c r="ALL266"/>
      <c r="ALM266"/>
      <c r="ALN266"/>
      <c r="ALO266"/>
      <c r="ALP266"/>
      <c r="ALQ266"/>
      <c r="ALR266"/>
      <c r="ALS266"/>
      <c r="ALT266"/>
      <c r="ALU266"/>
      <c r="ALV266"/>
      <c r="ALW266"/>
      <c r="ALX266"/>
      <c r="ALY266"/>
      <c r="ALZ266"/>
      <c r="AMA266"/>
      <c r="AMB266"/>
      <c r="AMC266"/>
      <c r="AMD266"/>
      <c r="AME266"/>
      <c r="AMF266"/>
      <c r="AMG266"/>
    </row>
    <row r="267" spans="1:1021" ht="24.75" customHeight="1" x14ac:dyDescent="0.2">
      <c r="A267" s="114" t="s">
        <v>476</v>
      </c>
      <c r="B267" s="115" t="s">
        <v>305</v>
      </c>
      <c r="C267" s="121">
        <v>1086</v>
      </c>
      <c r="D267" s="117" t="s">
        <v>747</v>
      </c>
      <c r="E267" s="118" t="s">
        <v>500</v>
      </c>
      <c r="F267" s="102">
        <v>0.15</v>
      </c>
      <c r="G267" s="119">
        <v>0</v>
      </c>
      <c r="H267" s="132"/>
      <c r="I267" s="120">
        <f t="shared" si="6"/>
        <v>0</v>
      </c>
      <c r="J267" s="124">
        <v>1</v>
      </c>
      <c r="K267" s="124">
        <v>0.15</v>
      </c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  <c r="PI267"/>
      <c r="PJ267"/>
      <c r="PK267"/>
      <c r="PL267"/>
      <c r="PM267"/>
      <c r="PN267"/>
      <c r="PO267"/>
      <c r="PP267"/>
      <c r="PQ267"/>
      <c r="PR267"/>
      <c r="PS267"/>
      <c r="PT267"/>
      <c r="PU267"/>
      <c r="PV267"/>
      <c r="PW267"/>
      <c r="PX267"/>
      <c r="PY267"/>
      <c r="PZ267"/>
      <c r="QA267"/>
      <c r="QB267"/>
      <c r="QC267"/>
      <c r="QD267"/>
      <c r="QE267"/>
      <c r="QF267"/>
      <c r="QG267"/>
      <c r="QH267"/>
      <c r="QI267"/>
      <c r="QJ267"/>
      <c r="QK267"/>
      <c r="QL267"/>
      <c r="QM267"/>
      <c r="QN267"/>
      <c r="QO267"/>
      <c r="QP267"/>
      <c r="QQ267"/>
      <c r="QR267"/>
      <c r="QS267"/>
      <c r="QT267"/>
      <c r="QU267"/>
      <c r="QV267"/>
      <c r="QW267"/>
      <c r="QX267"/>
      <c r="QY267"/>
      <c r="QZ267"/>
      <c r="RA267"/>
      <c r="RB267"/>
      <c r="RC267"/>
      <c r="RD267"/>
      <c r="RE267"/>
      <c r="RF267"/>
      <c r="RG267"/>
      <c r="RH267"/>
      <c r="RI267"/>
      <c r="RJ267"/>
      <c r="RK267"/>
      <c r="RL267"/>
      <c r="RM267"/>
      <c r="RN267"/>
      <c r="RO267"/>
      <c r="RP267"/>
      <c r="RQ267"/>
      <c r="RR267"/>
      <c r="RS267"/>
      <c r="RT267"/>
      <c r="RU267"/>
      <c r="RV267"/>
      <c r="RW267"/>
      <c r="RX267"/>
      <c r="RY267"/>
      <c r="RZ267"/>
      <c r="SA267"/>
      <c r="SB267"/>
      <c r="SC267"/>
      <c r="SD267"/>
      <c r="SE267"/>
      <c r="SF267"/>
      <c r="SG267"/>
      <c r="SH267"/>
      <c r="SI267"/>
      <c r="SJ267"/>
      <c r="SK267"/>
      <c r="SL267"/>
      <c r="SM267"/>
      <c r="SN267"/>
      <c r="SO267"/>
      <c r="SP267"/>
      <c r="SQ267"/>
      <c r="SR267"/>
      <c r="SS267"/>
      <c r="ST267"/>
      <c r="SU267"/>
      <c r="SV267"/>
      <c r="SW267"/>
      <c r="SX267"/>
      <c r="SY267"/>
      <c r="SZ267"/>
      <c r="TA267"/>
      <c r="TB267"/>
      <c r="TC267"/>
      <c r="TD267"/>
      <c r="TE267"/>
      <c r="TF267"/>
      <c r="TG267"/>
      <c r="TH267"/>
      <c r="TI267"/>
      <c r="TJ267"/>
      <c r="TK267"/>
      <c r="TL267"/>
      <c r="TM267"/>
      <c r="TN267"/>
      <c r="TO267"/>
      <c r="TP267"/>
      <c r="TQ267"/>
      <c r="TR267"/>
      <c r="TS267"/>
      <c r="TT267"/>
      <c r="TU267"/>
      <c r="TV267"/>
      <c r="TW267"/>
      <c r="TX267"/>
      <c r="TY267"/>
      <c r="TZ267"/>
      <c r="UA267"/>
      <c r="UB267"/>
      <c r="UC267"/>
      <c r="UD267"/>
      <c r="UE267"/>
      <c r="UF267"/>
      <c r="UG267"/>
      <c r="UH267"/>
      <c r="UI267"/>
      <c r="UJ267"/>
      <c r="UK267"/>
      <c r="UL267"/>
      <c r="UM267"/>
      <c r="UN267"/>
      <c r="UO267"/>
      <c r="UP267"/>
      <c r="UQ267"/>
      <c r="UR267"/>
      <c r="US267"/>
      <c r="UT267"/>
      <c r="UU267"/>
      <c r="UV267"/>
      <c r="UW267"/>
      <c r="UX267"/>
      <c r="UY267"/>
      <c r="UZ267"/>
      <c r="VA267"/>
      <c r="VB267"/>
      <c r="VC267"/>
      <c r="VD267"/>
      <c r="VE267"/>
      <c r="VF267"/>
      <c r="VG267"/>
      <c r="VH267"/>
      <c r="VI267"/>
      <c r="VJ267"/>
      <c r="VK267"/>
      <c r="VL267"/>
      <c r="VM267"/>
      <c r="VN267"/>
      <c r="VO267"/>
      <c r="VP267"/>
      <c r="VQ267"/>
      <c r="VR267"/>
      <c r="VS267"/>
      <c r="VT267"/>
      <c r="VU267"/>
      <c r="VV267"/>
      <c r="VW267"/>
      <c r="VX267"/>
      <c r="VY267"/>
      <c r="VZ267"/>
      <c r="WA267"/>
      <c r="WB267"/>
      <c r="WC267"/>
      <c r="WD267"/>
      <c r="WE267"/>
      <c r="WF267"/>
      <c r="WG267"/>
      <c r="WH267"/>
      <c r="WI267"/>
      <c r="WJ267"/>
      <c r="WK267"/>
      <c r="WL267"/>
      <c r="WM267"/>
      <c r="WN267"/>
      <c r="WO267"/>
      <c r="WP267"/>
      <c r="WQ267"/>
      <c r="WR267"/>
      <c r="WS267"/>
      <c r="WT267"/>
      <c r="WU267"/>
      <c r="WV267"/>
      <c r="WW267"/>
      <c r="WX267"/>
      <c r="WY267"/>
      <c r="WZ267"/>
      <c r="XA267"/>
      <c r="XB267"/>
      <c r="XC267"/>
      <c r="XD267"/>
      <c r="XE267"/>
      <c r="XF267"/>
      <c r="XG267"/>
      <c r="XH267"/>
      <c r="XI267"/>
      <c r="XJ267"/>
      <c r="XK267"/>
      <c r="XL267"/>
      <c r="XM267"/>
      <c r="XN267"/>
      <c r="XO267"/>
      <c r="XP267"/>
      <c r="XQ267"/>
      <c r="XR267"/>
      <c r="XS267"/>
      <c r="XT267"/>
      <c r="XU267"/>
      <c r="XV267"/>
      <c r="XW267"/>
      <c r="XX267"/>
      <c r="XY267"/>
      <c r="XZ267"/>
      <c r="YA267"/>
      <c r="YB267"/>
      <c r="YC267"/>
      <c r="YD267"/>
      <c r="YE267"/>
      <c r="YF267"/>
      <c r="YG267"/>
      <c r="YH267"/>
      <c r="YI267"/>
      <c r="YJ267"/>
      <c r="YK267"/>
      <c r="YL267"/>
      <c r="YM267"/>
      <c r="YN267"/>
      <c r="YO267"/>
      <c r="YP267"/>
      <c r="YQ267"/>
      <c r="YR267"/>
      <c r="YS267"/>
      <c r="YT267"/>
      <c r="YU267"/>
      <c r="YV267"/>
      <c r="YW267"/>
      <c r="YX267"/>
      <c r="YY267"/>
      <c r="YZ267"/>
      <c r="ZA267"/>
      <c r="ZB267"/>
      <c r="ZC267"/>
      <c r="ZD267"/>
      <c r="ZE267"/>
      <c r="ZF267"/>
      <c r="ZG267"/>
      <c r="ZH267"/>
      <c r="ZI267"/>
      <c r="ZJ267"/>
      <c r="ZK267"/>
      <c r="ZL267"/>
      <c r="ZM267"/>
      <c r="ZN267"/>
      <c r="ZO267"/>
      <c r="ZP267"/>
      <c r="ZQ267"/>
      <c r="ZR267"/>
      <c r="ZS267"/>
      <c r="ZT267"/>
      <c r="ZU267"/>
      <c r="ZV267"/>
      <c r="ZW267"/>
      <c r="ZX267"/>
      <c r="ZY267"/>
      <c r="ZZ267"/>
      <c r="AAA267"/>
      <c r="AAB267"/>
      <c r="AAC267"/>
      <c r="AAD267"/>
      <c r="AAE267"/>
      <c r="AAF267"/>
      <c r="AAG267"/>
      <c r="AAH267"/>
      <c r="AAI267"/>
      <c r="AAJ267"/>
      <c r="AAK267"/>
      <c r="AAL267"/>
      <c r="AAM267"/>
      <c r="AAN267"/>
      <c r="AAO267"/>
      <c r="AAP267"/>
      <c r="AAQ267"/>
      <c r="AAR267"/>
      <c r="AAS267"/>
      <c r="AAT267"/>
      <c r="AAU267"/>
      <c r="AAV267"/>
      <c r="AAW267"/>
      <c r="AAX267"/>
      <c r="AAY267"/>
      <c r="AAZ267"/>
      <c r="ABA267"/>
      <c r="ABB267"/>
      <c r="ABC267"/>
      <c r="ABD267"/>
      <c r="ABE267"/>
      <c r="ABF267"/>
      <c r="ABG267"/>
      <c r="ABH267"/>
      <c r="ABI267"/>
      <c r="ABJ267"/>
      <c r="ABK267"/>
      <c r="ABL267"/>
      <c r="ABM267"/>
      <c r="ABN267"/>
      <c r="ABO267"/>
      <c r="ABP267"/>
      <c r="ABQ267"/>
      <c r="ABR267"/>
      <c r="ABS267"/>
      <c r="ABT267"/>
      <c r="ABU267"/>
      <c r="ABV267"/>
      <c r="ABW267"/>
      <c r="ABX267"/>
      <c r="ABY267"/>
      <c r="ABZ267"/>
      <c r="ACA267"/>
      <c r="ACB267"/>
      <c r="ACC267"/>
      <c r="ACD267"/>
      <c r="ACE267"/>
      <c r="ACF267"/>
      <c r="ACG267"/>
      <c r="ACH267"/>
      <c r="ACI267"/>
      <c r="ACJ267"/>
      <c r="ACK267"/>
      <c r="ACL267"/>
      <c r="ACM267"/>
      <c r="ACN267"/>
      <c r="ACO267"/>
      <c r="ACP267"/>
      <c r="ACQ267"/>
      <c r="ACR267"/>
      <c r="ACS267"/>
      <c r="ACT267"/>
      <c r="ACU267"/>
      <c r="ACV267"/>
      <c r="ACW267"/>
      <c r="ACX267"/>
      <c r="ACY267"/>
      <c r="ACZ267"/>
      <c r="ADA267"/>
      <c r="ADB267"/>
      <c r="ADC267"/>
      <c r="ADD267"/>
      <c r="ADE267"/>
      <c r="ADF267"/>
      <c r="ADG267"/>
      <c r="ADH267"/>
      <c r="ADI267"/>
      <c r="ADJ267"/>
      <c r="ADK267"/>
      <c r="ADL267"/>
      <c r="ADM267"/>
      <c r="ADN267"/>
      <c r="ADO267"/>
      <c r="ADP267"/>
      <c r="ADQ267"/>
      <c r="ADR267"/>
      <c r="ADS267"/>
      <c r="ADT267"/>
      <c r="ADU267"/>
      <c r="ADV267"/>
      <c r="ADW267"/>
      <c r="ADX267"/>
      <c r="ADY267"/>
      <c r="ADZ267"/>
      <c r="AEA267"/>
      <c r="AEB267"/>
      <c r="AEC267"/>
      <c r="AED267"/>
      <c r="AEE267"/>
      <c r="AEF267"/>
      <c r="AEG267"/>
      <c r="AEH267"/>
      <c r="AEI267"/>
      <c r="AEJ267"/>
      <c r="AEK267"/>
      <c r="AEL267"/>
      <c r="AEM267"/>
      <c r="AEN267"/>
      <c r="AEO267"/>
      <c r="AEP267"/>
      <c r="AEQ267"/>
      <c r="AER267"/>
      <c r="AES267"/>
      <c r="AET267"/>
      <c r="AEU267"/>
      <c r="AEV267"/>
      <c r="AEW267"/>
      <c r="AEX267"/>
      <c r="AEY267"/>
      <c r="AEZ267"/>
      <c r="AFA267"/>
      <c r="AFB267"/>
      <c r="AFC267"/>
      <c r="AFD267"/>
      <c r="AFE267"/>
      <c r="AFF267"/>
      <c r="AFG267"/>
      <c r="AFH267"/>
      <c r="AFI267"/>
      <c r="AFJ267"/>
      <c r="AFK267"/>
      <c r="AFL267"/>
      <c r="AFM267"/>
      <c r="AFN267"/>
      <c r="AFO267"/>
      <c r="AFP267"/>
      <c r="AFQ267"/>
      <c r="AFR267"/>
      <c r="AFS267"/>
      <c r="AFT267"/>
      <c r="AFU267"/>
      <c r="AFV267"/>
      <c r="AFW267"/>
      <c r="AFX267"/>
      <c r="AFY267"/>
      <c r="AFZ267"/>
      <c r="AGA267"/>
      <c r="AGB267"/>
      <c r="AGC267"/>
      <c r="AGD267"/>
      <c r="AGE267"/>
      <c r="AGF267"/>
      <c r="AGG267"/>
      <c r="AGH267"/>
      <c r="AGI267"/>
      <c r="AGJ267"/>
      <c r="AGK267"/>
      <c r="AGL267"/>
      <c r="AGM267"/>
      <c r="AGN267"/>
      <c r="AGO267"/>
      <c r="AGP267"/>
      <c r="AGQ267"/>
      <c r="AGR267"/>
      <c r="AGS267"/>
      <c r="AGT267"/>
      <c r="AGU267"/>
      <c r="AGV267"/>
      <c r="AGW267"/>
      <c r="AGX267"/>
      <c r="AGY267"/>
      <c r="AGZ267"/>
      <c r="AHA267"/>
      <c r="AHB267"/>
      <c r="AHC267"/>
      <c r="AHD267"/>
      <c r="AHE267"/>
      <c r="AHF267"/>
      <c r="AHG267"/>
      <c r="AHH267"/>
      <c r="AHI267"/>
      <c r="AHJ267"/>
      <c r="AHK267"/>
      <c r="AHL267"/>
      <c r="AHM267"/>
      <c r="AHN267"/>
      <c r="AHO267"/>
      <c r="AHP267"/>
      <c r="AHQ267"/>
      <c r="AHR267"/>
      <c r="AHS267"/>
      <c r="AHT267"/>
      <c r="AHU267"/>
      <c r="AHV267"/>
      <c r="AHW267"/>
      <c r="AHX267"/>
      <c r="AHY267"/>
      <c r="AHZ267"/>
      <c r="AIA267"/>
      <c r="AIB267"/>
      <c r="AIC267"/>
      <c r="AID267"/>
      <c r="AIE267"/>
      <c r="AIF267"/>
      <c r="AIG267"/>
      <c r="AIH267"/>
      <c r="AII267"/>
      <c r="AIJ267"/>
      <c r="AIK267"/>
      <c r="AIL267"/>
      <c r="AIM267"/>
      <c r="AIN267"/>
      <c r="AIO267"/>
      <c r="AIP267"/>
      <c r="AIQ267"/>
      <c r="AIR267"/>
      <c r="AIS267"/>
      <c r="AIT267"/>
      <c r="AIU267"/>
      <c r="AIV267"/>
      <c r="AIW267"/>
      <c r="AIX267"/>
      <c r="AIY267"/>
      <c r="AIZ267"/>
      <c r="AJA267"/>
      <c r="AJB267"/>
      <c r="AJC267"/>
      <c r="AJD267"/>
      <c r="AJE267"/>
      <c r="AJF267"/>
      <c r="AJG267"/>
      <c r="AJH267"/>
      <c r="AJI267"/>
      <c r="AJJ267"/>
      <c r="AJK267"/>
      <c r="AJL267"/>
      <c r="AJM267"/>
      <c r="AJN267"/>
      <c r="AJO267"/>
      <c r="AJP267"/>
      <c r="AJQ267"/>
      <c r="AJR267"/>
      <c r="AJS267"/>
      <c r="AJT267"/>
      <c r="AJU267"/>
      <c r="AJV267"/>
      <c r="AJW267"/>
      <c r="AJX267"/>
      <c r="AJY267"/>
      <c r="AJZ267"/>
      <c r="AKA267"/>
      <c r="AKB267"/>
      <c r="AKC267"/>
      <c r="AKD267"/>
      <c r="AKE267"/>
      <c r="AKF267"/>
      <c r="AKG267"/>
      <c r="AKH267"/>
      <c r="AKI267"/>
      <c r="AKJ267"/>
      <c r="AKK267"/>
      <c r="AKL267"/>
      <c r="AKM267"/>
      <c r="AKN267"/>
      <c r="AKO267"/>
      <c r="AKP267"/>
      <c r="AKQ267"/>
      <c r="AKR267"/>
      <c r="AKS267"/>
      <c r="AKT267"/>
      <c r="AKU267"/>
      <c r="AKV267"/>
      <c r="AKW267"/>
      <c r="AKX267"/>
      <c r="AKY267"/>
      <c r="AKZ267"/>
      <c r="ALA267"/>
      <c r="ALB267"/>
      <c r="ALC267"/>
      <c r="ALD267"/>
      <c r="ALE267"/>
      <c r="ALF267"/>
      <c r="ALG267"/>
      <c r="ALH267"/>
      <c r="ALI267"/>
      <c r="ALJ267"/>
      <c r="ALK267"/>
      <c r="ALL267"/>
      <c r="ALM267"/>
      <c r="ALN267"/>
      <c r="ALO267"/>
      <c r="ALP267"/>
      <c r="ALQ267"/>
      <c r="ALR267"/>
      <c r="ALS267"/>
      <c r="ALT267"/>
      <c r="ALU267"/>
      <c r="ALV267"/>
      <c r="ALW267"/>
      <c r="ALX267"/>
      <c r="ALY267"/>
      <c r="ALZ267"/>
      <c r="AMA267"/>
      <c r="AMB267"/>
      <c r="AMC267"/>
      <c r="AMD267"/>
      <c r="AME267"/>
      <c r="AMF267"/>
      <c r="AMG267"/>
    </row>
    <row r="268" spans="1:1021" ht="24.75" customHeight="1" x14ac:dyDescent="0.2">
      <c r="A268" s="114" t="s">
        <v>477</v>
      </c>
      <c r="B268" s="115" t="s">
        <v>305</v>
      </c>
      <c r="C268" s="121">
        <v>392</v>
      </c>
      <c r="D268" s="117" t="s">
        <v>641</v>
      </c>
      <c r="E268" s="118" t="s">
        <v>500</v>
      </c>
      <c r="F268" s="102">
        <v>0.65</v>
      </c>
      <c r="G268" s="119">
        <v>9.1</v>
      </c>
      <c r="H268" s="132"/>
      <c r="I268" s="120">
        <f t="shared" si="6"/>
        <v>0</v>
      </c>
      <c r="J268" s="124">
        <v>1</v>
      </c>
      <c r="K268" s="124">
        <v>0.15</v>
      </c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PQ268"/>
      <c r="PR268"/>
      <c r="PS268"/>
      <c r="PT268"/>
      <c r="PU268"/>
      <c r="PV268"/>
      <c r="PW268"/>
      <c r="PX268"/>
      <c r="PY268"/>
      <c r="PZ268"/>
      <c r="QA268"/>
      <c r="QB268"/>
      <c r="QC268"/>
      <c r="QD268"/>
      <c r="QE268"/>
      <c r="QF268"/>
      <c r="QG268"/>
      <c r="QH268"/>
      <c r="QI268"/>
      <c r="QJ268"/>
      <c r="QK268"/>
      <c r="QL268"/>
      <c r="QM268"/>
      <c r="QN268"/>
      <c r="QO268"/>
      <c r="QP268"/>
      <c r="QQ268"/>
      <c r="QR268"/>
      <c r="QS268"/>
      <c r="QT268"/>
      <c r="QU268"/>
      <c r="QV268"/>
      <c r="QW268"/>
      <c r="QX268"/>
      <c r="QY268"/>
      <c r="QZ268"/>
      <c r="RA268"/>
      <c r="RB268"/>
      <c r="RC268"/>
      <c r="RD268"/>
      <c r="RE268"/>
      <c r="RF268"/>
      <c r="RG268"/>
      <c r="RH268"/>
      <c r="RI268"/>
      <c r="RJ268"/>
      <c r="RK268"/>
      <c r="RL268"/>
      <c r="RM268"/>
      <c r="RN268"/>
      <c r="RO268"/>
      <c r="RP268"/>
      <c r="RQ268"/>
      <c r="RR268"/>
      <c r="RS268"/>
      <c r="RT268"/>
      <c r="RU268"/>
      <c r="RV268"/>
      <c r="RW268"/>
      <c r="RX268"/>
      <c r="RY268"/>
      <c r="RZ268"/>
      <c r="SA268"/>
      <c r="SB268"/>
      <c r="SC268"/>
      <c r="SD268"/>
      <c r="SE268"/>
      <c r="SF268"/>
      <c r="SG268"/>
      <c r="SH268"/>
      <c r="SI268"/>
      <c r="SJ268"/>
      <c r="SK268"/>
      <c r="SL268"/>
      <c r="SM268"/>
      <c r="SN268"/>
      <c r="SO268"/>
      <c r="SP268"/>
      <c r="SQ268"/>
      <c r="SR268"/>
      <c r="SS268"/>
      <c r="ST268"/>
      <c r="SU268"/>
      <c r="SV268"/>
      <c r="SW268"/>
      <c r="SX268"/>
      <c r="SY268"/>
      <c r="SZ268"/>
      <c r="TA268"/>
      <c r="TB268"/>
      <c r="TC268"/>
      <c r="TD268"/>
      <c r="TE268"/>
      <c r="TF268"/>
      <c r="TG268"/>
      <c r="TH268"/>
      <c r="TI268"/>
      <c r="TJ268"/>
      <c r="TK268"/>
      <c r="TL268"/>
      <c r="TM268"/>
      <c r="TN268"/>
      <c r="TO268"/>
      <c r="TP268"/>
      <c r="TQ268"/>
      <c r="TR268"/>
      <c r="TS268"/>
      <c r="TT268"/>
      <c r="TU268"/>
      <c r="TV268"/>
      <c r="TW268"/>
      <c r="TX268"/>
      <c r="TY268"/>
      <c r="TZ268"/>
      <c r="UA268"/>
      <c r="UB268"/>
      <c r="UC268"/>
      <c r="UD268"/>
      <c r="UE268"/>
      <c r="UF268"/>
      <c r="UG268"/>
      <c r="UH268"/>
      <c r="UI268"/>
      <c r="UJ268"/>
      <c r="UK268"/>
      <c r="UL268"/>
      <c r="UM268"/>
      <c r="UN268"/>
      <c r="UO268"/>
      <c r="UP268"/>
      <c r="UQ268"/>
      <c r="UR268"/>
      <c r="US268"/>
      <c r="UT268"/>
      <c r="UU268"/>
      <c r="UV268"/>
      <c r="UW268"/>
      <c r="UX268"/>
      <c r="UY268"/>
      <c r="UZ268"/>
      <c r="VA268"/>
      <c r="VB268"/>
      <c r="VC268"/>
      <c r="VD268"/>
      <c r="VE268"/>
      <c r="VF268"/>
      <c r="VG268"/>
      <c r="VH268"/>
      <c r="VI268"/>
      <c r="VJ268"/>
      <c r="VK268"/>
      <c r="VL268"/>
      <c r="VM268"/>
      <c r="VN268"/>
      <c r="VO268"/>
      <c r="VP268"/>
      <c r="VQ268"/>
      <c r="VR268"/>
      <c r="VS268"/>
      <c r="VT268"/>
      <c r="VU268"/>
      <c r="VV268"/>
      <c r="VW268"/>
      <c r="VX268"/>
      <c r="VY268"/>
      <c r="VZ268"/>
      <c r="WA268"/>
      <c r="WB268"/>
      <c r="WC268"/>
      <c r="WD268"/>
      <c r="WE268"/>
      <c r="WF268"/>
      <c r="WG268"/>
      <c r="WH268"/>
      <c r="WI268"/>
      <c r="WJ268"/>
      <c r="WK268"/>
      <c r="WL268"/>
      <c r="WM268"/>
      <c r="WN268"/>
      <c r="WO268"/>
      <c r="WP268"/>
      <c r="WQ268"/>
      <c r="WR268"/>
      <c r="WS268"/>
      <c r="WT268"/>
      <c r="WU268"/>
      <c r="WV268"/>
      <c r="WW268"/>
      <c r="WX268"/>
      <c r="WY268"/>
      <c r="WZ268"/>
      <c r="XA268"/>
      <c r="XB268"/>
      <c r="XC268"/>
      <c r="XD268"/>
      <c r="XE268"/>
      <c r="XF268"/>
      <c r="XG268"/>
      <c r="XH268"/>
      <c r="XI268"/>
      <c r="XJ268"/>
      <c r="XK268"/>
      <c r="XL268"/>
      <c r="XM268"/>
      <c r="XN268"/>
      <c r="XO268"/>
      <c r="XP268"/>
      <c r="XQ268"/>
      <c r="XR268"/>
      <c r="XS268"/>
      <c r="XT268"/>
      <c r="XU268"/>
      <c r="XV268"/>
      <c r="XW268"/>
      <c r="XX268"/>
      <c r="XY268"/>
      <c r="XZ268"/>
      <c r="YA268"/>
      <c r="YB268"/>
      <c r="YC268"/>
      <c r="YD268"/>
      <c r="YE268"/>
      <c r="YF268"/>
      <c r="YG268"/>
      <c r="YH268"/>
      <c r="YI268"/>
      <c r="YJ268"/>
      <c r="YK268"/>
      <c r="YL268"/>
      <c r="YM268"/>
      <c r="YN268"/>
      <c r="YO268"/>
      <c r="YP268"/>
      <c r="YQ268"/>
      <c r="YR268"/>
      <c r="YS268"/>
      <c r="YT268"/>
      <c r="YU268"/>
      <c r="YV268"/>
      <c r="YW268"/>
      <c r="YX268"/>
      <c r="YY268"/>
      <c r="YZ268"/>
      <c r="ZA268"/>
      <c r="ZB268"/>
      <c r="ZC268"/>
      <c r="ZD268"/>
      <c r="ZE268"/>
      <c r="ZF268"/>
      <c r="ZG268"/>
      <c r="ZH268"/>
      <c r="ZI268"/>
      <c r="ZJ268"/>
      <c r="ZK268"/>
      <c r="ZL268"/>
      <c r="ZM268"/>
      <c r="ZN268"/>
      <c r="ZO268"/>
      <c r="ZP268"/>
      <c r="ZQ268"/>
      <c r="ZR268"/>
      <c r="ZS268"/>
      <c r="ZT268"/>
      <c r="ZU268"/>
      <c r="ZV268"/>
      <c r="ZW268"/>
      <c r="ZX268"/>
      <c r="ZY268"/>
      <c r="ZZ268"/>
      <c r="AAA268"/>
      <c r="AAB268"/>
      <c r="AAC268"/>
      <c r="AAD268"/>
      <c r="AAE268"/>
      <c r="AAF268"/>
      <c r="AAG268"/>
      <c r="AAH268"/>
      <c r="AAI268"/>
      <c r="AAJ268"/>
      <c r="AAK268"/>
      <c r="AAL268"/>
      <c r="AAM268"/>
      <c r="AAN268"/>
      <c r="AAO268"/>
      <c r="AAP268"/>
      <c r="AAQ268"/>
      <c r="AAR268"/>
      <c r="AAS268"/>
      <c r="AAT268"/>
      <c r="AAU268"/>
      <c r="AAV268"/>
      <c r="AAW268"/>
      <c r="AAX268"/>
      <c r="AAY268"/>
      <c r="AAZ268"/>
      <c r="ABA268"/>
      <c r="ABB268"/>
      <c r="ABC268"/>
      <c r="ABD268"/>
      <c r="ABE268"/>
      <c r="ABF268"/>
      <c r="ABG268"/>
      <c r="ABH268"/>
      <c r="ABI268"/>
      <c r="ABJ268"/>
      <c r="ABK268"/>
      <c r="ABL268"/>
      <c r="ABM268"/>
      <c r="ABN268"/>
      <c r="ABO268"/>
      <c r="ABP268"/>
      <c r="ABQ268"/>
      <c r="ABR268"/>
      <c r="ABS268"/>
      <c r="ABT268"/>
      <c r="ABU268"/>
      <c r="ABV268"/>
      <c r="ABW268"/>
      <c r="ABX268"/>
      <c r="ABY268"/>
      <c r="ABZ268"/>
      <c r="ACA268"/>
      <c r="ACB268"/>
      <c r="ACC268"/>
      <c r="ACD268"/>
      <c r="ACE268"/>
      <c r="ACF268"/>
      <c r="ACG268"/>
      <c r="ACH268"/>
      <c r="ACI268"/>
      <c r="ACJ268"/>
      <c r="ACK268"/>
      <c r="ACL268"/>
      <c r="ACM268"/>
      <c r="ACN268"/>
      <c r="ACO268"/>
      <c r="ACP268"/>
      <c r="ACQ268"/>
      <c r="ACR268"/>
      <c r="ACS268"/>
      <c r="ACT268"/>
      <c r="ACU268"/>
      <c r="ACV268"/>
      <c r="ACW268"/>
      <c r="ACX268"/>
      <c r="ACY268"/>
      <c r="ACZ268"/>
      <c r="ADA268"/>
      <c r="ADB268"/>
      <c r="ADC268"/>
      <c r="ADD268"/>
      <c r="ADE268"/>
      <c r="ADF268"/>
      <c r="ADG268"/>
      <c r="ADH268"/>
      <c r="ADI268"/>
      <c r="ADJ268"/>
      <c r="ADK268"/>
      <c r="ADL268"/>
      <c r="ADM268"/>
      <c r="ADN268"/>
      <c r="ADO268"/>
      <c r="ADP268"/>
      <c r="ADQ268"/>
      <c r="ADR268"/>
      <c r="ADS268"/>
      <c r="ADT268"/>
      <c r="ADU268"/>
      <c r="ADV268"/>
      <c r="ADW268"/>
      <c r="ADX268"/>
      <c r="ADY268"/>
      <c r="ADZ268"/>
      <c r="AEA268"/>
      <c r="AEB268"/>
      <c r="AEC268"/>
      <c r="AED268"/>
      <c r="AEE268"/>
      <c r="AEF268"/>
      <c r="AEG268"/>
      <c r="AEH268"/>
      <c r="AEI268"/>
      <c r="AEJ268"/>
      <c r="AEK268"/>
      <c r="AEL268"/>
      <c r="AEM268"/>
      <c r="AEN268"/>
      <c r="AEO268"/>
      <c r="AEP268"/>
      <c r="AEQ268"/>
      <c r="AER268"/>
      <c r="AES268"/>
      <c r="AET268"/>
      <c r="AEU268"/>
      <c r="AEV268"/>
      <c r="AEW268"/>
      <c r="AEX268"/>
      <c r="AEY268"/>
      <c r="AEZ268"/>
      <c r="AFA268"/>
      <c r="AFB268"/>
      <c r="AFC268"/>
      <c r="AFD268"/>
      <c r="AFE268"/>
      <c r="AFF268"/>
      <c r="AFG268"/>
      <c r="AFH268"/>
      <c r="AFI268"/>
      <c r="AFJ268"/>
      <c r="AFK268"/>
      <c r="AFL268"/>
      <c r="AFM268"/>
      <c r="AFN268"/>
      <c r="AFO268"/>
      <c r="AFP268"/>
      <c r="AFQ268"/>
      <c r="AFR268"/>
      <c r="AFS268"/>
      <c r="AFT268"/>
      <c r="AFU268"/>
      <c r="AFV268"/>
      <c r="AFW268"/>
      <c r="AFX268"/>
      <c r="AFY268"/>
      <c r="AFZ268"/>
      <c r="AGA268"/>
      <c r="AGB268"/>
      <c r="AGC268"/>
      <c r="AGD268"/>
      <c r="AGE268"/>
      <c r="AGF268"/>
      <c r="AGG268"/>
      <c r="AGH268"/>
      <c r="AGI268"/>
      <c r="AGJ268"/>
      <c r="AGK268"/>
      <c r="AGL268"/>
      <c r="AGM268"/>
      <c r="AGN268"/>
      <c r="AGO268"/>
      <c r="AGP268"/>
      <c r="AGQ268"/>
      <c r="AGR268"/>
      <c r="AGS268"/>
      <c r="AGT268"/>
      <c r="AGU268"/>
      <c r="AGV268"/>
      <c r="AGW268"/>
      <c r="AGX268"/>
      <c r="AGY268"/>
      <c r="AGZ268"/>
      <c r="AHA268"/>
      <c r="AHB268"/>
      <c r="AHC268"/>
      <c r="AHD268"/>
      <c r="AHE268"/>
      <c r="AHF268"/>
      <c r="AHG268"/>
      <c r="AHH268"/>
      <c r="AHI268"/>
      <c r="AHJ268"/>
      <c r="AHK268"/>
      <c r="AHL268"/>
      <c r="AHM268"/>
      <c r="AHN268"/>
      <c r="AHO268"/>
      <c r="AHP268"/>
      <c r="AHQ268"/>
      <c r="AHR268"/>
      <c r="AHS268"/>
      <c r="AHT268"/>
      <c r="AHU268"/>
      <c r="AHV268"/>
      <c r="AHW268"/>
      <c r="AHX268"/>
      <c r="AHY268"/>
      <c r="AHZ268"/>
      <c r="AIA268"/>
      <c r="AIB268"/>
      <c r="AIC268"/>
      <c r="AID268"/>
      <c r="AIE268"/>
      <c r="AIF268"/>
      <c r="AIG268"/>
      <c r="AIH268"/>
      <c r="AII268"/>
      <c r="AIJ268"/>
      <c r="AIK268"/>
      <c r="AIL268"/>
      <c r="AIM268"/>
      <c r="AIN268"/>
      <c r="AIO268"/>
      <c r="AIP268"/>
      <c r="AIQ268"/>
      <c r="AIR268"/>
      <c r="AIS268"/>
      <c r="AIT268"/>
      <c r="AIU268"/>
      <c r="AIV268"/>
      <c r="AIW268"/>
      <c r="AIX268"/>
      <c r="AIY268"/>
      <c r="AIZ268"/>
      <c r="AJA268"/>
      <c r="AJB268"/>
      <c r="AJC268"/>
      <c r="AJD268"/>
      <c r="AJE268"/>
      <c r="AJF268"/>
      <c r="AJG268"/>
      <c r="AJH268"/>
      <c r="AJI268"/>
      <c r="AJJ268"/>
      <c r="AJK268"/>
      <c r="AJL268"/>
      <c r="AJM268"/>
      <c r="AJN268"/>
      <c r="AJO268"/>
      <c r="AJP268"/>
      <c r="AJQ268"/>
      <c r="AJR268"/>
      <c r="AJS268"/>
      <c r="AJT268"/>
      <c r="AJU268"/>
      <c r="AJV268"/>
      <c r="AJW268"/>
      <c r="AJX268"/>
      <c r="AJY268"/>
      <c r="AJZ268"/>
      <c r="AKA268"/>
      <c r="AKB268"/>
      <c r="AKC268"/>
      <c r="AKD268"/>
      <c r="AKE268"/>
      <c r="AKF268"/>
      <c r="AKG268"/>
      <c r="AKH268"/>
      <c r="AKI268"/>
      <c r="AKJ268"/>
      <c r="AKK268"/>
      <c r="AKL268"/>
      <c r="AKM268"/>
      <c r="AKN268"/>
      <c r="AKO268"/>
      <c r="AKP268"/>
      <c r="AKQ268"/>
      <c r="AKR268"/>
      <c r="AKS268"/>
      <c r="AKT268"/>
      <c r="AKU268"/>
      <c r="AKV268"/>
      <c r="AKW268"/>
      <c r="AKX268"/>
      <c r="AKY268"/>
      <c r="AKZ268"/>
      <c r="ALA268"/>
      <c r="ALB268"/>
      <c r="ALC268"/>
      <c r="ALD268"/>
      <c r="ALE268"/>
      <c r="ALF268"/>
      <c r="ALG268"/>
      <c r="ALH268"/>
      <c r="ALI268"/>
      <c r="ALJ268"/>
      <c r="ALK268"/>
      <c r="ALL268"/>
      <c r="ALM268"/>
      <c r="ALN268"/>
      <c r="ALO268"/>
      <c r="ALP268"/>
      <c r="ALQ268"/>
      <c r="ALR268"/>
      <c r="ALS268"/>
      <c r="ALT268"/>
      <c r="ALU268"/>
      <c r="ALV268"/>
      <c r="ALW268"/>
      <c r="ALX268"/>
      <c r="ALY268"/>
      <c r="ALZ268"/>
      <c r="AMA268"/>
      <c r="AMB268"/>
      <c r="AMC268"/>
      <c r="AMD268"/>
      <c r="AME268"/>
      <c r="AMF268"/>
      <c r="AMG268"/>
    </row>
    <row r="269" spans="1:1021" ht="24.75" customHeight="1" x14ac:dyDescent="0.2">
      <c r="A269" s="114"/>
      <c r="B269" s="115" t="s">
        <v>305</v>
      </c>
      <c r="C269" s="121">
        <v>2684</v>
      </c>
      <c r="D269" s="117" t="s">
        <v>683</v>
      </c>
      <c r="E269" s="118" t="s">
        <v>642</v>
      </c>
      <c r="F269" s="102">
        <v>1.0169999999999999</v>
      </c>
      <c r="G269" s="119" t="s">
        <v>326</v>
      </c>
      <c r="H269" s="132"/>
      <c r="I269" s="120" t="str">
        <f t="shared" si="6"/>
        <v/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  <c r="PI269"/>
      <c r="PJ269"/>
      <c r="PK269"/>
      <c r="PL269"/>
      <c r="PM269"/>
      <c r="PN269"/>
      <c r="PO269"/>
      <c r="PP269"/>
      <c r="PQ269"/>
      <c r="PR269"/>
      <c r="PS269"/>
      <c r="PT269"/>
      <c r="PU269"/>
      <c r="PV269"/>
      <c r="PW269"/>
      <c r="PX269"/>
      <c r="PY269"/>
      <c r="PZ269"/>
      <c r="QA269"/>
      <c r="QB269"/>
      <c r="QC269"/>
      <c r="QD269"/>
      <c r="QE269"/>
      <c r="QF269"/>
      <c r="QG269"/>
      <c r="QH269"/>
      <c r="QI269"/>
      <c r="QJ269"/>
      <c r="QK269"/>
      <c r="QL269"/>
      <c r="QM269"/>
      <c r="QN269"/>
      <c r="QO269"/>
      <c r="QP269"/>
      <c r="QQ269"/>
      <c r="QR269"/>
      <c r="QS269"/>
      <c r="QT269"/>
      <c r="QU269"/>
      <c r="QV269"/>
      <c r="QW269"/>
      <c r="QX269"/>
      <c r="QY269"/>
      <c r="QZ269"/>
      <c r="RA269"/>
      <c r="RB269"/>
      <c r="RC269"/>
      <c r="RD269"/>
      <c r="RE269"/>
      <c r="RF269"/>
      <c r="RG269"/>
      <c r="RH269"/>
      <c r="RI269"/>
      <c r="RJ269"/>
      <c r="RK269"/>
      <c r="RL269"/>
      <c r="RM269"/>
      <c r="RN269"/>
      <c r="RO269"/>
      <c r="RP269"/>
      <c r="RQ269"/>
      <c r="RR269"/>
      <c r="RS269"/>
      <c r="RT269"/>
      <c r="RU269"/>
      <c r="RV269"/>
      <c r="RW269"/>
      <c r="RX269"/>
      <c r="RY269"/>
      <c r="RZ269"/>
      <c r="SA269"/>
      <c r="SB269"/>
      <c r="SC269"/>
      <c r="SD269"/>
      <c r="SE269"/>
      <c r="SF269"/>
      <c r="SG269"/>
      <c r="SH269"/>
      <c r="SI269"/>
      <c r="SJ269"/>
      <c r="SK269"/>
      <c r="SL269"/>
      <c r="SM269"/>
      <c r="SN269"/>
      <c r="SO269"/>
      <c r="SP269"/>
      <c r="SQ269"/>
      <c r="SR269"/>
      <c r="SS269"/>
      <c r="ST269"/>
      <c r="SU269"/>
      <c r="SV269"/>
      <c r="SW269"/>
      <c r="SX269"/>
      <c r="SY269"/>
      <c r="SZ269"/>
      <c r="TA269"/>
      <c r="TB269"/>
      <c r="TC269"/>
      <c r="TD269"/>
      <c r="TE269"/>
      <c r="TF269"/>
      <c r="TG269"/>
      <c r="TH269"/>
      <c r="TI269"/>
      <c r="TJ269"/>
      <c r="TK269"/>
      <c r="TL269"/>
      <c r="TM269"/>
      <c r="TN269"/>
      <c r="TO269"/>
      <c r="TP269"/>
      <c r="TQ269"/>
      <c r="TR269"/>
      <c r="TS269"/>
      <c r="TT269"/>
      <c r="TU269"/>
      <c r="TV269"/>
      <c r="TW269"/>
      <c r="TX269"/>
      <c r="TY269"/>
      <c r="TZ269"/>
      <c r="UA269"/>
      <c r="UB269"/>
      <c r="UC269"/>
      <c r="UD269"/>
      <c r="UE269"/>
      <c r="UF269"/>
      <c r="UG269"/>
      <c r="UH269"/>
      <c r="UI269"/>
      <c r="UJ269"/>
      <c r="UK269"/>
      <c r="UL269"/>
      <c r="UM269"/>
      <c r="UN269"/>
      <c r="UO269"/>
      <c r="UP269"/>
      <c r="UQ269"/>
      <c r="UR269"/>
      <c r="US269"/>
      <c r="UT269"/>
      <c r="UU269"/>
      <c r="UV269"/>
      <c r="UW269"/>
      <c r="UX269"/>
      <c r="UY269"/>
      <c r="UZ269"/>
      <c r="VA269"/>
      <c r="VB269"/>
      <c r="VC269"/>
      <c r="VD269"/>
      <c r="VE269"/>
      <c r="VF269"/>
      <c r="VG269"/>
      <c r="VH269"/>
      <c r="VI269"/>
      <c r="VJ269"/>
      <c r="VK269"/>
      <c r="VL269"/>
      <c r="VM269"/>
      <c r="VN269"/>
      <c r="VO269"/>
      <c r="VP269"/>
      <c r="VQ269"/>
      <c r="VR269"/>
      <c r="VS269"/>
      <c r="VT269"/>
      <c r="VU269"/>
      <c r="VV269"/>
      <c r="VW269"/>
      <c r="VX269"/>
      <c r="VY269"/>
      <c r="VZ269"/>
      <c r="WA269"/>
      <c r="WB269"/>
      <c r="WC269"/>
      <c r="WD269"/>
      <c r="WE269"/>
      <c r="WF269"/>
      <c r="WG269"/>
      <c r="WH269"/>
      <c r="WI269"/>
      <c r="WJ269"/>
      <c r="WK269"/>
      <c r="WL269"/>
      <c r="WM269"/>
      <c r="WN269"/>
      <c r="WO269"/>
      <c r="WP269"/>
      <c r="WQ269"/>
      <c r="WR269"/>
      <c r="WS269"/>
      <c r="WT269"/>
      <c r="WU269"/>
      <c r="WV269"/>
      <c r="WW269"/>
      <c r="WX269"/>
      <c r="WY269"/>
      <c r="WZ269"/>
      <c r="XA269"/>
      <c r="XB269"/>
      <c r="XC269"/>
      <c r="XD269"/>
      <c r="XE269"/>
      <c r="XF269"/>
      <c r="XG269"/>
      <c r="XH269"/>
      <c r="XI269"/>
      <c r="XJ269"/>
      <c r="XK269"/>
      <c r="XL269"/>
      <c r="XM269"/>
      <c r="XN269"/>
      <c r="XO269"/>
      <c r="XP269"/>
      <c r="XQ269"/>
      <c r="XR269"/>
      <c r="XS269"/>
      <c r="XT269"/>
      <c r="XU269"/>
      <c r="XV269"/>
      <c r="XW269"/>
      <c r="XX269"/>
      <c r="XY269"/>
      <c r="XZ269"/>
      <c r="YA269"/>
      <c r="YB269"/>
      <c r="YC269"/>
      <c r="YD269"/>
      <c r="YE269"/>
      <c r="YF269"/>
      <c r="YG269"/>
      <c r="YH269"/>
      <c r="YI269"/>
      <c r="YJ269"/>
      <c r="YK269"/>
      <c r="YL269"/>
      <c r="YM269"/>
      <c r="YN269"/>
      <c r="YO269"/>
      <c r="YP269"/>
      <c r="YQ269"/>
      <c r="YR269"/>
      <c r="YS269"/>
      <c r="YT269"/>
      <c r="YU269"/>
      <c r="YV269"/>
      <c r="YW269"/>
      <c r="YX269"/>
      <c r="YY269"/>
      <c r="YZ269"/>
      <c r="ZA269"/>
      <c r="ZB269"/>
      <c r="ZC269"/>
      <c r="ZD269"/>
      <c r="ZE269"/>
      <c r="ZF269"/>
      <c r="ZG269"/>
      <c r="ZH269"/>
      <c r="ZI269"/>
      <c r="ZJ269"/>
      <c r="ZK269"/>
      <c r="ZL269"/>
      <c r="ZM269"/>
      <c r="ZN269"/>
      <c r="ZO269"/>
      <c r="ZP269"/>
      <c r="ZQ269"/>
      <c r="ZR269"/>
      <c r="ZS269"/>
      <c r="ZT269"/>
      <c r="ZU269"/>
      <c r="ZV269"/>
      <c r="ZW269"/>
      <c r="ZX269"/>
      <c r="ZY269"/>
      <c r="ZZ269"/>
      <c r="AAA269"/>
      <c r="AAB269"/>
      <c r="AAC269"/>
      <c r="AAD269"/>
      <c r="AAE269"/>
      <c r="AAF269"/>
      <c r="AAG269"/>
      <c r="AAH269"/>
      <c r="AAI269"/>
      <c r="AAJ269"/>
      <c r="AAK269"/>
      <c r="AAL269"/>
      <c r="AAM269"/>
      <c r="AAN269"/>
      <c r="AAO269"/>
      <c r="AAP269"/>
      <c r="AAQ269"/>
      <c r="AAR269"/>
      <c r="AAS269"/>
      <c r="AAT269"/>
      <c r="AAU269"/>
      <c r="AAV269"/>
      <c r="AAW269"/>
      <c r="AAX269"/>
      <c r="AAY269"/>
      <c r="AAZ269"/>
      <c r="ABA269"/>
      <c r="ABB269"/>
      <c r="ABC269"/>
      <c r="ABD269"/>
      <c r="ABE269"/>
      <c r="ABF269"/>
      <c r="ABG269"/>
      <c r="ABH269"/>
      <c r="ABI269"/>
      <c r="ABJ269"/>
      <c r="ABK269"/>
      <c r="ABL269"/>
      <c r="ABM269"/>
      <c r="ABN269"/>
      <c r="ABO269"/>
      <c r="ABP269"/>
      <c r="ABQ269"/>
      <c r="ABR269"/>
      <c r="ABS269"/>
      <c r="ABT269"/>
      <c r="ABU269"/>
      <c r="ABV269"/>
      <c r="ABW269"/>
      <c r="ABX269"/>
      <c r="ABY269"/>
      <c r="ABZ269"/>
      <c r="ACA269"/>
      <c r="ACB269"/>
      <c r="ACC269"/>
      <c r="ACD269"/>
      <c r="ACE269"/>
      <c r="ACF269"/>
      <c r="ACG269"/>
      <c r="ACH269"/>
      <c r="ACI269"/>
      <c r="ACJ269"/>
      <c r="ACK269"/>
      <c r="ACL269"/>
      <c r="ACM269"/>
      <c r="ACN269"/>
      <c r="ACO269"/>
      <c r="ACP269"/>
      <c r="ACQ269"/>
      <c r="ACR269"/>
      <c r="ACS269"/>
      <c r="ACT269"/>
      <c r="ACU269"/>
      <c r="ACV269"/>
      <c r="ACW269"/>
      <c r="ACX269"/>
      <c r="ACY269"/>
      <c r="ACZ269"/>
      <c r="ADA269"/>
      <c r="ADB269"/>
      <c r="ADC269"/>
      <c r="ADD269"/>
      <c r="ADE269"/>
      <c r="ADF269"/>
      <c r="ADG269"/>
      <c r="ADH269"/>
      <c r="ADI269"/>
      <c r="ADJ269"/>
      <c r="ADK269"/>
      <c r="ADL269"/>
      <c r="ADM269"/>
      <c r="ADN269"/>
      <c r="ADO269"/>
      <c r="ADP269"/>
      <c r="ADQ269"/>
      <c r="ADR269"/>
      <c r="ADS269"/>
      <c r="ADT269"/>
      <c r="ADU269"/>
      <c r="ADV269"/>
      <c r="ADW269"/>
      <c r="ADX269"/>
      <c r="ADY269"/>
      <c r="ADZ269"/>
      <c r="AEA269"/>
      <c r="AEB269"/>
      <c r="AEC269"/>
      <c r="AED269"/>
      <c r="AEE269"/>
      <c r="AEF269"/>
      <c r="AEG269"/>
      <c r="AEH269"/>
      <c r="AEI269"/>
      <c r="AEJ269"/>
      <c r="AEK269"/>
      <c r="AEL269"/>
      <c r="AEM269"/>
      <c r="AEN269"/>
      <c r="AEO269"/>
      <c r="AEP269"/>
      <c r="AEQ269"/>
      <c r="AER269"/>
      <c r="AES269"/>
      <c r="AET269"/>
      <c r="AEU269"/>
      <c r="AEV269"/>
      <c r="AEW269"/>
      <c r="AEX269"/>
      <c r="AEY269"/>
      <c r="AEZ269"/>
      <c r="AFA269"/>
      <c r="AFB269"/>
      <c r="AFC269"/>
      <c r="AFD269"/>
      <c r="AFE269"/>
      <c r="AFF269"/>
      <c r="AFG269"/>
      <c r="AFH269"/>
      <c r="AFI269"/>
      <c r="AFJ269"/>
      <c r="AFK269"/>
      <c r="AFL269"/>
      <c r="AFM269"/>
      <c r="AFN269"/>
      <c r="AFO269"/>
      <c r="AFP269"/>
      <c r="AFQ269"/>
      <c r="AFR269"/>
      <c r="AFS269"/>
      <c r="AFT269"/>
      <c r="AFU269"/>
      <c r="AFV269"/>
      <c r="AFW269"/>
      <c r="AFX269"/>
      <c r="AFY269"/>
      <c r="AFZ269"/>
      <c r="AGA269"/>
      <c r="AGB269"/>
      <c r="AGC269"/>
      <c r="AGD269"/>
      <c r="AGE269"/>
      <c r="AGF269"/>
      <c r="AGG269"/>
      <c r="AGH269"/>
      <c r="AGI269"/>
      <c r="AGJ269"/>
      <c r="AGK269"/>
      <c r="AGL269"/>
      <c r="AGM269"/>
      <c r="AGN269"/>
      <c r="AGO269"/>
      <c r="AGP269"/>
      <c r="AGQ269"/>
      <c r="AGR269"/>
      <c r="AGS269"/>
      <c r="AGT269"/>
      <c r="AGU269"/>
      <c r="AGV269"/>
      <c r="AGW269"/>
      <c r="AGX269"/>
      <c r="AGY269"/>
      <c r="AGZ269"/>
      <c r="AHA269"/>
      <c r="AHB269"/>
      <c r="AHC269"/>
      <c r="AHD269"/>
      <c r="AHE269"/>
      <c r="AHF269"/>
      <c r="AHG269"/>
      <c r="AHH269"/>
      <c r="AHI269"/>
      <c r="AHJ269"/>
      <c r="AHK269"/>
      <c r="AHL269"/>
      <c r="AHM269"/>
      <c r="AHN269"/>
      <c r="AHO269"/>
      <c r="AHP269"/>
      <c r="AHQ269"/>
      <c r="AHR269"/>
      <c r="AHS269"/>
      <c r="AHT269"/>
      <c r="AHU269"/>
      <c r="AHV269"/>
      <c r="AHW269"/>
      <c r="AHX269"/>
      <c r="AHY269"/>
      <c r="AHZ269"/>
      <c r="AIA269"/>
      <c r="AIB269"/>
      <c r="AIC269"/>
      <c r="AID269"/>
      <c r="AIE269"/>
      <c r="AIF269"/>
      <c r="AIG269"/>
      <c r="AIH269"/>
      <c r="AII269"/>
      <c r="AIJ269"/>
      <c r="AIK269"/>
      <c r="AIL269"/>
      <c r="AIM269"/>
      <c r="AIN269"/>
      <c r="AIO269"/>
      <c r="AIP269"/>
      <c r="AIQ269"/>
      <c r="AIR269"/>
      <c r="AIS269"/>
      <c r="AIT269"/>
      <c r="AIU269"/>
      <c r="AIV269"/>
      <c r="AIW269"/>
      <c r="AIX269"/>
      <c r="AIY269"/>
      <c r="AIZ269"/>
      <c r="AJA269"/>
      <c r="AJB269"/>
      <c r="AJC269"/>
      <c r="AJD269"/>
      <c r="AJE269"/>
      <c r="AJF269"/>
      <c r="AJG269"/>
      <c r="AJH269"/>
      <c r="AJI269"/>
      <c r="AJJ269"/>
      <c r="AJK269"/>
      <c r="AJL269"/>
      <c r="AJM269"/>
      <c r="AJN269"/>
      <c r="AJO269"/>
      <c r="AJP269"/>
      <c r="AJQ269"/>
      <c r="AJR269"/>
      <c r="AJS269"/>
      <c r="AJT269"/>
      <c r="AJU269"/>
      <c r="AJV269"/>
      <c r="AJW269"/>
      <c r="AJX269"/>
      <c r="AJY269"/>
      <c r="AJZ269"/>
      <c r="AKA269"/>
      <c r="AKB269"/>
      <c r="AKC269"/>
      <c r="AKD269"/>
      <c r="AKE269"/>
      <c r="AKF269"/>
      <c r="AKG269"/>
      <c r="AKH269"/>
      <c r="AKI269"/>
      <c r="AKJ269"/>
      <c r="AKK269"/>
      <c r="AKL269"/>
      <c r="AKM269"/>
      <c r="AKN269"/>
      <c r="AKO269"/>
      <c r="AKP269"/>
      <c r="AKQ269"/>
      <c r="AKR269"/>
      <c r="AKS269"/>
      <c r="AKT269"/>
      <c r="AKU269"/>
      <c r="AKV269"/>
      <c r="AKW269"/>
      <c r="AKX269"/>
      <c r="AKY269"/>
      <c r="AKZ269"/>
      <c r="ALA269"/>
      <c r="ALB269"/>
      <c r="ALC269"/>
      <c r="ALD269"/>
      <c r="ALE269"/>
      <c r="ALF269"/>
      <c r="ALG269"/>
      <c r="ALH269"/>
      <c r="ALI269"/>
      <c r="ALJ269"/>
      <c r="ALK269"/>
      <c r="ALL269"/>
      <c r="ALM269"/>
      <c r="ALN269"/>
      <c r="ALO269"/>
      <c r="ALP269"/>
      <c r="ALQ269"/>
      <c r="ALR269"/>
      <c r="ALS269"/>
      <c r="ALT269"/>
      <c r="ALU269"/>
      <c r="ALV269"/>
      <c r="ALW269"/>
      <c r="ALX269"/>
      <c r="ALY269"/>
      <c r="ALZ269"/>
      <c r="AMA269"/>
      <c r="AMB269"/>
      <c r="AMC269"/>
      <c r="AMD269"/>
      <c r="AME269"/>
      <c r="AMF269"/>
      <c r="AMG269"/>
    </row>
    <row r="270" spans="1:1021" ht="24.75" customHeight="1" x14ac:dyDescent="0.2">
      <c r="A270" s="114" t="s">
        <v>478</v>
      </c>
      <c r="B270" s="115" t="s">
        <v>305</v>
      </c>
      <c r="C270" s="121">
        <v>2682</v>
      </c>
      <c r="D270" s="117" t="s">
        <v>684</v>
      </c>
      <c r="E270" s="118" t="s">
        <v>642</v>
      </c>
      <c r="F270" s="102">
        <v>1.1000000000000001</v>
      </c>
      <c r="G270" s="119">
        <v>26.400000000000002</v>
      </c>
      <c r="H270" s="132"/>
      <c r="I270" s="120">
        <f t="shared" si="6"/>
        <v>0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  <c r="PI270"/>
      <c r="PJ270"/>
      <c r="PK270"/>
      <c r="PL270"/>
      <c r="PM270"/>
      <c r="PN270"/>
      <c r="PO270"/>
      <c r="PP270"/>
      <c r="PQ270"/>
      <c r="PR270"/>
      <c r="PS270"/>
      <c r="PT270"/>
      <c r="PU270"/>
      <c r="PV270"/>
      <c r="PW270"/>
      <c r="PX270"/>
      <c r="PY270"/>
      <c r="PZ270"/>
      <c r="QA270"/>
      <c r="QB270"/>
      <c r="QC270"/>
      <c r="QD270"/>
      <c r="QE270"/>
      <c r="QF270"/>
      <c r="QG270"/>
      <c r="QH270"/>
      <c r="QI270"/>
      <c r="QJ270"/>
      <c r="QK270"/>
      <c r="QL270"/>
      <c r="QM270"/>
      <c r="QN270"/>
      <c r="QO270"/>
      <c r="QP270"/>
      <c r="QQ270"/>
      <c r="QR270"/>
      <c r="QS270"/>
      <c r="QT270"/>
      <c r="QU270"/>
      <c r="QV270"/>
      <c r="QW270"/>
      <c r="QX270"/>
      <c r="QY270"/>
      <c r="QZ270"/>
      <c r="RA270"/>
      <c r="RB270"/>
      <c r="RC270"/>
      <c r="RD270"/>
      <c r="RE270"/>
      <c r="RF270"/>
      <c r="RG270"/>
      <c r="RH270"/>
      <c r="RI270"/>
      <c r="RJ270"/>
      <c r="RK270"/>
      <c r="RL270"/>
      <c r="RM270"/>
      <c r="RN270"/>
      <c r="RO270"/>
      <c r="RP270"/>
      <c r="RQ270"/>
      <c r="RR270"/>
      <c r="RS270"/>
      <c r="RT270"/>
      <c r="RU270"/>
      <c r="RV270"/>
      <c r="RW270"/>
      <c r="RX270"/>
      <c r="RY270"/>
      <c r="RZ270"/>
      <c r="SA270"/>
      <c r="SB270"/>
      <c r="SC270"/>
      <c r="SD270"/>
      <c r="SE270"/>
      <c r="SF270"/>
      <c r="SG270"/>
      <c r="SH270"/>
      <c r="SI270"/>
      <c r="SJ270"/>
      <c r="SK270"/>
      <c r="SL270"/>
      <c r="SM270"/>
      <c r="SN270"/>
      <c r="SO270"/>
      <c r="SP270"/>
      <c r="SQ270"/>
      <c r="SR270"/>
      <c r="SS270"/>
      <c r="ST270"/>
      <c r="SU270"/>
      <c r="SV270"/>
      <c r="SW270"/>
      <c r="SX270"/>
      <c r="SY270"/>
      <c r="SZ270"/>
      <c r="TA270"/>
      <c r="TB270"/>
      <c r="TC270"/>
      <c r="TD270"/>
      <c r="TE270"/>
      <c r="TF270"/>
      <c r="TG270"/>
      <c r="TH270"/>
      <c r="TI270"/>
      <c r="TJ270"/>
      <c r="TK270"/>
      <c r="TL270"/>
      <c r="TM270"/>
      <c r="TN270"/>
      <c r="TO270"/>
      <c r="TP270"/>
      <c r="TQ270"/>
      <c r="TR270"/>
      <c r="TS270"/>
      <c r="TT270"/>
      <c r="TU270"/>
      <c r="TV270"/>
      <c r="TW270"/>
      <c r="TX270"/>
      <c r="TY270"/>
      <c r="TZ270"/>
      <c r="UA270"/>
      <c r="UB270"/>
      <c r="UC270"/>
      <c r="UD270"/>
      <c r="UE270"/>
      <c r="UF270"/>
      <c r="UG270"/>
      <c r="UH270"/>
      <c r="UI270"/>
      <c r="UJ270"/>
      <c r="UK270"/>
      <c r="UL270"/>
      <c r="UM270"/>
      <c r="UN270"/>
      <c r="UO270"/>
      <c r="UP270"/>
      <c r="UQ270"/>
      <c r="UR270"/>
      <c r="US270"/>
      <c r="UT270"/>
      <c r="UU270"/>
      <c r="UV270"/>
      <c r="UW270"/>
      <c r="UX270"/>
      <c r="UY270"/>
      <c r="UZ270"/>
      <c r="VA270"/>
      <c r="VB270"/>
      <c r="VC270"/>
      <c r="VD270"/>
      <c r="VE270"/>
      <c r="VF270"/>
      <c r="VG270"/>
      <c r="VH270"/>
      <c r="VI270"/>
      <c r="VJ270"/>
      <c r="VK270"/>
      <c r="VL270"/>
      <c r="VM270"/>
      <c r="VN270"/>
      <c r="VO270"/>
      <c r="VP270"/>
      <c r="VQ270"/>
      <c r="VR270"/>
      <c r="VS270"/>
      <c r="VT270"/>
      <c r="VU270"/>
      <c r="VV270"/>
      <c r="VW270"/>
      <c r="VX270"/>
      <c r="VY270"/>
      <c r="VZ270"/>
      <c r="WA270"/>
      <c r="WB270"/>
      <c r="WC270"/>
      <c r="WD270"/>
      <c r="WE270"/>
      <c r="WF270"/>
      <c r="WG270"/>
      <c r="WH270"/>
      <c r="WI270"/>
      <c r="WJ270"/>
      <c r="WK270"/>
      <c r="WL270"/>
      <c r="WM270"/>
      <c r="WN270"/>
      <c r="WO270"/>
      <c r="WP270"/>
      <c r="WQ270"/>
      <c r="WR270"/>
      <c r="WS270"/>
      <c r="WT270"/>
      <c r="WU270"/>
      <c r="WV270"/>
      <c r="WW270"/>
      <c r="WX270"/>
      <c r="WY270"/>
      <c r="WZ270"/>
      <c r="XA270"/>
      <c r="XB270"/>
      <c r="XC270"/>
      <c r="XD270"/>
      <c r="XE270"/>
      <c r="XF270"/>
      <c r="XG270"/>
      <c r="XH270"/>
      <c r="XI270"/>
      <c r="XJ270"/>
      <c r="XK270"/>
      <c r="XL270"/>
      <c r="XM270"/>
      <c r="XN270"/>
      <c r="XO270"/>
      <c r="XP270"/>
      <c r="XQ270"/>
      <c r="XR270"/>
      <c r="XS270"/>
      <c r="XT270"/>
      <c r="XU270"/>
      <c r="XV270"/>
      <c r="XW270"/>
      <c r="XX270"/>
      <c r="XY270"/>
      <c r="XZ270"/>
      <c r="YA270"/>
      <c r="YB270"/>
      <c r="YC270"/>
      <c r="YD270"/>
      <c r="YE270"/>
      <c r="YF270"/>
      <c r="YG270"/>
      <c r="YH270"/>
      <c r="YI270"/>
      <c r="YJ270"/>
      <c r="YK270"/>
      <c r="YL270"/>
      <c r="YM270"/>
      <c r="YN270"/>
      <c r="YO270"/>
      <c r="YP270"/>
      <c r="YQ270"/>
      <c r="YR270"/>
      <c r="YS270"/>
      <c r="YT270"/>
      <c r="YU270"/>
      <c r="YV270"/>
      <c r="YW270"/>
      <c r="YX270"/>
      <c r="YY270"/>
      <c r="YZ270"/>
      <c r="ZA270"/>
      <c r="ZB270"/>
      <c r="ZC270"/>
      <c r="ZD270"/>
      <c r="ZE270"/>
      <c r="ZF270"/>
      <c r="ZG270"/>
      <c r="ZH270"/>
      <c r="ZI270"/>
      <c r="ZJ270"/>
      <c r="ZK270"/>
      <c r="ZL270"/>
      <c r="ZM270"/>
      <c r="ZN270"/>
      <c r="ZO270"/>
      <c r="ZP270"/>
      <c r="ZQ270"/>
      <c r="ZR270"/>
      <c r="ZS270"/>
      <c r="ZT270"/>
      <c r="ZU270"/>
      <c r="ZV270"/>
      <c r="ZW270"/>
      <c r="ZX270"/>
      <c r="ZY270"/>
      <c r="ZZ270"/>
      <c r="AAA270"/>
      <c r="AAB270"/>
      <c r="AAC270"/>
      <c r="AAD270"/>
      <c r="AAE270"/>
      <c r="AAF270"/>
      <c r="AAG270"/>
      <c r="AAH270"/>
      <c r="AAI270"/>
      <c r="AAJ270"/>
      <c r="AAK270"/>
      <c r="AAL270"/>
      <c r="AAM270"/>
      <c r="AAN270"/>
      <c r="AAO270"/>
      <c r="AAP270"/>
      <c r="AAQ270"/>
      <c r="AAR270"/>
      <c r="AAS270"/>
      <c r="AAT270"/>
      <c r="AAU270"/>
      <c r="AAV270"/>
      <c r="AAW270"/>
      <c r="AAX270"/>
      <c r="AAY270"/>
      <c r="AAZ270"/>
      <c r="ABA270"/>
      <c r="ABB270"/>
      <c r="ABC270"/>
      <c r="ABD270"/>
      <c r="ABE270"/>
      <c r="ABF270"/>
      <c r="ABG270"/>
      <c r="ABH270"/>
      <c r="ABI270"/>
      <c r="ABJ270"/>
      <c r="ABK270"/>
      <c r="ABL270"/>
      <c r="ABM270"/>
      <c r="ABN270"/>
      <c r="ABO270"/>
      <c r="ABP270"/>
      <c r="ABQ270"/>
      <c r="ABR270"/>
      <c r="ABS270"/>
      <c r="ABT270"/>
      <c r="ABU270"/>
      <c r="ABV270"/>
      <c r="ABW270"/>
      <c r="ABX270"/>
      <c r="ABY270"/>
      <c r="ABZ270"/>
      <c r="ACA270"/>
      <c r="ACB270"/>
      <c r="ACC270"/>
      <c r="ACD270"/>
      <c r="ACE270"/>
      <c r="ACF270"/>
      <c r="ACG270"/>
      <c r="ACH270"/>
      <c r="ACI270"/>
      <c r="ACJ270"/>
      <c r="ACK270"/>
      <c r="ACL270"/>
      <c r="ACM270"/>
      <c r="ACN270"/>
      <c r="ACO270"/>
      <c r="ACP270"/>
      <c r="ACQ270"/>
      <c r="ACR270"/>
      <c r="ACS270"/>
      <c r="ACT270"/>
      <c r="ACU270"/>
      <c r="ACV270"/>
      <c r="ACW270"/>
      <c r="ACX270"/>
      <c r="ACY270"/>
      <c r="ACZ270"/>
      <c r="ADA270"/>
      <c r="ADB270"/>
      <c r="ADC270"/>
      <c r="ADD270"/>
      <c r="ADE270"/>
      <c r="ADF270"/>
      <c r="ADG270"/>
      <c r="ADH270"/>
      <c r="ADI270"/>
      <c r="ADJ270"/>
      <c r="ADK270"/>
      <c r="ADL270"/>
      <c r="ADM270"/>
      <c r="ADN270"/>
      <c r="ADO270"/>
      <c r="ADP270"/>
      <c r="ADQ270"/>
      <c r="ADR270"/>
      <c r="ADS270"/>
      <c r="ADT270"/>
      <c r="ADU270"/>
      <c r="ADV270"/>
      <c r="ADW270"/>
      <c r="ADX270"/>
      <c r="ADY270"/>
      <c r="ADZ270"/>
      <c r="AEA270"/>
      <c r="AEB270"/>
      <c r="AEC270"/>
      <c r="AED270"/>
      <c r="AEE270"/>
      <c r="AEF270"/>
      <c r="AEG270"/>
      <c r="AEH270"/>
      <c r="AEI270"/>
      <c r="AEJ270"/>
      <c r="AEK270"/>
      <c r="AEL270"/>
      <c r="AEM270"/>
      <c r="AEN270"/>
      <c r="AEO270"/>
      <c r="AEP270"/>
      <c r="AEQ270"/>
      <c r="AER270"/>
      <c r="AES270"/>
      <c r="AET270"/>
      <c r="AEU270"/>
      <c r="AEV270"/>
      <c r="AEW270"/>
      <c r="AEX270"/>
      <c r="AEY270"/>
      <c r="AEZ270"/>
      <c r="AFA270"/>
      <c r="AFB270"/>
      <c r="AFC270"/>
      <c r="AFD270"/>
      <c r="AFE270"/>
      <c r="AFF270"/>
      <c r="AFG270"/>
      <c r="AFH270"/>
      <c r="AFI270"/>
      <c r="AFJ270"/>
      <c r="AFK270"/>
      <c r="AFL270"/>
      <c r="AFM270"/>
      <c r="AFN270"/>
      <c r="AFO270"/>
      <c r="AFP270"/>
      <c r="AFQ270"/>
      <c r="AFR270"/>
      <c r="AFS270"/>
      <c r="AFT270"/>
      <c r="AFU270"/>
      <c r="AFV270"/>
      <c r="AFW270"/>
      <c r="AFX270"/>
      <c r="AFY270"/>
      <c r="AFZ270"/>
      <c r="AGA270"/>
      <c r="AGB270"/>
      <c r="AGC270"/>
      <c r="AGD270"/>
      <c r="AGE270"/>
      <c r="AGF270"/>
      <c r="AGG270"/>
      <c r="AGH270"/>
      <c r="AGI270"/>
      <c r="AGJ270"/>
      <c r="AGK270"/>
      <c r="AGL270"/>
      <c r="AGM270"/>
      <c r="AGN270"/>
      <c r="AGO270"/>
      <c r="AGP270"/>
      <c r="AGQ270"/>
      <c r="AGR270"/>
      <c r="AGS270"/>
      <c r="AGT270"/>
      <c r="AGU270"/>
      <c r="AGV270"/>
      <c r="AGW270"/>
      <c r="AGX270"/>
      <c r="AGY270"/>
      <c r="AGZ270"/>
      <c r="AHA270"/>
      <c r="AHB270"/>
      <c r="AHC270"/>
      <c r="AHD270"/>
      <c r="AHE270"/>
      <c r="AHF270"/>
      <c r="AHG270"/>
      <c r="AHH270"/>
      <c r="AHI270"/>
      <c r="AHJ270"/>
      <c r="AHK270"/>
      <c r="AHL270"/>
      <c r="AHM270"/>
      <c r="AHN270"/>
      <c r="AHO270"/>
      <c r="AHP270"/>
      <c r="AHQ270"/>
      <c r="AHR270"/>
      <c r="AHS270"/>
      <c r="AHT270"/>
      <c r="AHU270"/>
      <c r="AHV270"/>
      <c r="AHW270"/>
      <c r="AHX270"/>
      <c r="AHY270"/>
      <c r="AHZ270"/>
      <c r="AIA270"/>
      <c r="AIB270"/>
      <c r="AIC270"/>
      <c r="AID270"/>
      <c r="AIE270"/>
      <c r="AIF270"/>
      <c r="AIG270"/>
      <c r="AIH270"/>
      <c r="AII270"/>
      <c r="AIJ270"/>
      <c r="AIK270"/>
      <c r="AIL270"/>
      <c r="AIM270"/>
      <c r="AIN270"/>
      <c r="AIO270"/>
      <c r="AIP270"/>
      <c r="AIQ270"/>
      <c r="AIR270"/>
      <c r="AIS270"/>
      <c r="AIT270"/>
      <c r="AIU270"/>
      <c r="AIV270"/>
      <c r="AIW270"/>
      <c r="AIX270"/>
      <c r="AIY270"/>
      <c r="AIZ270"/>
      <c r="AJA270"/>
      <c r="AJB270"/>
      <c r="AJC270"/>
      <c r="AJD270"/>
      <c r="AJE270"/>
      <c r="AJF270"/>
      <c r="AJG270"/>
      <c r="AJH270"/>
      <c r="AJI270"/>
      <c r="AJJ270"/>
      <c r="AJK270"/>
      <c r="AJL270"/>
      <c r="AJM270"/>
      <c r="AJN270"/>
      <c r="AJO270"/>
      <c r="AJP270"/>
      <c r="AJQ270"/>
      <c r="AJR270"/>
      <c r="AJS270"/>
      <c r="AJT270"/>
      <c r="AJU270"/>
      <c r="AJV270"/>
      <c r="AJW270"/>
      <c r="AJX270"/>
      <c r="AJY270"/>
      <c r="AJZ270"/>
      <c r="AKA270"/>
      <c r="AKB270"/>
      <c r="AKC270"/>
      <c r="AKD270"/>
      <c r="AKE270"/>
      <c r="AKF270"/>
      <c r="AKG270"/>
      <c r="AKH270"/>
      <c r="AKI270"/>
      <c r="AKJ270"/>
      <c r="AKK270"/>
      <c r="AKL270"/>
      <c r="AKM270"/>
      <c r="AKN270"/>
      <c r="AKO270"/>
      <c r="AKP270"/>
      <c r="AKQ270"/>
      <c r="AKR270"/>
      <c r="AKS270"/>
      <c r="AKT270"/>
      <c r="AKU270"/>
      <c r="AKV270"/>
      <c r="AKW270"/>
      <c r="AKX270"/>
      <c r="AKY270"/>
      <c r="AKZ270"/>
      <c r="ALA270"/>
      <c r="ALB270"/>
      <c r="ALC270"/>
      <c r="ALD270"/>
      <c r="ALE270"/>
      <c r="ALF270"/>
      <c r="ALG270"/>
      <c r="ALH270"/>
      <c r="ALI270"/>
      <c r="ALJ270"/>
      <c r="ALK270"/>
      <c r="ALL270"/>
      <c r="ALM270"/>
      <c r="ALN270"/>
      <c r="ALO270"/>
      <c r="ALP270"/>
      <c r="ALQ270"/>
      <c r="ALR270"/>
      <c r="ALS270"/>
      <c r="ALT270"/>
      <c r="ALU270"/>
      <c r="ALV270"/>
      <c r="ALW270"/>
      <c r="ALX270"/>
      <c r="ALY270"/>
      <c r="ALZ270"/>
      <c r="AMA270"/>
      <c r="AMB270"/>
      <c r="AMC270"/>
      <c r="AMD270"/>
      <c r="AME270"/>
      <c r="AMF270"/>
      <c r="AMG270"/>
    </row>
    <row r="271" spans="1:1021" ht="24.75" customHeight="1" x14ac:dyDescent="0.2">
      <c r="A271" s="114" t="s">
        <v>479</v>
      </c>
      <c r="B271" s="115" t="s">
        <v>305</v>
      </c>
      <c r="C271" s="121">
        <v>2637</v>
      </c>
      <c r="D271" s="117" t="s">
        <v>740</v>
      </c>
      <c r="E271" s="118" t="s">
        <v>500</v>
      </c>
      <c r="F271" s="102">
        <v>1</v>
      </c>
      <c r="G271" s="119">
        <v>47</v>
      </c>
      <c r="H271" s="132"/>
      <c r="I271" s="120">
        <f t="shared" si="6"/>
        <v>0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  <c r="PI271"/>
      <c r="PJ271"/>
      <c r="PK271"/>
      <c r="PL271"/>
      <c r="PM271"/>
      <c r="PN271"/>
      <c r="PO271"/>
      <c r="PP271"/>
      <c r="PQ271"/>
      <c r="PR271"/>
      <c r="PS271"/>
      <c r="PT271"/>
      <c r="PU271"/>
      <c r="PV271"/>
      <c r="PW271"/>
      <c r="PX271"/>
      <c r="PY271"/>
      <c r="PZ271"/>
      <c r="QA271"/>
      <c r="QB271"/>
      <c r="QC271"/>
      <c r="QD271"/>
      <c r="QE271"/>
      <c r="QF271"/>
      <c r="QG271"/>
      <c r="QH271"/>
      <c r="QI271"/>
      <c r="QJ271"/>
      <c r="QK271"/>
      <c r="QL271"/>
      <c r="QM271"/>
      <c r="QN271"/>
      <c r="QO271"/>
      <c r="QP271"/>
      <c r="QQ271"/>
      <c r="QR271"/>
      <c r="QS271"/>
      <c r="QT271"/>
      <c r="QU271"/>
      <c r="QV271"/>
      <c r="QW271"/>
      <c r="QX271"/>
      <c r="QY271"/>
      <c r="QZ271"/>
      <c r="RA271"/>
      <c r="RB271"/>
      <c r="RC271"/>
      <c r="RD271"/>
      <c r="RE271"/>
      <c r="RF271"/>
      <c r="RG271"/>
      <c r="RH271"/>
      <c r="RI271"/>
      <c r="RJ271"/>
      <c r="RK271"/>
      <c r="RL271"/>
      <c r="RM271"/>
      <c r="RN271"/>
      <c r="RO271"/>
      <c r="RP271"/>
      <c r="RQ271"/>
      <c r="RR271"/>
      <c r="RS271"/>
      <c r="RT271"/>
      <c r="RU271"/>
      <c r="RV271"/>
      <c r="RW271"/>
      <c r="RX271"/>
      <c r="RY271"/>
      <c r="RZ271"/>
      <c r="SA271"/>
      <c r="SB271"/>
      <c r="SC271"/>
      <c r="SD271"/>
      <c r="SE271"/>
      <c r="SF271"/>
      <c r="SG271"/>
      <c r="SH271"/>
      <c r="SI271"/>
      <c r="SJ271"/>
      <c r="SK271"/>
      <c r="SL271"/>
      <c r="SM271"/>
      <c r="SN271"/>
      <c r="SO271"/>
      <c r="SP271"/>
      <c r="SQ271"/>
      <c r="SR271"/>
      <c r="SS271"/>
      <c r="ST271"/>
      <c r="SU271"/>
      <c r="SV271"/>
      <c r="SW271"/>
      <c r="SX271"/>
      <c r="SY271"/>
      <c r="SZ271"/>
      <c r="TA271"/>
      <c r="TB271"/>
      <c r="TC271"/>
      <c r="TD271"/>
      <c r="TE271"/>
      <c r="TF271"/>
      <c r="TG271"/>
      <c r="TH271"/>
      <c r="TI271"/>
      <c r="TJ271"/>
      <c r="TK271"/>
      <c r="TL271"/>
      <c r="TM271"/>
      <c r="TN271"/>
      <c r="TO271"/>
      <c r="TP271"/>
      <c r="TQ271"/>
      <c r="TR271"/>
      <c r="TS271"/>
      <c r="TT271"/>
      <c r="TU271"/>
      <c r="TV271"/>
      <c r="TW271"/>
      <c r="TX271"/>
      <c r="TY271"/>
      <c r="TZ271"/>
      <c r="UA271"/>
      <c r="UB271"/>
      <c r="UC271"/>
      <c r="UD271"/>
      <c r="UE271"/>
      <c r="UF271"/>
      <c r="UG271"/>
      <c r="UH271"/>
      <c r="UI271"/>
      <c r="UJ271"/>
      <c r="UK271"/>
      <c r="UL271"/>
      <c r="UM271"/>
      <c r="UN271"/>
      <c r="UO271"/>
      <c r="UP271"/>
      <c r="UQ271"/>
      <c r="UR271"/>
      <c r="US271"/>
      <c r="UT271"/>
      <c r="UU271"/>
      <c r="UV271"/>
      <c r="UW271"/>
      <c r="UX271"/>
      <c r="UY271"/>
      <c r="UZ271"/>
      <c r="VA271"/>
      <c r="VB271"/>
      <c r="VC271"/>
      <c r="VD271"/>
      <c r="VE271"/>
      <c r="VF271"/>
      <c r="VG271"/>
      <c r="VH271"/>
      <c r="VI271"/>
      <c r="VJ271"/>
      <c r="VK271"/>
      <c r="VL271"/>
      <c r="VM271"/>
      <c r="VN271"/>
      <c r="VO271"/>
      <c r="VP271"/>
      <c r="VQ271"/>
      <c r="VR271"/>
      <c r="VS271"/>
      <c r="VT271"/>
      <c r="VU271"/>
      <c r="VV271"/>
      <c r="VW271"/>
      <c r="VX271"/>
      <c r="VY271"/>
      <c r="VZ271"/>
      <c r="WA271"/>
      <c r="WB271"/>
      <c r="WC271"/>
      <c r="WD271"/>
      <c r="WE271"/>
      <c r="WF271"/>
      <c r="WG271"/>
      <c r="WH271"/>
      <c r="WI271"/>
      <c r="WJ271"/>
      <c r="WK271"/>
      <c r="WL271"/>
      <c r="WM271"/>
      <c r="WN271"/>
      <c r="WO271"/>
      <c r="WP271"/>
      <c r="WQ271"/>
      <c r="WR271"/>
      <c r="WS271"/>
      <c r="WT271"/>
      <c r="WU271"/>
      <c r="WV271"/>
      <c r="WW271"/>
      <c r="WX271"/>
      <c r="WY271"/>
      <c r="WZ271"/>
      <c r="XA271"/>
      <c r="XB271"/>
      <c r="XC271"/>
      <c r="XD271"/>
      <c r="XE271"/>
      <c r="XF271"/>
      <c r="XG271"/>
      <c r="XH271"/>
      <c r="XI271"/>
      <c r="XJ271"/>
      <c r="XK271"/>
      <c r="XL271"/>
      <c r="XM271"/>
      <c r="XN271"/>
      <c r="XO271"/>
      <c r="XP271"/>
      <c r="XQ271"/>
      <c r="XR271"/>
      <c r="XS271"/>
      <c r="XT271"/>
      <c r="XU271"/>
      <c r="XV271"/>
      <c r="XW271"/>
      <c r="XX271"/>
      <c r="XY271"/>
      <c r="XZ271"/>
      <c r="YA271"/>
      <c r="YB271"/>
      <c r="YC271"/>
      <c r="YD271"/>
      <c r="YE271"/>
      <c r="YF271"/>
      <c r="YG271"/>
      <c r="YH271"/>
      <c r="YI271"/>
      <c r="YJ271"/>
      <c r="YK271"/>
      <c r="YL271"/>
      <c r="YM271"/>
      <c r="YN271"/>
      <c r="YO271"/>
      <c r="YP271"/>
      <c r="YQ271"/>
      <c r="YR271"/>
      <c r="YS271"/>
      <c r="YT271"/>
      <c r="YU271"/>
      <c r="YV271"/>
      <c r="YW271"/>
      <c r="YX271"/>
      <c r="YY271"/>
      <c r="YZ271"/>
      <c r="ZA271"/>
      <c r="ZB271"/>
      <c r="ZC271"/>
      <c r="ZD271"/>
      <c r="ZE271"/>
      <c r="ZF271"/>
      <c r="ZG271"/>
      <c r="ZH271"/>
      <c r="ZI271"/>
      <c r="ZJ271"/>
      <c r="ZK271"/>
      <c r="ZL271"/>
      <c r="ZM271"/>
      <c r="ZN271"/>
      <c r="ZO271"/>
      <c r="ZP271"/>
      <c r="ZQ271"/>
      <c r="ZR271"/>
      <c r="ZS271"/>
      <c r="ZT271"/>
      <c r="ZU271"/>
      <c r="ZV271"/>
      <c r="ZW271"/>
      <c r="ZX271"/>
      <c r="ZY271"/>
      <c r="ZZ271"/>
      <c r="AAA271"/>
      <c r="AAB271"/>
      <c r="AAC271"/>
      <c r="AAD271"/>
      <c r="AAE271"/>
      <c r="AAF271"/>
      <c r="AAG271"/>
      <c r="AAH271"/>
      <c r="AAI271"/>
      <c r="AAJ271"/>
      <c r="AAK271"/>
      <c r="AAL271"/>
      <c r="AAM271"/>
      <c r="AAN271"/>
      <c r="AAO271"/>
      <c r="AAP271"/>
      <c r="AAQ271"/>
      <c r="AAR271"/>
      <c r="AAS271"/>
      <c r="AAT271"/>
      <c r="AAU271"/>
      <c r="AAV271"/>
      <c r="AAW271"/>
      <c r="AAX271"/>
      <c r="AAY271"/>
      <c r="AAZ271"/>
      <c r="ABA271"/>
      <c r="ABB271"/>
      <c r="ABC271"/>
      <c r="ABD271"/>
      <c r="ABE271"/>
      <c r="ABF271"/>
      <c r="ABG271"/>
      <c r="ABH271"/>
      <c r="ABI271"/>
      <c r="ABJ271"/>
      <c r="ABK271"/>
      <c r="ABL271"/>
      <c r="ABM271"/>
      <c r="ABN271"/>
      <c r="ABO271"/>
      <c r="ABP271"/>
      <c r="ABQ271"/>
      <c r="ABR271"/>
      <c r="ABS271"/>
      <c r="ABT271"/>
      <c r="ABU271"/>
      <c r="ABV271"/>
      <c r="ABW271"/>
      <c r="ABX271"/>
      <c r="ABY271"/>
      <c r="ABZ271"/>
      <c r="ACA271"/>
      <c r="ACB271"/>
      <c r="ACC271"/>
      <c r="ACD271"/>
      <c r="ACE271"/>
      <c r="ACF271"/>
      <c r="ACG271"/>
      <c r="ACH271"/>
      <c r="ACI271"/>
      <c r="ACJ271"/>
      <c r="ACK271"/>
      <c r="ACL271"/>
      <c r="ACM271"/>
      <c r="ACN271"/>
      <c r="ACO271"/>
      <c r="ACP271"/>
      <c r="ACQ271"/>
      <c r="ACR271"/>
      <c r="ACS271"/>
      <c r="ACT271"/>
      <c r="ACU271"/>
      <c r="ACV271"/>
      <c r="ACW271"/>
      <c r="ACX271"/>
      <c r="ACY271"/>
      <c r="ACZ271"/>
      <c r="ADA271"/>
      <c r="ADB271"/>
      <c r="ADC271"/>
      <c r="ADD271"/>
      <c r="ADE271"/>
      <c r="ADF271"/>
      <c r="ADG271"/>
      <c r="ADH271"/>
      <c r="ADI271"/>
      <c r="ADJ271"/>
      <c r="ADK271"/>
      <c r="ADL271"/>
      <c r="ADM271"/>
      <c r="ADN271"/>
      <c r="ADO271"/>
      <c r="ADP271"/>
      <c r="ADQ271"/>
      <c r="ADR271"/>
      <c r="ADS271"/>
      <c r="ADT271"/>
      <c r="ADU271"/>
      <c r="ADV271"/>
      <c r="ADW271"/>
      <c r="ADX271"/>
      <c r="ADY271"/>
      <c r="ADZ271"/>
      <c r="AEA271"/>
      <c r="AEB271"/>
      <c r="AEC271"/>
      <c r="AED271"/>
      <c r="AEE271"/>
      <c r="AEF271"/>
      <c r="AEG271"/>
      <c r="AEH271"/>
      <c r="AEI271"/>
      <c r="AEJ271"/>
      <c r="AEK271"/>
      <c r="AEL271"/>
      <c r="AEM271"/>
      <c r="AEN271"/>
      <c r="AEO271"/>
      <c r="AEP271"/>
      <c r="AEQ271"/>
      <c r="AER271"/>
      <c r="AES271"/>
      <c r="AET271"/>
      <c r="AEU271"/>
      <c r="AEV271"/>
      <c r="AEW271"/>
      <c r="AEX271"/>
      <c r="AEY271"/>
      <c r="AEZ271"/>
      <c r="AFA271"/>
      <c r="AFB271"/>
      <c r="AFC271"/>
      <c r="AFD271"/>
      <c r="AFE271"/>
      <c r="AFF271"/>
      <c r="AFG271"/>
      <c r="AFH271"/>
      <c r="AFI271"/>
      <c r="AFJ271"/>
      <c r="AFK271"/>
      <c r="AFL271"/>
      <c r="AFM271"/>
      <c r="AFN271"/>
      <c r="AFO271"/>
      <c r="AFP271"/>
      <c r="AFQ271"/>
      <c r="AFR271"/>
      <c r="AFS271"/>
      <c r="AFT271"/>
      <c r="AFU271"/>
      <c r="AFV271"/>
      <c r="AFW271"/>
      <c r="AFX271"/>
      <c r="AFY271"/>
      <c r="AFZ271"/>
      <c r="AGA271"/>
      <c r="AGB271"/>
      <c r="AGC271"/>
      <c r="AGD271"/>
      <c r="AGE271"/>
      <c r="AGF271"/>
      <c r="AGG271"/>
      <c r="AGH271"/>
      <c r="AGI271"/>
      <c r="AGJ271"/>
      <c r="AGK271"/>
      <c r="AGL271"/>
      <c r="AGM271"/>
      <c r="AGN271"/>
      <c r="AGO271"/>
      <c r="AGP271"/>
      <c r="AGQ271"/>
      <c r="AGR271"/>
      <c r="AGS271"/>
      <c r="AGT271"/>
      <c r="AGU271"/>
      <c r="AGV271"/>
      <c r="AGW271"/>
      <c r="AGX271"/>
      <c r="AGY271"/>
      <c r="AGZ271"/>
      <c r="AHA271"/>
      <c r="AHB271"/>
      <c r="AHC271"/>
      <c r="AHD271"/>
      <c r="AHE271"/>
      <c r="AHF271"/>
      <c r="AHG271"/>
      <c r="AHH271"/>
      <c r="AHI271"/>
      <c r="AHJ271"/>
      <c r="AHK271"/>
      <c r="AHL271"/>
      <c r="AHM271"/>
      <c r="AHN271"/>
      <c r="AHO271"/>
      <c r="AHP271"/>
      <c r="AHQ271"/>
      <c r="AHR271"/>
      <c r="AHS271"/>
      <c r="AHT271"/>
      <c r="AHU271"/>
      <c r="AHV271"/>
      <c r="AHW271"/>
      <c r="AHX271"/>
      <c r="AHY271"/>
      <c r="AHZ271"/>
      <c r="AIA271"/>
      <c r="AIB271"/>
      <c r="AIC271"/>
      <c r="AID271"/>
      <c r="AIE271"/>
      <c r="AIF271"/>
      <c r="AIG271"/>
      <c r="AIH271"/>
      <c r="AII271"/>
      <c r="AIJ271"/>
      <c r="AIK271"/>
      <c r="AIL271"/>
      <c r="AIM271"/>
      <c r="AIN271"/>
      <c r="AIO271"/>
      <c r="AIP271"/>
      <c r="AIQ271"/>
      <c r="AIR271"/>
      <c r="AIS271"/>
      <c r="AIT271"/>
      <c r="AIU271"/>
      <c r="AIV271"/>
      <c r="AIW271"/>
      <c r="AIX271"/>
      <c r="AIY271"/>
      <c r="AIZ271"/>
      <c r="AJA271"/>
      <c r="AJB271"/>
      <c r="AJC271"/>
      <c r="AJD271"/>
      <c r="AJE271"/>
      <c r="AJF271"/>
      <c r="AJG271"/>
      <c r="AJH271"/>
      <c r="AJI271"/>
      <c r="AJJ271"/>
      <c r="AJK271"/>
      <c r="AJL271"/>
      <c r="AJM271"/>
      <c r="AJN271"/>
      <c r="AJO271"/>
      <c r="AJP271"/>
      <c r="AJQ271"/>
      <c r="AJR271"/>
      <c r="AJS271"/>
      <c r="AJT271"/>
      <c r="AJU271"/>
      <c r="AJV271"/>
      <c r="AJW271"/>
      <c r="AJX271"/>
      <c r="AJY271"/>
      <c r="AJZ271"/>
      <c r="AKA271"/>
      <c r="AKB271"/>
      <c r="AKC271"/>
      <c r="AKD271"/>
      <c r="AKE271"/>
      <c r="AKF271"/>
      <c r="AKG271"/>
      <c r="AKH271"/>
      <c r="AKI271"/>
      <c r="AKJ271"/>
      <c r="AKK271"/>
      <c r="AKL271"/>
      <c r="AKM271"/>
      <c r="AKN271"/>
      <c r="AKO271"/>
      <c r="AKP271"/>
      <c r="AKQ271"/>
      <c r="AKR271"/>
      <c r="AKS271"/>
      <c r="AKT271"/>
      <c r="AKU271"/>
      <c r="AKV271"/>
      <c r="AKW271"/>
      <c r="AKX271"/>
      <c r="AKY271"/>
      <c r="AKZ271"/>
      <c r="ALA271"/>
      <c r="ALB271"/>
      <c r="ALC271"/>
      <c r="ALD271"/>
      <c r="ALE271"/>
      <c r="ALF271"/>
      <c r="ALG271"/>
      <c r="ALH271"/>
      <c r="ALI271"/>
      <c r="ALJ271"/>
      <c r="ALK271"/>
      <c r="ALL271"/>
      <c r="ALM271"/>
      <c r="ALN271"/>
      <c r="ALO271"/>
      <c r="ALP271"/>
      <c r="ALQ271"/>
      <c r="ALR271"/>
      <c r="ALS271"/>
      <c r="ALT271"/>
      <c r="ALU271"/>
      <c r="ALV271"/>
      <c r="ALW271"/>
      <c r="ALX271"/>
      <c r="ALY271"/>
      <c r="ALZ271"/>
      <c r="AMA271"/>
      <c r="AMB271"/>
      <c r="AMC271"/>
      <c r="AMD271"/>
      <c r="AME271"/>
      <c r="AMF271"/>
      <c r="AMG271"/>
    </row>
    <row r="272" spans="1:1021" ht="24.75" customHeight="1" x14ac:dyDescent="0.2">
      <c r="A272" s="114" t="s">
        <v>479</v>
      </c>
      <c r="B272" s="115" t="s">
        <v>305</v>
      </c>
      <c r="C272" s="121">
        <v>392</v>
      </c>
      <c r="D272" s="117" t="s">
        <v>641</v>
      </c>
      <c r="E272" s="118" t="s">
        <v>500</v>
      </c>
      <c r="F272" s="102">
        <v>0.33300000000000002</v>
      </c>
      <c r="G272" s="119">
        <v>15.651000000000002</v>
      </c>
      <c r="H272" s="132"/>
      <c r="I272" s="120">
        <f t="shared" si="6"/>
        <v>0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  <c r="PE272"/>
      <c r="PF272"/>
      <c r="PG272"/>
      <c r="PH272"/>
      <c r="PI272"/>
      <c r="PJ272"/>
      <c r="PK272"/>
      <c r="PL272"/>
      <c r="PM272"/>
      <c r="PN272"/>
      <c r="PO272"/>
      <c r="PP272"/>
      <c r="PQ272"/>
      <c r="PR272"/>
      <c r="PS272"/>
      <c r="PT272"/>
      <c r="PU272"/>
      <c r="PV272"/>
      <c r="PW272"/>
      <c r="PX272"/>
      <c r="PY272"/>
      <c r="PZ272"/>
      <c r="QA272"/>
      <c r="QB272"/>
      <c r="QC272"/>
      <c r="QD272"/>
      <c r="QE272"/>
      <c r="QF272"/>
      <c r="QG272"/>
      <c r="QH272"/>
      <c r="QI272"/>
      <c r="QJ272"/>
      <c r="QK272"/>
      <c r="QL272"/>
      <c r="QM272"/>
      <c r="QN272"/>
      <c r="QO272"/>
      <c r="QP272"/>
      <c r="QQ272"/>
      <c r="QR272"/>
      <c r="QS272"/>
      <c r="QT272"/>
      <c r="QU272"/>
      <c r="QV272"/>
      <c r="QW272"/>
      <c r="QX272"/>
      <c r="QY272"/>
      <c r="QZ272"/>
      <c r="RA272"/>
      <c r="RB272"/>
      <c r="RC272"/>
      <c r="RD272"/>
      <c r="RE272"/>
      <c r="RF272"/>
      <c r="RG272"/>
      <c r="RH272"/>
      <c r="RI272"/>
      <c r="RJ272"/>
      <c r="RK272"/>
      <c r="RL272"/>
      <c r="RM272"/>
      <c r="RN272"/>
      <c r="RO272"/>
      <c r="RP272"/>
      <c r="RQ272"/>
      <c r="RR272"/>
      <c r="RS272"/>
      <c r="RT272"/>
      <c r="RU272"/>
      <c r="RV272"/>
      <c r="RW272"/>
      <c r="RX272"/>
      <c r="RY272"/>
      <c r="RZ272"/>
      <c r="SA272"/>
      <c r="SB272"/>
      <c r="SC272"/>
      <c r="SD272"/>
      <c r="SE272"/>
      <c r="SF272"/>
      <c r="SG272"/>
      <c r="SH272"/>
      <c r="SI272"/>
      <c r="SJ272"/>
      <c r="SK272"/>
      <c r="SL272"/>
      <c r="SM272"/>
      <c r="SN272"/>
      <c r="SO272"/>
      <c r="SP272"/>
      <c r="SQ272"/>
      <c r="SR272"/>
      <c r="SS272"/>
      <c r="ST272"/>
      <c r="SU272"/>
      <c r="SV272"/>
      <c r="SW272"/>
      <c r="SX272"/>
      <c r="SY272"/>
      <c r="SZ272"/>
      <c r="TA272"/>
      <c r="TB272"/>
      <c r="TC272"/>
      <c r="TD272"/>
      <c r="TE272"/>
      <c r="TF272"/>
      <c r="TG272"/>
      <c r="TH272"/>
      <c r="TI272"/>
      <c r="TJ272"/>
      <c r="TK272"/>
      <c r="TL272"/>
      <c r="TM272"/>
      <c r="TN272"/>
      <c r="TO272"/>
      <c r="TP272"/>
      <c r="TQ272"/>
      <c r="TR272"/>
      <c r="TS272"/>
      <c r="TT272"/>
      <c r="TU272"/>
      <c r="TV272"/>
      <c r="TW272"/>
      <c r="TX272"/>
      <c r="TY272"/>
      <c r="TZ272"/>
      <c r="UA272"/>
      <c r="UB272"/>
      <c r="UC272"/>
      <c r="UD272"/>
      <c r="UE272"/>
      <c r="UF272"/>
      <c r="UG272"/>
      <c r="UH272"/>
      <c r="UI272"/>
      <c r="UJ272"/>
      <c r="UK272"/>
      <c r="UL272"/>
      <c r="UM272"/>
      <c r="UN272"/>
      <c r="UO272"/>
      <c r="UP272"/>
      <c r="UQ272"/>
      <c r="UR272"/>
      <c r="US272"/>
      <c r="UT272"/>
      <c r="UU272"/>
      <c r="UV272"/>
      <c r="UW272"/>
      <c r="UX272"/>
      <c r="UY272"/>
      <c r="UZ272"/>
      <c r="VA272"/>
      <c r="VB272"/>
      <c r="VC272"/>
      <c r="VD272"/>
      <c r="VE272"/>
      <c r="VF272"/>
      <c r="VG272"/>
      <c r="VH272"/>
      <c r="VI272"/>
      <c r="VJ272"/>
      <c r="VK272"/>
      <c r="VL272"/>
      <c r="VM272"/>
      <c r="VN272"/>
      <c r="VO272"/>
      <c r="VP272"/>
      <c r="VQ272"/>
      <c r="VR272"/>
      <c r="VS272"/>
      <c r="VT272"/>
      <c r="VU272"/>
      <c r="VV272"/>
      <c r="VW272"/>
      <c r="VX272"/>
      <c r="VY272"/>
      <c r="VZ272"/>
      <c r="WA272"/>
      <c r="WB272"/>
      <c r="WC272"/>
      <c r="WD272"/>
      <c r="WE272"/>
      <c r="WF272"/>
      <c r="WG272"/>
      <c r="WH272"/>
      <c r="WI272"/>
      <c r="WJ272"/>
      <c r="WK272"/>
      <c r="WL272"/>
      <c r="WM272"/>
      <c r="WN272"/>
      <c r="WO272"/>
      <c r="WP272"/>
      <c r="WQ272"/>
      <c r="WR272"/>
      <c r="WS272"/>
      <c r="WT272"/>
      <c r="WU272"/>
      <c r="WV272"/>
      <c r="WW272"/>
      <c r="WX272"/>
      <c r="WY272"/>
      <c r="WZ272"/>
      <c r="XA272"/>
      <c r="XB272"/>
      <c r="XC272"/>
      <c r="XD272"/>
      <c r="XE272"/>
      <c r="XF272"/>
      <c r="XG272"/>
      <c r="XH272"/>
      <c r="XI272"/>
      <c r="XJ272"/>
      <c r="XK272"/>
      <c r="XL272"/>
      <c r="XM272"/>
      <c r="XN272"/>
      <c r="XO272"/>
      <c r="XP272"/>
      <c r="XQ272"/>
      <c r="XR272"/>
      <c r="XS272"/>
      <c r="XT272"/>
      <c r="XU272"/>
      <c r="XV272"/>
      <c r="XW272"/>
      <c r="XX272"/>
      <c r="XY272"/>
      <c r="XZ272"/>
      <c r="YA272"/>
      <c r="YB272"/>
      <c r="YC272"/>
      <c r="YD272"/>
      <c r="YE272"/>
      <c r="YF272"/>
      <c r="YG272"/>
      <c r="YH272"/>
      <c r="YI272"/>
      <c r="YJ272"/>
      <c r="YK272"/>
      <c r="YL272"/>
      <c r="YM272"/>
      <c r="YN272"/>
      <c r="YO272"/>
      <c r="YP272"/>
      <c r="YQ272"/>
      <c r="YR272"/>
      <c r="YS272"/>
      <c r="YT272"/>
      <c r="YU272"/>
      <c r="YV272"/>
      <c r="YW272"/>
      <c r="YX272"/>
      <c r="YY272"/>
      <c r="YZ272"/>
      <c r="ZA272"/>
      <c r="ZB272"/>
      <c r="ZC272"/>
      <c r="ZD272"/>
      <c r="ZE272"/>
      <c r="ZF272"/>
      <c r="ZG272"/>
      <c r="ZH272"/>
      <c r="ZI272"/>
      <c r="ZJ272"/>
      <c r="ZK272"/>
      <c r="ZL272"/>
      <c r="ZM272"/>
      <c r="ZN272"/>
      <c r="ZO272"/>
      <c r="ZP272"/>
      <c r="ZQ272"/>
      <c r="ZR272"/>
      <c r="ZS272"/>
      <c r="ZT272"/>
      <c r="ZU272"/>
      <c r="ZV272"/>
      <c r="ZW272"/>
      <c r="ZX272"/>
      <c r="ZY272"/>
      <c r="ZZ272"/>
      <c r="AAA272"/>
      <c r="AAB272"/>
      <c r="AAC272"/>
      <c r="AAD272"/>
      <c r="AAE272"/>
      <c r="AAF272"/>
      <c r="AAG272"/>
      <c r="AAH272"/>
      <c r="AAI272"/>
      <c r="AAJ272"/>
      <c r="AAK272"/>
      <c r="AAL272"/>
      <c r="AAM272"/>
      <c r="AAN272"/>
      <c r="AAO272"/>
      <c r="AAP272"/>
      <c r="AAQ272"/>
      <c r="AAR272"/>
      <c r="AAS272"/>
      <c r="AAT272"/>
      <c r="AAU272"/>
      <c r="AAV272"/>
      <c r="AAW272"/>
      <c r="AAX272"/>
      <c r="AAY272"/>
      <c r="AAZ272"/>
      <c r="ABA272"/>
      <c r="ABB272"/>
      <c r="ABC272"/>
      <c r="ABD272"/>
      <c r="ABE272"/>
      <c r="ABF272"/>
      <c r="ABG272"/>
      <c r="ABH272"/>
      <c r="ABI272"/>
      <c r="ABJ272"/>
      <c r="ABK272"/>
      <c r="ABL272"/>
      <c r="ABM272"/>
      <c r="ABN272"/>
      <c r="ABO272"/>
      <c r="ABP272"/>
      <c r="ABQ272"/>
      <c r="ABR272"/>
      <c r="ABS272"/>
      <c r="ABT272"/>
      <c r="ABU272"/>
      <c r="ABV272"/>
      <c r="ABW272"/>
      <c r="ABX272"/>
      <c r="ABY272"/>
      <c r="ABZ272"/>
      <c r="ACA272"/>
      <c r="ACB272"/>
      <c r="ACC272"/>
      <c r="ACD272"/>
      <c r="ACE272"/>
      <c r="ACF272"/>
      <c r="ACG272"/>
      <c r="ACH272"/>
      <c r="ACI272"/>
      <c r="ACJ272"/>
      <c r="ACK272"/>
      <c r="ACL272"/>
      <c r="ACM272"/>
      <c r="ACN272"/>
      <c r="ACO272"/>
      <c r="ACP272"/>
      <c r="ACQ272"/>
      <c r="ACR272"/>
      <c r="ACS272"/>
      <c r="ACT272"/>
      <c r="ACU272"/>
      <c r="ACV272"/>
      <c r="ACW272"/>
      <c r="ACX272"/>
      <c r="ACY272"/>
      <c r="ACZ272"/>
      <c r="ADA272"/>
      <c r="ADB272"/>
      <c r="ADC272"/>
      <c r="ADD272"/>
      <c r="ADE272"/>
      <c r="ADF272"/>
      <c r="ADG272"/>
      <c r="ADH272"/>
      <c r="ADI272"/>
      <c r="ADJ272"/>
      <c r="ADK272"/>
      <c r="ADL272"/>
      <c r="ADM272"/>
      <c r="ADN272"/>
      <c r="ADO272"/>
      <c r="ADP272"/>
      <c r="ADQ272"/>
      <c r="ADR272"/>
      <c r="ADS272"/>
      <c r="ADT272"/>
      <c r="ADU272"/>
      <c r="ADV272"/>
      <c r="ADW272"/>
      <c r="ADX272"/>
      <c r="ADY272"/>
      <c r="ADZ272"/>
      <c r="AEA272"/>
      <c r="AEB272"/>
      <c r="AEC272"/>
      <c r="AED272"/>
      <c r="AEE272"/>
      <c r="AEF272"/>
      <c r="AEG272"/>
      <c r="AEH272"/>
      <c r="AEI272"/>
      <c r="AEJ272"/>
      <c r="AEK272"/>
      <c r="AEL272"/>
      <c r="AEM272"/>
      <c r="AEN272"/>
      <c r="AEO272"/>
      <c r="AEP272"/>
      <c r="AEQ272"/>
      <c r="AER272"/>
      <c r="AES272"/>
      <c r="AET272"/>
      <c r="AEU272"/>
      <c r="AEV272"/>
      <c r="AEW272"/>
      <c r="AEX272"/>
      <c r="AEY272"/>
      <c r="AEZ272"/>
      <c r="AFA272"/>
      <c r="AFB272"/>
      <c r="AFC272"/>
      <c r="AFD272"/>
      <c r="AFE272"/>
      <c r="AFF272"/>
      <c r="AFG272"/>
      <c r="AFH272"/>
      <c r="AFI272"/>
      <c r="AFJ272"/>
      <c r="AFK272"/>
      <c r="AFL272"/>
      <c r="AFM272"/>
      <c r="AFN272"/>
      <c r="AFO272"/>
      <c r="AFP272"/>
      <c r="AFQ272"/>
      <c r="AFR272"/>
      <c r="AFS272"/>
      <c r="AFT272"/>
      <c r="AFU272"/>
      <c r="AFV272"/>
      <c r="AFW272"/>
      <c r="AFX272"/>
      <c r="AFY272"/>
      <c r="AFZ272"/>
      <c r="AGA272"/>
      <c r="AGB272"/>
      <c r="AGC272"/>
      <c r="AGD272"/>
      <c r="AGE272"/>
      <c r="AGF272"/>
      <c r="AGG272"/>
      <c r="AGH272"/>
      <c r="AGI272"/>
      <c r="AGJ272"/>
      <c r="AGK272"/>
      <c r="AGL272"/>
      <c r="AGM272"/>
      <c r="AGN272"/>
      <c r="AGO272"/>
      <c r="AGP272"/>
      <c r="AGQ272"/>
      <c r="AGR272"/>
      <c r="AGS272"/>
      <c r="AGT272"/>
      <c r="AGU272"/>
      <c r="AGV272"/>
      <c r="AGW272"/>
      <c r="AGX272"/>
      <c r="AGY272"/>
      <c r="AGZ272"/>
      <c r="AHA272"/>
      <c r="AHB272"/>
      <c r="AHC272"/>
      <c r="AHD272"/>
      <c r="AHE272"/>
      <c r="AHF272"/>
      <c r="AHG272"/>
      <c r="AHH272"/>
      <c r="AHI272"/>
      <c r="AHJ272"/>
      <c r="AHK272"/>
      <c r="AHL272"/>
      <c r="AHM272"/>
      <c r="AHN272"/>
      <c r="AHO272"/>
      <c r="AHP272"/>
      <c r="AHQ272"/>
      <c r="AHR272"/>
      <c r="AHS272"/>
      <c r="AHT272"/>
      <c r="AHU272"/>
      <c r="AHV272"/>
      <c r="AHW272"/>
      <c r="AHX272"/>
      <c r="AHY272"/>
      <c r="AHZ272"/>
      <c r="AIA272"/>
      <c r="AIB272"/>
      <c r="AIC272"/>
      <c r="AID272"/>
      <c r="AIE272"/>
      <c r="AIF272"/>
      <c r="AIG272"/>
      <c r="AIH272"/>
      <c r="AII272"/>
      <c r="AIJ272"/>
      <c r="AIK272"/>
      <c r="AIL272"/>
      <c r="AIM272"/>
      <c r="AIN272"/>
      <c r="AIO272"/>
      <c r="AIP272"/>
      <c r="AIQ272"/>
      <c r="AIR272"/>
      <c r="AIS272"/>
      <c r="AIT272"/>
      <c r="AIU272"/>
      <c r="AIV272"/>
      <c r="AIW272"/>
      <c r="AIX272"/>
      <c r="AIY272"/>
      <c r="AIZ272"/>
      <c r="AJA272"/>
      <c r="AJB272"/>
      <c r="AJC272"/>
      <c r="AJD272"/>
      <c r="AJE272"/>
      <c r="AJF272"/>
      <c r="AJG272"/>
      <c r="AJH272"/>
      <c r="AJI272"/>
      <c r="AJJ272"/>
      <c r="AJK272"/>
      <c r="AJL272"/>
      <c r="AJM272"/>
      <c r="AJN272"/>
      <c r="AJO272"/>
      <c r="AJP272"/>
      <c r="AJQ272"/>
      <c r="AJR272"/>
      <c r="AJS272"/>
      <c r="AJT272"/>
      <c r="AJU272"/>
      <c r="AJV272"/>
      <c r="AJW272"/>
      <c r="AJX272"/>
      <c r="AJY272"/>
      <c r="AJZ272"/>
      <c r="AKA272"/>
      <c r="AKB272"/>
      <c r="AKC272"/>
      <c r="AKD272"/>
      <c r="AKE272"/>
      <c r="AKF272"/>
      <c r="AKG272"/>
      <c r="AKH272"/>
      <c r="AKI272"/>
      <c r="AKJ272"/>
      <c r="AKK272"/>
      <c r="AKL272"/>
      <c r="AKM272"/>
      <c r="AKN272"/>
      <c r="AKO272"/>
      <c r="AKP272"/>
      <c r="AKQ272"/>
      <c r="AKR272"/>
      <c r="AKS272"/>
      <c r="AKT272"/>
      <c r="AKU272"/>
      <c r="AKV272"/>
      <c r="AKW272"/>
      <c r="AKX272"/>
      <c r="AKY272"/>
      <c r="AKZ272"/>
      <c r="ALA272"/>
      <c r="ALB272"/>
      <c r="ALC272"/>
      <c r="ALD272"/>
      <c r="ALE272"/>
      <c r="ALF272"/>
      <c r="ALG272"/>
      <c r="ALH272"/>
      <c r="ALI272"/>
      <c r="ALJ272"/>
      <c r="ALK272"/>
      <c r="ALL272"/>
      <c r="ALM272"/>
      <c r="ALN272"/>
      <c r="ALO272"/>
      <c r="ALP272"/>
      <c r="ALQ272"/>
      <c r="ALR272"/>
      <c r="ALS272"/>
      <c r="ALT272"/>
      <c r="ALU272"/>
      <c r="ALV272"/>
      <c r="ALW272"/>
      <c r="ALX272"/>
      <c r="ALY272"/>
      <c r="ALZ272"/>
      <c r="AMA272"/>
      <c r="AMB272"/>
      <c r="AMC272"/>
      <c r="AMD272"/>
      <c r="AME272"/>
      <c r="AMF272"/>
      <c r="AMG272"/>
    </row>
    <row r="273" spans="1:1021" ht="24.75" customHeight="1" x14ac:dyDescent="0.2">
      <c r="A273" s="114" t="s">
        <v>479</v>
      </c>
      <c r="B273" s="115" t="s">
        <v>305</v>
      </c>
      <c r="C273" s="121">
        <v>21128</v>
      </c>
      <c r="D273" s="117" t="s">
        <v>686</v>
      </c>
      <c r="E273" s="118" t="s">
        <v>642</v>
      </c>
      <c r="F273" s="102">
        <v>1</v>
      </c>
      <c r="G273" s="119">
        <v>47</v>
      </c>
      <c r="H273" s="132"/>
      <c r="I273" s="120">
        <f t="shared" si="6"/>
        <v>0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  <c r="OF273"/>
      <c r="OG273"/>
      <c r="OH273"/>
      <c r="OI273"/>
      <c r="OJ273"/>
      <c r="OK273"/>
      <c r="OL273"/>
      <c r="OM273"/>
      <c r="ON273"/>
      <c r="OO273"/>
      <c r="OP273"/>
      <c r="OQ273"/>
      <c r="OR273"/>
      <c r="OS273"/>
      <c r="OT273"/>
      <c r="OU273"/>
      <c r="OV273"/>
      <c r="OW273"/>
      <c r="OX273"/>
      <c r="OY273"/>
      <c r="OZ273"/>
      <c r="PA273"/>
      <c r="PB273"/>
      <c r="PC273"/>
      <c r="PD273"/>
      <c r="PE273"/>
      <c r="PF273"/>
      <c r="PG273"/>
      <c r="PH273"/>
      <c r="PI273"/>
      <c r="PJ273"/>
      <c r="PK273"/>
      <c r="PL273"/>
      <c r="PM273"/>
      <c r="PN273"/>
      <c r="PO273"/>
      <c r="PP273"/>
      <c r="PQ273"/>
      <c r="PR273"/>
      <c r="PS273"/>
      <c r="PT273"/>
      <c r="PU273"/>
      <c r="PV273"/>
      <c r="PW273"/>
      <c r="PX273"/>
      <c r="PY273"/>
      <c r="PZ273"/>
      <c r="QA273"/>
      <c r="QB273"/>
      <c r="QC273"/>
      <c r="QD273"/>
      <c r="QE273"/>
      <c r="QF273"/>
      <c r="QG273"/>
      <c r="QH273"/>
      <c r="QI273"/>
      <c r="QJ273"/>
      <c r="QK273"/>
      <c r="QL273"/>
      <c r="QM273"/>
      <c r="QN273"/>
      <c r="QO273"/>
      <c r="QP273"/>
      <c r="QQ273"/>
      <c r="QR273"/>
      <c r="QS273"/>
      <c r="QT273"/>
      <c r="QU273"/>
      <c r="QV273"/>
      <c r="QW273"/>
      <c r="QX273"/>
      <c r="QY273"/>
      <c r="QZ273"/>
      <c r="RA273"/>
      <c r="RB273"/>
      <c r="RC273"/>
      <c r="RD273"/>
      <c r="RE273"/>
      <c r="RF273"/>
      <c r="RG273"/>
      <c r="RH273"/>
      <c r="RI273"/>
      <c r="RJ273"/>
      <c r="RK273"/>
      <c r="RL273"/>
      <c r="RM273"/>
      <c r="RN273"/>
      <c r="RO273"/>
      <c r="RP273"/>
      <c r="RQ273"/>
      <c r="RR273"/>
      <c r="RS273"/>
      <c r="RT273"/>
      <c r="RU273"/>
      <c r="RV273"/>
      <c r="RW273"/>
      <c r="RX273"/>
      <c r="RY273"/>
      <c r="RZ273"/>
      <c r="SA273"/>
      <c r="SB273"/>
      <c r="SC273"/>
      <c r="SD273"/>
      <c r="SE273"/>
      <c r="SF273"/>
      <c r="SG273"/>
      <c r="SH273"/>
      <c r="SI273"/>
      <c r="SJ273"/>
      <c r="SK273"/>
      <c r="SL273"/>
      <c r="SM273"/>
      <c r="SN273"/>
      <c r="SO273"/>
      <c r="SP273"/>
      <c r="SQ273"/>
      <c r="SR273"/>
      <c r="SS273"/>
      <c r="ST273"/>
      <c r="SU273"/>
      <c r="SV273"/>
      <c r="SW273"/>
      <c r="SX273"/>
      <c r="SY273"/>
      <c r="SZ273"/>
      <c r="TA273"/>
      <c r="TB273"/>
      <c r="TC273"/>
      <c r="TD273"/>
      <c r="TE273"/>
      <c r="TF273"/>
      <c r="TG273"/>
      <c r="TH273"/>
      <c r="TI273"/>
      <c r="TJ273"/>
      <c r="TK273"/>
      <c r="TL273"/>
      <c r="TM273"/>
      <c r="TN273"/>
      <c r="TO273"/>
      <c r="TP273"/>
      <c r="TQ273"/>
      <c r="TR273"/>
      <c r="TS273"/>
      <c r="TT273"/>
      <c r="TU273"/>
      <c r="TV273"/>
      <c r="TW273"/>
      <c r="TX273"/>
      <c r="TY273"/>
      <c r="TZ273"/>
      <c r="UA273"/>
      <c r="UB273"/>
      <c r="UC273"/>
      <c r="UD273"/>
      <c r="UE273"/>
      <c r="UF273"/>
      <c r="UG273"/>
      <c r="UH273"/>
      <c r="UI273"/>
      <c r="UJ273"/>
      <c r="UK273"/>
      <c r="UL273"/>
      <c r="UM273"/>
      <c r="UN273"/>
      <c r="UO273"/>
      <c r="UP273"/>
      <c r="UQ273"/>
      <c r="UR273"/>
      <c r="US273"/>
      <c r="UT273"/>
      <c r="UU273"/>
      <c r="UV273"/>
      <c r="UW273"/>
      <c r="UX273"/>
      <c r="UY273"/>
      <c r="UZ273"/>
      <c r="VA273"/>
      <c r="VB273"/>
      <c r="VC273"/>
      <c r="VD273"/>
      <c r="VE273"/>
      <c r="VF273"/>
      <c r="VG273"/>
      <c r="VH273"/>
      <c r="VI273"/>
      <c r="VJ273"/>
      <c r="VK273"/>
      <c r="VL273"/>
      <c r="VM273"/>
      <c r="VN273"/>
      <c r="VO273"/>
      <c r="VP273"/>
      <c r="VQ273"/>
      <c r="VR273"/>
      <c r="VS273"/>
      <c r="VT273"/>
      <c r="VU273"/>
      <c r="VV273"/>
      <c r="VW273"/>
      <c r="VX273"/>
      <c r="VY273"/>
      <c r="VZ273"/>
      <c r="WA273"/>
      <c r="WB273"/>
      <c r="WC273"/>
      <c r="WD273"/>
      <c r="WE273"/>
      <c r="WF273"/>
      <c r="WG273"/>
      <c r="WH273"/>
      <c r="WI273"/>
      <c r="WJ273"/>
      <c r="WK273"/>
      <c r="WL273"/>
      <c r="WM273"/>
      <c r="WN273"/>
      <c r="WO273"/>
      <c r="WP273"/>
      <c r="WQ273"/>
      <c r="WR273"/>
      <c r="WS273"/>
      <c r="WT273"/>
      <c r="WU273"/>
      <c r="WV273"/>
      <c r="WW273"/>
      <c r="WX273"/>
      <c r="WY273"/>
      <c r="WZ273"/>
      <c r="XA273"/>
      <c r="XB273"/>
      <c r="XC273"/>
      <c r="XD273"/>
      <c r="XE273"/>
      <c r="XF273"/>
      <c r="XG273"/>
      <c r="XH273"/>
      <c r="XI273"/>
      <c r="XJ273"/>
      <c r="XK273"/>
      <c r="XL273"/>
      <c r="XM273"/>
      <c r="XN273"/>
      <c r="XO273"/>
      <c r="XP273"/>
      <c r="XQ273"/>
      <c r="XR273"/>
      <c r="XS273"/>
      <c r="XT273"/>
      <c r="XU273"/>
      <c r="XV273"/>
      <c r="XW273"/>
      <c r="XX273"/>
      <c r="XY273"/>
      <c r="XZ273"/>
      <c r="YA273"/>
      <c r="YB273"/>
      <c r="YC273"/>
      <c r="YD273"/>
      <c r="YE273"/>
      <c r="YF273"/>
      <c r="YG273"/>
      <c r="YH273"/>
      <c r="YI273"/>
      <c r="YJ273"/>
      <c r="YK273"/>
      <c r="YL273"/>
      <c r="YM273"/>
      <c r="YN273"/>
      <c r="YO273"/>
      <c r="YP273"/>
      <c r="YQ273"/>
      <c r="YR273"/>
      <c r="YS273"/>
      <c r="YT273"/>
      <c r="YU273"/>
      <c r="YV273"/>
      <c r="YW273"/>
      <c r="YX273"/>
      <c r="YY273"/>
      <c r="YZ273"/>
      <c r="ZA273"/>
      <c r="ZB273"/>
      <c r="ZC273"/>
      <c r="ZD273"/>
      <c r="ZE273"/>
      <c r="ZF273"/>
      <c r="ZG273"/>
      <c r="ZH273"/>
      <c r="ZI273"/>
      <c r="ZJ273"/>
      <c r="ZK273"/>
      <c r="ZL273"/>
      <c r="ZM273"/>
      <c r="ZN273"/>
      <c r="ZO273"/>
      <c r="ZP273"/>
      <c r="ZQ273"/>
      <c r="ZR273"/>
      <c r="ZS273"/>
      <c r="ZT273"/>
      <c r="ZU273"/>
      <c r="ZV273"/>
      <c r="ZW273"/>
      <c r="ZX273"/>
      <c r="ZY273"/>
      <c r="ZZ273"/>
      <c r="AAA273"/>
      <c r="AAB273"/>
      <c r="AAC273"/>
      <c r="AAD273"/>
      <c r="AAE273"/>
      <c r="AAF273"/>
      <c r="AAG273"/>
      <c r="AAH273"/>
      <c r="AAI273"/>
      <c r="AAJ273"/>
      <c r="AAK273"/>
      <c r="AAL273"/>
      <c r="AAM273"/>
      <c r="AAN273"/>
      <c r="AAO273"/>
      <c r="AAP273"/>
      <c r="AAQ273"/>
      <c r="AAR273"/>
      <c r="AAS273"/>
      <c r="AAT273"/>
      <c r="AAU273"/>
      <c r="AAV273"/>
      <c r="AAW273"/>
      <c r="AAX273"/>
      <c r="AAY273"/>
      <c r="AAZ273"/>
      <c r="ABA273"/>
      <c r="ABB273"/>
      <c r="ABC273"/>
      <c r="ABD273"/>
      <c r="ABE273"/>
      <c r="ABF273"/>
      <c r="ABG273"/>
      <c r="ABH273"/>
      <c r="ABI273"/>
      <c r="ABJ273"/>
      <c r="ABK273"/>
      <c r="ABL273"/>
      <c r="ABM273"/>
      <c r="ABN273"/>
      <c r="ABO273"/>
      <c r="ABP273"/>
      <c r="ABQ273"/>
      <c r="ABR273"/>
      <c r="ABS273"/>
      <c r="ABT273"/>
      <c r="ABU273"/>
      <c r="ABV273"/>
      <c r="ABW273"/>
      <c r="ABX273"/>
      <c r="ABY273"/>
      <c r="ABZ273"/>
      <c r="ACA273"/>
      <c r="ACB273"/>
      <c r="ACC273"/>
      <c r="ACD273"/>
      <c r="ACE273"/>
      <c r="ACF273"/>
      <c r="ACG273"/>
      <c r="ACH273"/>
      <c r="ACI273"/>
      <c r="ACJ273"/>
      <c r="ACK273"/>
      <c r="ACL273"/>
      <c r="ACM273"/>
      <c r="ACN273"/>
      <c r="ACO273"/>
      <c r="ACP273"/>
      <c r="ACQ273"/>
      <c r="ACR273"/>
      <c r="ACS273"/>
      <c r="ACT273"/>
      <c r="ACU273"/>
      <c r="ACV273"/>
      <c r="ACW273"/>
      <c r="ACX273"/>
      <c r="ACY273"/>
      <c r="ACZ273"/>
      <c r="ADA273"/>
      <c r="ADB273"/>
      <c r="ADC273"/>
      <c r="ADD273"/>
      <c r="ADE273"/>
      <c r="ADF273"/>
      <c r="ADG273"/>
      <c r="ADH273"/>
      <c r="ADI273"/>
      <c r="ADJ273"/>
      <c r="ADK273"/>
      <c r="ADL273"/>
      <c r="ADM273"/>
      <c r="ADN273"/>
      <c r="ADO273"/>
      <c r="ADP273"/>
      <c r="ADQ273"/>
      <c r="ADR273"/>
      <c r="ADS273"/>
      <c r="ADT273"/>
      <c r="ADU273"/>
      <c r="ADV273"/>
      <c r="ADW273"/>
      <c r="ADX273"/>
      <c r="ADY273"/>
      <c r="ADZ273"/>
      <c r="AEA273"/>
      <c r="AEB273"/>
      <c r="AEC273"/>
      <c r="AED273"/>
      <c r="AEE273"/>
      <c r="AEF273"/>
      <c r="AEG273"/>
      <c r="AEH273"/>
      <c r="AEI273"/>
      <c r="AEJ273"/>
      <c r="AEK273"/>
      <c r="AEL273"/>
      <c r="AEM273"/>
      <c r="AEN273"/>
      <c r="AEO273"/>
      <c r="AEP273"/>
      <c r="AEQ273"/>
      <c r="AER273"/>
      <c r="AES273"/>
      <c r="AET273"/>
      <c r="AEU273"/>
      <c r="AEV273"/>
      <c r="AEW273"/>
      <c r="AEX273"/>
      <c r="AEY273"/>
      <c r="AEZ273"/>
      <c r="AFA273"/>
      <c r="AFB273"/>
      <c r="AFC273"/>
      <c r="AFD273"/>
      <c r="AFE273"/>
      <c r="AFF273"/>
      <c r="AFG273"/>
      <c r="AFH273"/>
      <c r="AFI273"/>
      <c r="AFJ273"/>
      <c r="AFK273"/>
      <c r="AFL273"/>
      <c r="AFM273"/>
      <c r="AFN273"/>
      <c r="AFO273"/>
      <c r="AFP273"/>
      <c r="AFQ273"/>
      <c r="AFR273"/>
      <c r="AFS273"/>
      <c r="AFT273"/>
      <c r="AFU273"/>
      <c r="AFV273"/>
      <c r="AFW273"/>
      <c r="AFX273"/>
      <c r="AFY273"/>
      <c r="AFZ273"/>
      <c r="AGA273"/>
      <c r="AGB273"/>
      <c r="AGC273"/>
      <c r="AGD273"/>
      <c r="AGE273"/>
      <c r="AGF273"/>
      <c r="AGG273"/>
      <c r="AGH273"/>
      <c r="AGI273"/>
      <c r="AGJ273"/>
      <c r="AGK273"/>
      <c r="AGL273"/>
      <c r="AGM273"/>
      <c r="AGN273"/>
      <c r="AGO273"/>
      <c r="AGP273"/>
      <c r="AGQ273"/>
      <c r="AGR273"/>
      <c r="AGS273"/>
      <c r="AGT273"/>
      <c r="AGU273"/>
      <c r="AGV273"/>
      <c r="AGW273"/>
      <c r="AGX273"/>
      <c r="AGY273"/>
      <c r="AGZ273"/>
      <c r="AHA273"/>
      <c r="AHB273"/>
      <c r="AHC273"/>
      <c r="AHD273"/>
      <c r="AHE273"/>
      <c r="AHF273"/>
      <c r="AHG273"/>
      <c r="AHH273"/>
      <c r="AHI273"/>
      <c r="AHJ273"/>
      <c r="AHK273"/>
      <c r="AHL273"/>
      <c r="AHM273"/>
      <c r="AHN273"/>
      <c r="AHO273"/>
      <c r="AHP273"/>
      <c r="AHQ273"/>
      <c r="AHR273"/>
      <c r="AHS273"/>
      <c r="AHT273"/>
      <c r="AHU273"/>
      <c r="AHV273"/>
      <c r="AHW273"/>
      <c r="AHX273"/>
      <c r="AHY273"/>
      <c r="AHZ273"/>
      <c r="AIA273"/>
      <c r="AIB273"/>
      <c r="AIC273"/>
      <c r="AID273"/>
      <c r="AIE273"/>
      <c r="AIF273"/>
      <c r="AIG273"/>
      <c r="AIH273"/>
      <c r="AII273"/>
      <c r="AIJ273"/>
      <c r="AIK273"/>
      <c r="AIL273"/>
      <c r="AIM273"/>
      <c r="AIN273"/>
      <c r="AIO273"/>
      <c r="AIP273"/>
      <c r="AIQ273"/>
      <c r="AIR273"/>
      <c r="AIS273"/>
      <c r="AIT273"/>
      <c r="AIU273"/>
      <c r="AIV273"/>
      <c r="AIW273"/>
      <c r="AIX273"/>
      <c r="AIY273"/>
      <c r="AIZ273"/>
      <c r="AJA273"/>
      <c r="AJB273"/>
      <c r="AJC273"/>
      <c r="AJD273"/>
      <c r="AJE273"/>
      <c r="AJF273"/>
      <c r="AJG273"/>
      <c r="AJH273"/>
      <c r="AJI273"/>
      <c r="AJJ273"/>
      <c r="AJK273"/>
      <c r="AJL273"/>
      <c r="AJM273"/>
      <c r="AJN273"/>
      <c r="AJO273"/>
      <c r="AJP273"/>
      <c r="AJQ273"/>
      <c r="AJR273"/>
      <c r="AJS273"/>
      <c r="AJT273"/>
      <c r="AJU273"/>
      <c r="AJV273"/>
      <c r="AJW273"/>
      <c r="AJX273"/>
      <c r="AJY273"/>
      <c r="AJZ273"/>
      <c r="AKA273"/>
      <c r="AKB273"/>
      <c r="AKC273"/>
      <c r="AKD273"/>
      <c r="AKE273"/>
      <c r="AKF273"/>
      <c r="AKG273"/>
      <c r="AKH273"/>
      <c r="AKI273"/>
      <c r="AKJ273"/>
      <c r="AKK273"/>
      <c r="AKL273"/>
      <c r="AKM273"/>
      <c r="AKN273"/>
      <c r="AKO273"/>
      <c r="AKP273"/>
      <c r="AKQ273"/>
      <c r="AKR273"/>
      <c r="AKS273"/>
      <c r="AKT273"/>
      <c r="AKU273"/>
      <c r="AKV273"/>
      <c r="AKW273"/>
      <c r="AKX273"/>
      <c r="AKY273"/>
      <c r="AKZ273"/>
      <c r="ALA273"/>
      <c r="ALB273"/>
      <c r="ALC273"/>
      <c r="ALD273"/>
      <c r="ALE273"/>
      <c r="ALF273"/>
      <c r="ALG273"/>
      <c r="ALH273"/>
      <c r="ALI273"/>
      <c r="ALJ273"/>
      <c r="ALK273"/>
      <c r="ALL273"/>
      <c r="ALM273"/>
      <c r="ALN273"/>
      <c r="ALO273"/>
      <c r="ALP273"/>
      <c r="ALQ273"/>
      <c r="ALR273"/>
      <c r="ALS273"/>
      <c r="ALT273"/>
      <c r="ALU273"/>
      <c r="ALV273"/>
      <c r="ALW273"/>
      <c r="ALX273"/>
      <c r="ALY273"/>
      <c r="ALZ273"/>
      <c r="AMA273"/>
      <c r="AMB273"/>
      <c r="AMC273"/>
      <c r="AMD273"/>
      <c r="AME273"/>
      <c r="AMF273"/>
      <c r="AMG273"/>
    </row>
    <row r="274" spans="1:1021" ht="24.75" customHeight="1" x14ac:dyDescent="0.2">
      <c r="A274" s="114" t="s">
        <v>480</v>
      </c>
      <c r="B274" s="115" t="s">
        <v>305</v>
      </c>
      <c r="C274" s="121">
        <v>392</v>
      </c>
      <c r="D274" s="117" t="s">
        <v>641</v>
      </c>
      <c r="E274" s="118" t="s">
        <v>500</v>
      </c>
      <c r="F274" s="102">
        <v>0.33300000000000002</v>
      </c>
      <c r="G274" s="119">
        <v>95.904000000000011</v>
      </c>
      <c r="H274" s="132"/>
      <c r="I274" s="120">
        <f t="shared" si="6"/>
        <v>0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  <c r="PC274"/>
      <c r="PD274"/>
      <c r="PE274"/>
      <c r="PF274"/>
      <c r="PG274"/>
      <c r="PH274"/>
      <c r="PI274"/>
      <c r="PJ274"/>
      <c r="PK274"/>
      <c r="PL274"/>
      <c r="PM274"/>
      <c r="PN274"/>
      <c r="PO274"/>
      <c r="PP274"/>
      <c r="PQ274"/>
      <c r="PR274"/>
      <c r="PS274"/>
      <c r="PT274"/>
      <c r="PU274"/>
      <c r="PV274"/>
      <c r="PW274"/>
      <c r="PX274"/>
      <c r="PY274"/>
      <c r="PZ274"/>
      <c r="QA274"/>
      <c r="QB274"/>
      <c r="QC274"/>
      <c r="QD274"/>
      <c r="QE274"/>
      <c r="QF274"/>
      <c r="QG274"/>
      <c r="QH274"/>
      <c r="QI274"/>
      <c r="QJ274"/>
      <c r="QK274"/>
      <c r="QL274"/>
      <c r="QM274"/>
      <c r="QN274"/>
      <c r="QO274"/>
      <c r="QP274"/>
      <c r="QQ274"/>
      <c r="QR274"/>
      <c r="QS274"/>
      <c r="QT274"/>
      <c r="QU274"/>
      <c r="QV274"/>
      <c r="QW274"/>
      <c r="QX274"/>
      <c r="QY274"/>
      <c r="QZ274"/>
      <c r="RA274"/>
      <c r="RB274"/>
      <c r="RC274"/>
      <c r="RD274"/>
      <c r="RE274"/>
      <c r="RF274"/>
      <c r="RG274"/>
      <c r="RH274"/>
      <c r="RI274"/>
      <c r="RJ274"/>
      <c r="RK274"/>
      <c r="RL274"/>
      <c r="RM274"/>
      <c r="RN274"/>
      <c r="RO274"/>
      <c r="RP274"/>
      <c r="RQ274"/>
      <c r="RR274"/>
      <c r="RS274"/>
      <c r="RT274"/>
      <c r="RU274"/>
      <c r="RV274"/>
      <c r="RW274"/>
      <c r="RX274"/>
      <c r="RY274"/>
      <c r="RZ274"/>
      <c r="SA274"/>
      <c r="SB274"/>
      <c r="SC274"/>
      <c r="SD274"/>
      <c r="SE274"/>
      <c r="SF274"/>
      <c r="SG274"/>
      <c r="SH274"/>
      <c r="SI274"/>
      <c r="SJ274"/>
      <c r="SK274"/>
      <c r="SL274"/>
      <c r="SM274"/>
      <c r="SN274"/>
      <c r="SO274"/>
      <c r="SP274"/>
      <c r="SQ274"/>
      <c r="SR274"/>
      <c r="SS274"/>
      <c r="ST274"/>
      <c r="SU274"/>
      <c r="SV274"/>
      <c r="SW274"/>
      <c r="SX274"/>
      <c r="SY274"/>
      <c r="SZ274"/>
      <c r="TA274"/>
      <c r="TB274"/>
      <c r="TC274"/>
      <c r="TD274"/>
      <c r="TE274"/>
      <c r="TF274"/>
      <c r="TG274"/>
      <c r="TH274"/>
      <c r="TI274"/>
      <c r="TJ274"/>
      <c r="TK274"/>
      <c r="TL274"/>
      <c r="TM274"/>
      <c r="TN274"/>
      <c r="TO274"/>
      <c r="TP274"/>
      <c r="TQ274"/>
      <c r="TR274"/>
      <c r="TS274"/>
      <c r="TT274"/>
      <c r="TU274"/>
      <c r="TV274"/>
      <c r="TW274"/>
      <c r="TX274"/>
      <c r="TY274"/>
      <c r="TZ274"/>
      <c r="UA274"/>
      <c r="UB274"/>
      <c r="UC274"/>
      <c r="UD274"/>
      <c r="UE274"/>
      <c r="UF274"/>
      <c r="UG274"/>
      <c r="UH274"/>
      <c r="UI274"/>
      <c r="UJ274"/>
      <c r="UK274"/>
      <c r="UL274"/>
      <c r="UM274"/>
      <c r="UN274"/>
      <c r="UO274"/>
      <c r="UP274"/>
      <c r="UQ274"/>
      <c r="UR274"/>
      <c r="US274"/>
      <c r="UT274"/>
      <c r="UU274"/>
      <c r="UV274"/>
      <c r="UW274"/>
      <c r="UX274"/>
      <c r="UY274"/>
      <c r="UZ274"/>
      <c r="VA274"/>
      <c r="VB274"/>
      <c r="VC274"/>
      <c r="VD274"/>
      <c r="VE274"/>
      <c r="VF274"/>
      <c r="VG274"/>
      <c r="VH274"/>
      <c r="VI274"/>
      <c r="VJ274"/>
      <c r="VK274"/>
      <c r="VL274"/>
      <c r="VM274"/>
      <c r="VN274"/>
      <c r="VO274"/>
      <c r="VP274"/>
      <c r="VQ274"/>
      <c r="VR274"/>
      <c r="VS274"/>
      <c r="VT274"/>
      <c r="VU274"/>
      <c r="VV274"/>
      <c r="VW274"/>
      <c r="VX274"/>
      <c r="VY274"/>
      <c r="VZ274"/>
      <c r="WA274"/>
      <c r="WB274"/>
      <c r="WC274"/>
      <c r="WD274"/>
      <c r="WE274"/>
      <c r="WF274"/>
      <c r="WG274"/>
      <c r="WH274"/>
      <c r="WI274"/>
      <c r="WJ274"/>
      <c r="WK274"/>
      <c r="WL274"/>
      <c r="WM274"/>
      <c r="WN274"/>
      <c r="WO274"/>
      <c r="WP274"/>
      <c r="WQ274"/>
      <c r="WR274"/>
      <c r="WS274"/>
      <c r="WT274"/>
      <c r="WU274"/>
      <c r="WV274"/>
      <c r="WW274"/>
      <c r="WX274"/>
      <c r="WY274"/>
      <c r="WZ274"/>
      <c r="XA274"/>
      <c r="XB274"/>
      <c r="XC274"/>
      <c r="XD274"/>
      <c r="XE274"/>
      <c r="XF274"/>
      <c r="XG274"/>
      <c r="XH274"/>
      <c r="XI274"/>
      <c r="XJ274"/>
      <c r="XK274"/>
      <c r="XL274"/>
      <c r="XM274"/>
      <c r="XN274"/>
      <c r="XO274"/>
      <c r="XP274"/>
      <c r="XQ274"/>
      <c r="XR274"/>
      <c r="XS274"/>
      <c r="XT274"/>
      <c r="XU274"/>
      <c r="XV274"/>
      <c r="XW274"/>
      <c r="XX274"/>
      <c r="XY274"/>
      <c r="XZ274"/>
      <c r="YA274"/>
      <c r="YB274"/>
      <c r="YC274"/>
      <c r="YD274"/>
      <c r="YE274"/>
      <c r="YF274"/>
      <c r="YG274"/>
      <c r="YH274"/>
      <c r="YI274"/>
      <c r="YJ274"/>
      <c r="YK274"/>
      <c r="YL274"/>
      <c r="YM274"/>
      <c r="YN274"/>
      <c r="YO274"/>
      <c r="YP274"/>
      <c r="YQ274"/>
      <c r="YR274"/>
      <c r="YS274"/>
      <c r="YT274"/>
      <c r="YU274"/>
      <c r="YV274"/>
      <c r="YW274"/>
      <c r="YX274"/>
      <c r="YY274"/>
      <c r="YZ274"/>
      <c r="ZA274"/>
      <c r="ZB274"/>
      <c r="ZC274"/>
      <c r="ZD274"/>
      <c r="ZE274"/>
      <c r="ZF274"/>
      <c r="ZG274"/>
      <c r="ZH274"/>
      <c r="ZI274"/>
      <c r="ZJ274"/>
      <c r="ZK274"/>
      <c r="ZL274"/>
      <c r="ZM274"/>
      <c r="ZN274"/>
      <c r="ZO274"/>
      <c r="ZP274"/>
      <c r="ZQ274"/>
      <c r="ZR274"/>
      <c r="ZS274"/>
      <c r="ZT274"/>
      <c r="ZU274"/>
      <c r="ZV274"/>
      <c r="ZW274"/>
      <c r="ZX274"/>
      <c r="ZY274"/>
      <c r="ZZ274"/>
      <c r="AAA274"/>
      <c r="AAB274"/>
      <c r="AAC274"/>
      <c r="AAD274"/>
      <c r="AAE274"/>
      <c r="AAF274"/>
      <c r="AAG274"/>
      <c r="AAH274"/>
      <c r="AAI274"/>
      <c r="AAJ274"/>
      <c r="AAK274"/>
      <c r="AAL274"/>
      <c r="AAM274"/>
      <c r="AAN274"/>
      <c r="AAO274"/>
      <c r="AAP274"/>
      <c r="AAQ274"/>
      <c r="AAR274"/>
      <c r="AAS274"/>
      <c r="AAT274"/>
      <c r="AAU274"/>
      <c r="AAV274"/>
      <c r="AAW274"/>
      <c r="AAX274"/>
      <c r="AAY274"/>
      <c r="AAZ274"/>
      <c r="ABA274"/>
      <c r="ABB274"/>
      <c r="ABC274"/>
      <c r="ABD274"/>
      <c r="ABE274"/>
      <c r="ABF274"/>
      <c r="ABG274"/>
      <c r="ABH274"/>
      <c r="ABI274"/>
      <c r="ABJ274"/>
      <c r="ABK274"/>
      <c r="ABL274"/>
      <c r="ABM274"/>
      <c r="ABN274"/>
      <c r="ABO274"/>
      <c r="ABP274"/>
      <c r="ABQ274"/>
      <c r="ABR274"/>
      <c r="ABS274"/>
      <c r="ABT274"/>
      <c r="ABU274"/>
      <c r="ABV274"/>
      <c r="ABW274"/>
      <c r="ABX274"/>
      <c r="ABY274"/>
      <c r="ABZ274"/>
      <c r="ACA274"/>
      <c r="ACB274"/>
      <c r="ACC274"/>
      <c r="ACD274"/>
      <c r="ACE274"/>
      <c r="ACF274"/>
      <c r="ACG274"/>
      <c r="ACH274"/>
      <c r="ACI274"/>
      <c r="ACJ274"/>
      <c r="ACK274"/>
      <c r="ACL274"/>
      <c r="ACM274"/>
      <c r="ACN274"/>
      <c r="ACO274"/>
      <c r="ACP274"/>
      <c r="ACQ274"/>
      <c r="ACR274"/>
      <c r="ACS274"/>
      <c r="ACT274"/>
      <c r="ACU274"/>
      <c r="ACV274"/>
      <c r="ACW274"/>
      <c r="ACX274"/>
      <c r="ACY274"/>
      <c r="ACZ274"/>
      <c r="ADA274"/>
      <c r="ADB274"/>
      <c r="ADC274"/>
      <c r="ADD274"/>
      <c r="ADE274"/>
      <c r="ADF274"/>
      <c r="ADG274"/>
      <c r="ADH274"/>
      <c r="ADI274"/>
      <c r="ADJ274"/>
      <c r="ADK274"/>
      <c r="ADL274"/>
      <c r="ADM274"/>
      <c r="ADN274"/>
      <c r="ADO274"/>
      <c r="ADP274"/>
      <c r="ADQ274"/>
      <c r="ADR274"/>
      <c r="ADS274"/>
      <c r="ADT274"/>
      <c r="ADU274"/>
      <c r="ADV274"/>
      <c r="ADW274"/>
      <c r="ADX274"/>
      <c r="ADY274"/>
      <c r="ADZ274"/>
      <c r="AEA274"/>
      <c r="AEB274"/>
      <c r="AEC274"/>
      <c r="AED274"/>
      <c r="AEE274"/>
      <c r="AEF274"/>
      <c r="AEG274"/>
      <c r="AEH274"/>
      <c r="AEI274"/>
      <c r="AEJ274"/>
      <c r="AEK274"/>
      <c r="AEL274"/>
      <c r="AEM274"/>
      <c r="AEN274"/>
      <c r="AEO274"/>
      <c r="AEP274"/>
      <c r="AEQ274"/>
      <c r="AER274"/>
      <c r="AES274"/>
      <c r="AET274"/>
      <c r="AEU274"/>
      <c r="AEV274"/>
      <c r="AEW274"/>
      <c r="AEX274"/>
      <c r="AEY274"/>
      <c r="AEZ274"/>
      <c r="AFA274"/>
      <c r="AFB274"/>
      <c r="AFC274"/>
      <c r="AFD274"/>
      <c r="AFE274"/>
      <c r="AFF274"/>
      <c r="AFG274"/>
      <c r="AFH274"/>
      <c r="AFI274"/>
      <c r="AFJ274"/>
      <c r="AFK274"/>
      <c r="AFL274"/>
      <c r="AFM274"/>
      <c r="AFN274"/>
      <c r="AFO274"/>
      <c r="AFP274"/>
      <c r="AFQ274"/>
      <c r="AFR274"/>
      <c r="AFS274"/>
      <c r="AFT274"/>
      <c r="AFU274"/>
      <c r="AFV274"/>
      <c r="AFW274"/>
      <c r="AFX274"/>
      <c r="AFY274"/>
      <c r="AFZ274"/>
      <c r="AGA274"/>
      <c r="AGB274"/>
      <c r="AGC274"/>
      <c r="AGD274"/>
      <c r="AGE274"/>
      <c r="AGF274"/>
      <c r="AGG274"/>
      <c r="AGH274"/>
      <c r="AGI274"/>
      <c r="AGJ274"/>
      <c r="AGK274"/>
      <c r="AGL274"/>
      <c r="AGM274"/>
      <c r="AGN274"/>
      <c r="AGO274"/>
      <c r="AGP274"/>
      <c r="AGQ274"/>
      <c r="AGR274"/>
      <c r="AGS274"/>
      <c r="AGT274"/>
      <c r="AGU274"/>
      <c r="AGV274"/>
      <c r="AGW274"/>
      <c r="AGX274"/>
      <c r="AGY274"/>
      <c r="AGZ274"/>
      <c r="AHA274"/>
      <c r="AHB274"/>
      <c r="AHC274"/>
      <c r="AHD274"/>
      <c r="AHE274"/>
      <c r="AHF274"/>
      <c r="AHG274"/>
      <c r="AHH274"/>
      <c r="AHI274"/>
      <c r="AHJ274"/>
      <c r="AHK274"/>
      <c r="AHL274"/>
      <c r="AHM274"/>
      <c r="AHN274"/>
      <c r="AHO274"/>
      <c r="AHP274"/>
      <c r="AHQ274"/>
      <c r="AHR274"/>
      <c r="AHS274"/>
      <c r="AHT274"/>
      <c r="AHU274"/>
      <c r="AHV274"/>
      <c r="AHW274"/>
      <c r="AHX274"/>
      <c r="AHY274"/>
      <c r="AHZ274"/>
      <c r="AIA274"/>
      <c r="AIB274"/>
      <c r="AIC274"/>
      <c r="AID274"/>
      <c r="AIE274"/>
      <c r="AIF274"/>
      <c r="AIG274"/>
      <c r="AIH274"/>
      <c r="AII274"/>
      <c r="AIJ274"/>
      <c r="AIK274"/>
      <c r="AIL274"/>
      <c r="AIM274"/>
      <c r="AIN274"/>
      <c r="AIO274"/>
      <c r="AIP274"/>
      <c r="AIQ274"/>
      <c r="AIR274"/>
      <c r="AIS274"/>
      <c r="AIT274"/>
      <c r="AIU274"/>
      <c r="AIV274"/>
      <c r="AIW274"/>
      <c r="AIX274"/>
      <c r="AIY274"/>
      <c r="AIZ274"/>
      <c r="AJA274"/>
      <c r="AJB274"/>
      <c r="AJC274"/>
      <c r="AJD274"/>
      <c r="AJE274"/>
      <c r="AJF274"/>
      <c r="AJG274"/>
      <c r="AJH274"/>
      <c r="AJI274"/>
      <c r="AJJ274"/>
      <c r="AJK274"/>
      <c r="AJL274"/>
      <c r="AJM274"/>
      <c r="AJN274"/>
      <c r="AJO274"/>
      <c r="AJP274"/>
      <c r="AJQ274"/>
      <c r="AJR274"/>
      <c r="AJS274"/>
      <c r="AJT274"/>
      <c r="AJU274"/>
      <c r="AJV274"/>
      <c r="AJW274"/>
      <c r="AJX274"/>
      <c r="AJY274"/>
      <c r="AJZ274"/>
      <c r="AKA274"/>
      <c r="AKB274"/>
      <c r="AKC274"/>
      <c r="AKD274"/>
      <c r="AKE274"/>
      <c r="AKF274"/>
      <c r="AKG274"/>
      <c r="AKH274"/>
      <c r="AKI274"/>
      <c r="AKJ274"/>
      <c r="AKK274"/>
      <c r="AKL274"/>
      <c r="AKM274"/>
      <c r="AKN274"/>
      <c r="AKO274"/>
      <c r="AKP274"/>
      <c r="AKQ274"/>
      <c r="AKR274"/>
      <c r="AKS274"/>
      <c r="AKT274"/>
      <c r="AKU274"/>
      <c r="AKV274"/>
      <c r="AKW274"/>
      <c r="AKX274"/>
      <c r="AKY274"/>
      <c r="AKZ274"/>
      <c r="ALA274"/>
      <c r="ALB274"/>
      <c r="ALC274"/>
      <c r="ALD274"/>
      <c r="ALE274"/>
      <c r="ALF274"/>
      <c r="ALG274"/>
      <c r="ALH274"/>
      <c r="ALI274"/>
      <c r="ALJ274"/>
      <c r="ALK274"/>
      <c r="ALL274"/>
      <c r="ALM274"/>
      <c r="ALN274"/>
      <c r="ALO274"/>
      <c r="ALP274"/>
      <c r="ALQ274"/>
      <c r="ALR274"/>
      <c r="ALS274"/>
      <c r="ALT274"/>
      <c r="ALU274"/>
      <c r="ALV274"/>
      <c r="ALW274"/>
      <c r="ALX274"/>
      <c r="ALY274"/>
      <c r="ALZ274"/>
      <c r="AMA274"/>
      <c r="AMB274"/>
      <c r="AMC274"/>
      <c r="AMD274"/>
      <c r="AME274"/>
      <c r="AMF274"/>
      <c r="AMG274"/>
    </row>
    <row r="275" spans="1:1021" ht="24.75" customHeight="1" x14ac:dyDescent="0.2">
      <c r="A275" s="114" t="s">
        <v>480</v>
      </c>
      <c r="B275" s="115" t="s">
        <v>305</v>
      </c>
      <c r="C275" s="121">
        <v>2678</v>
      </c>
      <c r="D275" s="117" t="s">
        <v>685</v>
      </c>
      <c r="E275" s="118" t="s">
        <v>642</v>
      </c>
      <c r="F275" s="102">
        <v>1.048</v>
      </c>
      <c r="G275" s="119">
        <v>301.82400000000001</v>
      </c>
      <c r="H275" s="132"/>
      <c r="I275" s="120">
        <f t="shared" si="6"/>
        <v>0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  <c r="PE275"/>
      <c r="PF275"/>
      <c r="PG275"/>
      <c r="PH275"/>
      <c r="PI275"/>
      <c r="PJ275"/>
      <c r="PK275"/>
      <c r="PL275"/>
      <c r="PM275"/>
      <c r="PN275"/>
      <c r="PO275"/>
      <c r="PP275"/>
      <c r="PQ275"/>
      <c r="PR275"/>
      <c r="PS275"/>
      <c r="PT275"/>
      <c r="PU275"/>
      <c r="PV275"/>
      <c r="PW275"/>
      <c r="PX275"/>
      <c r="PY275"/>
      <c r="PZ275"/>
      <c r="QA275"/>
      <c r="QB275"/>
      <c r="QC275"/>
      <c r="QD275"/>
      <c r="QE275"/>
      <c r="QF275"/>
      <c r="QG275"/>
      <c r="QH275"/>
      <c r="QI275"/>
      <c r="QJ275"/>
      <c r="QK275"/>
      <c r="QL275"/>
      <c r="QM275"/>
      <c r="QN275"/>
      <c r="QO275"/>
      <c r="QP275"/>
      <c r="QQ275"/>
      <c r="QR275"/>
      <c r="QS275"/>
      <c r="QT275"/>
      <c r="QU275"/>
      <c r="QV275"/>
      <c r="QW275"/>
      <c r="QX275"/>
      <c r="QY275"/>
      <c r="QZ275"/>
      <c r="RA275"/>
      <c r="RB275"/>
      <c r="RC275"/>
      <c r="RD275"/>
      <c r="RE275"/>
      <c r="RF275"/>
      <c r="RG275"/>
      <c r="RH275"/>
      <c r="RI275"/>
      <c r="RJ275"/>
      <c r="RK275"/>
      <c r="RL275"/>
      <c r="RM275"/>
      <c r="RN275"/>
      <c r="RO275"/>
      <c r="RP275"/>
      <c r="RQ275"/>
      <c r="RR275"/>
      <c r="RS275"/>
      <c r="RT275"/>
      <c r="RU275"/>
      <c r="RV275"/>
      <c r="RW275"/>
      <c r="RX275"/>
      <c r="RY275"/>
      <c r="RZ275"/>
      <c r="SA275"/>
      <c r="SB275"/>
      <c r="SC275"/>
      <c r="SD275"/>
      <c r="SE275"/>
      <c r="SF275"/>
      <c r="SG275"/>
      <c r="SH275"/>
      <c r="SI275"/>
      <c r="SJ275"/>
      <c r="SK275"/>
      <c r="SL275"/>
      <c r="SM275"/>
      <c r="SN275"/>
      <c r="SO275"/>
      <c r="SP275"/>
      <c r="SQ275"/>
      <c r="SR275"/>
      <c r="SS275"/>
      <c r="ST275"/>
      <c r="SU275"/>
      <c r="SV275"/>
      <c r="SW275"/>
      <c r="SX275"/>
      <c r="SY275"/>
      <c r="SZ275"/>
      <c r="TA275"/>
      <c r="TB275"/>
      <c r="TC275"/>
      <c r="TD275"/>
      <c r="TE275"/>
      <c r="TF275"/>
      <c r="TG275"/>
      <c r="TH275"/>
      <c r="TI275"/>
      <c r="TJ275"/>
      <c r="TK275"/>
      <c r="TL275"/>
      <c r="TM275"/>
      <c r="TN275"/>
      <c r="TO275"/>
      <c r="TP275"/>
      <c r="TQ275"/>
      <c r="TR275"/>
      <c r="TS275"/>
      <c r="TT275"/>
      <c r="TU275"/>
      <c r="TV275"/>
      <c r="TW275"/>
      <c r="TX275"/>
      <c r="TY275"/>
      <c r="TZ275"/>
      <c r="UA275"/>
      <c r="UB275"/>
      <c r="UC275"/>
      <c r="UD275"/>
      <c r="UE275"/>
      <c r="UF275"/>
      <c r="UG275"/>
      <c r="UH275"/>
      <c r="UI275"/>
      <c r="UJ275"/>
      <c r="UK275"/>
      <c r="UL275"/>
      <c r="UM275"/>
      <c r="UN275"/>
      <c r="UO275"/>
      <c r="UP275"/>
      <c r="UQ275"/>
      <c r="UR275"/>
      <c r="US275"/>
      <c r="UT275"/>
      <c r="UU275"/>
      <c r="UV275"/>
      <c r="UW275"/>
      <c r="UX275"/>
      <c r="UY275"/>
      <c r="UZ275"/>
      <c r="VA275"/>
      <c r="VB275"/>
      <c r="VC275"/>
      <c r="VD275"/>
      <c r="VE275"/>
      <c r="VF275"/>
      <c r="VG275"/>
      <c r="VH275"/>
      <c r="VI275"/>
      <c r="VJ275"/>
      <c r="VK275"/>
      <c r="VL275"/>
      <c r="VM275"/>
      <c r="VN275"/>
      <c r="VO275"/>
      <c r="VP275"/>
      <c r="VQ275"/>
      <c r="VR275"/>
      <c r="VS275"/>
      <c r="VT275"/>
      <c r="VU275"/>
      <c r="VV275"/>
      <c r="VW275"/>
      <c r="VX275"/>
      <c r="VY275"/>
      <c r="VZ275"/>
      <c r="WA275"/>
      <c r="WB275"/>
      <c r="WC275"/>
      <c r="WD275"/>
      <c r="WE275"/>
      <c r="WF275"/>
      <c r="WG275"/>
      <c r="WH275"/>
      <c r="WI275"/>
      <c r="WJ275"/>
      <c r="WK275"/>
      <c r="WL275"/>
      <c r="WM275"/>
      <c r="WN275"/>
      <c r="WO275"/>
      <c r="WP275"/>
      <c r="WQ275"/>
      <c r="WR275"/>
      <c r="WS275"/>
      <c r="WT275"/>
      <c r="WU275"/>
      <c r="WV275"/>
      <c r="WW275"/>
      <c r="WX275"/>
      <c r="WY275"/>
      <c r="WZ275"/>
      <c r="XA275"/>
      <c r="XB275"/>
      <c r="XC275"/>
      <c r="XD275"/>
      <c r="XE275"/>
      <c r="XF275"/>
      <c r="XG275"/>
      <c r="XH275"/>
      <c r="XI275"/>
      <c r="XJ275"/>
      <c r="XK275"/>
      <c r="XL275"/>
      <c r="XM275"/>
      <c r="XN275"/>
      <c r="XO275"/>
      <c r="XP275"/>
      <c r="XQ275"/>
      <c r="XR275"/>
      <c r="XS275"/>
      <c r="XT275"/>
      <c r="XU275"/>
      <c r="XV275"/>
      <c r="XW275"/>
      <c r="XX275"/>
      <c r="XY275"/>
      <c r="XZ275"/>
      <c r="YA275"/>
      <c r="YB275"/>
      <c r="YC275"/>
      <c r="YD275"/>
      <c r="YE275"/>
      <c r="YF275"/>
      <c r="YG275"/>
      <c r="YH275"/>
      <c r="YI275"/>
      <c r="YJ275"/>
      <c r="YK275"/>
      <c r="YL275"/>
      <c r="YM275"/>
      <c r="YN275"/>
      <c r="YO275"/>
      <c r="YP275"/>
      <c r="YQ275"/>
      <c r="YR275"/>
      <c r="YS275"/>
      <c r="YT275"/>
      <c r="YU275"/>
      <c r="YV275"/>
      <c r="YW275"/>
      <c r="YX275"/>
      <c r="YY275"/>
      <c r="YZ275"/>
      <c r="ZA275"/>
      <c r="ZB275"/>
      <c r="ZC275"/>
      <c r="ZD275"/>
      <c r="ZE275"/>
      <c r="ZF275"/>
      <c r="ZG275"/>
      <c r="ZH275"/>
      <c r="ZI275"/>
      <c r="ZJ275"/>
      <c r="ZK275"/>
      <c r="ZL275"/>
      <c r="ZM275"/>
      <c r="ZN275"/>
      <c r="ZO275"/>
      <c r="ZP275"/>
      <c r="ZQ275"/>
      <c r="ZR275"/>
      <c r="ZS275"/>
      <c r="ZT275"/>
      <c r="ZU275"/>
      <c r="ZV275"/>
      <c r="ZW275"/>
      <c r="ZX275"/>
      <c r="ZY275"/>
      <c r="ZZ275"/>
      <c r="AAA275"/>
      <c r="AAB275"/>
      <c r="AAC275"/>
      <c r="AAD275"/>
      <c r="AAE275"/>
      <c r="AAF275"/>
      <c r="AAG275"/>
      <c r="AAH275"/>
      <c r="AAI275"/>
      <c r="AAJ275"/>
      <c r="AAK275"/>
      <c r="AAL275"/>
      <c r="AAM275"/>
      <c r="AAN275"/>
      <c r="AAO275"/>
      <c r="AAP275"/>
      <c r="AAQ275"/>
      <c r="AAR275"/>
      <c r="AAS275"/>
      <c r="AAT275"/>
      <c r="AAU275"/>
      <c r="AAV275"/>
      <c r="AAW275"/>
      <c r="AAX275"/>
      <c r="AAY275"/>
      <c r="AAZ275"/>
      <c r="ABA275"/>
      <c r="ABB275"/>
      <c r="ABC275"/>
      <c r="ABD275"/>
      <c r="ABE275"/>
      <c r="ABF275"/>
      <c r="ABG275"/>
      <c r="ABH275"/>
      <c r="ABI275"/>
      <c r="ABJ275"/>
      <c r="ABK275"/>
      <c r="ABL275"/>
      <c r="ABM275"/>
      <c r="ABN275"/>
      <c r="ABO275"/>
      <c r="ABP275"/>
      <c r="ABQ275"/>
      <c r="ABR275"/>
      <c r="ABS275"/>
      <c r="ABT275"/>
      <c r="ABU275"/>
      <c r="ABV275"/>
      <c r="ABW275"/>
      <c r="ABX275"/>
      <c r="ABY275"/>
      <c r="ABZ275"/>
      <c r="ACA275"/>
      <c r="ACB275"/>
      <c r="ACC275"/>
      <c r="ACD275"/>
      <c r="ACE275"/>
      <c r="ACF275"/>
      <c r="ACG275"/>
      <c r="ACH275"/>
      <c r="ACI275"/>
      <c r="ACJ275"/>
      <c r="ACK275"/>
      <c r="ACL275"/>
      <c r="ACM275"/>
      <c r="ACN275"/>
      <c r="ACO275"/>
      <c r="ACP275"/>
      <c r="ACQ275"/>
      <c r="ACR275"/>
      <c r="ACS275"/>
      <c r="ACT275"/>
      <c r="ACU275"/>
      <c r="ACV275"/>
      <c r="ACW275"/>
      <c r="ACX275"/>
      <c r="ACY275"/>
      <c r="ACZ275"/>
      <c r="ADA275"/>
      <c r="ADB275"/>
      <c r="ADC275"/>
      <c r="ADD275"/>
      <c r="ADE275"/>
      <c r="ADF275"/>
      <c r="ADG275"/>
      <c r="ADH275"/>
      <c r="ADI275"/>
      <c r="ADJ275"/>
      <c r="ADK275"/>
      <c r="ADL275"/>
      <c r="ADM275"/>
      <c r="ADN275"/>
      <c r="ADO275"/>
      <c r="ADP275"/>
      <c r="ADQ275"/>
      <c r="ADR275"/>
      <c r="ADS275"/>
      <c r="ADT275"/>
      <c r="ADU275"/>
      <c r="ADV275"/>
      <c r="ADW275"/>
      <c r="ADX275"/>
      <c r="ADY275"/>
      <c r="ADZ275"/>
      <c r="AEA275"/>
      <c r="AEB275"/>
      <c r="AEC275"/>
      <c r="AED275"/>
      <c r="AEE275"/>
      <c r="AEF275"/>
      <c r="AEG275"/>
      <c r="AEH275"/>
      <c r="AEI275"/>
      <c r="AEJ275"/>
      <c r="AEK275"/>
      <c r="AEL275"/>
      <c r="AEM275"/>
      <c r="AEN275"/>
      <c r="AEO275"/>
      <c r="AEP275"/>
      <c r="AEQ275"/>
      <c r="AER275"/>
      <c r="AES275"/>
      <c r="AET275"/>
      <c r="AEU275"/>
      <c r="AEV275"/>
      <c r="AEW275"/>
      <c r="AEX275"/>
      <c r="AEY275"/>
      <c r="AEZ275"/>
      <c r="AFA275"/>
      <c r="AFB275"/>
      <c r="AFC275"/>
      <c r="AFD275"/>
      <c r="AFE275"/>
      <c r="AFF275"/>
      <c r="AFG275"/>
      <c r="AFH275"/>
      <c r="AFI275"/>
      <c r="AFJ275"/>
      <c r="AFK275"/>
      <c r="AFL275"/>
      <c r="AFM275"/>
      <c r="AFN275"/>
      <c r="AFO275"/>
      <c r="AFP275"/>
      <c r="AFQ275"/>
      <c r="AFR275"/>
      <c r="AFS275"/>
      <c r="AFT275"/>
      <c r="AFU275"/>
      <c r="AFV275"/>
      <c r="AFW275"/>
      <c r="AFX275"/>
      <c r="AFY275"/>
      <c r="AFZ275"/>
      <c r="AGA275"/>
      <c r="AGB275"/>
      <c r="AGC275"/>
      <c r="AGD275"/>
      <c r="AGE275"/>
      <c r="AGF275"/>
      <c r="AGG275"/>
      <c r="AGH275"/>
      <c r="AGI275"/>
      <c r="AGJ275"/>
      <c r="AGK275"/>
      <c r="AGL275"/>
      <c r="AGM275"/>
      <c r="AGN275"/>
      <c r="AGO275"/>
      <c r="AGP275"/>
      <c r="AGQ275"/>
      <c r="AGR275"/>
      <c r="AGS275"/>
      <c r="AGT275"/>
      <c r="AGU275"/>
      <c r="AGV275"/>
      <c r="AGW275"/>
      <c r="AGX275"/>
      <c r="AGY275"/>
      <c r="AGZ275"/>
      <c r="AHA275"/>
      <c r="AHB275"/>
      <c r="AHC275"/>
      <c r="AHD275"/>
      <c r="AHE275"/>
      <c r="AHF275"/>
      <c r="AHG275"/>
      <c r="AHH275"/>
      <c r="AHI275"/>
      <c r="AHJ275"/>
      <c r="AHK275"/>
      <c r="AHL275"/>
      <c r="AHM275"/>
      <c r="AHN275"/>
      <c r="AHO275"/>
      <c r="AHP275"/>
      <c r="AHQ275"/>
      <c r="AHR275"/>
      <c r="AHS275"/>
      <c r="AHT275"/>
      <c r="AHU275"/>
      <c r="AHV275"/>
      <c r="AHW275"/>
      <c r="AHX275"/>
      <c r="AHY275"/>
      <c r="AHZ275"/>
      <c r="AIA275"/>
      <c r="AIB275"/>
      <c r="AIC275"/>
      <c r="AID275"/>
      <c r="AIE275"/>
      <c r="AIF275"/>
      <c r="AIG275"/>
      <c r="AIH275"/>
      <c r="AII275"/>
      <c r="AIJ275"/>
      <c r="AIK275"/>
      <c r="AIL275"/>
      <c r="AIM275"/>
      <c r="AIN275"/>
      <c r="AIO275"/>
      <c r="AIP275"/>
      <c r="AIQ275"/>
      <c r="AIR275"/>
      <c r="AIS275"/>
      <c r="AIT275"/>
      <c r="AIU275"/>
      <c r="AIV275"/>
      <c r="AIW275"/>
      <c r="AIX275"/>
      <c r="AIY275"/>
      <c r="AIZ275"/>
      <c r="AJA275"/>
      <c r="AJB275"/>
      <c r="AJC275"/>
      <c r="AJD275"/>
      <c r="AJE275"/>
      <c r="AJF275"/>
      <c r="AJG275"/>
      <c r="AJH275"/>
      <c r="AJI275"/>
      <c r="AJJ275"/>
      <c r="AJK275"/>
      <c r="AJL275"/>
      <c r="AJM275"/>
      <c r="AJN275"/>
      <c r="AJO275"/>
      <c r="AJP275"/>
      <c r="AJQ275"/>
      <c r="AJR275"/>
      <c r="AJS275"/>
      <c r="AJT275"/>
      <c r="AJU275"/>
      <c r="AJV275"/>
      <c r="AJW275"/>
      <c r="AJX275"/>
      <c r="AJY275"/>
      <c r="AJZ275"/>
      <c r="AKA275"/>
      <c r="AKB275"/>
      <c r="AKC275"/>
      <c r="AKD275"/>
      <c r="AKE275"/>
      <c r="AKF275"/>
      <c r="AKG275"/>
      <c r="AKH275"/>
      <c r="AKI275"/>
      <c r="AKJ275"/>
      <c r="AKK275"/>
      <c r="AKL275"/>
      <c r="AKM275"/>
      <c r="AKN275"/>
      <c r="AKO275"/>
      <c r="AKP275"/>
      <c r="AKQ275"/>
      <c r="AKR275"/>
      <c r="AKS275"/>
      <c r="AKT275"/>
      <c r="AKU275"/>
      <c r="AKV275"/>
      <c r="AKW275"/>
      <c r="AKX275"/>
      <c r="AKY275"/>
      <c r="AKZ275"/>
      <c r="ALA275"/>
      <c r="ALB275"/>
      <c r="ALC275"/>
      <c r="ALD275"/>
      <c r="ALE275"/>
      <c r="ALF275"/>
      <c r="ALG275"/>
      <c r="ALH275"/>
      <c r="ALI275"/>
      <c r="ALJ275"/>
      <c r="ALK275"/>
      <c r="ALL275"/>
      <c r="ALM275"/>
      <c r="ALN275"/>
      <c r="ALO275"/>
      <c r="ALP275"/>
      <c r="ALQ275"/>
      <c r="ALR275"/>
      <c r="ALS275"/>
      <c r="ALT275"/>
      <c r="ALU275"/>
      <c r="ALV275"/>
      <c r="ALW275"/>
      <c r="ALX275"/>
      <c r="ALY275"/>
      <c r="ALZ275"/>
      <c r="AMA275"/>
      <c r="AMB275"/>
      <c r="AMC275"/>
      <c r="AMD275"/>
      <c r="AME275"/>
      <c r="AMF275"/>
      <c r="AMG275"/>
    </row>
    <row r="276" spans="1:1021" ht="24.75" customHeight="1" x14ac:dyDescent="0.2">
      <c r="A276" s="114" t="s">
        <v>481</v>
      </c>
      <c r="B276" s="115" t="s">
        <v>305</v>
      </c>
      <c r="C276" s="121">
        <v>11950</v>
      </c>
      <c r="D276" s="117" t="s">
        <v>653</v>
      </c>
      <c r="E276" s="118" t="s">
        <v>500</v>
      </c>
      <c r="F276" s="102">
        <v>2</v>
      </c>
      <c r="G276" s="119">
        <v>44</v>
      </c>
      <c r="H276" s="132"/>
      <c r="I276" s="120">
        <f t="shared" si="6"/>
        <v>0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  <c r="PE276"/>
      <c r="PF276"/>
      <c r="PG276"/>
      <c r="PH276"/>
      <c r="PI276"/>
      <c r="PJ276"/>
      <c r="PK276"/>
      <c r="PL276"/>
      <c r="PM276"/>
      <c r="PN276"/>
      <c r="PO276"/>
      <c r="PP276"/>
      <c r="PQ276"/>
      <c r="PR276"/>
      <c r="PS276"/>
      <c r="PT276"/>
      <c r="PU276"/>
      <c r="PV276"/>
      <c r="PW276"/>
      <c r="PX276"/>
      <c r="PY276"/>
      <c r="PZ276"/>
      <c r="QA276"/>
      <c r="QB276"/>
      <c r="QC276"/>
      <c r="QD276"/>
      <c r="QE276"/>
      <c r="QF276"/>
      <c r="QG276"/>
      <c r="QH276"/>
      <c r="QI276"/>
      <c r="QJ276"/>
      <c r="QK276"/>
      <c r="QL276"/>
      <c r="QM276"/>
      <c r="QN276"/>
      <c r="QO276"/>
      <c r="QP276"/>
      <c r="QQ276"/>
      <c r="QR276"/>
      <c r="QS276"/>
      <c r="QT276"/>
      <c r="QU276"/>
      <c r="QV276"/>
      <c r="QW276"/>
      <c r="QX276"/>
      <c r="QY276"/>
      <c r="QZ276"/>
      <c r="RA276"/>
      <c r="RB276"/>
      <c r="RC276"/>
      <c r="RD276"/>
      <c r="RE276"/>
      <c r="RF276"/>
      <c r="RG276"/>
      <c r="RH276"/>
      <c r="RI276"/>
      <c r="RJ276"/>
      <c r="RK276"/>
      <c r="RL276"/>
      <c r="RM276"/>
      <c r="RN276"/>
      <c r="RO276"/>
      <c r="RP276"/>
      <c r="RQ276"/>
      <c r="RR276"/>
      <c r="RS276"/>
      <c r="RT276"/>
      <c r="RU276"/>
      <c r="RV276"/>
      <c r="RW276"/>
      <c r="RX276"/>
      <c r="RY276"/>
      <c r="RZ276"/>
      <c r="SA276"/>
      <c r="SB276"/>
      <c r="SC276"/>
      <c r="SD276"/>
      <c r="SE276"/>
      <c r="SF276"/>
      <c r="SG276"/>
      <c r="SH276"/>
      <c r="SI276"/>
      <c r="SJ276"/>
      <c r="SK276"/>
      <c r="SL276"/>
      <c r="SM276"/>
      <c r="SN276"/>
      <c r="SO276"/>
      <c r="SP276"/>
      <c r="SQ276"/>
      <c r="SR276"/>
      <c r="SS276"/>
      <c r="ST276"/>
      <c r="SU276"/>
      <c r="SV276"/>
      <c r="SW276"/>
      <c r="SX276"/>
      <c r="SY276"/>
      <c r="SZ276"/>
      <c r="TA276"/>
      <c r="TB276"/>
      <c r="TC276"/>
      <c r="TD276"/>
      <c r="TE276"/>
      <c r="TF276"/>
      <c r="TG276"/>
      <c r="TH276"/>
      <c r="TI276"/>
      <c r="TJ276"/>
      <c r="TK276"/>
      <c r="TL276"/>
      <c r="TM276"/>
      <c r="TN276"/>
      <c r="TO276"/>
      <c r="TP276"/>
      <c r="TQ276"/>
      <c r="TR276"/>
      <c r="TS276"/>
      <c r="TT276"/>
      <c r="TU276"/>
      <c r="TV276"/>
      <c r="TW276"/>
      <c r="TX276"/>
      <c r="TY276"/>
      <c r="TZ276"/>
      <c r="UA276"/>
      <c r="UB276"/>
      <c r="UC276"/>
      <c r="UD276"/>
      <c r="UE276"/>
      <c r="UF276"/>
      <c r="UG276"/>
      <c r="UH276"/>
      <c r="UI276"/>
      <c r="UJ276"/>
      <c r="UK276"/>
      <c r="UL276"/>
      <c r="UM276"/>
      <c r="UN276"/>
      <c r="UO276"/>
      <c r="UP276"/>
      <c r="UQ276"/>
      <c r="UR276"/>
      <c r="US276"/>
      <c r="UT276"/>
      <c r="UU276"/>
      <c r="UV276"/>
      <c r="UW276"/>
      <c r="UX276"/>
      <c r="UY276"/>
      <c r="UZ276"/>
      <c r="VA276"/>
      <c r="VB276"/>
      <c r="VC276"/>
      <c r="VD276"/>
      <c r="VE276"/>
      <c r="VF276"/>
      <c r="VG276"/>
      <c r="VH276"/>
      <c r="VI276"/>
      <c r="VJ276"/>
      <c r="VK276"/>
      <c r="VL276"/>
      <c r="VM276"/>
      <c r="VN276"/>
      <c r="VO276"/>
      <c r="VP276"/>
      <c r="VQ276"/>
      <c r="VR276"/>
      <c r="VS276"/>
      <c r="VT276"/>
      <c r="VU276"/>
      <c r="VV276"/>
      <c r="VW276"/>
      <c r="VX276"/>
      <c r="VY276"/>
      <c r="VZ276"/>
      <c r="WA276"/>
      <c r="WB276"/>
      <c r="WC276"/>
      <c r="WD276"/>
      <c r="WE276"/>
      <c r="WF276"/>
      <c r="WG276"/>
      <c r="WH276"/>
      <c r="WI276"/>
      <c r="WJ276"/>
      <c r="WK276"/>
      <c r="WL276"/>
      <c r="WM276"/>
      <c r="WN276"/>
      <c r="WO276"/>
      <c r="WP276"/>
      <c r="WQ276"/>
      <c r="WR276"/>
      <c r="WS276"/>
      <c r="WT276"/>
      <c r="WU276"/>
      <c r="WV276"/>
      <c r="WW276"/>
      <c r="WX276"/>
      <c r="WY276"/>
      <c r="WZ276"/>
      <c r="XA276"/>
      <c r="XB276"/>
      <c r="XC276"/>
      <c r="XD276"/>
      <c r="XE276"/>
      <c r="XF276"/>
      <c r="XG276"/>
      <c r="XH276"/>
      <c r="XI276"/>
      <c r="XJ276"/>
      <c r="XK276"/>
      <c r="XL276"/>
      <c r="XM276"/>
      <c r="XN276"/>
      <c r="XO276"/>
      <c r="XP276"/>
      <c r="XQ276"/>
      <c r="XR276"/>
      <c r="XS276"/>
      <c r="XT276"/>
      <c r="XU276"/>
      <c r="XV276"/>
      <c r="XW276"/>
      <c r="XX276"/>
      <c r="XY276"/>
      <c r="XZ276"/>
      <c r="YA276"/>
      <c r="YB276"/>
      <c r="YC276"/>
      <c r="YD276"/>
      <c r="YE276"/>
      <c r="YF276"/>
      <c r="YG276"/>
      <c r="YH276"/>
      <c r="YI276"/>
      <c r="YJ276"/>
      <c r="YK276"/>
      <c r="YL276"/>
      <c r="YM276"/>
      <c r="YN276"/>
      <c r="YO276"/>
      <c r="YP276"/>
      <c r="YQ276"/>
      <c r="YR276"/>
      <c r="YS276"/>
      <c r="YT276"/>
      <c r="YU276"/>
      <c r="YV276"/>
      <c r="YW276"/>
      <c r="YX276"/>
      <c r="YY276"/>
      <c r="YZ276"/>
      <c r="ZA276"/>
      <c r="ZB276"/>
      <c r="ZC276"/>
      <c r="ZD276"/>
      <c r="ZE276"/>
      <c r="ZF276"/>
      <c r="ZG276"/>
      <c r="ZH276"/>
      <c r="ZI276"/>
      <c r="ZJ276"/>
      <c r="ZK276"/>
      <c r="ZL276"/>
      <c r="ZM276"/>
      <c r="ZN276"/>
      <c r="ZO276"/>
      <c r="ZP276"/>
      <c r="ZQ276"/>
      <c r="ZR276"/>
      <c r="ZS276"/>
      <c r="ZT276"/>
      <c r="ZU276"/>
      <c r="ZV276"/>
      <c r="ZW276"/>
      <c r="ZX276"/>
      <c r="ZY276"/>
      <c r="ZZ276"/>
      <c r="AAA276"/>
      <c r="AAB276"/>
      <c r="AAC276"/>
      <c r="AAD276"/>
      <c r="AAE276"/>
      <c r="AAF276"/>
      <c r="AAG276"/>
      <c r="AAH276"/>
      <c r="AAI276"/>
      <c r="AAJ276"/>
      <c r="AAK276"/>
      <c r="AAL276"/>
      <c r="AAM276"/>
      <c r="AAN276"/>
      <c r="AAO276"/>
      <c r="AAP276"/>
      <c r="AAQ276"/>
      <c r="AAR276"/>
      <c r="AAS276"/>
      <c r="AAT276"/>
      <c r="AAU276"/>
      <c r="AAV276"/>
      <c r="AAW276"/>
      <c r="AAX276"/>
      <c r="AAY276"/>
      <c r="AAZ276"/>
      <c r="ABA276"/>
      <c r="ABB276"/>
      <c r="ABC276"/>
      <c r="ABD276"/>
      <c r="ABE276"/>
      <c r="ABF276"/>
      <c r="ABG276"/>
      <c r="ABH276"/>
      <c r="ABI276"/>
      <c r="ABJ276"/>
      <c r="ABK276"/>
      <c r="ABL276"/>
      <c r="ABM276"/>
      <c r="ABN276"/>
      <c r="ABO276"/>
      <c r="ABP276"/>
      <c r="ABQ276"/>
      <c r="ABR276"/>
      <c r="ABS276"/>
      <c r="ABT276"/>
      <c r="ABU276"/>
      <c r="ABV276"/>
      <c r="ABW276"/>
      <c r="ABX276"/>
      <c r="ABY276"/>
      <c r="ABZ276"/>
      <c r="ACA276"/>
      <c r="ACB276"/>
      <c r="ACC276"/>
      <c r="ACD276"/>
      <c r="ACE276"/>
      <c r="ACF276"/>
      <c r="ACG276"/>
      <c r="ACH276"/>
      <c r="ACI276"/>
      <c r="ACJ276"/>
      <c r="ACK276"/>
      <c r="ACL276"/>
      <c r="ACM276"/>
      <c r="ACN276"/>
      <c r="ACO276"/>
      <c r="ACP276"/>
      <c r="ACQ276"/>
      <c r="ACR276"/>
      <c r="ACS276"/>
      <c r="ACT276"/>
      <c r="ACU276"/>
      <c r="ACV276"/>
      <c r="ACW276"/>
      <c r="ACX276"/>
      <c r="ACY276"/>
      <c r="ACZ276"/>
      <c r="ADA276"/>
      <c r="ADB276"/>
      <c r="ADC276"/>
      <c r="ADD276"/>
      <c r="ADE276"/>
      <c r="ADF276"/>
      <c r="ADG276"/>
      <c r="ADH276"/>
      <c r="ADI276"/>
      <c r="ADJ276"/>
      <c r="ADK276"/>
      <c r="ADL276"/>
      <c r="ADM276"/>
      <c r="ADN276"/>
      <c r="ADO276"/>
      <c r="ADP276"/>
      <c r="ADQ276"/>
      <c r="ADR276"/>
      <c r="ADS276"/>
      <c r="ADT276"/>
      <c r="ADU276"/>
      <c r="ADV276"/>
      <c r="ADW276"/>
      <c r="ADX276"/>
      <c r="ADY276"/>
      <c r="ADZ276"/>
      <c r="AEA276"/>
      <c r="AEB276"/>
      <c r="AEC276"/>
      <c r="AED276"/>
      <c r="AEE276"/>
      <c r="AEF276"/>
      <c r="AEG276"/>
      <c r="AEH276"/>
      <c r="AEI276"/>
      <c r="AEJ276"/>
      <c r="AEK276"/>
      <c r="AEL276"/>
      <c r="AEM276"/>
      <c r="AEN276"/>
      <c r="AEO276"/>
      <c r="AEP276"/>
      <c r="AEQ276"/>
      <c r="AER276"/>
      <c r="AES276"/>
      <c r="AET276"/>
      <c r="AEU276"/>
      <c r="AEV276"/>
      <c r="AEW276"/>
      <c r="AEX276"/>
      <c r="AEY276"/>
      <c r="AEZ276"/>
      <c r="AFA276"/>
      <c r="AFB276"/>
      <c r="AFC276"/>
      <c r="AFD276"/>
      <c r="AFE276"/>
      <c r="AFF276"/>
      <c r="AFG276"/>
      <c r="AFH276"/>
      <c r="AFI276"/>
      <c r="AFJ276"/>
      <c r="AFK276"/>
      <c r="AFL276"/>
      <c r="AFM276"/>
      <c r="AFN276"/>
      <c r="AFO276"/>
      <c r="AFP276"/>
      <c r="AFQ276"/>
      <c r="AFR276"/>
      <c r="AFS276"/>
      <c r="AFT276"/>
      <c r="AFU276"/>
      <c r="AFV276"/>
      <c r="AFW276"/>
      <c r="AFX276"/>
      <c r="AFY276"/>
      <c r="AFZ276"/>
      <c r="AGA276"/>
      <c r="AGB276"/>
      <c r="AGC276"/>
      <c r="AGD276"/>
      <c r="AGE276"/>
      <c r="AGF276"/>
      <c r="AGG276"/>
      <c r="AGH276"/>
      <c r="AGI276"/>
      <c r="AGJ276"/>
      <c r="AGK276"/>
      <c r="AGL276"/>
      <c r="AGM276"/>
      <c r="AGN276"/>
      <c r="AGO276"/>
      <c r="AGP276"/>
      <c r="AGQ276"/>
      <c r="AGR276"/>
      <c r="AGS276"/>
      <c r="AGT276"/>
      <c r="AGU276"/>
      <c r="AGV276"/>
      <c r="AGW276"/>
      <c r="AGX276"/>
      <c r="AGY276"/>
      <c r="AGZ276"/>
      <c r="AHA276"/>
      <c r="AHB276"/>
      <c r="AHC276"/>
      <c r="AHD276"/>
      <c r="AHE276"/>
      <c r="AHF276"/>
      <c r="AHG276"/>
      <c r="AHH276"/>
      <c r="AHI276"/>
      <c r="AHJ276"/>
      <c r="AHK276"/>
      <c r="AHL276"/>
      <c r="AHM276"/>
      <c r="AHN276"/>
      <c r="AHO276"/>
      <c r="AHP276"/>
      <c r="AHQ276"/>
      <c r="AHR276"/>
      <c r="AHS276"/>
      <c r="AHT276"/>
      <c r="AHU276"/>
      <c r="AHV276"/>
      <c r="AHW276"/>
      <c r="AHX276"/>
      <c r="AHY276"/>
      <c r="AHZ276"/>
      <c r="AIA276"/>
      <c r="AIB276"/>
      <c r="AIC276"/>
      <c r="AID276"/>
      <c r="AIE276"/>
      <c r="AIF276"/>
      <c r="AIG276"/>
      <c r="AIH276"/>
      <c r="AII276"/>
      <c r="AIJ276"/>
      <c r="AIK276"/>
      <c r="AIL276"/>
      <c r="AIM276"/>
      <c r="AIN276"/>
      <c r="AIO276"/>
      <c r="AIP276"/>
      <c r="AIQ276"/>
      <c r="AIR276"/>
      <c r="AIS276"/>
      <c r="AIT276"/>
      <c r="AIU276"/>
      <c r="AIV276"/>
      <c r="AIW276"/>
      <c r="AIX276"/>
      <c r="AIY276"/>
      <c r="AIZ276"/>
      <c r="AJA276"/>
      <c r="AJB276"/>
      <c r="AJC276"/>
      <c r="AJD276"/>
      <c r="AJE276"/>
      <c r="AJF276"/>
      <c r="AJG276"/>
      <c r="AJH276"/>
      <c r="AJI276"/>
      <c r="AJJ276"/>
      <c r="AJK276"/>
      <c r="AJL276"/>
      <c r="AJM276"/>
      <c r="AJN276"/>
      <c r="AJO276"/>
      <c r="AJP276"/>
      <c r="AJQ276"/>
      <c r="AJR276"/>
      <c r="AJS276"/>
      <c r="AJT276"/>
      <c r="AJU276"/>
      <c r="AJV276"/>
      <c r="AJW276"/>
      <c r="AJX276"/>
      <c r="AJY276"/>
      <c r="AJZ276"/>
      <c r="AKA276"/>
      <c r="AKB276"/>
      <c r="AKC276"/>
      <c r="AKD276"/>
      <c r="AKE276"/>
      <c r="AKF276"/>
      <c r="AKG276"/>
      <c r="AKH276"/>
      <c r="AKI276"/>
      <c r="AKJ276"/>
      <c r="AKK276"/>
      <c r="AKL276"/>
      <c r="AKM276"/>
      <c r="AKN276"/>
      <c r="AKO276"/>
      <c r="AKP276"/>
      <c r="AKQ276"/>
      <c r="AKR276"/>
      <c r="AKS276"/>
      <c r="AKT276"/>
      <c r="AKU276"/>
      <c r="AKV276"/>
      <c r="AKW276"/>
      <c r="AKX276"/>
      <c r="AKY276"/>
      <c r="AKZ276"/>
      <c r="ALA276"/>
      <c r="ALB276"/>
      <c r="ALC276"/>
      <c r="ALD276"/>
      <c r="ALE276"/>
      <c r="ALF276"/>
      <c r="ALG276"/>
      <c r="ALH276"/>
      <c r="ALI276"/>
      <c r="ALJ276"/>
      <c r="ALK276"/>
      <c r="ALL276"/>
      <c r="ALM276"/>
      <c r="ALN276"/>
      <c r="ALO276"/>
      <c r="ALP276"/>
      <c r="ALQ276"/>
      <c r="ALR276"/>
      <c r="ALS276"/>
      <c r="ALT276"/>
      <c r="ALU276"/>
      <c r="ALV276"/>
      <c r="ALW276"/>
      <c r="ALX276"/>
      <c r="ALY276"/>
      <c r="ALZ276"/>
      <c r="AMA276"/>
      <c r="AMB276"/>
      <c r="AMC276"/>
      <c r="AMD276"/>
      <c r="AME276"/>
      <c r="AMF276"/>
      <c r="AMG276"/>
    </row>
    <row r="277" spans="1:1021" ht="24.75" customHeight="1" x14ac:dyDescent="0.2">
      <c r="A277" s="114" t="s">
        <v>481</v>
      </c>
      <c r="B277" s="115" t="s">
        <v>305</v>
      </c>
      <c r="C277" s="121">
        <v>12020</v>
      </c>
      <c r="D277" s="117" t="s">
        <v>675</v>
      </c>
      <c r="E277" s="118" t="s">
        <v>500</v>
      </c>
      <c r="F277" s="102">
        <v>1</v>
      </c>
      <c r="G277" s="119">
        <v>22</v>
      </c>
      <c r="H277" s="132"/>
      <c r="I277" s="120">
        <f t="shared" si="6"/>
        <v>0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  <c r="OW277"/>
      <c r="OX277"/>
      <c r="OY277"/>
      <c r="OZ277"/>
      <c r="PA277"/>
      <c r="PB277"/>
      <c r="PC277"/>
      <c r="PD277"/>
      <c r="PE277"/>
      <c r="PF277"/>
      <c r="PG277"/>
      <c r="PH277"/>
      <c r="PI277"/>
      <c r="PJ277"/>
      <c r="PK277"/>
      <c r="PL277"/>
      <c r="PM277"/>
      <c r="PN277"/>
      <c r="PO277"/>
      <c r="PP277"/>
      <c r="PQ277"/>
      <c r="PR277"/>
      <c r="PS277"/>
      <c r="PT277"/>
      <c r="PU277"/>
      <c r="PV277"/>
      <c r="PW277"/>
      <c r="PX277"/>
      <c r="PY277"/>
      <c r="PZ277"/>
      <c r="QA277"/>
      <c r="QB277"/>
      <c r="QC277"/>
      <c r="QD277"/>
      <c r="QE277"/>
      <c r="QF277"/>
      <c r="QG277"/>
      <c r="QH277"/>
      <c r="QI277"/>
      <c r="QJ277"/>
      <c r="QK277"/>
      <c r="QL277"/>
      <c r="QM277"/>
      <c r="QN277"/>
      <c r="QO277"/>
      <c r="QP277"/>
      <c r="QQ277"/>
      <c r="QR277"/>
      <c r="QS277"/>
      <c r="QT277"/>
      <c r="QU277"/>
      <c r="QV277"/>
      <c r="QW277"/>
      <c r="QX277"/>
      <c r="QY277"/>
      <c r="QZ277"/>
      <c r="RA277"/>
      <c r="RB277"/>
      <c r="RC277"/>
      <c r="RD277"/>
      <c r="RE277"/>
      <c r="RF277"/>
      <c r="RG277"/>
      <c r="RH277"/>
      <c r="RI277"/>
      <c r="RJ277"/>
      <c r="RK277"/>
      <c r="RL277"/>
      <c r="RM277"/>
      <c r="RN277"/>
      <c r="RO277"/>
      <c r="RP277"/>
      <c r="RQ277"/>
      <c r="RR277"/>
      <c r="RS277"/>
      <c r="RT277"/>
      <c r="RU277"/>
      <c r="RV277"/>
      <c r="RW277"/>
      <c r="RX277"/>
      <c r="RY277"/>
      <c r="RZ277"/>
      <c r="SA277"/>
      <c r="SB277"/>
      <c r="SC277"/>
      <c r="SD277"/>
      <c r="SE277"/>
      <c r="SF277"/>
      <c r="SG277"/>
      <c r="SH277"/>
      <c r="SI277"/>
      <c r="SJ277"/>
      <c r="SK277"/>
      <c r="SL277"/>
      <c r="SM277"/>
      <c r="SN277"/>
      <c r="SO277"/>
      <c r="SP277"/>
      <c r="SQ277"/>
      <c r="SR277"/>
      <c r="SS277"/>
      <c r="ST277"/>
      <c r="SU277"/>
      <c r="SV277"/>
      <c r="SW277"/>
      <c r="SX277"/>
      <c r="SY277"/>
      <c r="SZ277"/>
      <c r="TA277"/>
      <c r="TB277"/>
      <c r="TC277"/>
      <c r="TD277"/>
      <c r="TE277"/>
      <c r="TF277"/>
      <c r="TG277"/>
      <c r="TH277"/>
      <c r="TI277"/>
      <c r="TJ277"/>
      <c r="TK277"/>
      <c r="TL277"/>
      <c r="TM277"/>
      <c r="TN277"/>
      <c r="TO277"/>
      <c r="TP277"/>
      <c r="TQ277"/>
      <c r="TR277"/>
      <c r="TS277"/>
      <c r="TT277"/>
      <c r="TU277"/>
      <c r="TV277"/>
      <c r="TW277"/>
      <c r="TX277"/>
      <c r="TY277"/>
      <c r="TZ277"/>
      <c r="UA277"/>
      <c r="UB277"/>
      <c r="UC277"/>
      <c r="UD277"/>
      <c r="UE277"/>
      <c r="UF277"/>
      <c r="UG277"/>
      <c r="UH277"/>
      <c r="UI277"/>
      <c r="UJ277"/>
      <c r="UK277"/>
      <c r="UL277"/>
      <c r="UM277"/>
      <c r="UN277"/>
      <c r="UO277"/>
      <c r="UP277"/>
      <c r="UQ277"/>
      <c r="UR277"/>
      <c r="US277"/>
      <c r="UT277"/>
      <c r="UU277"/>
      <c r="UV277"/>
      <c r="UW277"/>
      <c r="UX277"/>
      <c r="UY277"/>
      <c r="UZ277"/>
      <c r="VA277"/>
      <c r="VB277"/>
      <c r="VC277"/>
      <c r="VD277"/>
      <c r="VE277"/>
      <c r="VF277"/>
      <c r="VG277"/>
      <c r="VH277"/>
      <c r="VI277"/>
      <c r="VJ277"/>
      <c r="VK277"/>
      <c r="VL277"/>
      <c r="VM277"/>
      <c r="VN277"/>
      <c r="VO277"/>
      <c r="VP277"/>
      <c r="VQ277"/>
      <c r="VR277"/>
      <c r="VS277"/>
      <c r="VT277"/>
      <c r="VU277"/>
      <c r="VV277"/>
      <c r="VW277"/>
      <c r="VX277"/>
      <c r="VY277"/>
      <c r="VZ277"/>
      <c r="WA277"/>
      <c r="WB277"/>
      <c r="WC277"/>
      <c r="WD277"/>
      <c r="WE277"/>
      <c r="WF277"/>
      <c r="WG277"/>
      <c r="WH277"/>
      <c r="WI277"/>
      <c r="WJ277"/>
      <c r="WK277"/>
      <c r="WL277"/>
      <c r="WM277"/>
      <c r="WN277"/>
      <c r="WO277"/>
      <c r="WP277"/>
      <c r="WQ277"/>
      <c r="WR277"/>
      <c r="WS277"/>
      <c r="WT277"/>
      <c r="WU277"/>
      <c r="WV277"/>
      <c r="WW277"/>
      <c r="WX277"/>
      <c r="WY277"/>
      <c r="WZ277"/>
      <c r="XA277"/>
      <c r="XB277"/>
      <c r="XC277"/>
      <c r="XD277"/>
      <c r="XE277"/>
      <c r="XF277"/>
      <c r="XG277"/>
      <c r="XH277"/>
      <c r="XI277"/>
      <c r="XJ277"/>
      <c r="XK277"/>
      <c r="XL277"/>
      <c r="XM277"/>
      <c r="XN277"/>
      <c r="XO277"/>
      <c r="XP277"/>
      <c r="XQ277"/>
      <c r="XR277"/>
      <c r="XS277"/>
      <c r="XT277"/>
      <c r="XU277"/>
      <c r="XV277"/>
      <c r="XW277"/>
      <c r="XX277"/>
      <c r="XY277"/>
      <c r="XZ277"/>
      <c r="YA277"/>
      <c r="YB277"/>
      <c r="YC277"/>
      <c r="YD277"/>
      <c r="YE277"/>
      <c r="YF277"/>
      <c r="YG277"/>
      <c r="YH277"/>
      <c r="YI277"/>
      <c r="YJ277"/>
      <c r="YK277"/>
      <c r="YL277"/>
      <c r="YM277"/>
      <c r="YN277"/>
      <c r="YO277"/>
      <c r="YP277"/>
      <c r="YQ277"/>
      <c r="YR277"/>
      <c r="YS277"/>
      <c r="YT277"/>
      <c r="YU277"/>
      <c r="YV277"/>
      <c r="YW277"/>
      <c r="YX277"/>
      <c r="YY277"/>
      <c r="YZ277"/>
      <c r="ZA277"/>
      <c r="ZB277"/>
      <c r="ZC277"/>
      <c r="ZD277"/>
      <c r="ZE277"/>
      <c r="ZF277"/>
      <c r="ZG277"/>
      <c r="ZH277"/>
      <c r="ZI277"/>
      <c r="ZJ277"/>
      <c r="ZK277"/>
      <c r="ZL277"/>
      <c r="ZM277"/>
      <c r="ZN277"/>
      <c r="ZO277"/>
      <c r="ZP277"/>
      <c r="ZQ277"/>
      <c r="ZR277"/>
      <c r="ZS277"/>
      <c r="ZT277"/>
      <c r="ZU277"/>
      <c r="ZV277"/>
      <c r="ZW277"/>
      <c r="ZX277"/>
      <c r="ZY277"/>
      <c r="ZZ277"/>
      <c r="AAA277"/>
      <c r="AAB277"/>
      <c r="AAC277"/>
      <c r="AAD277"/>
      <c r="AAE277"/>
      <c r="AAF277"/>
      <c r="AAG277"/>
      <c r="AAH277"/>
      <c r="AAI277"/>
      <c r="AAJ277"/>
      <c r="AAK277"/>
      <c r="AAL277"/>
      <c r="AAM277"/>
      <c r="AAN277"/>
      <c r="AAO277"/>
      <c r="AAP277"/>
      <c r="AAQ277"/>
      <c r="AAR277"/>
      <c r="AAS277"/>
      <c r="AAT277"/>
      <c r="AAU277"/>
      <c r="AAV277"/>
      <c r="AAW277"/>
      <c r="AAX277"/>
      <c r="AAY277"/>
      <c r="AAZ277"/>
      <c r="ABA277"/>
      <c r="ABB277"/>
      <c r="ABC277"/>
      <c r="ABD277"/>
      <c r="ABE277"/>
      <c r="ABF277"/>
      <c r="ABG277"/>
      <c r="ABH277"/>
      <c r="ABI277"/>
      <c r="ABJ277"/>
      <c r="ABK277"/>
      <c r="ABL277"/>
      <c r="ABM277"/>
      <c r="ABN277"/>
      <c r="ABO277"/>
      <c r="ABP277"/>
      <c r="ABQ277"/>
      <c r="ABR277"/>
      <c r="ABS277"/>
      <c r="ABT277"/>
      <c r="ABU277"/>
      <c r="ABV277"/>
      <c r="ABW277"/>
      <c r="ABX277"/>
      <c r="ABY277"/>
      <c r="ABZ277"/>
      <c r="ACA277"/>
      <c r="ACB277"/>
      <c r="ACC277"/>
      <c r="ACD277"/>
      <c r="ACE277"/>
      <c r="ACF277"/>
      <c r="ACG277"/>
      <c r="ACH277"/>
      <c r="ACI277"/>
      <c r="ACJ277"/>
      <c r="ACK277"/>
      <c r="ACL277"/>
      <c r="ACM277"/>
      <c r="ACN277"/>
      <c r="ACO277"/>
      <c r="ACP277"/>
      <c r="ACQ277"/>
      <c r="ACR277"/>
      <c r="ACS277"/>
      <c r="ACT277"/>
      <c r="ACU277"/>
      <c r="ACV277"/>
      <c r="ACW277"/>
      <c r="ACX277"/>
      <c r="ACY277"/>
      <c r="ACZ277"/>
      <c r="ADA277"/>
      <c r="ADB277"/>
      <c r="ADC277"/>
      <c r="ADD277"/>
      <c r="ADE277"/>
      <c r="ADF277"/>
      <c r="ADG277"/>
      <c r="ADH277"/>
      <c r="ADI277"/>
      <c r="ADJ277"/>
      <c r="ADK277"/>
      <c r="ADL277"/>
      <c r="ADM277"/>
      <c r="ADN277"/>
      <c r="ADO277"/>
      <c r="ADP277"/>
      <c r="ADQ277"/>
      <c r="ADR277"/>
      <c r="ADS277"/>
      <c r="ADT277"/>
      <c r="ADU277"/>
      <c r="ADV277"/>
      <c r="ADW277"/>
      <c r="ADX277"/>
      <c r="ADY277"/>
      <c r="ADZ277"/>
      <c r="AEA277"/>
      <c r="AEB277"/>
      <c r="AEC277"/>
      <c r="AED277"/>
      <c r="AEE277"/>
      <c r="AEF277"/>
      <c r="AEG277"/>
      <c r="AEH277"/>
      <c r="AEI277"/>
      <c r="AEJ277"/>
      <c r="AEK277"/>
      <c r="AEL277"/>
      <c r="AEM277"/>
      <c r="AEN277"/>
      <c r="AEO277"/>
      <c r="AEP277"/>
      <c r="AEQ277"/>
      <c r="AER277"/>
      <c r="AES277"/>
      <c r="AET277"/>
      <c r="AEU277"/>
      <c r="AEV277"/>
      <c r="AEW277"/>
      <c r="AEX277"/>
      <c r="AEY277"/>
      <c r="AEZ277"/>
      <c r="AFA277"/>
      <c r="AFB277"/>
      <c r="AFC277"/>
      <c r="AFD277"/>
      <c r="AFE277"/>
      <c r="AFF277"/>
      <c r="AFG277"/>
      <c r="AFH277"/>
      <c r="AFI277"/>
      <c r="AFJ277"/>
      <c r="AFK277"/>
      <c r="AFL277"/>
      <c r="AFM277"/>
      <c r="AFN277"/>
      <c r="AFO277"/>
      <c r="AFP277"/>
      <c r="AFQ277"/>
      <c r="AFR277"/>
      <c r="AFS277"/>
      <c r="AFT277"/>
      <c r="AFU277"/>
      <c r="AFV277"/>
      <c r="AFW277"/>
      <c r="AFX277"/>
      <c r="AFY277"/>
      <c r="AFZ277"/>
      <c r="AGA277"/>
      <c r="AGB277"/>
      <c r="AGC277"/>
      <c r="AGD277"/>
      <c r="AGE277"/>
      <c r="AGF277"/>
      <c r="AGG277"/>
      <c r="AGH277"/>
      <c r="AGI277"/>
      <c r="AGJ277"/>
      <c r="AGK277"/>
      <c r="AGL277"/>
      <c r="AGM277"/>
      <c r="AGN277"/>
      <c r="AGO277"/>
      <c r="AGP277"/>
      <c r="AGQ277"/>
      <c r="AGR277"/>
      <c r="AGS277"/>
      <c r="AGT277"/>
      <c r="AGU277"/>
      <c r="AGV277"/>
      <c r="AGW277"/>
      <c r="AGX277"/>
      <c r="AGY277"/>
      <c r="AGZ277"/>
      <c r="AHA277"/>
      <c r="AHB277"/>
      <c r="AHC277"/>
      <c r="AHD277"/>
      <c r="AHE277"/>
      <c r="AHF277"/>
      <c r="AHG277"/>
      <c r="AHH277"/>
      <c r="AHI277"/>
      <c r="AHJ277"/>
      <c r="AHK277"/>
      <c r="AHL277"/>
      <c r="AHM277"/>
      <c r="AHN277"/>
      <c r="AHO277"/>
      <c r="AHP277"/>
      <c r="AHQ277"/>
      <c r="AHR277"/>
      <c r="AHS277"/>
      <c r="AHT277"/>
      <c r="AHU277"/>
      <c r="AHV277"/>
      <c r="AHW277"/>
      <c r="AHX277"/>
      <c r="AHY277"/>
      <c r="AHZ277"/>
      <c r="AIA277"/>
      <c r="AIB277"/>
      <c r="AIC277"/>
      <c r="AID277"/>
      <c r="AIE277"/>
      <c r="AIF277"/>
      <c r="AIG277"/>
      <c r="AIH277"/>
      <c r="AII277"/>
      <c r="AIJ277"/>
      <c r="AIK277"/>
      <c r="AIL277"/>
      <c r="AIM277"/>
      <c r="AIN277"/>
      <c r="AIO277"/>
      <c r="AIP277"/>
      <c r="AIQ277"/>
      <c r="AIR277"/>
      <c r="AIS277"/>
      <c r="AIT277"/>
      <c r="AIU277"/>
      <c r="AIV277"/>
      <c r="AIW277"/>
      <c r="AIX277"/>
      <c r="AIY277"/>
      <c r="AIZ277"/>
      <c r="AJA277"/>
      <c r="AJB277"/>
      <c r="AJC277"/>
      <c r="AJD277"/>
      <c r="AJE277"/>
      <c r="AJF277"/>
      <c r="AJG277"/>
      <c r="AJH277"/>
      <c r="AJI277"/>
      <c r="AJJ277"/>
      <c r="AJK277"/>
      <c r="AJL277"/>
      <c r="AJM277"/>
      <c r="AJN277"/>
      <c r="AJO277"/>
      <c r="AJP277"/>
      <c r="AJQ277"/>
      <c r="AJR277"/>
      <c r="AJS277"/>
      <c r="AJT277"/>
      <c r="AJU277"/>
      <c r="AJV277"/>
      <c r="AJW277"/>
      <c r="AJX277"/>
      <c r="AJY277"/>
      <c r="AJZ277"/>
      <c r="AKA277"/>
      <c r="AKB277"/>
      <c r="AKC277"/>
      <c r="AKD277"/>
      <c r="AKE277"/>
      <c r="AKF277"/>
      <c r="AKG277"/>
      <c r="AKH277"/>
      <c r="AKI277"/>
      <c r="AKJ277"/>
      <c r="AKK277"/>
      <c r="AKL277"/>
      <c r="AKM277"/>
      <c r="AKN277"/>
      <c r="AKO277"/>
      <c r="AKP277"/>
      <c r="AKQ277"/>
      <c r="AKR277"/>
      <c r="AKS277"/>
      <c r="AKT277"/>
      <c r="AKU277"/>
      <c r="AKV277"/>
      <c r="AKW277"/>
      <c r="AKX277"/>
      <c r="AKY277"/>
      <c r="AKZ277"/>
      <c r="ALA277"/>
      <c r="ALB277"/>
      <c r="ALC277"/>
      <c r="ALD277"/>
      <c r="ALE277"/>
      <c r="ALF277"/>
      <c r="ALG277"/>
      <c r="ALH277"/>
      <c r="ALI277"/>
      <c r="ALJ277"/>
      <c r="ALK277"/>
      <c r="ALL277"/>
      <c r="ALM277"/>
      <c r="ALN277"/>
      <c r="ALO277"/>
      <c r="ALP277"/>
      <c r="ALQ277"/>
      <c r="ALR277"/>
      <c r="ALS277"/>
      <c r="ALT277"/>
      <c r="ALU277"/>
      <c r="ALV277"/>
      <c r="ALW277"/>
      <c r="ALX277"/>
      <c r="ALY277"/>
      <c r="ALZ277"/>
      <c r="AMA277"/>
      <c r="AMB277"/>
      <c r="AMC277"/>
      <c r="AMD277"/>
      <c r="AME277"/>
      <c r="AMF277"/>
      <c r="AMG277"/>
    </row>
    <row r="278" spans="1:1021" ht="24.75" customHeight="1" x14ac:dyDescent="0.2">
      <c r="A278" s="114" t="s">
        <v>482</v>
      </c>
      <c r="B278" s="115" t="s">
        <v>305</v>
      </c>
      <c r="C278" s="121">
        <v>11950</v>
      </c>
      <c r="D278" s="117" t="s">
        <v>653</v>
      </c>
      <c r="E278" s="118" t="s">
        <v>500</v>
      </c>
      <c r="F278" s="102">
        <v>2</v>
      </c>
      <c r="G278" s="119">
        <v>82</v>
      </c>
      <c r="H278" s="132"/>
      <c r="I278" s="120">
        <f t="shared" si="6"/>
        <v>0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  <c r="PI278"/>
      <c r="PJ278"/>
      <c r="PK278"/>
      <c r="PL278"/>
      <c r="PM278"/>
      <c r="PN278"/>
      <c r="PO278"/>
      <c r="PP278"/>
      <c r="PQ278"/>
      <c r="PR278"/>
      <c r="PS278"/>
      <c r="PT278"/>
      <c r="PU278"/>
      <c r="PV278"/>
      <c r="PW278"/>
      <c r="PX278"/>
      <c r="PY278"/>
      <c r="PZ278"/>
      <c r="QA278"/>
      <c r="QB278"/>
      <c r="QC278"/>
      <c r="QD278"/>
      <c r="QE278"/>
      <c r="QF278"/>
      <c r="QG278"/>
      <c r="QH278"/>
      <c r="QI278"/>
      <c r="QJ278"/>
      <c r="QK278"/>
      <c r="QL278"/>
      <c r="QM278"/>
      <c r="QN278"/>
      <c r="QO278"/>
      <c r="QP278"/>
      <c r="QQ278"/>
      <c r="QR278"/>
      <c r="QS278"/>
      <c r="QT278"/>
      <c r="QU278"/>
      <c r="QV278"/>
      <c r="QW278"/>
      <c r="QX278"/>
      <c r="QY278"/>
      <c r="QZ278"/>
      <c r="RA278"/>
      <c r="RB278"/>
      <c r="RC278"/>
      <c r="RD278"/>
      <c r="RE278"/>
      <c r="RF278"/>
      <c r="RG278"/>
      <c r="RH278"/>
      <c r="RI278"/>
      <c r="RJ278"/>
      <c r="RK278"/>
      <c r="RL278"/>
      <c r="RM278"/>
      <c r="RN278"/>
      <c r="RO278"/>
      <c r="RP278"/>
      <c r="RQ278"/>
      <c r="RR278"/>
      <c r="RS278"/>
      <c r="RT278"/>
      <c r="RU278"/>
      <c r="RV278"/>
      <c r="RW278"/>
      <c r="RX278"/>
      <c r="RY278"/>
      <c r="RZ278"/>
      <c r="SA278"/>
      <c r="SB278"/>
      <c r="SC278"/>
      <c r="SD278"/>
      <c r="SE278"/>
      <c r="SF278"/>
      <c r="SG278"/>
      <c r="SH278"/>
      <c r="SI278"/>
      <c r="SJ278"/>
      <c r="SK278"/>
      <c r="SL278"/>
      <c r="SM278"/>
      <c r="SN278"/>
      <c r="SO278"/>
      <c r="SP278"/>
      <c r="SQ278"/>
      <c r="SR278"/>
      <c r="SS278"/>
      <c r="ST278"/>
      <c r="SU278"/>
      <c r="SV278"/>
      <c r="SW278"/>
      <c r="SX278"/>
      <c r="SY278"/>
      <c r="SZ278"/>
      <c r="TA278"/>
      <c r="TB278"/>
      <c r="TC278"/>
      <c r="TD278"/>
      <c r="TE278"/>
      <c r="TF278"/>
      <c r="TG278"/>
      <c r="TH278"/>
      <c r="TI278"/>
      <c r="TJ278"/>
      <c r="TK278"/>
      <c r="TL278"/>
      <c r="TM278"/>
      <c r="TN278"/>
      <c r="TO278"/>
      <c r="TP278"/>
      <c r="TQ278"/>
      <c r="TR278"/>
      <c r="TS278"/>
      <c r="TT278"/>
      <c r="TU278"/>
      <c r="TV278"/>
      <c r="TW278"/>
      <c r="TX278"/>
      <c r="TY278"/>
      <c r="TZ278"/>
      <c r="UA278"/>
      <c r="UB278"/>
      <c r="UC278"/>
      <c r="UD278"/>
      <c r="UE278"/>
      <c r="UF278"/>
      <c r="UG278"/>
      <c r="UH278"/>
      <c r="UI278"/>
      <c r="UJ278"/>
      <c r="UK278"/>
      <c r="UL278"/>
      <c r="UM278"/>
      <c r="UN278"/>
      <c r="UO278"/>
      <c r="UP278"/>
      <c r="UQ278"/>
      <c r="UR278"/>
      <c r="US278"/>
      <c r="UT278"/>
      <c r="UU278"/>
      <c r="UV278"/>
      <c r="UW278"/>
      <c r="UX278"/>
      <c r="UY278"/>
      <c r="UZ278"/>
      <c r="VA278"/>
      <c r="VB278"/>
      <c r="VC278"/>
      <c r="VD278"/>
      <c r="VE278"/>
      <c r="VF278"/>
      <c r="VG278"/>
      <c r="VH278"/>
      <c r="VI278"/>
      <c r="VJ278"/>
      <c r="VK278"/>
      <c r="VL278"/>
      <c r="VM278"/>
      <c r="VN278"/>
      <c r="VO278"/>
      <c r="VP278"/>
      <c r="VQ278"/>
      <c r="VR278"/>
      <c r="VS278"/>
      <c r="VT278"/>
      <c r="VU278"/>
      <c r="VV278"/>
      <c r="VW278"/>
      <c r="VX278"/>
      <c r="VY278"/>
      <c r="VZ278"/>
      <c r="WA278"/>
      <c r="WB278"/>
      <c r="WC278"/>
      <c r="WD278"/>
      <c r="WE278"/>
      <c r="WF278"/>
      <c r="WG278"/>
      <c r="WH278"/>
      <c r="WI278"/>
      <c r="WJ278"/>
      <c r="WK278"/>
      <c r="WL278"/>
      <c r="WM278"/>
      <c r="WN278"/>
      <c r="WO278"/>
      <c r="WP278"/>
      <c r="WQ278"/>
      <c r="WR278"/>
      <c r="WS278"/>
      <c r="WT278"/>
      <c r="WU278"/>
      <c r="WV278"/>
      <c r="WW278"/>
      <c r="WX278"/>
      <c r="WY278"/>
      <c r="WZ278"/>
      <c r="XA278"/>
      <c r="XB278"/>
      <c r="XC278"/>
      <c r="XD278"/>
      <c r="XE278"/>
      <c r="XF278"/>
      <c r="XG278"/>
      <c r="XH278"/>
      <c r="XI278"/>
      <c r="XJ278"/>
      <c r="XK278"/>
      <c r="XL278"/>
      <c r="XM278"/>
      <c r="XN278"/>
      <c r="XO278"/>
      <c r="XP278"/>
      <c r="XQ278"/>
      <c r="XR278"/>
      <c r="XS278"/>
      <c r="XT278"/>
      <c r="XU278"/>
      <c r="XV278"/>
      <c r="XW278"/>
      <c r="XX278"/>
      <c r="XY278"/>
      <c r="XZ278"/>
      <c r="YA278"/>
      <c r="YB278"/>
      <c r="YC278"/>
      <c r="YD278"/>
      <c r="YE278"/>
      <c r="YF278"/>
      <c r="YG278"/>
      <c r="YH278"/>
      <c r="YI278"/>
      <c r="YJ278"/>
      <c r="YK278"/>
      <c r="YL278"/>
      <c r="YM278"/>
      <c r="YN278"/>
      <c r="YO278"/>
      <c r="YP278"/>
      <c r="YQ278"/>
      <c r="YR278"/>
      <c r="YS278"/>
      <c r="YT278"/>
      <c r="YU278"/>
      <c r="YV278"/>
      <c r="YW278"/>
      <c r="YX278"/>
      <c r="YY278"/>
      <c r="YZ278"/>
      <c r="ZA278"/>
      <c r="ZB278"/>
      <c r="ZC278"/>
      <c r="ZD278"/>
      <c r="ZE278"/>
      <c r="ZF278"/>
      <c r="ZG278"/>
      <c r="ZH278"/>
      <c r="ZI278"/>
      <c r="ZJ278"/>
      <c r="ZK278"/>
      <c r="ZL278"/>
      <c r="ZM278"/>
      <c r="ZN278"/>
      <c r="ZO278"/>
      <c r="ZP278"/>
      <c r="ZQ278"/>
      <c r="ZR278"/>
      <c r="ZS278"/>
      <c r="ZT278"/>
      <c r="ZU278"/>
      <c r="ZV278"/>
      <c r="ZW278"/>
      <c r="ZX278"/>
      <c r="ZY278"/>
      <c r="ZZ278"/>
      <c r="AAA278"/>
      <c r="AAB278"/>
      <c r="AAC278"/>
      <c r="AAD278"/>
      <c r="AAE278"/>
      <c r="AAF278"/>
      <c r="AAG278"/>
      <c r="AAH278"/>
      <c r="AAI278"/>
      <c r="AAJ278"/>
      <c r="AAK278"/>
      <c r="AAL278"/>
      <c r="AAM278"/>
      <c r="AAN278"/>
      <c r="AAO278"/>
      <c r="AAP278"/>
      <c r="AAQ278"/>
      <c r="AAR278"/>
      <c r="AAS278"/>
      <c r="AAT278"/>
      <c r="AAU278"/>
      <c r="AAV278"/>
      <c r="AAW278"/>
      <c r="AAX278"/>
      <c r="AAY278"/>
      <c r="AAZ278"/>
      <c r="ABA278"/>
      <c r="ABB278"/>
      <c r="ABC278"/>
      <c r="ABD278"/>
      <c r="ABE278"/>
      <c r="ABF278"/>
      <c r="ABG278"/>
      <c r="ABH278"/>
      <c r="ABI278"/>
      <c r="ABJ278"/>
      <c r="ABK278"/>
      <c r="ABL278"/>
      <c r="ABM278"/>
      <c r="ABN278"/>
      <c r="ABO278"/>
      <c r="ABP278"/>
      <c r="ABQ278"/>
      <c r="ABR278"/>
      <c r="ABS278"/>
      <c r="ABT278"/>
      <c r="ABU278"/>
      <c r="ABV278"/>
      <c r="ABW278"/>
      <c r="ABX278"/>
      <c r="ABY278"/>
      <c r="ABZ278"/>
      <c r="ACA278"/>
      <c r="ACB278"/>
      <c r="ACC278"/>
      <c r="ACD278"/>
      <c r="ACE278"/>
      <c r="ACF278"/>
      <c r="ACG278"/>
      <c r="ACH278"/>
      <c r="ACI278"/>
      <c r="ACJ278"/>
      <c r="ACK278"/>
      <c r="ACL278"/>
      <c r="ACM278"/>
      <c r="ACN278"/>
      <c r="ACO278"/>
      <c r="ACP278"/>
      <c r="ACQ278"/>
      <c r="ACR278"/>
      <c r="ACS278"/>
      <c r="ACT278"/>
      <c r="ACU278"/>
      <c r="ACV278"/>
      <c r="ACW278"/>
      <c r="ACX278"/>
      <c r="ACY278"/>
      <c r="ACZ278"/>
      <c r="ADA278"/>
      <c r="ADB278"/>
      <c r="ADC278"/>
      <c r="ADD278"/>
      <c r="ADE278"/>
      <c r="ADF278"/>
      <c r="ADG278"/>
      <c r="ADH278"/>
      <c r="ADI278"/>
      <c r="ADJ278"/>
      <c r="ADK278"/>
      <c r="ADL278"/>
      <c r="ADM278"/>
      <c r="ADN278"/>
      <c r="ADO278"/>
      <c r="ADP278"/>
      <c r="ADQ278"/>
      <c r="ADR278"/>
      <c r="ADS278"/>
      <c r="ADT278"/>
      <c r="ADU278"/>
      <c r="ADV278"/>
      <c r="ADW278"/>
      <c r="ADX278"/>
      <c r="ADY278"/>
      <c r="ADZ278"/>
      <c r="AEA278"/>
      <c r="AEB278"/>
      <c r="AEC278"/>
      <c r="AED278"/>
      <c r="AEE278"/>
      <c r="AEF278"/>
      <c r="AEG278"/>
      <c r="AEH278"/>
      <c r="AEI278"/>
      <c r="AEJ278"/>
      <c r="AEK278"/>
      <c r="AEL278"/>
      <c r="AEM278"/>
      <c r="AEN278"/>
      <c r="AEO278"/>
      <c r="AEP278"/>
      <c r="AEQ278"/>
      <c r="AER278"/>
      <c r="AES278"/>
      <c r="AET278"/>
      <c r="AEU278"/>
      <c r="AEV278"/>
      <c r="AEW278"/>
      <c r="AEX278"/>
      <c r="AEY278"/>
      <c r="AEZ278"/>
      <c r="AFA278"/>
      <c r="AFB278"/>
      <c r="AFC278"/>
      <c r="AFD278"/>
      <c r="AFE278"/>
      <c r="AFF278"/>
      <c r="AFG278"/>
      <c r="AFH278"/>
      <c r="AFI278"/>
      <c r="AFJ278"/>
      <c r="AFK278"/>
      <c r="AFL278"/>
      <c r="AFM278"/>
      <c r="AFN278"/>
      <c r="AFO278"/>
      <c r="AFP278"/>
      <c r="AFQ278"/>
      <c r="AFR278"/>
      <c r="AFS278"/>
      <c r="AFT278"/>
      <c r="AFU278"/>
      <c r="AFV278"/>
      <c r="AFW278"/>
      <c r="AFX278"/>
      <c r="AFY278"/>
      <c r="AFZ278"/>
      <c r="AGA278"/>
      <c r="AGB278"/>
      <c r="AGC278"/>
      <c r="AGD278"/>
      <c r="AGE278"/>
      <c r="AGF278"/>
      <c r="AGG278"/>
      <c r="AGH278"/>
      <c r="AGI278"/>
      <c r="AGJ278"/>
      <c r="AGK278"/>
      <c r="AGL278"/>
      <c r="AGM278"/>
      <c r="AGN278"/>
      <c r="AGO278"/>
      <c r="AGP278"/>
      <c r="AGQ278"/>
      <c r="AGR278"/>
      <c r="AGS278"/>
      <c r="AGT278"/>
      <c r="AGU278"/>
      <c r="AGV278"/>
      <c r="AGW278"/>
      <c r="AGX278"/>
      <c r="AGY278"/>
      <c r="AGZ278"/>
      <c r="AHA278"/>
      <c r="AHB278"/>
      <c r="AHC278"/>
      <c r="AHD278"/>
      <c r="AHE278"/>
      <c r="AHF278"/>
      <c r="AHG278"/>
      <c r="AHH278"/>
      <c r="AHI278"/>
      <c r="AHJ278"/>
      <c r="AHK278"/>
      <c r="AHL278"/>
      <c r="AHM278"/>
      <c r="AHN278"/>
      <c r="AHO278"/>
      <c r="AHP278"/>
      <c r="AHQ278"/>
      <c r="AHR278"/>
      <c r="AHS278"/>
      <c r="AHT278"/>
      <c r="AHU278"/>
      <c r="AHV278"/>
      <c r="AHW278"/>
      <c r="AHX278"/>
      <c r="AHY278"/>
      <c r="AHZ278"/>
      <c r="AIA278"/>
      <c r="AIB278"/>
      <c r="AIC278"/>
      <c r="AID278"/>
      <c r="AIE278"/>
      <c r="AIF278"/>
      <c r="AIG278"/>
      <c r="AIH278"/>
      <c r="AII278"/>
      <c r="AIJ278"/>
      <c r="AIK278"/>
      <c r="AIL278"/>
      <c r="AIM278"/>
      <c r="AIN278"/>
      <c r="AIO278"/>
      <c r="AIP278"/>
      <c r="AIQ278"/>
      <c r="AIR278"/>
      <c r="AIS278"/>
      <c r="AIT278"/>
      <c r="AIU278"/>
      <c r="AIV278"/>
      <c r="AIW278"/>
      <c r="AIX278"/>
      <c r="AIY278"/>
      <c r="AIZ278"/>
      <c r="AJA278"/>
      <c r="AJB278"/>
      <c r="AJC278"/>
      <c r="AJD278"/>
      <c r="AJE278"/>
      <c r="AJF278"/>
      <c r="AJG278"/>
      <c r="AJH278"/>
      <c r="AJI278"/>
      <c r="AJJ278"/>
      <c r="AJK278"/>
      <c r="AJL278"/>
      <c r="AJM278"/>
      <c r="AJN278"/>
      <c r="AJO278"/>
      <c r="AJP278"/>
      <c r="AJQ278"/>
      <c r="AJR278"/>
      <c r="AJS278"/>
      <c r="AJT278"/>
      <c r="AJU278"/>
      <c r="AJV278"/>
      <c r="AJW278"/>
      <c r="AJX278"/>
      <c r="AJY278"/>
      <c r="AJZ278"/>
      <c r="AKA278"/>
      <c r="AKB278"/>
      <c r="AKC278"/>
      <c r="AKD278"/>
      <c r="AKE278"/>
      <c r="AKF278"/>
      <c r="AKG278"/>
      <c r="AKH278"/>
      <c r="AKI278"/>
      <c r="AKJ278"/>
      <c r="AKK278"/>
      <c r="AKL278"/>
      <c r="AKM278"/>
      <c r="AKN278"/>
      <c r="AKO278"/>
      <c r="AKP278"/>
      <c r="AKQ278"/>
      <c r="AKR278"/>
      <c r="AKS278"/>
      <c r="AKT278"/>
      <c r="AKU278"/>
      <c r="AKV278"/>
      <c r="AKW278"/>
      <c r="AKX278"/>
      <c r="AKY278"/>
      <c r="AKZ278"/>
      <c r="ALA278"/>
      <c r="ALB278"/>
      <c r="ALC278"/>
      <c r="ALD278"/>
      <c r="ALE278"/>
      <c r="ALF278"/>
      <c r="ALG278"/>
      <c r="ALH278"/>
      <c r="ALI278"/>
      <c r="ALJ278"/>
      <c r="ALK278"/>
      <c r="ALL278"/>
      <c r="ALM278"/>
      <c r="ALN278"/>
      <c r="ALO278"/>
      <c r="ALP278"/>
      <c r="ALQ278"/>
      <c r="ALR278"/>
      <c r="ALS278"/>
      <c r="ALT278"/>
      <c r="ALU278"/>
      <c r="ALV278"/>
      <c r="ALW278"/>
      <c r="ALX278"/>
      <c r="ALY278"/>
      <c r="ALZ278"/>
      <c r="AMA278"/>
      <c r="AMB278"/>
      <c r="AMC278"/>
      <c r="AMD278"/>
      <c r="AME278"/>
      <c r="AMF278"/>
      <c r="AMG278"/>
    </row>
    <row r="279" spans="1:1021" ht="24.75" customHeight="1" x14ac:dyDescent="0.2">
      <c r="A279" s="114" t="s">
        <v>482</v>
      </c>
      <c r="B279" s="115" t="s">
        <v>305</v>
      </c>
      <c r="C279" s="121">
        <v>2586</v>
      </c>
      <c r="D279" s="117" t="s">
        <v>673</v>
      </c>
      <c r="E279" s="118" t="s">
        <v>500</v>
      </c>
      <c r="F279" s="102">
        <v>1</v>
      </c>
      <c r="G279" s="119">
        <v>41</v>
      </c>
      <c r="H279" s="132"/>
      <c r="I279" s="120">
        <f t="shared" si="6"/>
        <v>0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  <c r="PI279"/>
      <c r="PJ279"/>
      <c r="PK279"/>
      <c r="PL279"/>
      <c r="PM279"/>
      <c r="PN279"/>
      <c r="PO279"/>
      <c r="PP279"/>
      <c r="PQ279"/>
      <c r="PR279"/>
      <c r="PS279"/>
      <c r="PT279"/>
      <c r="PU279"/>
      <c r="PV279"/>
      <c r="PW279"/>
      <c r="PX279"/>
      <c r="PY279"/>
      <c r="PZ279"/>
      <c r="QA279"/>
      <c r="QB279"/>
      <c r="QC279"/>
      <c r="QD279"/>
      <c r="QE279"/>
      <c r="QF279"/>
      <c r="QG279"/>
      <c r="QH279"/>
      <c r="QI279"/>
      <c r="QJ279"/>
      <c r="QK279"/>
      <c r="QL279"/>
      <c r="QM279"/>
      <c r="QN279"/>
      <c r="QO279"/>
      <c r="QP279"/>
      <c r="QQ279"/>
      <c r="QR279"/>
      <c r="QS279"/>
      <c r="QT279"/>
      <c r="QU279"/>
      <c r="QV279"/>
      <c r="QW279"/>
      <c r="QX279"/>
      <c r="QY279"/>
      <c r="QZ279"/>
      <c r="RA279"/>
      <c r="RB279"/>
      <c r="RC279"/>
      <c r="RD279"/>
      <c r="RE279"/>
      <c r="RF279"/>
      <c r="RG279"/>
      <c r="RH279"/>
      <c r="RI279"/>
      <c r="RJ279"/>
      <c r="RK279"/>
      <c r="RL279"/>
      <c r="RM279"/>
      <c r="RN279"/>
      <c r="RO279"/>
      <c r="RP279"/>
      <c r="RQ279"/>
      <c r="RR279"/>
      <c r="RS279"/>
      <c r="RT279"/>
      <c r="RU279"/>
      <c r="RV279"/>
      <c r="RW279"/>
      <c r="RX279"/>
      <c r="RY279"/>
      <c r="RZ279"/>
      <c r="SA279"/>
      <c r="SB279"/>
      <c r="SC279"/>
      <c r="SD279"/>
      <c r="SE279"/>
      <c r="SF279"/>
      <c r="SG279"/>
      <c r="SH279"/>
      <c r="SI279"/>
      <c r="SJ279"/>
      <c r="SK279"/>
      <c r="SL279"/>
      <c r="SM279"/>
      <c r="SN279"/>
      <c r="SO279"/>
      <c r="SP279"/>
      <c r="SQ279"/>
      <c r="SR279"/>
      <c r="SS279"/>
      <c r="ST279"/>
      <c r="SU279"/>
      <c r="SV279"/>
      <c r="SW279"/>
      <c r="SX279"/>
      <c r="SY279"/>
      <c r="SZ279"/>
      <c r="TA279"/>
      <c r="TB279"/>
      <c r="TC279"/>
      <c r="TD279"/>
      <c r="TE279"/>
      <c r="TF279"/>
      <c r="TG279"/>
      <c r="TH279"/>
      <c r="TI279"/>
      <c r="TJ279"/>
      <c r="TK279"/>
      <c r="TL279"/>
      <c r="TM279"/>
      <c r="TN279"/>
      <c r="TO279"/>
      <c r="TP279"/>
      <c r="TQ279"/>
      <c r="TR279"/>
      <c r="TS279"/>
      <c r="TT279"/>
      <c r="TU279"/>
      <c r="TV279"/>
      <c r="TW279"/>
      <c r="TX279"/>
      <c r="TY279"/>
      <c r="TZ279"/>
      <c r="UA279"/>
      <c r="UB279"/>
      <c r="UC279"/>
      <c r="UD279"/>
      <c r="UE279"/>
      <c r="UF279"/>
      <c r="UG279"/>
      <c r="UH279"/>
      <c r="UI279"/>
      <c r="UJ279"/>
      <c r="UK279"/>
      <c r="UL279"/>
      <c r="UM279"/>
      <c r="UN279"/>
      <c r="UO279"/>
      <c r="UP279"/>
      <c r="UQ279"/>
      <c r="UR279"/>
      <c r="US279"/>
      <c r="UT279"/>
      <c r="UU279"/>
      <c r="UV279"/>
      <c r="UW279"/>
      <c r="UX279"/>
      <c r="UY279"/>
      <c r="UZ279"/>
      <c r="VA279"/>
      <c r="VB279"/>
      <c r="VC279"/>
      <c r="VD279"/>
      <c r="VE279"/>
      <c r="VF279"/>
      <c r="VG279"/>
      <c r="VH279"/>
      <c r="VI279"/>
      <c r="VJ279"/>
      <c r="VK279"/>
      <c r="VL279"/>
      <c r="VM279"/>
      <c r="VN279"/>
      <c r="VO279"/>
      <c r="VP279"/>
      <c r="VQ279"/>
      <c r="VR279"/>
      <c r="VS279"/>
      <c r="VT279"/>
      <c r="VU279"/>
      <c r="VV279"/>
      <c r="VW279"/>
      <c r="VX279"/>
      <c r="VY279"/>
      <c r="VZ279"/>
      <c r="WA279"/>
      <c r="WB279"/>
      <c r="WC279"/>
      <c r="WD279"/>
      <c r="WE279"/>
      <c r="WF279"/>
      <c r="WG279"/>
      <c r="WH279"/>
      <c r="WI279"/>
      <c r="WJ279"/>
      <c r="WK279"/>
      <c r="WL279"/>
      <c r="WM279"/>
      <c r="WN279"/>
      <c r="WO279"/>
      <c r="WP279"/>
      <c r="WQ279"/>
      <c r="WR279"/>
      <c r="WS279"/>
      <c r="WT279"/>
      <c r="WU279"/>
      <c r="WV279"/>
      <c r="WW279"/>
      <c r="WX279"/>
      <c r="WY279"/>
      <c r="WZ279"/>
      <c r="XA279"/>
      <c r="XB279"/>
      <c r="XC279"/>
      <c r="XD279"/>
      <c r="XE279"/>
      <c r="XF279"/>
      <c r="XG279"/>
      <c r="XH279"/>
      <c r="XI279"/>
      <c r="XJ279"/>
      <c r="XK279"/>
      <c r="XL279"/>
      <c r="XM279"/>
      <c r="XN279"/>
      <c r="XO279"/>
      <c r="XP279"/>
      <c r="XQ279"/>
      <c r="XR279"/>
      <c r="XS279"/>
      <c r="XT279"/>
      <c r="XU279"/>
      <c r="XV279"/>
      <c r="XW279"/>
      <c r="XX279"/>
      <c r="XY279"/>
      <c r="XZ279"/>
      <c r="YA279"/>
      <c r="YB279"/>
      <c r="YC279"/>
      <c r="YD279"/>
      <c r="YE279"/>
      <c r="YF279"/>
      <c r="YG279"/>
      <c r="YH279"/>
      <c r="YI279"/>
      <c r="YJ279"/>
      <c r="YK279"/>
      <c r="YL279"/>
      <c r="YM279"/>
      <c r="YN279"/>
      <c r="YO279"/>
      <c r="YP279"/>
      <c r="YQ279"/>
      <c r="YR279"/>
      <c r="YS279"/>
      <c r="YT279"/>
      <c r="YU279"/>
      <c r="YV279"/>
      <c r="YW279"/>
      <c r="YX279"/>
      <c r="YY279"/>
      <c r="YZ279"/>
      <c r="ZA279"/>
      <c r="ZB279"/>
      <c r="ZC279"/>
      <c r="ZD279"/>
      <c r="ZE279"/>
      <c r="ZF279"/>
      <c r="ZG279"/>
      <c r="ZH279"/>
      <c r="ZI279"/>
      <c r="ZJ279"/>
      <c r="ZK279"/>
      <c r="ZL279"/>
      <c r="ZM279"/>
      <c r="ZN279"/>
      <c r="ZO279"/>
      <c r="ZP279"/>
      <c r="ZQ279"/>
      <c r="ZR279"/>
      <c r="ZS279"/>
      <c r="ZT279"/>
      <c r="ZU279"/>
      <c r="ZV279"/>
      <c r="ZW279"/>
      <c r="ZX279"/>
      <c r="ZY279"/>
      <c r="ZZ279"/>
      <c r="AAA279"/>
      <c r="AAB279"/>
      <c r="AAC279"/>
      <c r="AAD279"/>
      <c r="AAE279"/>
      <c r="AAF279"/>
      <c r="AAG279"/>
      <c r="AAH279"/>
      <c r="AAI279"/>
      <c r="AAJ279"/>
      <c r="AAK279"/>
      <c r="AAL279"/>
      <c r="AAM279"/>
      <c r="AAN279"/>
      <c r="AAO279"/>
      <c r="AAP279"/>
      <c r="AAQ279"/>
      <c r="AAR279"/>
      <c r="AAS279"/>
      <c r="AAT279"/>
      <c r="AAU279"/>
      <c r="AAV279"/>
      <c r="AAW279"/>
      <c r="AAX279"/>
      <c r="AAY279"/>
      <c r="AAZ279"/>
      <c r="ABA279"/>
      <c r="ABB279"/>
      <c r="ABC279"/>
      <c r="ABD279"/>
      <c r="ABE279"/>
      <c r="ABF279"/>
      <c r="ABG279"/>
      <c r="ABH279"/>
      <c r="ABI279"/>
      <c r="ABJ279"/>
      <c r="ABK279"/>
      <c r="ABL279"/>
      <c r="ABM279"/>
      <c r="ABN279"/>
      <c r="ABO279"/>
      <c r="ABP279"/>
      <c r="ABQ279"/>
      <c r="ABR279"/>
      <c r="ABS279"/>
      <c r="ABT279"/>
      <c r="ABU279"/>
      <c r="ABV279"/>
      <c r="ABW279"/>
      <c r="ABX279"/>
      <c r="ABY279"/>
      <c r="ABZ279"/>
      <c r="ACA279"/>
      <c r="ACB279"/>
      <c r="ACC279"/>
      <c r="ACD279"/>
      <c r="ACE279"/>
      <c r="ACF279"/>
      <c r="ACG279"/>
      <c r="ACH279"/>
      <c r="ACI279"/>
      <c r="ACJ279"/>
      <c r="ACK279"/>
      <c r="ACL279"/>
      <c r="ACM279"/>
      <c r="ACN279"/>
      <c r="ACO279"/>
      <c r="ACP279"/>
      <c r="ACQ279"/>
      <c r="ACR279"/>
      <c r="ACS279"/>
      <c r="ACT279"/>
      <c r="ACU279"/>
      <c r="ACV279"/>
      <c r="ACW279"/>
      <c r="ACX279"/>
      <c r="ACY279"/>
      <c r="ACZ279"/>
      <c r="ADA279"/>
      <c r="ADB279"/>
      <c r="ADC279"/>
      <c r="ADD279"/>
      <c r="ADE279"/>
      <c r="ADF279"/>
      <c r="ADG279"/>
      <c r="ADH279"/>
      <c r="ADI279"/>
      <c r="ADJ279"/>
      <c r="ADK279"/>
      <c r="ADL279"/>
      <c r="ADM279"/>
      <c r="ADN279"/>
      <c r="ADO279"/>
      <c r="ADP279"/>
      <c r="ADQ279"/>
      <c r="ADR279"/>
      <c r="ADS279"/>
      <c r="ADT279"/>
      <c r="ADU279"/>
      <c r="ADV279"/>
      <c r="ADW279"/>
      <c r="ADX279"/>
      <c r="ADY279"/>
      <c r="ADZ279"/>
      <c r="AEA279"/>
      <c r="AEB279"/>
      <c r="AEC279"/>
      <c r="AED279"/>
      <c r="AEE279"/>
      <c r="AEF279"/>
      <c r="AEG279"/>
      <c r="AEH279"/>
      <c r="AEI279"/>
      <c r="AEJ279"/>
      <c r="AEK279"/>
      <c r="AEL279"/>
      <c r="AEM279"/>
      <c r="AEN279"/>
      <c r="AEO279"/>
      <c r="AEP279"/>
      <c r="AEQ279"/>
      <c r="AER279"/>
      <c r="AES279"/>
      <c r="AET279"/>
      <c r="AEU279"/>
      <c r="AEV279"/>
      <c r="AEW279"/>
      <c r="AEX279"/>
      <c r="AEY279"/>
      <c r="AEZ279"/>
      <c r="AFA279"/>
      <c r="AFB279"/>
      <c r="AFC279"/>
      <c r="AFD279"/>
      <c r="AFE279"/>
      <c r="AFF279"/>
      <c r="AFG279"/>
      <c r="AFH279"/>
      <c r="AFI279"/>
      <c r="AFJ279"/>
      <c r="AFK279"/>
      <c r="AFL279"/>
      <c r="AFM279"/>
      <c r="AFN279"/>
      <c r="AFO279"/>
      <c r="AFP279"/>
      <c r="AFQ279"/>
      <c r="AFR279"/>
      <c r="AFS279"/>
      <c r="AFT279"/>
      <c r="AFU279"/>
      <c r="AFV279"/>
      <c r="AFW279"/>
      <c r="AFX279"/>
      <c r="AFY279"/>
      <c r="AFZ279"/>
      <c r="AGA279"/>
      <c r="AGB279"/>
      <c r="AGC279"/>
      <c r="AGD279"/>
      <c r="AGE279"/>
      <c r="AGF279"/>
      <c r="AGG279"/>
      <c r="AGH279"/>
      <c r="AGI279"/>
      <c r="AGJ279"/>
      <c r="AGK279"/>
      <c r="AGL279"/>
      <c r="AGM279"/>
      <c r="AGN279"/>
      <c r="AGO279"/>
      <c r="AGP279"/>
      <c r="AGQ279"/>
      <c r="AGR279"/>
      <c r="AGS279"/>
      <c r="AGT279"/>
      <c r="AGU279"/>
      <c r="AGV279"/>
      <c r="AGW279"/>
      <c r="AGX279"/>
      <c r="AGY279"/>
      <c r="AGZ279"/>
      <c r="AHA279"/>
      <c r="AHB279"/>
      <c r="AHC279"/>
      <c r="AHD279"/>
      <c r="AHE279"/>
      <c r="AHF279"/>
      <c r="AHG279"/>
      <c r="AHH279"/>
      <c r="AHI279"/>
      <c r="AHJ279"/>
      <c r="AHK279"/>
      <c r="AHL279"/>
      <c r="AHM279"/>
      <c r="AHN279"/>
      <c r="AHO279"/>
      <c r="AHP279"/>
      <c r="AHQ279"/>
      <c r="AHR279"/>
      <c r="AHS279"/>
      <c r="AHT279"/>
      <c r="AHU279"/>
      <c r="AHV279"/>
      <c r="AHW279"/>
      <c r="AHX279"/>
      <c r="AHY279"/>
      <c r="AHZ279"/>
      <c r="AIA279"/>
      <c r="AIB279"/>
      <c r="AIC279"/>
      <c r="AID279"/>
      <c r="AIE279"/>
      <c r="AIF279"/>
      <c r="AIG279"/>
      <c r="AIH279"/>
      <c r="AII279"/>
      <c r="AIJ279"/>
      <c r="AIK279"/>
      <c r="AIL279"/>
      <c r="AIM279"/>
      <c r="AIN279"/>
      <c r="AIO279"/>
      <c r="AIP279"/>
      <c r="AIQ279"/>
      <c r="AIR279"/>
      <c r="AIS279"/>
      <c r="AIT279"/>
      <c r="AIU279"/>
      <c r="AIV279"/>
      <c r="AIW279"/>
      <c r="AIX279"/>
      <c r="AIY279"/>
      <c r="AIZ279"/>
      <c r="AJA279"/>
      <c r="AJB279"/>
      <c r="AJC279"/>
      <c r="AJD279"/>
      <c r="AJE279"/>
      <c r="AJF279"/>
      <c r="AJG279"/>
      <c r="AJH279"/>
      <c r="AJI279"/>
      <c r="AJJ279"/>
      <c r="AJK279"/>
      <c r="AJL279"/>
      <c r="AJM279"/>
      <c r="AJN279"/>
      <c r="AJO279"/>
      <c r="AJP279"/>
      <c r="AJQ279"/>
      <c r="AJR279"/>
      <c r="AJS279"/>
      <c r="AJT279"/>
      <c r="AJU279"/>
      <c r="AJV279"/>
      <c r="AJW279"/>
      <c r="AJX279"/>
      <c r="AJY279"/>
      <c r="AJZ279"/>
      <c r="AKA279"/>
      <c r="AKB279"/>
      <c r="AKC279"/>
      <c r="AKD279"/>
      <c r="AKE279"/>
      <c r="AKF279"/>
      <c r="AKG279"/>
      <c r="AKH279"/>
      <c r="AKI279"/>
      <c r="AKJ279"/>
      <c r="AKK279"/>
      <c r="AKL279"/>
      <c r="AKM279"/>
      <c r="AKN279"/>
      <c r="AKO279"/>
      <c r="AKP279"/>
      <c r="AKQ279"/>
      <c r="AKR279"/>
      <c r="AKS279"/>
      <c r="AKT279"/>
      <c r="AKU279"/>
      <c r="AKV279"/>
      <c r="AKW279"/>
      <c r="AKX279"/>
      <c r="AKY279"/>
      <c r="AKZ279"/>
      <c r="ALA279"/>
      <c r="ALB279"/>
      <c r="ALC279"/>
      <c r="ALD279"/>
      <c r="ALE279"/>
      <c r="ALF279"/>
      <c r="ALG279"/>
      <c r="ALH279"/>
      <c r="ALI279"/>
      <c r="ALJ279"/>
      <c r="ALK279"/>
      <c r="ALL279"/>
      <c r="ALM279"/>
      <c r="ALN279"/>
      <c r="ALO279"/>
      <c r="ALP279"/>
      <c r="ALQ279"/>
      <c r="ALR279"/>
      <c r="ALS279"/>
      <c r="ALT279"/>
      <c r="ALU279"/>
      <c r="ALV279"/>
      <c r="ALW279"/>
      <c r="ALX279"/>
      <c r="ALY279"/>
      <c r="ALZ279"/>
      <c r="AMA279"/>
      <c r="AMB279"/>
      <c r="AMC279"/>
      <c r="AMD279"/>
      <c r="AME279"/>
      <c r="AMF279"/>
      <c r="AMG279"/>
    </row>
    <row r="280" spans="1:1021" ht="24.75" customHeight="1" x14ac:dyDescent="0.2">
      <c r="A280" s="114" t="s">
        <v>483</v>
      </c>
      <c r="B280" s="115" t="s">
        <v>305</v>
      </c>
      <c r="C280" s="121">
        <v>12016</v>
      </c>
      <c r="D280" s="117" t="s">
        <v>674</v>
      </c>
      <c r="E280" s="118" t="s">
        <v>500</v>
      </c>
      <c r="F280" s="102">
        <v>1</v>
      </c>
      <c r="G280" s="119">
        <v>5</v>
      </c>
      <c r="H280" s="132"/>
      <c r="I280" s="120">
        <f t="shared" si="6"/>
        <v>0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  <c r="PE280"/>
      <c r="PF280"/>
      <c r="PG280"/>
      <c r="PH280"/>
      <c r="PI280"/>
      <c r="PJ280"/>
      <c r="PK280"/>
      <c r="PL280"/>
      <c r="PM280"/>
      <c r="PN280"/>
      <c r="PO280"/>
      <c r="PP280"/>
      <c r="PQ280"/>
      <c r="PR280"/>
      <c r="PS280"/>
      <c r="PT280"/>
      <c r="PU280"/>
      <c r="PV280"/>
      <c r="PW280"/>
      <c r="PX280"/>
      <c r="PY280"/>
      <c r="PZ280"/>
      <c r="QA280"/>
      <c r="QB280"/>
      <c r="QC280"/>
      <c r="QD280"/>
      <c r="QE280"/>
      <c r="QF280"/>
      <c r="QG280"/>
      <c r="QH280"/>
      <c r="QI280"/>
      <c r="QJ280"/>
      <c r="QK280"/>
      <c r="QL280"/>
      <c r="QM280"/>
      <c r="QN280"/>
      <c r="QO280"/>
      <c r="QP280"/>
      <c r="QQ280"/>
      <c r="QR280"/>
      <c r="QS280"/>
      <c r="QT280"/>
      <c r="QU280"/>
      <c r="QV280"/>
      <c r="QW280"/>
      <c r="QX280"/>
      <c r="QY280"/>
      <c r="QZ280"/>
      <c r="RA280"/>
      <c r="RB280"/>
      <c r="RC280"/>
      <c r="RD280"/>
      <c r="RE280"/>
      <c r="RF280"/>
      <c r="RG280"/>
      <c r="RH280"/>
      <c r="RI280"/>
      <c r="RJ280"/>
      <c r="RK280"/>
      <c r="RL280"/>
      <c r="RM280"/>
      <c r="RN280"/>
      <c r="RO280"/>
      <c r="RP280"/>
      <c r="RQ280"/>
      <c r="RR280"/>
      <c r="RS280"/>
      <c r="RT280"/>
      <c r="RU280"/>
      <c r="RV280"/>
      <c r="RW280"/>
      <c r="RX280"/>
      <c r="RY280"/>
      <c r="RZ280"/>
      <c r="SA280"/>
      <c r="SB280"/>
      <c r="SC280"/>
      <c r="SD280"/>
      <c r="SE280"/>
      <c r="SF280"/>
      <c r="SG280"/>
      <c r="SH280"/>
      <c r="SI280"/>
      <c r="SJ280"/>
      <c r="SK280"/>
      <c r="SL280"/>
      <c r="SM280"/>
      <c r="SN280"/>
      <c r="SO280"/>
      <c r="SP280"/>
      <c r="SQ280"/>
      <c r="SR280"/>
      <c r="SS280"/>
      <c r="ST280"/>
      <c r="SU280"/>
      <c r="SV280"/>
      <c r="SW280"/>
      <c r="SX280"/>
      <c r="SY280"/>
      <c r="SZ280"/>
      <c r="TA280"/>
      <c r="TB280"/>
      <c r="TC280"/>
      <c r="TD280"/>
      <c r="TE280"/>
      <c r="TF280"/>
      <c r="TG280"/>
      <c r="TH280"/>
      <c r="TI280"/>
      <c r="TJ280"/>
      <c r="TK280"/>
      <c r="TL280"/>
      <c r="TM280"/>
      <c r="TN280"/>
      <c r="TO280"/>
      <c r="TP280"/>
      <c r="TQ280"/>
      <c r="TR280"/>
      <c r="TS280"/>
      <c r="TT280"/>
      <c r="TU280"/>
      <c r="TV280"/>
      <c r="TW280"/>
      <c r="TX280"/>
      <c r="TY280"/>
      <c r="TZ280"/>
      <c r="UA280"/>
      <c r="UB280"/>
      <c r="UC280"/>
      <c r="UD280"/>
      <c r="UE280"/>
      <c r="UF280"/>
      <c r="UG280"/>
      <c r="UH280"/>
      <c r="UI280"/>
      <c r="UJ280"/>
      <c r="UK280"/>
      <c r="UL280"/>
      <c r="UM280"/>
      <c r="UN280"/>
      <c r="UO280"/>
      <c r="UP280"/>
      <c r="UQ280"/>
      <c r="UR280"/>
      <c r="US280"/>
      <c r="UT280"/>
      <c r="UU280"/>
      <c r="UV280"/>
      <c r="UW280"/>
      <c r="UX280"/>
      <c r="UY280"/>
      <c r="UZ280"/>
      <c r="VA280"/>
      <c r="VB280"/>
      <c r="VC280"/>
      <c r="VD280"/>
      <c r="VE280"/>
      <c r="VF280"/>
      <c r="VG280"/>
      <c r="VH280"/>
      <c r="VI280"/>
      <c r="VJ280"/>
      <c r="VK280"/>
      <c r="VL280"/>
      <c r="VM280"/>
      <c r="VN280"/>
      <c r="VO280"/>
      <c r="VP280"/>
      <c r="VQ280"/>
      <c r="VR280"/>
      <c r="VS280"/>
      <c r="VT280"/>
      <c r="VU280"/>
      <c r="VV280"/>
      <c r="VW280"/>
      <c r="VX280"/>
      <c r="VY280"/>
      <c r="VZ280"/>
      <c r="WA280"/>
      <c r="WB280"/>
      <c r="WC280"/>
      <c r="WD280"/>
      <c r="WE280"/>
      <c r="WF280"/>
      <c r="WG280"/>
      <c r="WH280"/>
      <c r="WI280"/>
      <c r="WJ280"/>
      <c r="WK280"/>
      <c r="WL280"/>
      <c r="WM280"/>
      <c r="WN280"/>
      <c r="WO280"/>
      <c r="WP280"/>
      <c r="WQ280"/>
      <c r="WR280"/>
      <c r="WS280"/>
      <c r="WT280"/>
      <c r="WU280"/>
      <c r="WV280"/>
      <c r="WW280"/>
      <c r="WX280"/>
      <c r="WY280"/>
      <c r="WZ280"/>
      <c r="XA280"/>
      <c r="XB280"/>
      <c r="XC280"/>
      <c r="XD280"/>
      <c r="XE280"/>
      <c r="XF280"/>
      <c r="XG280"/>
      <c r="XH280"/>
      <c r="XI280"/>
      <c r="XJ280"/>
      <c r="XK280"/>
      <c r="XL280"/>
      <c r="XM280"/>
      <c r="XN280"/>
      <c r="XO280"/>
      <c r="XP280"/>
      <c r="XQ280"/>
      <c r="XR280"/>
      <c r="XS280"/>
      <c r="XT280"/>
      <c r="XU280"/>
      <c r="XV280"/>
      <c r="XW280"/>
      <c r="XX280"/>
      <c r="XY280"/>
      <c r="XZ280"/>
      <c r="YA280"/>
      <c r="YB280"/>
      <c r="YC280"/>
      <c r="YD280"/>
      <c r="YE280"/>
      <c r="YF280"/>
      <c r="YG280"/>
      <c r="YH280"/>
      <c r="YI280"/>
      <c r="YJ280"/>
      <c r="YK280"/>
      <c r="YL280"/>
      <c r="YM280"/>
      <c r="YN280"/>
      <c r="YO280"/>
      <c r="YP280"/>
      <c r="YQ280"/>
      <c r="YR280"/>
      <c r="YS280"/>
      <c r="YT280"/>
      <c r="YU280"/>
      <c r="YV280"/>
      <c r="YW280"/>
      <c r="YX280"/>
      <c r="YY280"/>
      <c r="YZ280"/>
      <c r="ZA280"/>
      <c r="ZB280"/>
      <c r="ZC280"/>
      <c r="ZD280"/>
      <c r="ZE280"/>
      <c r="ZF280"/>
      <c r="ZG280"/>
      <c r="ZH280"/>
      <c r="ZI280"/>
      <c r="ZJ280"/>
      <c r="ZK280"/>
      <c r="ZL280"/>
      <c r="ZM280"/>
      <c r="ZN280"/>
      <c r="ZO280"/>
      <c r="ZP280"/>
      <c r="ZQ280"/>
      <c r="ZR280"/>
      <c r="ZS280"/>
      <c r="ZT280"/>
      <c r="ZU280"/>
      <c r="ZV280"/>
      <c r="ZW280"/>
      <c r="ZX280"/>
      <c r="ZY280"/>
      <c r="ZZ280"/>
      <c r="AAA280"/>
      <c r="AAB280"/>
      <c r="AAC280"/>
      <c r="AAD280"/>
      <c r="AAE280"/>
      <c r="AAF280"/>
      <c r="AAG280"/>
      <c r="AAH280"/>
      <c r="AAI280"/>
      <c r="AAJ280"/>
      <c r="AAK280"/>
      <c r="AAL280"/>
      <c r="AAM280"/>
      <c r="AAN280"/>
      <c r="AAO280"/>
      <c r="AAP280"/>
      <c r="AAQ280"/>
      <c r="AAR280"/>
      <c r="AAS280"/>
      <c r="AAT280"/>
      <c r="AAU280"/>
      <c r="AAV280"/>
      <c r="AAW280"/>
      <c r="AAX280"/>
      <c r="AAY280"/>
      <c r="AAZ280"/>
      <c r="ABA280"/>
      <c r="ABB280"/>
      <c r="ABC280"/>
      <c r="ABD280"/>
      <c r="ABE280"/>
      <c r="ABF280"/>
      <c r="ABG280"/>
      <c r="ABH280"/>
      <c r="ABI280"/>
      <c r="ABJ280"/>
      <c r="ABK280"/>
      <c r="ABL280"/>
      <c r="ABM280"/>
      <c r="ABN280"/>
      <c r="ABO280"/>
      <c r="ABP280"/>
      <c r="ABQ280"/>
      <c r="ABR280"/>
      <c r="ABS280"/>
      <c r="ABT280"/>
      <c r="ABU280"/>
      <c r="ABV280"/>
      <c r="ABW280"/>
      <c r="ABX280"/>
      <c r="ABY280"/>
      <c r="ABZ280"/>
      <c r="ACA280"/>
      <c r="ACB280"/>
      <c r="ACC280"/>
      <c r="ACD280"/>
      <c r="ACE280"/>
      <c r="ACF280"/>
      <c r="ACG280"/>
      <c r="ACH280"/>
      <c r="ACI280"/>
      <c r="ACJ280"/>
      <c r="ACK280"/>
      <c r="ACL280"/>
      <c r="ACM280"/>
      <c r="ACN280"/>
      <c r="ACO280"/>
      <c r="ACP280"/>
      <c r="ACQ280"/>
      <c r="ACR280"/>
      <c r="ACS280"/>
      <c r="ACT280"/>
      <c r="ACU280"/>
      <c r="ACV280"/>
      <c r="ACW280"/>
      <c r="ACX280"/>
      <c r="ACY280"/>
      <c r="ACZ280"/>
      <c r="ADA280"/>
      <c r="ADB280"/>
      <c r="ADC280"/>
      <c r="ADD280"/>
      <c r="ADE280"/>
      <c r="ADF280"/>
      <c r="ADG280"/>
      <c r="ADH280"/>
      <c r="ADI280"/>
      <c r="ADJ280"/>
      <c r="ADK280"/>
      <c r="ADL280"/>
      <c r="ADM280"/>
      <c r="ADN280"/>
      <c r="ADO280"/>
      <c r="ADP280"/>
      <c r="ADQ280"/>
      <c r="ADR280"/>
      <c r="ADS280"/>
      <c r="ADT280"/>
      <c r="ADU280"/>
      <c r="ADV280"/>
      <c r="ADW280"/>
      <c r="ADX280"/>
      <c r="ADY280"/>
      <c r="ADZ280"/>
      <c r="AEA280"/>
      <c r="AEB280"/>
      <c r="AEC280"/>
      <c r="AED280"/>
      <c r="AEE280"/>
      <c r="AEF280"/>
      <c r="AEG280"/>
      <c r="AEH280"/>
      <c r="AEI280"/>
      <c r="AEJ280"/>
      <c r="AEK280"/>
      <c r="AEL280"/>
      <c r="AEM280"/>
      <c r="AEN280"/>
      <c r="AEO280"/>
      <c r="AEP280"/>
      <c r="AEQ280"/>
      <c r="AER280"/>
      <c r="AES280"/>
      <c r="AET280"/>
      <c r="AEU280"/>
      <c r="AEV280"/>
      <c r="AEW280"/>
      <c r="AEX280"/>
      <c r="AEY280"/>
      <c r="AEZ280"/>
      <c r="AFA280"/>
      <c r="AFB280"/>
      <c r="AFC280"/>
      <c r="AFD280"/>
      <c r="AFE280"/>
      <c r="AFF280"/>
      <c r="AFG280"/>
      <c r="AFH280"/>
      <c r="AFI280"/>
      <c r="AFJ280"/>
      <c r="AFK280"/>
      <c r="AFL280"/>
      <c r="AFM280"/>
      <c r="AFN280"/>
      <c r="AFO280"/>
      <c r="AFP280"/>
      <c r="AFQ280"/>
      <c r="AFR280"/>
      <c r="AFS280"/>
      <c r="AFT280"/>
      <c r="AFU280"/>
      <c r="AFV280"/>
      <c r="AFW280"/>
      <c r="AFX280"/>
      <c r="AFY280"/>
      <c r="AFZ280"/>
      <c r="AGA280"/>
      <c r="AGB280"/>
      <c r="AGC280"/>
      <c r="AGD280"/>
      <c r="AGE280"/>
      <c r="AGF280"/>
      <c r="AGG280"/>
      <c r="AGH280"/>
      <c r="AGI280"/>
      <c r="AGJ280"/>
      <c r="AGK280"/>
      <c r="AGL280"/>
      <c r="AGM280"/>
      <c r="AGN280"/>
      <c r="AGO280"/>
      <c r="AGP280"/>
      <c r="AGQ280"/>
      <c r="AGR280"/>
      <c r="AGS280"/>
      <c r="AGT280"/>
      <c r="AGU280"/>
      <c r="AGV280"/>
      <c r="AGW280"/>
      <c r="AGX280"/>
      <c r="AGY280"/>
      <c r="AGZ280"/>
      <c r="AHA280"/>
      <c r="AHB280"/>
      <c r="AHC280"/>
      <c r="AHD280"/>
      <c r="AHE280"/>
      <c r="AHF280"/>
      <c r="AHG280"/>
      <c r="AHH280"/>
      <c r="AHI280"/>
      <c r="AHJ280"/>
      <c r="AHK280"/>
      <c r="AHL280"/>
      <c r="AHM280"/>
      <c r="AHN280"/>
      <c r="AHO280"/>
      <c r="AHP280"/>
      <c r="AHQ280"/>
      <c r="AHR280"/>
      <c r="AHS280"/>
      <c r="AHT280"/>
      <c r="AHU280"/>
      <c r="AHV280"/>
      <c r="AHW280"/>
      <c r="AHX280"/>
      <c r="AHY280"/>
      <c r="AHZ280"/>
      <c r="AIA280"/>
      <c r="AIB280"/>
      <c r="AIC280"/>
      <c r="AID280"/>
      <c r="AIE280"/>
      <c r="AIF280"/>
      <c r="AIG280"/>
      <c r="AIH280"/>
      <c r="AII280"/>
      <c r="AIJ280"/>
      <c r="AIK280"/>
      <c r="AIL280"/>
      <c r="AIM280"/>
      <c r="AIN280"/>
      <c r="AIO280"/>
      <c r="AIP280"/>
      <c r="AIQ280"/>
      <c r="AIR280"/>
      <c r="AIS280"/>
      <c r="AIT280"/>
      <c r="AIU280"/>
      <c r="AIV280"/>
      <c r="AIW280"/>
      <c r="AIX280"/>
      <c r="AIY280"/>
      <c r="AIZ280"/>
      <c r="AJA280"/>
      <c r="AJB280"/>
      <c r="AJC280"/>
      <c r="AJD280"/>
      <c r="AJE280"/>
      <c r="AJF280"/>
      <c r="AJG280"/>
      <c r="AJH280"/>
      <c r="AJI280"/>
      <c r="AJJ280"/>
      <c r="AJK280"/>
      <c r="AJL280"/>
      <c r="AJM280"/>
      <c r="AJN280"/>
      <c r="AJO280"/>
      <c r="AJP280"/>
      <c r="AJQ280"/>
      <c r="AJR280"/>
      <c r="AJS280"/>
      <c r="AJT280"/>
      <c r="AJU280"/>
      <c r="AJV280"/>
      <c r="AJW280"/>
      <c r="AJX280"/>
      <c r="AJY280"/>
      <c r="AJZ280"/>
      <c r="AKA280"/>
      <c r="AKB280"/>
      <c r="AKC280"/>
      <c r="AKD280"/>
      <c r="AKE280"/>
      <c r="AKF280"/>
      <c r="AKG280"/>
      <c r="AKH280"/>
      <c r="AKI280"/>
      <c r="AKJ280"/>
      <c r="AKK280"/>
      <c r="AKL280"/>
      <c r="AKM280"/>
      <c r="AKN280"/>
      <c r="AKO280"/>
      <c r="AKP280"/>
      <c r="AKQ280"/>
      <c r="AKR280"/>
      <c r="AKS280"/>
      <c r="AKT280"/>
      <c r="AKU280"/>
      <c r="AKV280"/>
      <c r="AKW280"/>
      <c r="AKX280"/>
      <c r="AKY280"/>
      <c r="AKZ280"/>
      <c r="ALA280"/>
      <c r="ALB280"/>
      <c r="ALC280"/>
      <c r="ALD280"/>
      <c r="ALE280"/>
      <c r="ALF280"/>
      <c r="ALG280"/>
      <c r="ALH280"/>
      <c r="ALI280"/>
      <c r="ALJ280"/>
      <c r="ALK280"/>
      <c r="ALL280"/>
      <c r="ALM280"/>
      <c r="ALN280"/>
      <c r="ALO280"/>
      <c r="ALP280"/>
      <c r="ALQ280"/>
      <c r="ALR280"/>
      <c r="ALS280"/>
      <c r="ALT280"/>
      <c r="ALU280"/>
      <c r="ALV280"/>
      <c r="ALW280"/>
      <c r="ALX280"/>
      <c r="ALY280"/>
      <c r="ALZ280"/>
      <c r="AMA280"/>
      <c r="AMB280"/>
      <c r="AMC280"/>
      <c r="AMD280"/>
      <c r="AME280"/>
      <c r="AMF280"/>
      <c r="AMG280"/>
    </row>
    <row r="281" spans="1:1021" ht="24.75" customHeight="1" x14ac:dyDescent="0.2">
      <c r="A281" s="114" t="s">
        <v>484</v>
      </c>
      <c r="B281" s="115" t="s">
        <v>305</v>
      </c>
      <c r="C281" s="121">
        <v>11950</v>
      </c>
      <c r="D281" s="117" t="s">
        <v>653</v>
      </c>
      <c r="E281" s="118" t="s">
        <v>500</v>
      </c>
      <c r="F281" s="102">
        <v>2</v>
      </c>
      <c r="G281" s="119">
        <v>118</v>
      </c>
      <c r="H281" s="132"/>
      <c r="I281" s="120">
        <f t="shared" si="6"/>
        <v>0</v>
      </c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  <c r="MG281"/>
      <c r="MH281"/>
      <c r="MI281"/>
      <c r="MJ281"/>
      <c r="MK281"/>
      <c r="ML281"/>
      <c r="MM281"/>
      <c r="MN281"/>
      <c r="MO281"/>
      <c r="MP281"/>
      <c r="MQ281"/>
      <c r="MR281"/>
      <c r="MS281"/>
      <c r="MT281"/>
      <c r="MU281"/>
      <c r="MV281"/>
      <c r="MW281"/>
      <c r="MX281"/>
      <c r="MY281"/>
      <c r="MZ281"/>
      <c r="NA281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  <c r="OF281"/>
      <c r="OG281"/>
      <c r="OH281"/>
      <c r="OI281"/>
      <c r="OJ281"/>
      <c r="OK281"/>
      <c r="OL281"/>
      <c r="OM281"/>
      <c r="ON281"/>
      <c r="OO281"/>
      <c r="OP281"/>
      <c r="OQ281"/>
      <c r="OR281"/>
      <c r="OS281"/>
      <c r="OT281"/>
      <c r="OU281"/>
      <c r="OV281"/>
      <c r="OW281"/>
      <c r="OX281"/>
      <c r="OY281"/>
      <c r="OZ281"/>
      <c r="PA281"/>
      <c r="PB281"/>
      <c r="PC281"/>
      <c r="PD281"/>
      <c r="PE281"/>
      <c r="PF281"/>
      <c r="PG281"/>
      <c r="PH281"/>
      <c r="PI281"/>
      <c r="PJ281"/>
      <c r="PK281"/>
      <c r="PL281"/>
      <c r="PM281"/>
      <c r="PN281"/>
      <c r="PO281"/>
      <c r="PP281"/>
      <c r="PQ281"/>
      <c r="PR281"/>
      <c r="PS281"/>
      <c r="PT281"/>
      <c r="PU281"/>
      <c r="PV281"/>
      <c r="PW281"/>
      <c r="PX281"/>
      <c r="PY281"/>
      <c r="PZ281"/>
      <c r="QA281"/>
      <c r="QB281"/>
      <c r="QC281"/>
      <c r="QD281"/>
      <c r="QE281"/>
      <c r="QF281"/>
      <c r="QG281"/>
      <c r="QH281"/>
      <c r="QI281"/>
      <c r="QJ281"/>
      <c r="QK281"/>
      <c r="QL281"/>
      <c r="QM281"/>
      <c r="QN281"/>
      <c r="QO281"/>
      <c r="QP281"/>
      <c r="QQ281"/>
      <c r="QR281"/>
      <c r="QS281"/>
      <c r="QT281"/>
      <c r="QU281"/>
      <c r="QV281"/>
      <c r="QW281"/>
      <c r="QX281"/>
      <c r="QY281"/>
      <c r="QZ281"/>
      <c r="RA281"/>
      <c r="RB281"/>
      <c r="RC281"/>
      <c r="RD281"/>
      <c r="RE281"/>
      <c r="RF281"/>
      <c r="RG281"/>
      <c r="RH281"/>
      <c r="RI281"/>
      <c r="RJ281"/>
      <c r="RK281"/>
      <c r="RL281"/>
      <c r="RM281"/>
      <c r="RN281"/>
      <c r="RO281"/>
      <c r="RP281"/>
      <c r="RQ281"/>
      <c r="RR281"/>
      <c r="RS281"/>
      <c r="RT281"/>
      <c r="RU281"/>
      <c r="RV281"/>
      <c r="RW281"/>
      <c r="RX281"/>
      <c r="RY281"/>
      <c r="RZ281"/>
      <c r="SA281"/>
      <c r="SB281"/>
      <c r="SC281"/>
      <c r="SD281"/>
      <c r="SE281"/>
      <c r="SF281"/>
      <c r="SG281"/>
      <c r="SH281"/>
      <c r="SI281"/>
      <c r="SJ281"/>
      <c r="SK281"/>
      <c r="SL281"/>
      <c r="SM281"/>
      <c r="SN281"/>
      <c r="SO281"/>
      <c r="SP281"/>
      <c r="SQ281"/>
      <c r="SR281"/>
      <c r="SS281"/>
      <c r="ST281"/>
      <c r="SU281"/>
      <c r="SV281"/>
      <c r="SW281"/>
      <c r="SX281"/>
      <c r="SY281"/>
      <c r="SZ281"/>
      <c r="TA281"/>
      <c r="TB281"/>
      <c r="TC281"/>
      <c r="TD281"/>
      <c r="TE281"/>
      <c r="TF281"/>
      <c r="TG281"/>
      <c r="TH281"/>
      <c r="TI281"/>
      <c r="TJ281"/>
      <c r="TK281"/>
      <c r="TL281"/>
      <c r="TM281"/>
      <c r="TN281"/>
      <c r="TO281"/>
      <c r="TP281"/>
      <c r="TQ281"/>
      <c r="TR281"/>
      <c r="TS281"/>
      <c r="TT281"/>
      <c r="TU281"/>
      <c r="TV281"/>
      <c r="TW281"/>
      <c r="TX281"/>
      <c r="TY281"/>
      <c r="TZ281"/>
      <c r="UA281"/>
      <c r="UB281"/>
      <c r="UC281"/>
      <c r="UD281"/>
      <c r="UE281"/>
      <c r="UF281"/>
      <c r="UG281"/>
      <c r="UH281"/>
      <c r="UI281"/>
      <c r="UJ281"/>
      <c r="UK281"/>
      <c r="UL281"/>
      <c r="UM281"/>
      <c r="UN281"/>
      <c r="UO281"/>
      <c r="UP281"/>
      <c r="UQ281"/>
      <c r="UR281"/>
      <c r="US281"/>
      <c r="UT281"/>
      <c r="UU281"/>
      <c r="UV281"/>
      <c r="UW281"/>
      <c r="UX281"/>
      <c r="UY281"/>
      <c r="UZ281"/>
      <c r="VA281"/>
      <c r="VB281"/>
      <c r="VC281"/>
      <c r="VD281"/>
      <c r="VE281"/>
      <c r="VF281"/>
      <c r="VG281"/>
      <c r="VH281"/>
      <c r="VI281"/>
      <c r="VJ281"/>
      <c r="VK281"/>
      <c r="VL281"/>
      <c r="VM281"/>
      <c r="VN281"/>
      <c r="VO281"/>
      <c r="VP281"/>
      <c r="VQ281"/>
      <c r="VR281"/>
      <c r="VS281"/>
      <c r="VT281"/>
      <c r="VU281"/>
      <c r="VV281"/>
      <c r="VW281"/>
      <c r="VX281"/>
      <c r="VY281"/>
      <c r="VZ281"/>
      <c r="WA281"/>
      <c r="WB281"/>
      <c r="WC281"/>
      <c r="WD281"/>
      <c r="WE281"/>
      <c r="WF281"/>
      <c r="WG281"/>
      <c r="WH281"/>
      <c r="WI281"/>
      <c r="WJ281"/>
      <c r="WK281"/>
      <c r="WL281"/>
      <c r="WM281"/>
      <c r="WN281"/>
      <c r="WO281"/>
      <c r="WP281"/>
      <c r="WQ281"/>
      <c r="WR281"/>
      <c r="WS281"/>
      <c r="WT281"/>
      <c r="WU281"/>
      <c r="WV281"/>
      <c r="WW281"/>
      <c r="WX281"/>
      <c r="WY281"/>
      <c r="WZ281"/>
      <c r="XA281"/>
      <c r="XB281"/>
      <c r="XC281"/>
      <c r="XD281"/>
      <c r="XE281"/>
      <c r="XF281"/>
      <c r="XG281"/>
      <c r="XH281"/>
      <c r="XI281"/>
      <c r="XJ281"/>
      <c r="XK281"/>
      <c r="XL281"/>
      <c r="XM281"/>
      <c r="XN281"/>
      <c r="XO281"/>
      <c r="XP281"/>
      <c r="XQ281"/>
      <c r="XR281"/>
      <c r="XS281"/>
      <c r="XT281"/>
      <c r="XU281"/>
      <c r="XV281"/>
      <c r="XW281"/>
      <c r="XX281"/>
      <c r="XY281"/>
      <c r="XZ281"/>
      <c r="YA281"/>
      <c r="YB281"/>
      <c r="YC281"/>
      <c r="YD281"/>
      <c r="YE281"/>
      <c r="YF281"/>
      <c r="YG281"/>
      <c r="YH281"/>
      <c r="YI281"/>
      <c r="YJ281"/>
      <c r="YK281"/>
      <c r="YL281"/>
      <c r="YM281"/>
      <c r="YN281"/>
      <c r="YO281"/>
      <c r="YP281"/>
      <c r="YQ281"/>
      <c r="YR281"/>
      <c r="YS281"/>
      <c r="YT281"/>
      <c r="YU281"/>
      <c r="YV281"/>
      <c r="YW281"/>
      <c r="YX281"/>
      <c r="YY281"/>
      <c r="YZ281"/>
      <c r="ZA281"/>
      <c r="ZB281"/>
      <c r="ZC281"/>
      <c r="ZD281"/>
      <c r="ZE281"/>
      <c r="ZF281"/>
      <c r="ZG281"/>
      <c r="ZH281"/>
      <c r="ZI281"/>
      <c r="ZJ281"/>
      <c r="ZK281"/>
      <c r="ZL281"/>
      <c r="ZM281"/>
      <c r="ZN281"/>
      <c r="ZO281"/>
      <c r="ZP281"/>
      <c r="ZQ281"/>
      <c r="ZR281"/>
      <c r="ZS281"/>
      <c r="ZT281"/>
      <c r="ZU281"/>
      <c r="ZV281"/>
      <c r="ZW281"/>
      <c r="ZX281"/>
      <c r="ZY281"/>
      <c r="ZZ281"/>
      <c r="AAA281"/>
      <c r="AAB281"/>
      <c r="AAC281"/>
      <c r="AAD281"/>
      <c r="AAE281"/>
      <c r="AAF281"/>
      <c r="AAG281"/>
      <c r="AAH281"/>
      <c r="AAI281"/>
      <c r="AAJ281"/>
      <c r="AAK281"/>
      <c r="AAL281"/>
      <c r="AAM281"/>
      <c r="AAN281"/>
      <c r="AAO281"/>
      <c r="AAP281"/>
      <c r="AAQ281"/>
      <c r="AAR281"/>
      <c r="AAS281"/>
      <c r="AAT281"/>
      <c r="AAU281"/>
      <c r="AAV281"/>
      <c r="AAW281"/>
      <c r="AAX281"/>
      <c r="AAY281"/>
      <c r="AAZ281"/>
      <c r="ABA281"/>
      <c r="ABB281"/>
      <c r="ABC281"/>
      <c r="ABD281"/>
      <c r="ABE281"/>
      <c r="ABF281"/>
      <c r="ABG281"/>
      <c r="ABH281"/>
      <c r="ABI281"/>
      <c r="ABJ281"/>
      <c r="ABK281"/>
      <c r="ABL281"/>
      <c r="ABM281"/>
      <c r="ABN281"/>
      <c r="ABO281"/>
      <c r="ABP281"/>
      <c r="ABQ281"/>
      <c r="ABR281"/>
      <c r="ABS281"/>
      <c r="ABT281"/>
      <c r="ABU281"/>
      <c r="ABV281"/>
      <c r="ABW281"/>
      <c r="ABX281"/>
      <c r="ABY281"/>
      <c r="ABZ281"/>
      <c r="ACA281"/>
      <c r="ACB281"/>
      <c r="ACC281"/>
      <c r="ACD281"/>
      <c r="ACE281"/>
      <c r="ACF281"/>
      <c r="ACG281"/>
      <c r="ACH281"/>
      <c r="ACI281"/>
      <c r="ACJ281"/>
      <c r="ACK281"/>
      <c r="ACL281"/>
      <c r="ACM281"/>
      <c r="ACN281"/>
      <c r="ACO281"/>
      <c r="ACP281"/>
      <c r="ACQ281"/>
      <c r="ACR281"/>
      <c r="ACS281"/>
      <c r="ACT281"/>
      <c r="ACU281"/>
      <c r="ACV281"/>
      <c r="ACW281"/>
      <c r="ACX281"/>
      <c r="ACY281"/>
      <c r="ACZ281"/>
      <c r="ADA281"/>
      <c r="ADB281"/>
      <c r="ADC281"/>
      <c r="ADD281"/>
      <c r="ADE281"/>
      <c r="ADF281"/>
      <c r="ADG281"/>
      <c r="ADH281"/>
      <c r="ADI281"/>
      <c r="ADJ281"/>
      <c r="ADK281"/>
      <c r="ADL281"/>
      <c r="ADM281"/>
      <c r="ADN281"/>
      <c r="ADO281"/>
      <c r="ADP281"/>
      <c r="ADQ281"/>
      <c r="ADR281"/>
      <c r="ADS281"/>
      <c r="ADT281"/>
      <c r="ADU281"/>
      <c r="ADV281"/>
      <c r="ADW281"/>
      <c r="ADX281"/>
      <c r="ADY281"/>
      <c r="ADZ281"/>
      <c r="AEA281"/>
      <c r="AEB281"/>
      <c r="AEC281"/>
      <c r="AED281"/>
      <c r="AEE281"/>
      <c r="AEF281"/>
      <c r="AEG281"/>
      <c r="AEH281"/>
      <c r="AEI281"/>
      <c r="AEJ281"/>
      <c r="AEK281"/>
      <c r="AEL281"/>
      <c r="AEM281"/>
      <c r="AEN281"/>
      <c r="AEO281"/>
      <c r="AEP281"/>
      <c r="AEQ281"/>
      <c r="AER281"/>
      <c r="AES281"/>
      <c r="AET281"/>
      <c r="AEU281"/>
      <c r="AEV281"/>
      <c r="AEW281"/>
      <c r="AEX281"/>
      <c r="AEY281"/>
      <c r="AEZ281"/>
      <c r="AFA281"/>
      <c r="AFB281"/>
      <c r="AFC281"/>
      <c r="AFD281"/>
      <c r="AFE281"/>
      <c r="AFF281"/>
      <c r="AFG281"/>
      <c r="AFH281"/>
      <c r="AFI281"/>
      <c r="AFJ281"/>
      <c r="AFK281"/>
      <c r="AFL281"/>
      <c r="AFM281"/>
      <c r="AFN281"/>
      <c r="AFO281"/>
      <c r="AFP281"/>
      <c r="AFQ281"/>
      <c r="AFR281"/>
      <c r="AFS281"/>
      <c r="AFT281"/>
      <c r="AFU281"/>
      <c r="AFV281"/>
      <c r="AFW281"/>
      <c r="AFX281"/>
      <c r="AFY281"/>
      <c r="AFZ281"/>
      <c r="AGA281"/>
      <c r="AGB281"/>
      <c r="AGC281"/>
      <c r="AGD281"/>
      <c r="AGE281"/>
      <c r="AGF281"/>
      <c r="AGG281"/>
      <c r="AGH281"/>
      <c r="AGI281"/>
      <c r="AGJ281"/>
      <c r="AGK281"/>
      <c r="AGL281"/>
      <c r="AGM281"/>
      <c r="AGN281"/>
      <c r="AGO281"/>
      <c r="AGP281"/>
      <c r="AGQ281"/>
      <c r="AGR281"/>
      <c r="AGS281"/>
      <c r="AGT281"/>
      <c r="AGU281"/>
      <c r="AGV281"/>
      <c r="AGW281"/>
      <c r="AGX281"/>
      <c r="AGY281"/>
      <c r="AGZ281"/>
      <c r="AHA281"/>
      <c r="AHB281"/>
      <c r="AHC281"/>
      <c r="AHD281"/>
      <c r="AHE281"/>
      <c r="AHF281"/>
      <c r="AHG281"/>
      <c r="AHH281"/>
      <c r="AHI281"/>
      <c r="AHJ281"/>
      <c r="AHK281"/>
      <c r="AHL281"/>
      <c r="AHM281"/>
      <c r="AHN281"/>
      <c r="AHO281"/>
      <c r="AHP281"/>
      <c r="AHQ281"/>
      <c r="AHR281"/>
      <c r="AHS281"/>
      <c r="AHT281"/>
      <c r="AHU281"/>
      <c r="AHV281"/>
      <c r="AHW281"/>
      <c r="AHX281"/>
      <c r="AHY281"/>
      <c r="AHZ281"/>
      <c r="AIA281"/>
      <c r="AIB281"/>
      <c r="AIC281"/>
      <c r="AID281"/>
      <c r="AIE281"/>
      <c r="AIF281"/>
      <c r="AIG281"/>
      <c r="AIH281"/>
      <c r="AII281"/>
      <c r="AIJ281"/>
      <c r="AIK281"/>
      <c r="AIL281"/>
      <c r="AIM281"/>
      <c r="AIN281"/>
      <c r="AIO281"/>
      <c r="AIP281"/>
      <c r="AIQ281"/>
      <c r="AIR281"/>
      <c r="AIS281"/>
      <c r="AIT281"/>
      <c r="AIU281"/>
      <c r="AIV281"/>
      <c r="AIW281"/>
      <c r="AIX281"/>
      <c r="AIY281"/>
      <c r="AIZ281"/>
      <c r="AJA281"/>
      <c r="AJB281"/>
      <c r="AJC281"/>
      <c r="AJD281"/>
      <c r="AJE281"/>
      <c r="AJF281"/>
      <c r="AJG281"/>
      <c r="AJH281"/>
      <c r="AJI281"/>
      <c r="AJJ281"/>
      <c r="AJK281"/>
      <c r="AJL281"/>
      <c r="AJM281"/>
      <c r="AJN281"/>
      <c r="AJO281"/>
      <c r="AJP281"/>
      <c r="AJQ281"/>
      <c r="AJR281"/>
      <c r="AJS281"/>
      <c r="AJT281"/>
      <c r="AJU281"/>
      <c r="AJV281"/>
      <c r="AJW281"/>
      <c r="AJX281"/>
      <c r="AJY281"/>
      <c r="AJZ281"/>
      <c r="AKA281"/>
      <c r="AKB281"/>
      <c r="AKC281"/>
      <c r="AKD281"/>
      <c r="AKE281"/>
      <c r="AKF281"/>
      <c r="AKG281"/>
      <c r="AKH281"/>
      <c r="AKI281"/>
      <c r="AKJ281"/>
      <c r="AKK281"/>
      <c r="AKL281"/>
      <c r="AKM281"/>
      <c r="AKN281"/>
      <c r="AKO281"/>
      <c r="AKP281"/>
      <c r="AKQ281"/>
      <c r="AKR281"/>
      <c r="AKS281"/>
      <c r="AKT281"/>
      <c r="AKU281"/>
      <c r="AKV281"/>
      <c r="AKW281"/>
      <c r="AKX281"/>
      <c r="AKY281"/>
      <c r="AKZ281"/>
      <c r="ALA281"/>
      <c r="ALB281"/>
      <c r="ALC281"/>
      <c r="ALD281"/>
      <c r="ALE281"/>
      <c r="ALF281"/>
      <c r="ALG281"/>
      <c r="ALH281"/>
      <c r="ALI281"/>
      <c r="ALJ281"/>
      <c r="ALK281"/>
      <c r="ALL281"/>
      <c r="ALM281"/>
      <c r="ALN281"/>
      <c r="ALO281"/>
      <c r="ALP281"/>
      <c r="ALQ281"/>
      <c r="ALR281"/>
      <c r="ALS281"/>
      <c r="ALT281"/>
      <c r="ALU281"/>
      <c r="ALV281"/>
      <c r="ALW281"/>
      <c r="ALX281"/>
      <c r="ALY281"/>
      <c r="ALZ281"/>
      <c r="AMA281"/>
      <c r="AMB281"/>
      <c r="AMC281"/>
      <c r="AMD281"/>
      <c r="AME281"/>
      <c r="AMF281"/>
      <c r="AMG281"/>
    </row>
    <row r="282" spans="1:1021" ht="24.75" customHeight="1" x14ac:dyDescent="0.2">
      <c r="A282" s="114" t="s">
        <v>484</v>
      </c>
      <c r="B282" s="115" t="s">
        <v>305</v>
      </c>
      <c r="C282" s="121">
        <v>2559</v>
      </c>
      <c r="D282" s="117" t="s">
        <v>672</v>
      </c>
      <c r="E282" s="118" t="s">
        <v>500</v>
      </c>
      <c r="F282" s="102">
        <v>1</v>
      </c>
      <c r="G282" s="119">
        <v>59</v>
      </c>
      <c r="H282" s="132"/>
      <c r="I282" s="120">
        <f t="shared" si="6"/>
        <v>0</v>
      </c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  <c r="OW282"/>
      <c r="OX282"/>
      <c r="OY282"/>
      <c r="OZ282"/>
      <c r="PA282"/>
      <c r="PB282"/>
      <c r="PC282"/>
      <c r="PD282"/>
      <c r="PE282"/>
      <c r="PF282"/>
      <c r="PG282"/>
      <c r="PH282"/>
      <c r="PI282"/>
      <c r="PJ282"/>
      <c r="PK282"/>
      <c r="PL282"/>
      <c r="PM282"/>
      <c r="PN282"/>
      <c r="PO282"/>
      <c r="PP282"/>
      <c r="PQ282"/>
      <c r="PR282"/>
      <c r="PS282"/>
      <c r="PT282"/>
      <c r="PU282"/>
      <c r="PV282"/>
      <c r="PW282"/>
      <c r="PX282"/>
      <c r="PY282"/>
      <c r="PZ282"/>
      <c r="QA282"/>
      <c r="QB282"/>
      <c r="QC282"/>
      <c r="QD282"/>
      <c r="QE282"/>
      <c r="QF282"/>
      <c r="QG282"/>
      <c r="QH282"/>
      <c r="QI282"/>
      <c r="QJ282"/>
      <c r="QK282"/>
      <c r="QL282"/>
      <c r="QM282"/>
      <c r="QN282"/>
      <c r="QO282"/>
      <c r="QP282"/>
      <c r="QQ282"/>
      <c r="QR282"/>
      <c r="QS282"/>
      <c r="QT282"/>
      <c r="QU282"/>
      <c r="QV282"/>
      <c r="QW282"/>
      <c r="QX282"/>
      <c r="QY282"/>
      <c r="QZ282"/>
      <c r="RA282"/>
      <c r="RB282"/>
      <c r="RC282"/>
      <c r="RD282"/>
      <c r="RE282"/>
      <c r="RF282"/>
      <c r="RG282"/>
      <c r="RH282"/>
      <c r="RI282"/>
      <c r="RJ282"/>
      <c r="RK282"/>
      <c r="RL282"/>
      <c r="RM282"/>
      <c r="RN282"/>
      <c r="RO282"/>
      <c r="RP282"/>
      <c r="RQ282"/>
      <c r="RR282"/>
      <c r="RS282"/>
      <c r="RT282"/>
      <c r="RU282"/>
      <c r="RV282"/>
      <c r="RW282"/>
      <c r="RX282"/>
      <c r="RY282"/>
      <c r="RZ282"/>
      <c r="SA282"/>
      <c r="SB282"/>
      <c r="SC282"/>
      <c r="SD282"/>
      <c r="SE282"/>
      <c r="SF282"/>
      <c r="SG282"/>
      <c r="SH282"/>
      <c r="SI282"/>
      <c r="SJ282"/>
      <c r="SK282"/>
      <c r="SL282"/>
      <c r="SM282"/>
      <c r="SN282"/>
      <c r="SO282"/>
      <c r="SP282"/>
      <c r="SQ282"/>
      <c r="SR282"/>
      <c r="SS282"/>
      <c r="ST282"/>
      <c r="SU282"/>
      <c r="SV282"/>
      <c r="SW282"/>
      <c r="SX282"/>
      <c r="SY282"/>
      <c r="SZ282"/>
      <c r="TA282"/>
      <c r="TB282"/>
      <c r="TC282"/>
      <c r="TD282"/>
      <c r="TE282"/>
      <c r="TF282"/>
      <c r="TG282"/>
      <c r="TH282"/>
      <c r="TI282"/>
      <c r="TJ282"/>
      <c r="TK282"/>
      <c r="TL282"/>
      <c r="TM282"/>
      <c r="TN282"/>
      <c r="TO282"/>
      <c r="TP282"/>
      <c r="TQ282"/>
      <c r="TR282"/>
      <c r="TS282"/>
      <c r="TT282"/>
      <c r="TU282"/>
      <c r="TV282"/>
      <c r="TW282"/>
      <c r="TX282"/>
      <c r="TY282"/>
      <c r="TZ282"/>
      <c r="UA282"/>
      <c r="UB282"/>
      <c r="UC282"/>
      <c r="UD282"/>
      <c r="UE282"/>
      <c r="UF282"/>
      <c r="UG282"/>
      <c r="UH282"/>
      <c r="UI282"/>
      <c r="UJ282"/>
      <c r="UK282"/>
      <c r="UL282"/>
      <c r="UM282"/>
      <c r="UN282"/>
      <c r="UO282"/>
      <c r="UP282"/>
      <c r="UQ282"/>
      <c r="UR282"/>
      <c r="US282"/>
      <c r="UT282"/>
      <c r="UU282"/>
      <c r="UV282"/>
      <c r="UW282"/>
      <c r="UX282"/>
      <c r="UY282"/>
      <c r="UZ282"/>
      <c r="VA282"/>
      <c r="VB282"/>
      <c r="VC282"/>
      <c r="VD282"/>
      <c r="VE282"/>
      <c r="VF282"/>
      <c r="VG282"/>
      <c r="VH282"/>
      <c r="VI282"/>
      <c r="VJ282"/>
      <c r="VK282"/>
      <c r="VL282"/>
      <c r="VM282"/>
      <c r="VN282"/>
      <c r="VO282"/>
      <c r="VP282"/>
      <c r="VQ282"/>
      <c r="VR282"/>
      <c r="VS282"/>
      <c r="VT282"/>
      <c r="VU282"/>
      <c r="VV282"/>
      <c r="VW282"/>
      <c r="VX282"/>
      <c r="VY282"/>
      <c r="VZ282"/>
      <c r="WA282"/>
      <c r="WB282"/>
      <c r="WC282"/>
      <c r="WD282"/>
      <c r="WE282"/>
      <c r="WF282"/>
      <c r="WG282"/>
      <c r="WH282"/>
      <c r="WI282"/>
      <c r="WJ282"/>
      <c r="WK282"/>
      <c r="WL282"/>
      <c r="WM282"/>
      <c r="WN282"/>
      <c r="WO282"/>
      <c r="WP282"/>
      <c r="WQ282"/>
      <c r="WR282"/>
      <c r="WS282"/>
      <c r="WT282"/>
      <c r="WU282"/>
      <c r="WV282"/>
      <c r="WW282"/>
      <c r="WX282"/>
      <c r="WY282"/>
      <c r="WZ282"/>
      <c r="XA282"/>
      <c r="XB282"/>
      <c r="XC282"/>
      <c r="XD282"/>
      <c r="XE282"/>
      <c r="XF282"/>
      <c r="XG282"/>
      <c r="XH282"/>
      <c r="XI282"/>
      <c r="XJ282"/>
      <c r="XK282"/>
      <c r="XL282"/>
      <c r="XM282"/>
      <c r="XN282"/>
      <c r="XO282"/>
      <c r="XP282"/>
      <c r="XQ282"/>
      <c r="XR282"/>
      <c r="XS282"/>
      <c r="XT282"/>
      <c r="XU282"/>
      <c r="XV282"/>
      <c r="XW282"/>
      <c r="XX282"/>
      <c r="XY282"/>
      <c r="XZ282"/>
      <c r="YA282"/>
      <c r="YB282"/>
      <c r="YC282"/>
      <c r="YD282"/>
      <c r="YE282"/>
      <c r="YF282"/>
      <c r="YG282"/>
      <c r="YH282"/>
      <c r="YI282"/>
      <c r="YJ282"/>
      <c r="YK282"/>
      <c r="YL282"/>
      <c r="YM282"/>
      <c r="YN282"/>
      <c r="YO282"/>
      <c r="YP282"/>
      <c r="YQ282"/>
      <c r="YR282"/>
      <c r="YS282"/>
      <c r="YT282"/>
      <c r="YU282"/>
      <c r="YV282"/>
      <c r="YW282"/>
      <c r="YX282"/>
      <c r="YY282"/>
      <c r="YZ282"/>
      <c r="ZA282"/>
      <c r="ZB282"/>
      <c r="ZC282"/>
      <c r="ZD282"/>
      <c r="ZE282"/>
      <c r="ZF282"/>
      <c r="ZG282"/>
      <c r="ZH282"/>
      <c r="ZI282"/>
      <c r="ZJ282"/>
      <c r="ZK282"/>
      <c r="ZL282"/>
      <c r="ZM282"/>
      <c r="ZN282"/>
      <c r="ZO282"/>
      <c r="ZP282"/>
      <c r="ZQ282"/>
      <c r="ZR282"/>
      <c r="ZS282"/>
      <c r="ZT282"/>
      <c r="ZU282"/>
      <c r="ZV282"/>
      <c r="ZW282"/>
      <c r="ZX282"/>
      <c r="ZY282"/>
      <c r="ZZ282"/>
      <c r="AAA282"/>
      <c r="AAB282"/>
      <c r="AAC282"/>
      <c r="AAD282"/>
      <c r="AAE282"/>
      <c r="AAF282"/>
      <c r="AAG282"/>
      <c r="AAH282"/>
      <c r="AAI282"/>
      <c r="AAJ282"/>
      <c r="AAK282"/>
      <c r="AAL282"/>
      <c r="AAM282"/>
      <c r="AAN282"/>
      <c r="AAO282"/>
      <c r="AAP282"/>
      <c r="AAQ282"/>
      <c r="AAR282"/>
      <c r="AAS282"/>
      <c r="AAT282"/>
      <c r="AAU282"/>
      <c r="AAV282"/>
      <c r="AAW282"/>
      <c r="AAX282"/>
      <c r="AAY282"/>
      <c r="AAZ282"/>
      <c r="ABA282"/>
      <c r="ABB282"/>
      <c r="ABC282"/>
      <c r="ABD282"/>
      <c r="ABE282"/>
      <c r="ABF282"/>
      <c r="ABG282"/>
      <c r="ABH282"/>
      <c r="ABI282"/>
      <c r="ABJ282"/>
      <c r="ABK282"/>
      <c r="ABL282"/>
      <c r="ABM282"/>
      <c r="ABN282"/>
      <c r="ABO282"/>
      <c r="ABP282"/>
      <c r="ABQ282"/>
      <c r="ABR282"/>
      <c r="ABS282"/>
      <c r="ABT282"/>
      <c r="ABU282"/>
      <c r="ABV282"/>
      <c r="ABW282"/>
      <c r="ABX282"/>
      <c r="ABY282"/>
      <c r="ABZ282"/>
      <c r="ACA282"/>
      <c r="ACB282"/>
      <c r="ACC282"/>
      <c r="ACD282"/>
      <c r="ACE282"/>
      <c r="ACF282"/>
      <c r="ACG282"/>
      <c r="ACH282"/>
      <c r="ACI282"/>
      <c r="ACJ282"/>
      <c r="ACK282"/>
      <c r="ACL282"/>
      <c r="ACM282"/>
      <c r="ACN282"/>
      <c r="ACO282"/>
      <c r="ACP282"/>
      <c r="ACQ282"/>
      <c r="ACR282"/>
      <c r="ACS282"/>
      <c r="ACT282"/>
      <c r="ACU282"/>
      <c r="ACV282"/>
      <c r="ACW282"/>
      <c r="ACX282"/>
      <c r="ACY282"/>
      <c r="ACZ282"/>
      <c r="ADA282"/>
      <c r="ADB282"/>
      <c r="ADC282"/>
      <c r="ADD282"/>
      <c r="ADE282"/>
      <c r="ADF282"/>
      <c r="ADG282"/>
      <c r="ADH282"/>
      <c r="ADI282"/>
      <c r="ADJ282"/>
      <c r="ADK282"/>
      <c r="ADL282"/>
      <c r="ADM282"/>
      <c r="ADN282"/>
      <c r="ADO282"/>
      <c r="ADP282"/>
      <c r="ADQ282"/>
      <c r="ADR282"/>
      <c r="ADS282"/>
      <c r="ADT282"/>
      <c r="ADU282"/>
      <c r="ADV282"/>
      <c r="ADW282"/>
      <c r="ADX282"/>
      <c r="ADY282"/>
      <c r="ADZ282"/>
      <c r="AEA282"/>
      <c r="AEB282"/>
      <c r="AEC282"/>
      <c r="AED282"/>
      <c r="AEE282"/>
      <c r="AEF282"/>
      <c r="AEG282"/>
      <c r="AEH282"/>
      <c r="AEI282"/>
      <c r="AEJ282"/>
      <c r="AEK282"/>
      <c r="AEL282"/>
      <c r="AEM282"/>
      <c r="AEN282"/>
      <c r="AEO282"/>
      <c r="AEP282"/>
      <c r="AEQ282"/>
      <c r="AER282"/>
      <c r="AES282"/>
      <c r="AET282"/>
      <c r="AEU282"/>
      <c r="AEV282"/>
      <c r="AEW282"/>
      <c r="AEX282"/>
      <c r="AEY282"/>
      <c r="AEZ282"/>
      <c r="AFA282"/>
      <c r="AFB282"/>
      <c r="AFC282"/>
      <c r="AFD282"/>
      <c r="AFE282"/>
      <c r="AFF282"/>
      <c r="AFG282"/>
      <c r="AFH282"/>
      <c r="AFI282"/>
      <c r="AFJ282"/>
      <c r="AFK282"/>
      <c r="AFL282"/>
      <c r="AFM282"/>
      <c r="AFN282"/>
      <c r="AFO282"/>
      <c r="AFP282"/>
      <c r="AFQ282"/>
      <c r="AFR282"/>
      <c r="AFS282"/>
      <c r="AFT282"/>
      <c r="AFU282"/>
      <c r="AFV282"/>
      <c r="AFW282"/>
      <c r="AFX282"/>
      <c r="AFY282"/>
      <c r="AFZ282"/>
      <c r="AGA282"/>
      <c r="AGB282"/>
      <c r="AGC282"/>
      <c r="AGD282"/>
      <c r="AGE282"/>
      <c r="AGF282"/>
      <c r="AGG282"/>
      <c r="AGH282"/>
      <c r="AGI282"/>
      <c r="AGJ282"/>
      <c r="AGK282"/>
      <c r="AGL282"/>
      <c r="AGM282"/>
      <c r="AGN282"/>
      <c r="AGO282"/>
      <c r="AGP282"/>
      <c r="AGQ282"/>
      <c r="AGR282"/>
      <c r="AGS282"/>
      <c r="AGT282"/>
      <c r="AGU282"/>
      <c r="AGV282"/>
      <c r="AGW282"/>
      <c r="AGX282"/>
      <c r="AGY282"/>
      <c r="AGZ282"/>
      <c r="AHA282"/>
      <c r="AHB282"/>
      <c r="AHC282"/>
      <c r="AHD282"/>
      <c r="AHE282"/>
      <c r="AHF282"/>
      <c r="AHG282"/>
      <c r="AHH282"/>
      <c r="AHI282"/>
      <c r="AHJ282"/>
      <c r="AHK282"/>
      <c r="AHL282"/>
      <c r="AHM282"/>
      <c r="AHN282"/>
      <c r="AHO282"/>
      <c r="AHP282"/>
      <c r="AHQ282"/>
      <c r="AHR282"/>
      <c r="AHS282"/>
      <c r="AHT282"/>
      <c r="AHU282"/>
      <c r="AHV282"/>
      <c r="AHW282"/>
      <c r="AHX282"/>
      <c r="AHY282"/>
      <c r="AHZ282"/>
      <c r="AIA282"/>
      <c r="AIB282"/>
      <c r="AIC282"/>
      <c r="AID282"/>
      <c r="AIE282"/>
      <c r="AIF282"/>
      <c r="AIG282"/>
      <c r="AIH282"/>
      <c r="AII282"/>
      <c r="AIJ282"/>
      <c r="AIK282"/>
      <c r="AIL282"/>
      <c r="AIM282"/>
      <c r="AIN282"/>
      <c r="AIO282"/>
      <c r="AIP282"/>
      <c r="AIQ282"/>
      <c r="AIR282"/>
      <c r="AIS282"/>
      <c r="AIT282"/>
      <c r="AIU282"/>
      <c r="AIV282"/>
      <c r="AIW282"/>
      <c r="AIX282"/>
      <c r="AIY282"/>
      <c r="AIZ282"/>
      <c r="AJA282"/>
      <c r="AJB282"/>
      <c r="AJC282"/>
      <c r="AJD282"/>
      <c r="AJE282"/>
      <c r="AJF282"/>
      <c r="AJG282"/>
      <c r="AJH282"/>
      <c r="AJI282"/>
      <c r="AJJ282"/>
      <c r="AJK282"/>
      <c r="AJL282"/>
      <c r="AJM282"/>
      <c r="AJN282"/>
      <c r="AJO282"/>
      <c r="AJP282"/>
      <c r="AJQ282"/>
      <c r="AJR282"/>
      <c r="AJS282"/>
      <c r="AJT282"/>
      <c r="AJU282"/>
      <c r="AJV282"/>
      <c r="AJW282"/>
      <c r="AJX282"/>
      <c r="AJY282"/>
      <c r="AJZ282"/>
      <c r="AKA282"/>
      <c r="AKB282"/>
      <c r="AKC282"/>
      <c r="AKD282"/>
      <c r="AKE282"/>
      <c r="AKF282"/>
      <c r="AKG282"/>
      <c r="AKH282"/>
      <c r="AKI282"/>
      <c r="AKJ282"/>
      <c r="AKK282"/>
      <c r="AKL282"/>
      <c r="AKM282"/>
      <c r="AKN282"/>
      <c r="AKO282"/>
      <c r="AKP282"/>
      <c r="AKQ282"/>
      <c r="AKR282"/>
      <c r="AKS282"/>
      <c r="AKT282"/>
      <c r="AKU282"/>
      <c r="AKV282"/>
      <c r="AKW282"/>
      <c r="AKX282"/>
      <c r="AKY282"/>
      <c r="AKZ282"/>
      <c r="ALA282"/>
      <c r="ALB282"/>
      <c r="ALC282"/>
      <c r="ALD282"/>
      <c r="ALE282"/>
      <c r="ALF282"/>
      <c r="ALG282"/>
      <c r="ALH282"/>
      <c r="ALI282"/>
      <c r="ALJ282"/>
      <c r="ALK282"/>
      <c r="ALL282"/>
      <c r="ALM282"/>
      <c r="ALN282"/>
      <c r="ALO282"/>
      <c r="ALP282"/>
      <c r="ALQ282"/>
      <c r="ALR282"/>
      <c r="ALS282"/>
      <c r="ALT282"/>
      <c r="ALU282"/>
      <c r="ALV282"/>
      <c r="ALW282"/>
      <c r="ALX282"/>
      <c r="ALY282"/>
      <c r="ALZ282"/>
      <c r="AMA282"/>
      <c r="AMB282"/>
      <c r="AMC282"/>
      <c r="AMD282"/>
      <c r="AME282"/>
      <c r="AMF282"/>
      <c r="AMG282"/>
    </row>
    <row r="283" spans="1:1021" ht="24.75" customHeight="1" x14ac:dyDescent="0.2">
      <c r="A283" s="114" t="s">
        <v>485</v>
      </c>
      <c r="B283" s="115" t="s">
        <v>305</v>
      </c>
      <c r="C283" s="121">
        <v>1014</v>
      </c>
      <c r="D283" s="117" t="s">
        <v>659</v>
      </c>
      <c r="E283" s="118" t="s">
        <v>642</v>
      </c>
      <c r="F283" s="102">
        <v>1.19</v>
      </c>
      <c r="G283" s="119">
        <v>2744.14</v>
      </c>
      <c r="H283" s="132"/>
      <c r="I283" s="120">
        <f t="shared" si="6"/>
        <v>0</v>
      </c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  <c r="PC283"/>
      <c r="PD283"/>
      <c r="PE283"/>
      <c r="PF283"/>
      <c r="PG283"/>
      <c r="PH283"/>
      <c r="PI283"/>
      <c r="PJ283"/>
      <c r="PK283"/>
      <c r="PL283"/>
      <c r="PM283"/>
      <c r="PN283"/>
      <c r="PO283"/>
      <c r="PP283"/>
      <c r="PQ283"/>
      <c r="PR283"/>
      <c r="PS283"/>
      <c r="PT283"/>
      <c r="PU283"/>
      <c r="PV283"/>
      <c r="PW283"/>
      <c r="PX283"/>
      <c r="PY283"/>
      <c r="PZ283"/>
      <c r="QA283"/>
      <c r="QB283"/>
      <c r="QC283"/>
      <c r="QD283"/>
      <c r="QE283"/>
      <c r="QF283"/>
      <c r="QG283"/>
      <c r="QH283"/>
      <c r="QI283"/>
      <c r="QJ283"/>
      <c r="QK283"/>
      <c r="QL283"/>
      <c r="QM283"/>
      <c r="QN283"/>
      <c r="QO283"/>
      <c r="QP283"/>
      <c r="QQ283"/>
      <c r="QR283"/>
      <c r="QS283"/>
      <c r="QT283"/>
      <c r="QU283"/>
      <c r="QV283"/>
      <c r="QW283"/>
      <c r="QX283"/>
      <c r="QY283"/>
      <c r="QZ283"/>
      <c r="RA283"/>
      <c r="RB283"/>
      <c r="RC283"/>
      <c r="RD283"/>
      <c r="RE283"/>
      <c r="RF283"/>
      <c r="RG283"/>
      <c r="RH283"/>
      <c r="RI283"/>
      <c r="RJ283"/>
      <c r="RK283"/>
      <c r="RL283"/>
      <c r="RM283"/>
      <c r="RN283"/>
      <c r="RO283"/>
      <c r="RP283"/>
      <c r="RQ283"/>
      <c r="RR283"/>
      <c r="RS283"/>
      <c r="RT283"/>
      <c r="RU283"/>
      <c r="RV283"/>
      <c r="RW283"/>
      <c r="RX283"/>
      <c r="RY283"/>
      <c r="RZ283"/>
      <c r="SA283"/>
      <c r="SB283"/>
      <c r="SC283"/>
      <c r="SD283"/>
      <c r="SE283"/>
      <c r="SF283"/>
      <c r="SG283"/>
      <c r="SH283"/>
      <c r="SI283"/>
      <c r="SJ283"/>
      <c r="SK283"/>
      <c r="SL283"/>
      <c r="SM283"/>
      <c r="SN283"/>
      <c r="SO283"/>
      <c r="SP283"/>
      <c r="SQ283"/>
      <c r="SR283"/>
      <c r="SS283"/>
      <c r="ST283"/>
      <c r="SU283"/>
      <c r="SV283"/>
      <c r="SW283"/>
      <c r="SX283"/>
      <c r="SY283"/>
      <c r="SZ283"/>
      <c r="TA283"/>
      <c r="TB283"/>
      <c r="TC283"/>
      <c r="TD283"/>
      <c r="TE283"/>
      <c r="TF283"/>
      <c r="TG283"/>
      <c r="TH283"/>
      <c r="TI283"/>
      <c r="TJ283"/>
      <c r="TK283"/>
      <c r="TL283"/>
      <c r="TM283"/>
      <c r="TN283"/>
      <c r="TO283"/>
      <c r="TP283"/>
      <c r="TQ283"/>
      <c r="TR283"/>
      <c r="TS283"/>
      <c r="TT283"/>
      <c r="TU283"/>
      <c r="TV283"/>
      <c r="TW283"/>
      <c r="TX283"/>
      <c r="TY283"/>
      <c r="TZ283"/>
      <c r="UA283"/>
      <c r="UB283"/>
      <c r="UC283"/>
      <c r="UD283"/>
      <c r="UE283"/>
      <c r="UF283"/>
      <c r="UG283"/>
      <c r="UH283"/>
      <c r="UI283"/>
      <c r="UJ283"/>
      <c r="UK283"/>
      <c r="UL283"/>
      <c r="UM283"/>
      <c r="UN283"/>
      <c r="UO283"/>
      <c r="UP283"/>
      <c r="UQ283"/>
      <c r="UR283"/>
      <c r="US283"/>
      <c r="UT283"/>
      <c r="UU283"/>
      <c r="UV283"/>
      <c r="UW283"/>
      <c r="UX283"/>
      <c r="UY283"/>
      <c r="UZ283"/>
      <c r="VA283"/>
      <c r="VB283"/>
      <c r="VC283"/>
      <c r="VD283"/>
      <c r="VE283"/>
      <c r="VF283"/>
      <c r="VG283"/>
      <c r="VH283"/>
      <c r="VI283"/>
      <c r="VJ283"/>
      <c r="VK283"/>
      <c r="VL283"/>
      <c r="VM283"/>
      <c r="VN283"/>
      <c r="VO283"/>
      <c r="VP283"/>
      <c r="VQ283"/>
      <c r="VR283"/>
      <c r="VS283"/>
      <c r="VT283"/>
      <c r="VU283"/>
      <c r="VV283"/>
      <c r="VW283"/>
      <c r="VX283"/>
      <c r="VY283"/>
      <c r="VZ283"/>
      <c r="WA283"/>
      <c r="WB283"/>
      <c r="WC283"/>
      <c r="WD283"/>
      <c r="WE283"/>
      <c r="WF283"/>
      <c r="WG283"/>
      <c r="WH283"/>
      <c r="WI283"/>
      <c r="WJ283"/>
      <c r="WK283"/>
      <c r="WL283"/>
      <c r="WM283"/>
      <c r="WN283"/>
      <c r="WO283"/>
      <c r="WP283"/>
      <c r="WQ283"/>
      <c r="WR283"/>
      <c r="WS283"/>
      <c r="WT283"/>
      <c r="WU283"/>
      <c r="WV283"/>
      <c r="WW283"/>
      <c r="WX283"/>
      <c r="WY283"/>
      <c r="WZ283"/>
      <c r="XA283"/>
      <c r="XB283"/>
      <c r="XC283"/>
      <c r="XD283"/>
      <c r="XE283"/>
      <c r="XF283"/>
      <c r="XG283"/>
      <c r="XH283"/>
      <c r="XI283"/>
      <c r="XJ283"/>
      <c r="XK283"/>
      <c r="XL283"/>
      <c r="XM283"/>
      <c r="XN283"/>
      <c r="XO283"/>
      <c r="XP283"/>
      <c r="XQ283"/>
      <c r="XR283"/>
      <c r="XS283"/>
      <c r="XT283"/>
      <c r="XU283"/>
      <c r="XV283"/>
      <c r="XW283"/>
      <c r="XX283"/>
      <c r="XY283"/>
      <c r="XZ283"/>
      <c r="YA283"/>
      <c r="YB283"/>
      <c r="YC283"/>
      <c r="YD283"/>
      <c r="YE283"/>
      <c r="YF283"/>
      <c r="YG283"/>
      <c r="YH283"/>
      <c r="YI283"/>
      <c r="YJ283"/>
      <c r="YK283"/>
      <c r="YL283"/>
      <c r="YM283"/>
      <c r="YN283"/>
      <c r="YO283"/>
      <c r="YP283"/>
      <c r="YQ283"/>
      <c r="YR283"/>
      <c r="YS283"/>
      <c r="YT283"/>
      <c r="YU283"/>
      <c r="YV283"/>
      <c r="YW283"/>
      <c r="YX283"/>
      <c r="YY283"/>
      <c r="YZ283"/>
      <c r="ZA283"/>
      <c r="ZB283"/>
      <c r="ZC283"/>
      <c r="ZD283"/>
      <c r="ZE283"/>
      <c r="ZF283"/>
      <c r="ZG283"/>
      <c r="ZH283"/>
      <c r="ZI283"/>
      <c r="ZJ283"/>
      <c r="ZK283"/>
      <c r="ZL283"/>
      <c r="ZM283"/>
      <c r="ZN283"/>
      <c r="ZO283"/>
      <c r="ZP283"/>
      <c r="ZQ283"/>
      <c r="ZR283"/>
      <c r="ZS283"/>
      <c r="ZT283"/>
      <c r="ZU283"/>
      <c r="ZV283"/>
      <c r="ZW283"/>
      <c r="ZX283"/>
      <c r="ZY283"/>
      <c r="ZZ283"/>
      <c r="AAA283"/>
      <c r="AAB283"/>
      <c r="AAC283"/>
      <c r="AAD283"/>
      <c r="AAE283"/>
      <c r="AAF283"/>
      <c r="AAG283"/>
      <c r="AAH283"/>
      <c r="AAI283"/>
      <c r="AAJ283"/>
      <c r="AAK283"/>
      <c r="AAL283"/>
      <c r="AAM283"/>
      <c r="AAN283"/>
      <c r="AAO283"/>
      <c r="AAP283"/>
      <c r="AAQ283"/>
      <c r="AAR283"/>
      <c r="AAS283"/>
      <c r="AAT283"/>
      <c r="AAU283"/>
      <c r="AAV283"/>
      <c r="AAW283"/>
      <c r="AAX283"/>
      <c r="AAY283"/>
      <c r="AAZ283"/>
      <c r="ABA283"/>
      <c r="ABB283"/>
      <c r="ABC283"/>
      <c r="ABD283"/>
      <c r="ABE283"/>
      <c r="ABF283"/>
      <c r="ABG283"/>
      <c r="ABH283"/>
      <c r="ABI283"/>
      <c r="ABJ283"/>
      <c r="ABK283"/>
      <c r="ABL283"/>
      <c r="ABM283"/>
      <c r="ABN283"/>
      <c r="ABO283"/>
      <c r="ABP283"/>
      <c r="ABQ283"/>
      <c r="ABR283"/>
      <c r="ABS283"/>
      <c r="ABT283"/>
      <c r="ABU283"/>
      <c r="ABV283"/>
      <c r="ABW283"/>
      <c r="ABX283"/>
      <c r="ABY283"/>
      <c r="ABZ283"/>
      <c r="ACA283"/>
      <c r="ACB283"/>
      <c r="ACC283"/>
      <c r="ACD283"/>
      <c r="ACE283"/>
      <c r="ACF283"/>
      <c r="ACG283"/>
      <c r="ACH283"/>
      <c r="ACI283"/>
      <c r="ACJ283"/>
      <c r="ACK283"/>
      <c r="ACL283"/>
      <c r="ACM283"/>
      <c r="ACN283"/>
      <c r="ACO283"/>
      <c r="ACP283"/>
      <c r="ACQ283"/>
      <c r="ACR283"/>
      <c r="ACS283"/>
      <c r="ACT283"/>
      <c r="ACU283"/>
      <c r="ACV283"/>
      <c r="ACW283"/>
      <c r="ACX283"/>
      <c r="ACY283"/>
      <c r="ACZ283"/>
      <c r="ADA283"/>
      <c r="ADB283"/>
      <c r="ADC283"/>
      <c r="ADD283"/>
      <c r="ADE283"/>
      <c r="ADF283"/>
      <c r="ADG283"/>
      <c r="ADH283"/>
      <c r="ADI283"/>
      <c r="ADJ283"/>
      <c r="ADK283"/>
      <c r="ADL283"/>
      <c r="ADM283"/>
      <c r="ADN283"/>
      <c r="ADO283"/>
      <c r="ADP283"/>
      <c r="ADQ283"/>
      <c r="ADR283"/>
      <c r="ADS283"/>
      <c r="ADT283"/>
      <c r="ADU283"/>
      <c r="ADV283"/>
      <c r="ADW283"/>
      <c r="ADX283"/>
      <c r="ADY283"/>
      <c r="ADZ283"/>
      <c r="AEA283"/>
      <c r="AEB283"/>
      <c r="AEC283"/>
      <c r="AED283"/>
      <c r="AEE283"/>
      <c r="AEF283"/>
      <c r="AEG283"/>
      <c r="AEH283"/>
      <c r="AEI283"/>
      <c r="AEJ283"/>
      <c r="AEK283"/>
      <c r="AEL283"/>
      <c r="AEM283"/>
      <c r="AEN283"/>
      <c r="AEO283"/>
      <c r="AEP283"/>
      <c r="AEQ283"/>
      <c r="AER283"/>
      <c r="AES283"/>
      <c r="AET283"/>
      <c r="AEU283"/>
      <c r="AEV283"/>
      <c r="AEW283"/>
      <c r="AEX283"/>
      <c r="AEY283"/>
      <c r="AEZ283"/>
      <c r="AFA283"/>
      <c r="AFB283"/>
      <c r="AFC283"/>
      <c r="AFD283"/>
      <c r="AFE283"/>
      <c r="AFF283"/>
      <c r="AFG283"/>
      <c r="AFH283"/>
      <c r="AFI283"/>
      <c r="AFJ283"/>
      <c r="AFK283"/>
      <c r="AFL283"/>
      <c r="AFM283"/>
      <c r="AFN283"/>
      <c r="AFO283"/>
      <c r="AFP283"/>
      <c r="AFQ283"/>
      <c r="AFR283"/>
      <c r="AFS283"/>
      <c r="AFT283"/>
      <c r="AFU283"/>
      <c r="AFV283"/>
      <c r="AFW283"/>
      <c r="AFX283"/>
      <c r="AFY283"/>
      <c r="AFZ283"/>
      <c r="AGA283"/>
      <c r="AGB283"/>
      <c r="AGC283"/>
      <c r="AGD283"/>
      <c r="AGE283"/>
      <c r="AGF283"/>
      <c r="AGG283"/>
      <c r="AGH283"/>
      <c r="AGI283"/>
      <c r="AGJ283"/>
      <c r="AGK283"/>
      <c r="AGL283"/>
      <c r="AGM283"/>
      <c r="AGN283"/>
      <c r="AGO283"/>
      <c r="AGP283"/>
      <c r="AGQ283"/>
      <c r="AGR283"/>
      <c r="AGS283"/>
      <c r="AGT283"/>
      <c r="AGU283"/>
      <c r="AGV283"/>
      <c r="AGW283"/>
      <c r="AGX283"/>
      <c r="AGY283"/>
      <c r="AGZ283"/>
      <c r="AHA283"/>
      <c r="AHB283"/>
      <c r="AHC283"/>
      <c r="AHD283"/>
      <c r="AHE283"/>
      <c r="AHF283"/>
      <c r="AHG283"/>
      <c r="AHH283"/>
      <c r="AHI283"/>
      <c r="AHJ283"/>
      <c r="AHK283"/>
      <c r="AHL283"/>
      <c r="AHM283"/>
      <c r="AHN283"/>
      <c r="AHO283"/>
      <c r="AHP283"/>
      <c r="AHQ283"/>
      <c r="AHR283"/>
      <c r="AHS283"/>
      <c r="AHT283"/>
      <c r="AHU283"/>
      <c r="AHV283"/>
      <c r="AHW283"/>
      <c r="AHX283"/>
      <c r="AHY283"/>
      <c r="AHZ283"/>
      <c r="AIA283"/>
      <c r="AIB283"/>
      <c r="AIC283"/>
      <c r="AID283"/>
      <c r="AIE283"/>
      <c r="AIF283"/>
      <c r="AIG283"/>
      <c r="AIH283"/>
      <c r="AII283"/>
      <c r="AIJ283"/>
      <c r="AIK283"/>
      <c r="AIL283"/>
      <c r="AIM283"/>
      <c r="AIN283"/>
      <c r="AIO283"/>
      <c r="AIP283"/>
      <c r="AIQ283"/>
      <c r="AIR283"/>
      <c r="AIS283"/>
      <c r="AIT283"/>
      <c r="AIU283"/>
      <c r="AIV283"/>
      <c r="AIW283"/>
      <c r="AIX283"/>
      <c r="AIY283"/>
      <c r="AIZ283"/>
      <c r="AJA283"/>
      <c r="AJB283"/>
      <c r="AJC283"/>
      <c r="AJD283"/>
      <c r="AJE283"/>
      <c r="AJF283"/>
      <c r="AJG283"/>
      <c r="AJH283"/>
      <c r="AJI283"/>
      <c r="AJJ283"/>
      <c r="AJK283"/>
      <c r="AJL283"/>
      <c r="AJM283"/>
      <c r="AJN283"/>
      <c r="AJO283"/>
      <c r="AJP283"/>
      <c r="AJQ283"/>
      <c r="AJR283"/>
      <c r="AJS283"/>
      <c r="AJT283"/>
      <c r="AJU283"/>
      <c r="AJV283"/>
      <c r="AJW283"/>
      <c r="AJX283"/>
      <c r="AJY283"/>
      <c r="AJZ283"/>
      <c r="AKA283"/>
      <c r="AKB283"/>
      <c r="AKC283"/>
      <c r="AKD283"/>
      <c r="AKE283"/>
      <c r="AKF283"/>
      <c r="AKG283"/>
      <c r="AKH283"/>
      <c r="AKI283"/>
      <c r="AKJ283"/>
      <c r="AKK283"/>
      <c r="AKL283"/>
      <c r="AKM283"/>
      <c r="AKN283"/>
      <c r="AKO283"/>
      <c r="AKP283"/>
      <c r="AKQ283"/>
      <c r="AKR283"/>
      <c r="AKS283"/>
      <c r="AKT283"/>
      <c r="AKU283"/>
      <c r="AKV283"/>
      <c r="AKW283"/>
      <c r="AKX283"/>
      <c r="AKY283"/>
      <c r="AKZ283"/>
      <c r="ALA283"/>
      <c r="ALB283"/>
      <c r="ALC283"/>
      <c r="ALD283"/>
      <c r="ALE283"/>
      <c r="ALF283"/>
      <c r="ALG283"/>
      <c r="ALH283"/>
      <c r="ALI283"/>
      <c r="ALJ283"/>
      <c r="ALK283"/>
      <c r="ALL283"/>
      <c r="ALM283"/>
      <c r="ALN283"/>
      <c r="ALO283"/>
      <c r="ALP283"/>
      <c r="ALQ283"/>
      <c r="ALR283"/>
      <c r="ALS283"/>
      <c r="ALT283"/>
      <c r="ALU283"/>
      <c r="ALV283"/>
      <c r="ALW283"/>
      <c r="ALX283"/>
      <c r="ALY283"/>
      <c r="ALZ283"/>
      <c r="AMA283"/>
      <c r="AMB283"/>
      <c r="AMC283"/>
      <c r="AMD283"/>
      <c r="AME283"/>
      <c r="AMF283"/>
      <c r="AMG283"/>
    </row>
    <row r="284" spans="1:1021" ht="24.75" customHeight="1" x14ac:dyDescent="0.2">
      <c r="A284" s="114" t="s">
        <v>485</v>
      </c>
      <c r="B284" s="115" t="s">
        <v>305</v>
      </c>
      <c r="C284" s="121">
        <v>21127</v>
      </c>
      <c r="D284" s="117" t="s">
        <v>691</v>
      </c>
      <c r="E284" s="118" t="s">
        <v>500</v>
      </c>
      <c r="F284" s="102">
        <v>8.9999999999999993E-3</v>
      </c>
      <c r="G284" s="119">
        <v>20.753999999999998</v>
      </c>
      <c r="H284" s="132"/>
      <c r="I284" s="120">
        <f t="shared" si="6"/>
        <v>0</v>
      </c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  <c r="OF284"/>
      <c r="OG284"/>
      <c r="OH284"/>
      <c r="OI284"/>
      <c r="OJ284"/>
      <c r="OK284"/>
      <c r="OL284"/>
      <c r="OM284"/>
      <c r="ON284"/>
      <c r="OO284"/>
      <c r="OP284"/>
      <c r="OQ284"/>
      <c r="OR284"/>
      <c r="OS284"/>
      <c r="OT284"/>
      <c r="OU284"/>
      <c r="OV284"/>
      <c r="OW284"/>
      <c r="OX284"/>
      <c r="OY284"/>
      <c r="OZ284"/>
      <c r="PA284"/>
      <c r="PB284"/>
      <c r="PC284"/>
      <c r="PD284"/>
      <c r="PE284"/>
      <c r="PF284"/>
      <c r="PG284"/>
      <c r="PH284"/>
      <c r="PI284"/>
      <c r="PJ284"/>
      <c r="PK284"/>
      <c r="PL284"/>
      <c r="PM284"/>
      <c r="PN284"/>
      <c r="PO284"/>
      <c r="PP284"/>
      <c r="PQ284"/>
      <c r="PR284"/>
      <c r="PS284"/>
      <c r="PT284"/>
      <c r="PU284"/>
      <c r="PV284"/>
      <c r="PW284"/>
      <c r="PX284"/>
      <c r="PY284"/>
      <c r="PZ284"/>
      <c r="QA284"/>
      <c r="QB284"/>
      <c r="QC284"/>
      <c r="QD284"/>
      <c r="QE284"/>
      <c r="QF284"/>
      <c r="QG284"/>
      <c r="QH284"/>
      <c r="QI284"/>
      <c r="QJ284"/>
      <c r="QK284"/>
      <c r="QL284"/>
      <c r="QM284"/>
      <c r="QN284"/>
      <c r="QO284"/>
      <c r="QP284"/>
      <c r="QQ284"/>
      <c r="QR284"/>
      <c r="QS284"/>
      <c r="QT284"/>
      <c r="QU284"/>
      <c r="QV284"/>
      <c r="QW284"/>
      <c r="QX284"/>
      <c r="QY284"/>
      <c r="QZ284"/>
      <c r="RA284"/>
      <c r="RB284"/>
      <c r="RC284"/>
      <c r="RD284"/>
      <c r="RE284"/>
      <c r="RF284"/>
      <c r="RG284"/>
      <c r="RH284"/>
      <c r="RI284"/>
      <c r="RJ284"/>
      <c r="RK284"/>
      <c r="RL284"/>
      <c r="RM284"/>
      <c r="RN284"/>
      <c r="RO284"/>
      <c r="RP284"/>
      <c r="RQ284"/>
      <c r="RR284"/>
      <c r="RS284"/>
      <c r="RT284"/>
      <c r="RU284"/>
      <c r="RV284"/>
      <c r="RW284"/>
      <c r="RX284"/>
      <c r="RY284"/>
      <c r="RZ284"/>
      <c r="SA284"/>
      <c r="SB284"/>
      <c r="SC284"/>
      <c r="SD284"/>
      <c r="SE284"/>
      <c r="SF284"/>
      <c r="SG284"/>
      <c r="SH284"/>
      <c r="SI284"/>
      <c r="SJ284"/>
      <c r="SK284"/>
      <c r="SL284"/>
      <c r="SM284"/>
      <c r="SN284"/>
      <c r="SO284"/>
      <c r="SP284"/>
      <c r="SQ284"/>
      <c r="SR284"/>
      <c r="SS284"/>
      <c r="ST284"/>
      <c r="SU284"/>
      <c r="SV284"/>
      <c r="SW284"/>
      <c r="SX284"/>
      <c r="SY284"/>
      <c r="SZ284"/>
      <c r="TA284"/>
      <c r="TB284"/>
      <c r="TC284"/>
      <c r="TD284"/>
      <c r="TE284"/>
      <c r="TF284"/>
      <c r="TG284"/>
      <c r="TH284"/>
      <c r="TI284"/>
      <c r="TJ284"/>
      <c r="TK284"/>
      <c r="TL284"/>
      <c r="TM284"/>
      <c r="TN284"/>
      <c r="TO284"/>
      <c r="TP284"/>
      <c r="TQ284"/>
      <c r="TR284"/>
      <c r="TS284"/>
      <c r="TT284"/>
      <c r="TU284"/>
      <c r="TV284"/>
      <c r="TW284"/>
      <c r="TX284"/>
      <c r="TY284"/>
      <c r="TZ284"/>
      <c r="UA284"/>
      <c r="UB284"/>
      <c r="UC284"/>
      <c r="UD284"/>
      <c r="UE284"/>
      <c r="UF284"/>
      <c r="UG284"/>
      <c r="UH284"/>
      <c r="UI284"/>
      <c r="UJ284"/>
      <c r="UK284"/>
      <c r="UL284"/>
      <c r="UM284"/>
      <c r="UN284"/>
      <c r="UO284"/>
      <c r="UP284"/>
      <c r="UQ284"/>
      <c r="UR284"/>
      <c r="US284"/>
      <c r="UT284"/>
      <c r="UU284"/>
      <c r="UV284"/>
      <c r="UW284"/>
      <c r="UX284"/>
      <c r="UY284"/>
      <c r="UZ284"/>
      <c r="VA284"/>
      <c r="VB284"/>
      <c r="VC284"/>
      <c r="VD284"/>
      <c r="VE284"/>
      <c r="VF284"/>
      <c r="VG284"/>
      <c r="VH284"/>
      <c r="VI284"/>
      <c r="VJ284"/>
      <c r="VK284"/>
      <c r="VL284"/>
      <c r="VM284"/>
      <c r="VN284"/>
      <c r="VO284"/>
      <c r="VP284"/>
      <c r="VQ284"/>
      <c r="VR284"/>
      <c r="VS284"/>
      <c r="VT284"/>
      <c r="VU284"/>
      <c r="VV284"/>
      <c r="VW284"/>
      <c r="VX284"/>
      <c r="VY284"/>
      <c r="VZ284"/>
      <c r="WA284"/>
      <c r="WB284"/>
      <c r="WC284"/>
      <c r="WD284"/>
      <c r="WE284"/>
      <c r="WF284"/>
      <c r="WG284"/>
      <c r="WH284"/>
      <c r="WI284"/>
      <c r="WJ284"/>
      <c r="WK284"/>
      <c r="WL284"/>
      <c r="WM284"/>
      <c r="WN284"/>
      <c r="WO284"/>
      <c r="WP284"/>
      <c r="WQ284"/>
      <c r="WR284"/>
      <c r="WS284"/>
      <c r="WT284"/>
      <c r="WU284"/>
      <c r="WV284"/>
      <c r="WW284"/>
      <c r="WX284"/>
      <c r="WY284"/>
      <c r="WZ284"/>
      <c r="XA284"/>
      <c r="XB284"/>
      <c r="XC284"/>
      <c r="XD284"/>
      <c r="XE284"/>
      <c r="XF284"/>
      <c r="XG284"/>
      <c r="XH284"/>
      <c r="XI284"/>
      <c r="XJ284"/>
      <c r="XK284"/>
      <c r="XL284"/>
      <c r="XM284"/>
      <c r="XN284"/>
      <c r="XO284"/>
      <c r="XP284"/>
      <c r="XQ284"/>
      <c r="XR284"/>
      <c r="XS284"/>
      <c r="XT284"/>
      <c r="XU284"/>
      <c r="XV284"/>
      <c r="XW284"/>
      <c r="XX284"/>
      <c r="XY284"/>
      <c r="XZ284"/>
      <c r="YA284"/>
      <c r="YB284"/>
      <c r="YC284"/>
      <c r="YD284"/>
      <c r="YE284"/>
      <c r="YF284"/>
      <c r="YG284"/>
      <c r="YH284"/>
      <c r="YI284"/>
      <c r="YJ284"/>
      <c r="YK284"/>
      <c r="YL284"/>
      <c r="YM284"/>
      <c r="YN284"/>
      <c r="YO284"/>
      <c r="YP284"/>
      <c r="YQ284"/>
      <c r="YR284"/>
      <c r="YS284"/>
      <c r="YT284"/>
      <c r="YU284"/>
      <c r="YV284"/>
      <c r="YW284"/>
      <c r="YX284"/>
      <c r="YY284"/>
      <c r="YZ284"/>
      <c r="ZA284"/>
      <c r="ZB284"/>
      <c r="ZC284"/>
      <c r="ZD284"/>
      <c r="ZE284"/>
      <c r="ZF284"/>
      <c r="ZG284"/>
      <c r="ZH284"/>
      <c r="ZI284"/>
      <c r="ZJ284"/>
      <c r="ZK284"/>
      <c r="ZL284"/>
      <c r="ZM284"/>
      <c r="ZN284"/>
      <c r="ZO284"/>
      <c r="ZP284"/>
      <c r="ZQ284"/>
      <c r="ZR284"/>
      <c r="ZS284"/>
      <c r="ZT284"/>
      <c r="ZU284"/>
      <c r="ZV284"/>
      <c r="ZW284"/>
      <c r="ZX284"/>
      <c r="ZY284"/>
      <c r="ZZ284"/>
      <c r="AAA284"/>
      <c r="AAB284"/>
      <c r="AAC284"/>
      <c r="AAD284"/>
      <c r="AAE284"/>
      <c r="AAF284"/>
      <c r="AAG284"/>
      <c r="AAH284"/>
      <c r="AAI284"/>
      <c r="AAJ284"/>
      <c r="AAK284"/>
      <c r="AAL284"/>
      <c r="AAM284"/>
      <c r="AAN284"/>
      <c r="AAO284"/>
      <c r="AAP284"/>
      <c r="AAQ284"/>
      <c r="AAR284"/>
      <c r="AAS284"/>
      <c r="AAT284"/>
      <c r="AAU284"/>
      <c r="AAV284"/>
      <c r="AAW284"/>
      <c r="AAX284"/>
      <c r="AAY284"/>
      <c r="AAZ284"/>
      <c r="ABA284"/>
      <c r="ABB284"/>
      <c r="ABC284"/>
      <c r="ABD284"/>
      <c r="ABE284"/>
      <c r="ABF284"/>
      <c r="ABG284"/>
      <c r="ABH284"/>
      <c r="ABI284"/>
      <c r="ABJ284"/>
      <c r="ABK284"/>
      <c r="ABL284"/>
      <c r="ABM284"/>
      <c r="ABN284"/>
      <c r="ABO284"/>
      <c r="ABP284"/>
      <c r="ABQ284"/>
      <c r="ABR284"/>
      <c r="ABS284"/>
      <c r="ABT284"/>
      <c r="ABU284"/>
      <c r="ABV284"/>
      <c r="ABW284"/>
      <c r="ABX284"/>
      <c r="ABY284"/>
      <c r="ABZ284"/>
      <c r="ACA284"/>
      <c r="ACB284"/>
      <c r="ACC284"/>
      <c r="ACD284"/>
      <c r="ACE284"/>
      <c r="ACF284"/>
      <c r="ACG284"/>
      <c r="ACH284"/>
      <c r="ACI284"/>
      <c r="ACJ284"/>
      <c r="ACK284"/>
      <c r="ACL284"/>
      <c r="ACM284"/>
      <c r="ACN284"/>
      <c r="ACO284"/>
      <c r="ACP284"/>
      <c r="ACQ284"/>
      <c r="ACR284"/>
      <c r="ACS284"/>
      <c r="ACT284"/>
      <c r="ACU284"/>
      <c r="ACV284"/>
      <c r="ACW284"/>
      <c r="ACX284"/>
      <c r="ACY284"/>
      <c r="ACZ284"/>
      <c r="ADA284"/>
      <c r="ADB284"/>
      <c r="ADC284"/>
      <c r="ADD284"/>
      <c r="ADE284"/>
      <c r="ADF284"/>
      <c r="ADG284"/>
      <c r="ADH284"/>
      <c r="ADI284"/>
      <c r="ADJ284"/>
      <c r="ADK284"/>
      <c r="ADL284"/>
      <c r="ADM284"/>
      <c r="ADN284"/>
      <c r="ADO284"/>
      <c r="ADP284"/>
      <c r="ADQ284"/>
      <c r="ADR284"/>
      <c r="ADS284"/>
      <c r="ADT284"/>
      <c r="ADU284"/>
      <c r="ADV284"/>
      <c r="ADW284"/>
      <c r="ADX284"/>
      <c r="ADY284"/>
      <c r="ADZ284"/>
      <c r="AEA284"/>
      <c r="AEB284"/>
      <c r="AEC284"/>
      <c r="AED284"/>
      <c r="AEE284"/>
      <c r="AEF284"/>
      <c r="AEG284"/>
      <c r="AEH284"/>
      <c r="AEI284"/>
      <c r="AEJ284"/>
      <c r="AEK284"/>
      <c r="AEL284"/>
      <c r="AEM284"/>
      <c r="AEN284"/>
      <c r="AEO284"/>
      <c r="AEP284"/>
      <c r="AEQ284"/>
      <c r="AER284"/>
      <c r="AES284"/>
      <c r="AET284"/>
      <c r="AEU284"/>
      <c r="AEV284"/>
      <c r="AEW284"/>
      <c r="AEX284"/>
      <c r="AEY284"/>
      <c r="AEZ284"/>
      <c r="AFA284"/>
      <c r="AFB284"/>
      <c r="AFC284"/>
      <c r="AFD284"/>
      <c r="AFE284"/>
      <c r="AFF284"/>
      <c r="AFG284"/>
      <c r="AFH284"/>
      <c r="AFI284"/>
      <c r="AFJ284"/>
      <c r="AFK284"/>
      <c r="AFL284"/>
      <c r="AFM284"/>
      <c r="AFN284"/>
      <c r="AFO284"/>
      <c r="AFP284"/>
      <c r="AFQ284"/>
      <c r="AFR284"/>
      <c r="AFS284"/>
      <c r="AFT284"/>
      <c r="AFU284"/>
      <c r="AFV284"/>
      <c r="AFW284"/>
      <c r="AFX284"/>
      <c r="AFY284"/>
      <c r="AFZ284"/>
      <c r="AGA284"/>
      <c r="AGB284"/>
      <c r="AGC284"/>
      <c r="AGD284"/>
      <c r="AGE284"/>
      <c r="AGF284"/>
      <c r="AGG284"/>
      <c r="AGH284"/>
      <c r="AGI284"/>
      <c r="AGJ284"/>
      <c r="AGK284"/>
      <c r="AGL284"/>
      <c r="AGM284"/>
      <c r="AGN284"/>
      <c r="AGO284"/>
      <c r="AGP284"/>
      <c r="AGQ284"/>
      <c r="AGR284"/>
      <c r="AGS284"/>
      <c r="AGT284"/>
      <c r="AGU284"/>
      <c r="AGV284"/>
      <c r="AGW284"/>
      <c r="AGX284"/>
      <c r="AGY284"/>
      <c r="AGZ284"/>
      <c r="AHA284"/>
      <c r="AHB284"/>
      <c r="AHC284"/>
      <c r="AHD284"/>
      <c r="AHE284"/>
      <c r="AHF284"/>
      <c r="AHG284"/>
      <c r="AHH284"/>
      <c r="AHI284"/>
      <c r="AHJ284"/>
      <c r="AHK284"/>
      <c r="AHL284"/>
      <c r="AHM284"/>
      <c r="AHN284"/>
      <c r="AHO284"/>
      <c r="AHP284"/>
      <c r="AHQ284"/>
      <c r="AHR284"/>
      <c r="AHS284"/>
      <c r="AHT284"/>
      <c r="AHU284"/>
      <c r="AHV284"/>
      <c r="AHW284"/>
      <c r="AHX284"/>
      <c r="AHY284"/>
      <c r="AHZ284"/>
      <c r="AIA284"/>
      <c r="AIB284"/>
      <c r="AIC284"/>
      <c r="AID284"/>
      <c r="AIE284"/>
      <c r="AIF284"/>
      <c r="AIG284"/>
      <c r="AIH284"/>
      <c r="AII284"/>
      <c r="AIJ284"/>
      <c r="AIK284"/>
      <c r="AIL284"/>
      <c r="AIM284"/>
      <c r="AIN284"/>
      <c r="AIO284"/>
      <c r="AIP284"/>
      <c r="AIQ284"/>
      <c r="AIR284"/>
      <c r="AIS284"/>
      <c r="AIT284"/>
      <c r="AIU284"/>
      <c r="AIV284"/>
      <c r="AIW284"/>
      <c r="AIX284"/>
      <c r="AIY284"/>
      <c r="AIZ284"/>
      <c r="AJA284"/>
      <c r="AJB284"/>
      <c r="AJC284"/>
      <c r="AJD284"/>
      <c r="AJE284"/>
      <c r="AJF284"/>
      <c r="AJG284"/>
      <c r="AJH284"/>
      <c r="AJI284"/>
      <c r="AJJ284"/>
      <c r="AJK284"/>
      <c r="AJL284"/>
      <c r="AJM284"/>
      <c r="AJN284"/>
      <c r="AJO284"/>
      <c r="AJP284"/>
      <c r="AJQ284"/>
      <c r="AJR284"/>
      <c r="AJS284"/>
      <c r="AJT284"/>
      <c r="AJU284"/>
      <c r="AJV284"/>
      <c r="AJW284"/>
      <c r="AJX284"/>
      <c r="AJY284"/>
      <c r="AJZ284"/>
      <c r="AKA284"/>
      <c r="AKB284"/>
      <c r="AKC284"/>
      <c r="AKD284"/>
      <c r="AKE284"/>
      <c r="AKF284"/>
      <c r="AKG284"/>
      <c r="AKH284"/>
      <c r="AKI284"/>
      <c r="AKJ284"/>
      <c r="AKK284"/>
      <c r="AKL284"/>
      <c r="AKM284"/>
      <c r="AKN284"/>
      <c r="AKO284"/>
      <c r="AKP284"/>
      <c r="AKQ284"/>
      <c r="AKR284"/>
      <c r="AKS284"/>
      <c r="AKT284"/>
      <c r="AKU284"/>
      <c r="AKV284"/>
      <c r="AKW284"/>
      <c r="AKX284"/>
      <c r="AKY284"/>
      <c r="AKZ284"/>
      <c r="ALA284"/>
      <c r="ALB284"/>
      <c r="ALC284"/>
      <c r="ALD284"/>
      <c r="ALE284"/>
      <c r="ALF284"/>
      <c r="ALG284"/>
      <c r="ALH284"/>
      <c r="ALI284"/>
      <c r="ALJ284"/>
      <c r="ALK284"/>
      <c r="ALL284"/>
      <c r="ALM284"/>
      <c r="ALN284"/>
      <c r="ALO284"/>
      <c r="ALP284"/>
      <c r="ALQ284"/>
      <c r="ALR284"/>
      <c r="ALS284"/>
      <c r="ALT284"/>
      <c r="ALU284"/>
      <c r="ALV284"/>
      <c r="ALW284"/>
      <c r="ALX284"/>
      <c r="ALY284"/>
      <c r="ALZ284"/>
      <c r="AMA284"/>
      <c r="AMB284"/>
      <c r="AMC284"/>
      <c r="AMD284"/>
      <c r="AME284"/>
      <c r="AMF284"/>
      <c r="AMG284"/>
    </row>
    <row r="285" spans="1:1021" ht="24.75" customHeight="1" x14ac:dyDescent="0.2">
      <c r="A285" s="114" t="s">
        <v>486</v>
      </c>
      <c r="B285" s="115" t="s">
        <v>305</v>
      </c>
      <c r="C285" s="121">
        <v>981</v>
      </c>
      <c r="D285" s="117" t="s">
        <v>661</v>
      </c>
      <c r="E285" s="118" t="s">
        <v>642</v>
      </c>
      <c r="F285" s="102">
        <v>1.19</v>
      </c>
      <c r="G285" s="119">
        <v>210.63</v>
      </c>
      <c r="H285" s="132"/>
      <c r="I285" s="120">
        <f t="shared" si="6"/>
        <v>0</v>
      </c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  <c r="OF285"/>
      <c r="OG285"/>
      <c r="OH285"/>
      <c r="OI285"/>
      <c r="OJ285"/>
      <c r="OK285"/>
      <c r="OL285"/>
      <c r="OM285"/>
      <c r="ON285"/>
      <c r="OO285"/>
      <c r="OP285"/>
      <c r="OQ285"/>
      <c r="OR285"/>
      <c r="OS285"/>
      <c r="OT285"/>
      <c r="OU285"/>
      <c r="OV285"/>
      <c r="OW285"/>
      <c r="OX285"/>
      <c r="OY285"/>
      <c r="OZ285"/>
      <c r="PA285"/>
      <c r="PB285"/>
      <c r="PC285"/>
      <c r="PD285"/>
      <c r="PE285"/>
      <c r="PF285"/>
      <c r="PG285"/>
      <c r="PH285"/>
      <c r="PI285"/>
      <c r="PJ285"/>
      <c r="PK285"/>
      <c r="PL285"/>
      <c r="PM285"/>
      <c r="PN285"/>
      <c r="PO285"/>
      <c r="PP285"/>
      <c r="PQ285"/>
      <c r="PR285"/>
      <c r="PS285"/>
      <c r="PT285"/>
      <c r="PU285"/>
      <c r="PV285"/>
      <c r="PW285"/>
      <c r="PX285"/>
      <c r="PY285"/>
      <c r="PZ285"/>
      <c r="QA285"/>
      <c r="QB285"/>
      <c r="QC285"/>
      <c r="QD285"/>
      <c r="QE285"/>
      <c r="QF285"/>
      <c r="QG285"/>
      <c r="QH285"/>
      <c r="QI285"/>
      <c r="QJ285"/>
      <c r="QK285"/>
      <c r="QL285"/>
      <c r="QM285"/>
      <c r="QN285"/>
      <c r="QO285"/>
      <c r="QP285"/>
      <c r="QQ285"/>
      <c r="QR285"/>
      <c r="QS285"/>
      <c r="QT285"/>
      <c r="QU285"/>
      <c r="QV285"/>
      <c r="QW285"/>
      <c r="QX285"/>
      <c r="QY285"/>
      <c r="QZ285"/>
      <c r="RA285"/>
      <c r="RB285"/>
      <c r="RC285"/>
      <c r="RD285"/>
      <c r="RE285"/>
      <c r="RF285"/>
      <c r="RG285"/>
      <c r="RH285"/>
      <c r="RI285"/>
      <c r="RJ285"/>
      <c r="RK285"/>
      <c r="RL285"/>
      <c r="RM285"/>
      <c r="RN285"/>
      <c r="RO285"/>
      <c r="RP285"/>
      <c r="RQ285"/>
      <c r="RR285"/>
      <c r="RS285"/>
      <c r="RT285"/>
      <c r="RU285"/>
      <c r="RV285"/>
      <c r="RW285"/>
      <c r="RX285"/>
      <c r="RY285"/>
      <c r="RZ285"/>
      <c r="SA285"/>
      <c r="SB285"/>
      <c r="SC285"/>
      <c r="SD285"/>
      <c r="SE285"/>
      <c r="SF285"/>
      <c r="SG285"/>
      <c r="SH285"/>
      <c r="SI285"/>
      <c r="SJ285"/>
      <c r="SK285"/>
      <c r="SL285"/>
      <c r="SM285"/>
      <c r="SN285"/>
      <c r="SO285"/>
      <c r="SP285"/>
      <c r="SQ285"/>
      <c r="SR285"/>
      <c r="SS285"/>
      <c r="ST285"/>
      <c r="SU285"/>
      <c r="SV285"/>
      <c r="SW285"/>
      <c r="SX285"/>
      <c r="SY285"/>
      <c r="SZ285"/>
      <c r="TA285"/>
      <c r="TB285"/>
      <c r="TC285"/>
      <c r="TD285"/>
      <c r="TE285"/>
      <c r="TF285"/>
      <c r="TG285"/>
      <c r="TH285"/>
      <c r="TI285"/>
      <c r="TJ285"/>
      <c r="TK285"/>
      <c r="TL285"/>
      <c r="TM285"/>
      <c r="TN285"/>
      <c r="TO285"/>
      <c r="TP285"/>
      <c r="TQ285"/>
      <c r="TR285"/>
      <c r="TS285"/>
      <c r="TT285"/>
      <c r="TU285"/>
      <c r="TV285"/>
      <c r="TW285"/>
      <c r="TX285"/>
      <c r="TY285"/>
      <c r="TZ285"/>
      <c r="UA285"/>
      <c r="UB285"/>
      <c r="UC285"/>
      <c r="UD285"/>
      <c r="UE285"/>
      <c r="UF285"/>
      <c r="UG285"/>
      <c r="UH285"/>
      <c r="UI285"/>
      <c r="UJ285"/>
      <c r="UK285"/>
      <c r="UL285"/>
      <c r="UM285"/>
      <c r="UN285"/>
      <c r="UO285"/>
      <c r="UP285"/>
      <c r="UQ285"/>
      <c r="UR285"/>
      <c r="US285"/>
      <c r="UT285"/>
      <c r="UU285"/>
      <c r="UV285"/>
      <c r="UW285"/>
      <c r="UX285"/>
      <c r="UY285"/>
      <c r="UZ285"/>
      <c r="VA285"/>
      <c r="VB285"/>
      <c r="VC285"/>
      <c r="VD285"/>
      <c r="VE285"/>
      <c r="VF285"/>
      <c r="VG285"/>
      <c r="VH285"/>
      <c r="VI285"/>
      <c r="VJ285"/>
      <c r="VK285"/>
      <c r="VL285"/>
      <c r="VM285"/>
      <c r="VN285"/>
      <c r="VO285"/>
      <c r="VP285"/>
      <c r="VQ285"/>
      <c r="VR285"/>
      <c r="VS285"/>
      <c r="VT285"/>
      <c r="VU285"/>
      <c r="VV285"/>
      <c r="VW285"/>
      <c r="VX285"/>
      <c r="VY285"/>
      <c r="VZ285"/>
      <c r="WA285"/>
      <c r="WB285"/>
      <c r="WC285"/>
      <c r="WD285"/>
      <c r="WE285"/>
      <c r="WF285"/>
      <c r="WG285"/>
      <c r="WH285"/>
      <c r="WI285"/>
      <c r="WJ285"/>
      <c r="WK285"/>
      <c r="WL285"/>
      <c r="WM285"/>
      <c r="WN285"/>
      <c r="WO285"/>
      <c r="WP285"/>
      <c r="WQ285"/>
      <c r="WR285"/>
      <c r="WS285"/>
      <c r="WT285"/>
      <c r="WU285"/>
      <c r="WV285"/>
      <c r="WW285"/>
      <c r="WX285"/>
      <c r="WY285"/>
      <c r="WZ285"/>
      <c r="XA285"/>
      <c r="XB285"/>
      <c r="XC285"/>
      <c r="XD285"/>
      <c r="XE285"/>
      <c r="XF285"/>
      <c r="XG285"/>
      <c r="XH285"/>
      <c r="XI285"/>
      <c r="XJ285"/>
      <c r="XK285"/>
      <c r="XL285"/>
      <c r="XM285"/>
      <c r="XN285"/>
      <c r="XO285"/>
      <c r="XP285"/>
      <c r="XQ285"/>
      <c r="XR285"/>
      <c r="XS285"/>
      <c r="XT285"/>
      <c r="XU285"/>
      <c r="XV285"/>
      <c r="XW285"/>
      <c r="XX285"/>
      <c r="XY285"/>
      <c r="XZ285"/>
      <c r="YA285"/>
      <c r="YB285"/>
      <c r="YC285"/>
      <c r="YD285"/>
      <c r="YE285"/>
      <c r="YF285"/>
      <c r="YG285"/>
      <c r="YH285"/>
      <c r="YI285"/>
      <c r="YJ285"/>
      <c r="YK285"/>
      <c r="YL285"/>
      <c r="YM285"/>
      <c r="YN285"/>
      <c r="YO285"/>
      <c r="YP285"/>
      <c r="YQ285"/>
      <c r="YR285"/>
      <c r="YS285"/>
      <c r="YT285"/>
      <c r="YU285"/>
      <c r="YV285"/>
      <c r="YW285"/>
      <c r="YX285"/>
      <c r="YY285"/>
      <c r="YZ285"/>
      <c r="ZA285"/>
      <c r="ZB285"/>
      <c r="ZC285"/>
      <c r="ZD285"/>
      <c r="ZE285"/>
      <c r="ZF285"/>
      <c r="ZG285"/>
      <c r="ZH285"/>
      <c r="ZI285"/>
      <c r="ZJ285"/>
      <c r="ZK285"/>
      <c r="ZL285"/>
      <c r="ZM285"/>
      <c r="ZN285"/>
      <c r="ZO285"/>
      <c r="ZP285"/>
      <c r="ZQ285"/>
      <c r="ZR285"/>
      <c r="ZS285"/>
      <c r="ZT285"/>
      <c r="ZU285"/>
      <c r="ZV285"/>
      <c r="ZW285"/>
      <c r="ZX285"/>
      <c r="ZY285"/>
      <c r="ZZ285"/>
      <c r="AAA285"/>
      <c r="AAB285"/>
      <c r="AAC285"/>
      <c r="AAD285"/>
      <c r="AAE285"/>
      <c r="AAF285"/>
      <c r="AAG285"/>
      <c r="AAH285"/>
      <c r="AAI285"/>
      <c r="AAJ285"/>
      <c r="AAK285"/>
      <c r="AAL285"/>
      <c r="AAM285"/>
      <c r="AAN285"/>
      <c r="AAO285"/>
      <c r="AAP285"/>
      <c r="AAQ285"/>
      <c r="AAR285"/>
      <c r="AAS285"/>
      <c r="AAT285"/>
      <c r="AAU285"/>
      <c r="AAV285"/>
      <c r="AAW285"/>
      <c r="AAX285"/>
      <c r="AAY285"/>
      <c r="AAZ285"/>
      <c r="ABA285"/>
      <c r="ABB285"/>
      <c r="ABC285"/>
      <c r="ABD285"/>
      <c r="ABE285"/>
      <c r="ABF285"/>
      <c r="ABG285"/>
      <c r="ABH285"/>
      <c r="ABI285"/>
      <c r="ABJ285"/>
      <c r="ABK285"/>
      <c r="ABL285"/>
      <c r="ABM285"/>
      <c r="ABN285"/>
      <c r="ABO285"/>
      <c r="ABP285"/>
      <c r="ABQ285"/>
      <c r="ABR285"/>
      <c r="ABS285"/>
      <c r="ABT285"/>
      <c r="ABU285"/>
      <c r="ABV285"/>
      <c r="ABW285"/>
      <c r="ABX285"/>
      <c r="ABY285"/>
      <c r="ABZ285"/>
      <c r="ACA285"/>
      <c r="ACB285"/>
      <c r="ACC285"/>
      <c r="ACD285"/>
      <c r="ACE285"/>
      <c r="ACF285"/>
      <c r="ACG285"/>
      <c r="ACH285"/>
      <c r="ACI285"/>
      <c r="ACJ285"/>
      <c r="ACK285"/>
      <c r="ACL285"/>
      <c r="ACM285"/>
      <c r="ACN285"/>
      <c r="ACO285"/>
      <c r="ACP285"/>
      <c r="ACQ285"/>
      <c r="ACR285"/>
      <c r="ACS285"/>
      <c r="ACT285"/>
      <c r="ACU285"/>
      <c r="ACV285"/>
      <c r="ACW285"/>
      <c r="ACX285"/>
      <c r="ACY285"/>
      <c r="ACZ285"/>
      <c r="ADA285"/>
      <c r="ADB285"/>
      <c r="ADC285"/>
      <c r="ADD285"/>
      <c r="ADE285"/>
      <c r="ADF285"/>
      <c r="ADG285"/>
      <c r="ADH285"/>
      <c r="ADI285"/>
      <c r="ADJ285"/>
      <c r="ADK285"/>
      <c r="ADL285"/>
      <c r="ADM285"/>
      <c r="ADN285"/>
      <c r="ADO285"/>
      <c r="ADP285"/>
      <c r="ADQ285"/>
      <c r="ADR285"/>
      <c r="ADS285"/>
      <c r="ADT285"/>
      <c r="ADU285"/>
      <c r="ADV285"/>
      <c r="ADW285"/>
      <c r="ADX285"/>
      <c r="ADY285"/>
      <c r="ADZ285"/>
      <c r="AEA285"/>
      <c r="AEB285"/>
      <c r="AEC285"/>
      <c r="AED285"/>
      <c r="AEE285"/>
      <c r="AEF285"/>
      <c r="AEG285"/>
      <c r="AEH285"/>
      <c r="AEI285"/>
      <c r="AEJ285"/>
      <c r="AEK285"/>
      <c r="AEL285"/>
      <c r="AEM285"/>
      <c r="AEN285"/>
      <c r="AEO285"/>
      <c r="AEP285"/>
      <c r="AEQ285"/>
      <c r="AER285"/>
      <c r="AES285"/>
      <c r="AET285"/>
      <c r="AEU285"/>
      <c r="AEV285"/>
      <c r="AEW285"/>
      <c r="AEX285"/>
      <c r="AEY285"/>
      <c r="AEZ285"/>
      <c r="AFA285"/>
      <c r="AFB285"/>
      <c r="AFC285"/>
      <c r="AFD285"/>
      <c r="AFE285"/>
      <c r="AFF285"/>
      <c r="AFG285"/>
      <c r="AFH285"/>
      <c r="AFI285"/>
      <c r="AFJ285"/>
      <c r="AFK285"/>
      <c r="AFL285"/>
      <c r="AFM285"/>
      <c r="AFN285"/>
      <c r="AFO285"/>
      <c r="AFP285"/>
      <c r="AFQ285"/>
      <c r="AFR285"/>
      <c r="AFS285"/>
      <c r="AFT285"/>
      <c r="AFU285"/>
      <c r="AFV285"/>
      <c r="AFW285"/>
      <c r="AFX285"/>
      <c r="AFY285"/>
      <c r="AFZ285"/>
      <c r="AGA285"/>
      <c r="AGB285"/>
      <c r="AGC285"/>
      <c r="AGD285"/>
      <c r="AGE285"/>
      <c r="AGF285"/>
      <c r="AGG285"/>
      <c r="AGH285"/>
      <c r="AGI285"/>
      <c r="AGJ285"/>
      <c r="AGK285"/>
      <c r="AGL285"/>
      <c r="AGM285"/>
      <c r="AGN285"/>
      <c r="AGO285"/>
      <c r="AGP285"/>
      <c r="AGQ285"/>
      <c r="AGR285"/>
      <c r="AGS285"/>
      <c r="AGT285"/>
      <c r="AGU285"/>
      <c r="AGV285"/>
      <c r="AGW285"/>
      <c r="AGX285"/>
      <c r="AGY285"/>
      <c r="AGZ285"/>
      <c r="AHA285"/>
      <c r="AHB285"/>
      <c r="AHC285"/>
      <c r="AHD285"/>
      <c r="AHE285"/>
      <c r="AHF285"/>
      <c r="AHG285"/>
      <c r="AHH285"/>
      <c r="AHI285"/>
      <c r="AHJ285"/>
      <c r="AHK285"/>
      <c r="AHL285"/>
      <c r="AHM285"/>
      <c r="AHN285"/>
      <c r="AHO285"/>
      <c r="AHP285"/>
      <c r="AHQ285"/>
      <c r="AHR285"/>
      <c r="AHS285"/>
      <c r="AHT285"/>
      <c r="AHU285"/>
      <c r="AHV285"/>
      <c r="AHW285"/>
      <c r="AHX285"/>
      <c r="AHY285"/>
      <c r="AHZ285"/>
      <c r="AIA285"/>
      <c r="AIB285"/>
      <c r="AIC285"/>
      <c r="AID285"/>
      <c r="AIE285"/>
      <c r="AIF285"/>
      <c r="AIG285"/>
      <c r="AIH285"/>
      <c r="AII285"/>
      <c r="AIJ285"/>
      <c r="AIK285"/>
      <c r="AIL285"/>
      <c r="AIM285"/>
      <c r="AIN285"/>
      <c r="AIO285"/>
      <c r="AIP285"/>
      <c r="AIQ285"/>
      <c r="AIR285"/>
      <c r="AIS285"/>
      <c r="AIT285"/>
      <c r="AIU285"/>
      <c r="AIV285"/>
      <c r="AIW285"/>
      <c r="AIX285"/>
      <c r="AIY285"/>
      <c r="AIZ285"/>
      <c r="AJA285"/>
      <c r="AJB285"/>
      <c r="AJC285"/>
      <c r="AJD285"/>
      <c r="AJE285"/>
      <c r="AJF285"/>
      <c r="AJG285"/>
      <c r="AJH285"/>
      <c r="AJI285"/>
      <c r="AJJ285"/>
      <c r="AJK285"/>
      <c r="AJL285"/>
      <c r="AJM285"/>
      <c r="AJN285"/>
      <c r="AJO285"/>
      <c r="AJP285"/>
      <c r="AJQ285"/>
      <c r="AJR285"/>
      <c r="AJS285"/>
      <c r="AJT285"/>
      <c r="AJU285"/>
      <c r="AJV285"/>
      <c r="AJW285"/>
      <c r="AJX285"/>
      <c r="AJY285"/>
      <c r="AJZ285"/>
      <c r="AKA285"/>
      <c r="AKB285"/>
      <c r="AKC285"/>
      <c r="AKD285"/>
      <c r="AKE285"/>
      <c r="AKF285"/>
      <c r="AKG285"/>
      <c r="AKH285"/>
      <c r="AKI285"/>
      <c r="AKJ285"/>
      <c r="AKK285"/>
      <c r="AKL285"/>
      <c r="AKM285"/>
      <c r="AKN285"/>
      <c r="AKO285"/>
      <c r="AKP285"/>
      <c r="AKQ285"/>
      <c r="AKR285"/>
      <c r="AKS285"/>
      <c r="AKT285"/>
      <c r="AKU285"/>
      <c r="AKV285"/>
      <c r="AKW285"/>
      <c r="AKX285"/>
      <c r="AKY285"/>
      <c r="AKZ285"/>
      <c r="ALA285"/>
      <c r="ALB285"/>
      <c r="ALC285"/>
      <c r="ALD285"/>
      <c r="ALE285"/>
      <c r="ALF285"/>
      <c r="ALG285"/>
      <c r="ALH285"/>
      <c r="ALI285"/>
      <c r="ALJ285"/>
      <c r="ALK285"/>
      <c r="ALL285"/>
      <c r="ALM285"/>
      <c r="ALN285"/>
      <c r="ALO285"/>
      <c r="ALP285"/>
      <c r="ALQ285"/>
      <c r="ALR285"/>
      <c r="ALS285"/>
      <c r="ALT285"/>
      <c r="ALU285"/>
      <c r="ALV285"/>
      <c r="ALW285"/>
      <c r="ALX285"/>
      <c r="ALY285"/>
      <c r="ALZ285"/>
      <c r="AMA285"/>
      <c r="AMB285"/>
      <c r="AMC285"/>
      <c r="AMD285"/>
      <c r="AME285"/>
      <c r="AMF285"/>
      <c r="AMG285"/>
    </row>
    <row r="286" spans="1:1021" ht="24.75" customHeight="1" x14ac:dyDescent="0.2">
      <c r="A286" s="114" t="s">
        <v>486</v>
      </c>
      <c r="B286" s="115" t="s">
        <v>305</v>
      </c>
      <c r="C286" s="121">
        <v>21127</v>
      </c>
      <c r="D286" s="117" t="s">
        <v>691</v>
      </c>
      <c r="E286" s="118" t="s">
        <v>500</v>
      </c>
      <c r="F286" s="102">
        <v>8.9999999999999993E-3</v>
      </c>
      <c r="G286" s="119">
        <v>1.593</v>
      </c>
      <c r="H286" s="132"/>
      <c r="I286" s="120">
        <f t="shared" si="6"/>
        <v>0</v>
      </c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  <c r="IY286"/>
      <c r="IZ286"/>
      <c r="JA286"/>
      <c r="JB286"/>
      <c r="JC286"/>
      <c r="JD286"/>
      <c r="JE286"/>
      <c r="JF286"/>
      <c r="JG286"/>
      <c r="JH286"/>
      <c r="JI286"/>
      <c r="JJ286"/>
      <c r="JK286"/>
      <c r="JL286"/>
      <c r="JM286"/>
      <c r="JN286"/>
      <c r="JO286"/>
      <c r="JP286"/>
      <c r="JQ286"/>
      <c r="JR286"/>
      <c r="JS286"/>
      <c r="JT286"/>
      <c r="JU286"/>
      <c r="JV286"/>
      <c r="JW286"/>
      <c r="JX286"/>
      <c r="JY286"/>
      <c r="JZ286"/>
      <c r="KA286"/>
      <c r="KB286"/>
      <c r="KC286"/>
      <c r="KD286"/>
      <c r="KE286"/>
      <c r="KF286"/>
      <c r="KG286"/>
      <c r="KH286"/>
      <c r="KI286"/>
      <c r="KJ286"/>
      <c r="KK286"/>
      <c r="KL286"/>
      <c r="KM286"/>
      <c r="KN286"/>
      <c r="KO286"/>
      <c r="KP286"/>
      <c r="KQ286"/>
      <c r="KR286"/>
      <c r="KS286"/>
      <c r="KT286"/>
      <c r="KU286"/>
      <c r="KV286"/>
      <c r="KW286"/>
      <c r="KX286"/>
      <c r="KY286"/>
      <c r="KZ286"/>
      <c r="LA286"/>
      <c r="LB286"/>
      <c r="LC286"/>
      <c r="LD286"/>
      <c r="LE286"/>
      <c r="LF286"/>
      <c r="LG286"/>
      <c r="LH286"/>
      <c r="LI286"/>
      <c r="LJ286"/>
      <c r="LK286"/>
      <c r="LL286"/>
      <c r="LM286"/>
      <c r="LN286"/>
      <c r="LO286"/>
      <c r="LP286"/>
      <c r="LQ286"/>
      <c r="LR286"/>
      <c r="LS286"/>
      <c r="LT286"/>
      <c r="LU286"/>
      <c r="LV286"/>
      <c r="LW286"/>
      <c r="LX286"/>
      <c r="LY286"/>
      <c r="LZ286"/>
      <c r="MA286"/>
      <c r="MB286"/>
      <c r="MC286"/>
      <c r="MD286"/>
      <c r="ME286"/>
      <c r="MF286"/>
      <c r="MG286"/>
      <c r="MH286"/>
      <c r="MI286"/>
      <c r="MJ286"/>
      <c r="MK286"/>
      <c r="ML286"/>
      <c r="MM286"/>
      <c r="MN286"/>
      <c r="MO286"/>
      <c r="MP286"/>
      <c r="MQ286"/>
      <c r="MR286"/>
      <c r="MS286"/>
      <c r="MT286"/>
      <c r="MU286"/>
      <c r="MV286"/>
      <c r="MW286"/>
      <c r="MX286"/>
      <c r="MY286"/>
      <c r="MZ286"/>
      <c r="NA286"/>
      <c r="NB286"/>
      <c r="NC286"/>
      <c r="ND286"/>
      <c r="NE286"/>
      <c r="NF286"/>
      <c r="NG286"/>
      <c r="NH286"/>
      <c r="NI286"/>
      <c r="NJ286"/>
      <c r="NK286"/>
      <c r="NL286"/>
      <c r="NM286"/>
      <c r="NN286"/>
      <c r="NO286"/>
      <c r="NP286"/>
      <c r="NQ286"/>
      <c r="NR286"/>
      <c r="NS286"/>
      <c r="NT286"/>
      <c r="NU286"/>
      <c r="NV286"/>
      <c r="NW286"/>
      <c r="NX286"/>
      <c r="NY286"/>
      <c r="NZ286"/>
      <c r="OA286"/>
      <c r="OB286"/>
      <c r="OC286"/>
      <c r="OD286"/>
      <c r="OE286"/>
      <c r="OF286"/>
      <c r="OG286"/>
      <c r="OH286"/>
      <c r="OI286"/>
      <c r="OJ286"/>
      <c r="OK286"/>
      <c r="OL286"/>
      <c r="OM286"/>
      <c r="ON286"/>
      <c r="OO286"/>
      <c r="OP286"/>
      <c r="OQ286"/>
      <c r="OR286"/>
      <c r="OS286"/>
      <c r="OT286"/>
      <c r="OU286"/>
      <c r="OV286"/>
      <c r="OW286"/>
      <c r="OX286"/>
      <c r="OY286"/>
      <c r="OZ286"/>
      <c r="PA286"/>
      <c r="PB286"/>
      <c r="PC286"/>
      <c r="PD286"/>
      <c r="PE286"/>
      <c r="PF286"/>
      <c r="PG286"/>
      <c r="PH286"/>
      <c r="PI286"/>
      <c r="PJ286"/>
      <c r="PK286"/>
      <c r="PL286"/>
      <c r="PM286"/>
      <c r="PN286"/>
      <c r="PO286"/>
      <c r="PP286"/>
      <c r="PQ286"/>
      <c r="PR286"/>
      <c r="PS286"/>
      <c r="PT286"/>
      <c r="PU286"/>
      <c r="PV286"/>
      <c r="PW286"/>
      <c r="PX286"/>
      <c r="PY286"/>
      <c r="PZ286"/>
      <c r="QA286"/>
      <c r="QB286"/>
      <c r="QC286"/>
      <c r="QD286"/>
      <c r="QE286"/>
      <c r="QF286"/>
      <c r="QG286"/>
      <c r="QH286"/>
      <c r="QI286"/>
      <c r="QJ286"/>
      <c r="QK286"/>
      <c r="QL286"/>
      <c r="QM286"/>
      <c r="QN286"/>
      <c r="QO286"/>
      <c r="QP286"/>
      <c r="QQ286"/>
      <c r="QR286"/>
      <c r="QS286"/>
      <c r="QT286"/>
      <c r="QU286"/>
      <c r="QV286"/>
      <c r="QW286"/>
      <c r="QX286"/>
      <c r="QY286"/>
      <c r="QZ286"/>
      <c r="RA286"/>
      <c r="RB286"/>
      <c r="RC286"/>
      <c r="RD286"/>
      <c r="RE286"/>
      <c r="RF286"/>
      <c r="RG286"/>
      <c r="RH286"/>
      <c r="RI286"/>
      <c r="RJ286"/>
      <c r="RK286"/>
      <c r="RL286"/>
      <c r="RM286"/>
      <c r="RN286"/>
      <c r="RO286"/>
      <c r="RP286"/>
      <c r="RQ286"/>
      <c r="RR286"/>
      <c r="RS286"/>
      <c r="RT286"/>
      <c r="RU286"/>
      <c r="RV286"/>
      <c r="RW286"/>
      <c r="RX286"/>
      <c r="RY286"/>
      <c r="RZ286"/>
      <c r="SA286"/>
      <c r="SB286"/>
      <c r="SC286"/>
      <c r="SD286"/>
      <c r="SE286"/>
      <c r="SF286"/>
      <c r="SG286"/>
      <c r="SH286"/>
      <c r="SI286"/>
      <c r="SJ286"/>
      <c r="SK286"/>
      <c r="SL286"/>
      <c r="SM286"/>
      <c r="SN286"/>
      <c r="SO286"/>
      <c r="SP286"/>
      <c r="SQ286"/>
      <c r="SR286"/>
      <c r="SS286"/>
      <c r="ST286"/>
      <c r="SU286"/>
      <c r="SV286"/>
      <c r="SW286"/>
      <c r="SX286"/>
      <c r="SY286"/>
      <c r="SZ286"/>
      <c r="TA286"/>
      <c r="TB286"/>
      <c r="TC286"/>
      <c r="TD286"/>
      <c r="TE286"/>
      <c r="TF286"/>
      <c r="TG286"/>
      <c r="TH286"/>
      <c r="TI286"/>
      <c r="TJ286"/>
      <c r="TK286"/>
      <c r="TL286"/>
      <c r="TM286"/>
      <c r="TN286"/>
      <c r="TO286"/>
      <c r="TP286"/>
      <c r="TQ286"/>
      <c r="TR286"/>
      <c r="TS286"/>
      <c r="TT286"/>
      <c r="TU286"/>
      <c r="TV286"/>
      <c r="TW286"/>
      <c r="TX286"/>
      <c r="TY286"/>
      <c r="TZ286"/>
      <c r="UA286"/>
      <c r="UB286"/>
      <c r="UC286"/>
      <c r="UD286"/>
      <c r="UE286"/>
      <c r="UF286"/>
      <c r="UG286"/>
      <c r="UH286"/>
      <c r="UI286"/>
      <c r="UJ286"/>
      <c r="UK286"/>
      <c r="UL286"/>
      <c r="UM286"/>
      <c r="UN286"/>
      <c r="UO286"/>
      <c r="UP286"/>
      <c r="UQ286"/>
      <c r="UR286"/>
      <c r="US286"/>
      <c r="UT286"/>
      <c r="UU286"/>
      <c r="UV286"/>
      <c r="UW286"/>
      <c r="UX286"/>
      <c r="UY286"/>
      <c r="UZ286"/>
      <c r="VA286"/>
      <c r="VB286"/>
      <c r="VC286"/>
      <c r="VD286"/>
      <c r="VE286"/>
      <c r="VF286"/>
      <c r="VG286"/>
      <c r="VH286"/>
      <c r="VI286"/>
      <c r="VJ286"/>
      <c r="VK286"/>
      <c r="VL286"/>
      <c r="VM286"/>
      <c r="VN286"/>
      <c r="VO286"/>
      <c r="VP286"/>
      <c r="VQ286"/>
      <c r="VR286"/>
      <c r="VS286"/>
      <c r="VT286"/>
      <c r="VU286"/>
      <c r="VV286"/>
      <c r="VW286"/>
      <c r="VX286"/>
      <c r="VY286"/>
      <c r="VZ286"/>
      <c r="WA286"/>
      <c r="WB286"/>
      <c r="WC286"/>
      <c r="WD286"/>
      <c r="WE286"/>
      <c r="WF286"/>
      <c r="WG286"/>
      <c r="WH286"/>
      <c r="WI286"/>
      <c r="WJ286"/>
      <c r="WK286"/>
      <c r="WL286"/>
      <c r="WM286"/>
      <c r="WN286"/>
      <c r="WO286"/>
      <c r="WP286"/>
      <c r="WQ286"/>
      <c r="WR286"/>
      <c r="WS286"/>
      <c r="WT286"/>
      <c r="WU286"/>
      <c r="WV286"/>
      <c r="WW286"/>
      <c r="WX286"/>
      <c r="WY286"/>
      <c r="WZ286"/>
      <c r="XA286"/>
      <c r="XB286"/>
      <c r="XC286"/>
      <c r="XD286"/>
      <c r="XE286"/>
      <c r="XF286"/>
      <c r="XG286"/>
      <c r="XH286"/>
      <c r="XI286"/>
      <c r="XJ286"/>
      <c r="XK286"/>
      <c r="XL286"/>
      <c r="XM286"/>
      <c r="XN286"/>
      <c r="XO286"/>
      <c r="XP286"/>
      <c r="XQ286"/>
      <c r="XR286"/>
      <c r="XS286"/>
      <c r="XT286"/>
      <c r="XU286"/>
      <c r="XV286"/>
      <c r="XW286"/>
      <c r="XX286"/>
      <c r="XY286"/>
      <c r="XZ286"/>
      <c r="YA286"/>
      <c r="YB286"/>
      <c r="YC286"/>
      <c r="YD286"/>
      <c r="YE286"/>
      <c r="YF286"/>
      <c r="YG286"/>
      <c r="YH286"/>
      <c r="YI286"/>
      <c r="YJ286"/>
      <c r="YK286"/>
      <c r="YL286"/>
      <c r="YM286"/>
      <c r="YN286"/>
      <c r="YO286"/>
      <c r="YP286"/>
      <c r="YQ286"/>
      <c r="YR286"/>
      <c r="YS286"/>
      <c r="YT286"/>
      <c r="YU286"/>
      <c r="YV286"/>
      <c r="YW286"/>
      <c r="YX286"/>
      <c r="YY286"/>
      <c r="YZ286"/>
      <c r="ZA286"/>
      <c r="ZB286"/>
      <c r="ZC286"/>
      <c r="ZD286"/>
      <c r="ZE286"/>
      <c r="ZF286"/>
      <c r="ZG286"/>
      <c r="ZH286"/>
      <c r="ZI286"/>
      <c r="ZJ286"/>
      <c r="ZK286"/>
      <c r="ZL286"/>
      <c r="ZM286"/>
      <c r="ZN286"/>
      <c r="ZO286"/>
      <c r="ZP286"/>
      <c r="ZQ286"/>
      <c r="ZR286"/>
      <c r="ZS286"/>
      <c r="ZT286"/>
      <c r="ZU286"/>
      <c r="ZV286"/>
      <c r="ZW286"/>
      <c r="ZX286"/>
      <c r="ZY286"/>
      <c r="ZZ286"/>
      <c r="AAA286"/>
      <c r="AAB286"/>
      <c r="AAC286"/>
      <c r="AAD286"/>
      <c r="AAE286"/>
      <c r="AAF286"/>
      <c r="AAG286"/>
      <c r="AAH286"/>
      <c r="AAI286"/>
      <c r="AAJ286"/>
      <c r="AAK286"/>
      <c r="AAL286"/>
      <c r="AAM286"/>
      <c r="AAN286"/>
      <c r="AAO286"/>
      <c r="AAP286"/>
      <c r="AAQ286"/>
      <c r="AAR286"/>
      <c r="AAS286"/>
      <c r="AAT286"/>
      <c r="AAU286"/>
      <c r="AAV286"/>
      <c r="AAW286"/>
      <c r="AAX286"/>
      <c r="AAY286"/>
      <c r="AAZ286"/>
      <c r="ABA286"/>
      <c r="ABB286"/>
      <c r="ABC286"/>
      <c r="ABD286"/>
      <c r="ABE286"/>
      <c r="ABF286"/>
      <c r="ABG286"/>
      <c r="ABH286"/>
      <c r="ABI286"/>
      <c r="ABJ286"/>
      <c r="ABK286"/>
      <c r="ABL286"/>
      <c r="ABM286"/>
      <c r="ABN286"/>
      <c r="ABO286"/>
      <c r="ABP286"/>
      <c r="ABQ286"/>
      <c r="ABR286"/>
      <c r="ABS286"/>
      <c r="ABT286"/>
      <c r="ABU286"/>
      <c r="ABV286"/>
      <c r="ABW286"/>
      <c r="ABX286"/>
      <c r="ABY286"/>
      <c r="ABZ286"/>
      <c r="ACA286"/>
      <c r="ACB286"/>
      <c r="ACC286"/>
      <c r="ACD286"/>
      <c r="ACE286"/>
      <c r="ACF286"/>
      <c r="ACG286"/>
      <c r="ACH286"/>
      <c r="ACI286"/>
      <c r="ACJ286"/>
      <c r="ACK286"/>
      <c r="ACL286"/>
      <c r="ACM286"/>
      <c r="ACN286"/>
      <c r="ACO286"/>
      <c r="ACP286"/>
      <c r="ACQ286"/>
      <c r="ACR286"/>
      <c r="ACS286"/>
      <c r="ACT286"/>
      <c r="ACU286"/>
      <c r="ACV286"/>
      <c r="ACW286"/>
      <c r="ACX286"/>
      <c r="ACY286"/>
      <c r="ACZ286"/>
      <c r="ADA286"/>
      <c r="ADB286"/>
      <c r="ADC286"/>
      <c r="ADD286"/>
      <c r="ADE286"/>
      <c r="ADF286"/>
      <c r="ADG286"/>
      <c r="ADH286"/>
      <c r="ADI286"/>
      <c r="ADJ286"/>
      <c r="ADK286"/>
      <c r="ADL286"/>
      <c r="ADM286"/>
      <c r="ADN286"/>
      <c r="ADO286"/>
      <c r="ADP286"/>
      <c r="ADQ286"/>
      <c r="ADR286"/>
      <c r="ADS286"/>
      <c r="ADT286"/>
      <c r="ADU286"/>
      <c r="ADV286"/>
      <c r="ADW286"/>
      <c r="ADX286"/>
      <c r="ADY286"/>
      <c r="ADZ286"/>
      <c r="AEA286"/>
      <c r="AEB286"/>
      <c r="AEC286"/>
      <c r="AED286"/>
      <c r="AEE286"/>
      <c r="AEF286"/>
      <c r="AEG286"/>
      <c r="AEH286"/>
      <c r="AEI286"/>
      <c r="AEJ286"/>
      <c r="AEK286"/>
      <c r="AEL286"/>
      <c r="AEM286"/>
      <c r="AEN286"/>
      <c r="AEO286"/>
      <c r="AEP286"/>
      <c r="AEQ286"/>
      <c r="AER286"/>
      <c r="AES286"/>
      <c r="AET286"/>
      <c r="AEU286"/>
      <c r="AEV286"/>
      <c r="AEW286"/>
      <c r="AEX286"/>
      <c r="AEY286"/>
      <c r="AEZ286"/>
      <c r="AFA286"/>
      <c r="AFB286"/>
      <c r="AFC286"/>
      <c r="AFD286"/>
      <c r="AFE286"/>
      <c r="AFF286"/>
      <c r="AFG286"/>
      <c r="AFH286"/>
      <c r="AFI286"/>
      <c r="AFJ286"/>
      <c r="AFK286"/>
      <c r="AFL286"/>
      <c r="AFM286"/>
      <c r="AFN286"/>
      <c r="AFO286"/>
      <c r="AFP286"/>
      <c r="AFQ286"/>
      <c r="AFR286"/>
      <c r="AFS286"/>
      <c r="AFT286"/>
      <c r="AFU286"/>
      <c r="AFV286"/>
      <c r="AFW286"/>
      <c r="AFX286"/>
      <c r="AFY286"/>
      <c r="AFZ286"/>
      <c r="AGA286"/>
      <c r="AGB286"/>
      <c r="AGC286"/>
      <c r="AGD286"/>
      <c r="AGE286"/>
      <c r="AGF286"/>
      <c r="AGG286"/>
      <c r="AGH286"/>
      <c r="AGI286"/>
      <c r="AGJ286"/>
      <c r="AGK286"/>
      <c r="AGL286"/>
      <c r="AGM286"/>
      <c r="AGN286"/>
      <c r="AGO286"/>
      <c r="AGP286"/>
      <c r="AGQ286"/>
      <c r="AGR286"/>
      <c r="AGS286"/>
      <c r="AGT286"/>
      <c r="AGU286"/>
      <c r="AGV286"/>
      <c r="AGW286"/>
      <c r="AGX286"/>
      <c r="AGY286"/>
      <c r="AGZ286"/>
      <c r="AHA286"/>
      <c r="AHB286"/>
      <c r="AHC286"/>
      <c r="AHD286"/>
      <c r="AHE286"/>
      <c r="AHF286"/>
      <c r="AHG286"/>
      <c r="AHH286"/>
      <c r="AHI286"/>
      <c r="AHJ286"/>
      <c r="AHK286"/>
      <c r="AHL286"/>
      <c r="AHM286"/>
      <c r="AHN286"/>
      <c r="AHO286"/>
      <c r="AHP286"/>
      <c r="AHQ286"/>
      <c r="AHR286"/>
      <c r="AHS286"/>
      <c r="AHT286"/>
      <c r="AHU286"/>
      <c r="AHV286"/>
      <c r="AHW286"/>
      <c r="AHX286"/>
      <c r="AHY286"/>
      <c r="AHZ286"/>
      <c r="AIA286"/>
      <c r="AIB286"/>
      <c r="AIC286"/>
      <c r="AID286"/>
      <c r="AIE286"/>
      <c r="AIF286"/>
      <c r="AIG286"/>
      <c r="AIH286"/>
      <c r="AII286"/>
      <c r="AIJ286"/>
      <c r="AIK286"/>
      <c r="AIL286"/>
      <c r="AIM286"/>
      <c r="AIN286"/>
      <c r="AIO286"/>
      <c r="AIP286"/>
      <c r="AIQ286"/>
      <c r="AIR286"/>
      <c r="AIS286"/>
      <c r="AIT286"/>
      <c r="AIU286"/>
      <c r="AIV286"/>
      <c r="AIW286"/>
      <c r="AIX286"/>
      <c r="AIY286"/>
      <c r="AIZ286"/>
      <c r="AJA286"/>
      <c r="AJB286"/>
      <c r="AJC286"/>
      <c r="AJD286"/>
      <c r="AJE286"/>
      <c r="AJF286"/>
      <c r="AJG286"/>
      <c r="AJH286"/>
      <c r="AJI286"/>
      <c r="AJJ286"/>
      <c r="AJK286"/>
      <c r="AJL286"/>
      <c r="AJM286"/>
      <c r="AJN286"/>
      <c r="AJO286"/>
      <c r="AJP286"/>
      <c r="AJQ286"/>
      <c r="AJR286"/>
      <c r="AJS286"/>
      <c r="AJT286"/>
      <c r="AJU286"/>
      <c r="AJV286"/>
      <c r="AJW286"/>
      <c r="AJX286"/>
      <c r="AJY286"/>
      <c r="AJZ286"/>
      <c r="AKA286"/>
      <c r="AKB286"/>
      <c r="AKC286"/>
      <c r="AKD286"/>
      <c r="AKE286"/>
      <c r="AKF286"/>
      <c r="AKG286"/>
      <c r="AKH286"/>
      <c r="AKI286"/>
      <c r="AKJ286"/>
      <c r="AKK286"/>
      <c r="AKL286"/>
      <c r="AKM286"/>
      <c r="AKN286"/>
      <c r="AKO286"/>
      <c r="AKP286"/>
      <c r="AKQ286"/>
      <c r="AKR286"/>
      <c r="AKS286"/>
      <c r="AKT286"/>
      <c r="AKU286"/>
      <c r="AKV286"/>
      <c r="AKW286"/>
      <c r="AKX286"/>
      <c r="AKY286"/>
      <c r="AKZ286"/>
      <c r="ALA286"/>
      <c r="ALB286"/>
      <c r="ALC286"/>
      <c r="ALD286"/>
      <c r="ALE286"/>
      <c r="ALF286"/>
      <c r="ALG286"/>
      <c r="ALH286"/>
      <c r="ALI286"/>
      <c r="ALJ286"/>
      <c r="ALK286"/>
      <c r="ALL286"/>
      <c r="ALM286"/>
      <c r="ALN286"/>
      <c r="ALO286"/>
      <c r="ALP286"/>
      <c r="ALQ286"/>
      <c r="ALR286"/>
      <c r="ALS286"/>
      <c r="ALT286"/>
      <c r="ALU286"/>
      <c r="ALV286"/>
      <c r="ALW286"/>
      <c r="ALX286"/>
      <c r="ALY286"/>
      <c r="ALZ286"/>
      <c r="AMA286"/>
      <c r="AMB286"/>
      <c r="AMC286"/>
      <c r="AMD286"/>
      <c r="AME286"/>
      <c r="AMF286"/>
      <c r="AMG286"/>
    </row>
    <row r="287" spans="1:1021" ht="24.75" customHeight="1" x14ac:dyDescent="0.2">
      <c r="A287" s="114" t="s">
        <v>487</v>
      </c>
      <c r="B287" s="115" t="s">
        <v>305</v>
      </c>
      <c r="C287" s="121">
        <v>982</v>
      </c>
      <c r="D287" s="117" t="s">
        <v>663</v>
      </c>
      <c r="E287" s="118" t="s">
        <v>642</v>
      </c>
      <c r="F287" s="102">
        <v>1.19</v>
      </c>
      <c r="G287" s="119">
        <v>73.78</v>
      </c>
      <c r="H287" s="132"/>
      <c r="I287" s="120">
        <f t="shared" si="6"/>
        <v>0</v>
      </c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  <c r="IW287"/>
      <c r="IX287"/>
      <c r="IY287"/>
      <c r="IZ287"/>
      <c r="JA287"/>
      <c r="JB287"/>
      <c r="JC287"/>
      <c r="JD287"/>
      <c r="JE287"/>
      <c r="JF287"/>
      <c r="JG287"/>
      <c r="JH287"/>
      <c r="JI287"/>
      <c r="JJ287"/>
      <c r="JK287"/>
      <c r="JL287"/>
      <c r="JM287"/>
      <c r="JN287"/>
      <c r="JO287"/>
      <c r="JP287"/>
      <c r="JQ287"/>
      <c r="JR287"/>
      <c r="JS287"/>
      <c r="JT287"/>
      <c r="JU287"/>
      <c r="JV287"/>
      <c r="JW287"/>
      <c r="JX287"/>
      <c r="JY287"/>
      <c r="JZ287"/>
      <c r="KA287"/>
      <c r="KB287"/>
      <c r="KC287"/>
      <c r="KD287"/>
      <c r="KE287"/>
      <c r="KF287"/>
      <c r="KG287"/>
      <c r="KH287"/>
      <c r="KI287"/>
      <c r="KJ287"/>
      <c r="KK287"/>
      <c r="KL287"/>
      <c r="KM287"/>
      <c r="KN287"/>
      <c r="KO287"/>
      <c r="KP287"/>
      <c r="KQ287"/>
      <c r="KR287"/>
      <c r="KS287"/>
      <c r="KT287"/>
      <c r="KU287"/>
      <c r="KV287"/>
      <c r="KW287"/>
      <c r="KX287"/>
      <c r="KY287"/>
      <c r="KZ287"/>
      <c r="LA287"/>
      <c r="LB287"/>
      <c r="LC287"/>
      <c r="LD287"/>
      <c r="LE287"/>
      <c r="LF287"/>
      <c r="LG287"/>
      <c r="LH287"/>
      <c r="LI287"/>
      <c r="LJ287"/>
      <c r="LK287"/>
      <c r="LL287"/>
      <c r="LM287"/>
      <c r="LN287"/>
      <c r="LO287"/>
      <c r="LP287"/>
      <c r="LQ287"/>
      <c r="LR287"/>
      <c r="LS287"/>
      <c r="LT287"/>
      <c r="LU287"/>
      <c r="LV287"/>
      <c r="LW287"/>
      <c r="LX287"/>
      <c r="LY287"/>
      <c r="LZ287"/>
      <c r="MA287"/>
      <c r="MB287"/>
      <c r="MC287"/>
      <c r="MD287"/>
      <c r="ME287"/>
      <c r="MF287"/>
      <c r="MG287"/>
      <c r="MH287"/>
      <c r="MI287"/>
      <c r="MJ287"/>
      <c r="MK287"/>
      <c r="ML287"/>
      <c r="MM287"/>
      <c r="MN287"/>
      <c r="MO287"/>
      <c r="MP287"/>
      <c r="MQ287"/>
      <c r="MR287"/>
      <c r="MS287"/>
      <c r="MT287"/>
      <c r="MU287"/>
      <c r="MV287"/>
      <c r="MW287"/>
      <c r="MX287"/>
      <c r="MY287"/>
      <c r="MZ287"/>
      <c r="NA287"/>
      <c r="NB287"/>
      <c r="NC287"/>
      <c r="ND287"/>
      <c r="NE287"/>
      <c r="NF287"/>
      <c r="NG287"/>
      <c r="NH287"/>
      <c r="NI287"/>
      <c r="NJ287"/>
      <c r="NK287"/>
      <c r="NL287"/>
      <c r="NM287"/>
      <c r="NN287"/>
      <c r="NO287"/>
      <c r="NP287"/>
      <c r="NQ287"/>
      <c r="NR287"/>
      <c r="NS287"/>
      <c r="NT287"/>
      <c r="NU287"/>
      <c r="NV287"/>
      <c r="NW287"/>
      <c r="NX287"/>
      <c r="NY287"/>
      <c r="NZ287"/>
      <c r="OA287"/>
      <c r="OB287"/>
      <c r="OC287"/>
      <c r="OD287"/>
      <c r="OE287"/>
      <c r="OF287"/>
      <c r="OG287"/>
      <c r="OH287"/>
      <c r="OI287"/>
      <c r="OJ287"/>
      <c r="OK287"/>
      <c r="OL287"/>
      <c r="OM287"/>
      <c r="ON287"/>
      <c r="OO287"/>
      <c r="OP287"/>
      <c r="OQ287"/>
      <c r="OR287"/>
      <c r="OS287"/>
      <c r="OT287"/>
      <c r="OU287"/>
      <c r="OV287"/>
      <c r="OW287"/>
      <c r="OX287"/>
      <c r="OY287"/>
      <c r="OZ287"/>
      <c r="PA287"/>
      <c r="PB287"/>
      <c r="PC287"/>
      <c r="PD287"/>
      <c r="PE287"/>
      <c r="PF287"/>
      <c r="PG287"/>
      <c r="PH287"/>
      <c r="PI287"/>
      <c r="PJ287"/>
      <c r="PK287"/>
      <c r="PL287"/>
      <c r="PM287"/>
      <c r="PN287"/>
      <c r="PO287"/>
      <c r="PP287"/>
      <c r="PQ287"/>
      <c r="PR287"/>
      <c r="PS287"/>
      <c r="PT287"/>
      <c r="PU287"/>
      <c r="PV287"/>
      <c r="PW287"/>
      <c r="PX287"/>
      <c r="PY287"/>
      <c r="PZ287"/>
      <c r="QA287"/>
      <c r="QB287"/>
      <c r="QC287"/>
      <c r="QD287"/>
      <c r="QE287"/>
      <c r="QF287"/>
      <c r="QG287"/>
      <c r="QH287"/>
      <c r="QI287"/>
      <c r="QJ287"/>
      <c r="QK287"/>
      <c r="QL287"/>
      <c r="QM287"/>
      <c r="QN287"/>
      <c r="QO287"/>
      <c r="QP287"/>
      <c r="QQ287"/>
      <c r="QR287"/>
      <c r="QS287"/>
      <c r="QT287"/>
      <c r="QU287"/>
      <c r="QV287"/>
      <c r="QW287"/>
      <c r="QX287"/>
      <c r="QY287"/>
      <c r="QZ287"/>
      <c r="RA287"/>
      <c r="RB287"/>
      <c r="RC287"/>
      <c r="RD287"/>
      <c r="RE287"/>
      <c r="RF287"/>
      <c r="RG287"/>
      <c r="RH287"/>
      <c r="RI287"/>
      <c r="RJ287"/>
      <c r="RK287"/>
      <c r="RL287"/>
      <c r="RM287"/>
      <c r="RN287"/>
      <c r="RO287"/>
      <c r="RP287"/>
      <c r="RQ287"/>
      <c r="RR287"/>
      <c r="RS287"/>
      <c r="RT287"/>
      <c r="RU287"/>
      <c r="RV287"/>
      <c r="RW287"/>
      <c r="RX287"/>
      <c r="RY287"/>
      <c r="RZ287"/>
      <c r="SA287"/>
      <c r="SB287"/>
      <c r="SC287"/>
      <c r="SD287"/>
      <c r="SE287"/>
      <c r="SF287"/>
      <c r="SG287"/>
      <c r="SH287"/>
      <c r="SI287"/>
      <c r="SJ287"/>
      <c r="SK287"/>
      <c r="SL287"/>
      <c r="SM287"/>
      <c r="SN287"/>
      <c r="SO287"/>
      <c r="SP287"/>
      <c r="SQ287"/>
      <c r="SR287"/>
      <c r="SS287"/>
      <c r="ST287"/>
      <c r="SU287"/>
      <c r="SV287"/>
      <c r="SW287"/>
      <c r="SX287"/>
      <c r="SY287"/>
      <c r="SZ287"/>
      <c r="TA287"/>
      <c r="TB287"/>
      <c r="TC287"/>
      <c r="TD287"/>
      <c r="TE287"/>
      <c r="TF287"/>
      <c r="TG287"/>
      <c r="TH287"/>
      <c r="TI287"/>
      <c r="TJ287"/>
      <c r="TK287"/>
      <c r="TL287"/>
      <c r="TM287"/>
      <c r="TN287"/>
      <c r="TO287"/>
      <c r="TP287"/>
      <c r="TQ287"/>
      <c r="TR287"/>
      <c r="TS287"/>
      <c r="TT287"/>
      <c r="TU287"/>
      <c r="TV287"/>
      <c r="TW287"/>
      <c r="TX287"/>
      <c r="TY287"/>
      <c r="TZ287"/>
      <c r="UA287"/>
      <c r="UB287"/>
      <c r="UC287"/>
      <c r="UD287"/>
      <c r="UE287"/>
      <c r="UF287"/>
      <c r="UG287"/>
      <c r="UH287"/>
      <c r="UI287"/>
      <c r="UJ287"/>
      <c r="UK287"/>
      <c r="UL287"/>
      <c r="UM287"/>
      <c r="UN287"/>
      <c r="UO287"/>
      <c r="UP287"/>
      <c r="UQ287"/>
      <c r="UR287"/>
      <c r="US287"/>
      <c r="UT287"/>
      <c r="UU287"/>
      <c r="UV287"/>
      <c r="UW287"/>
      <c r="UX287"/>
      <c r="UY287"/>
      <c r="UZ287"/>
      <c r="VA287"/>
      <c r="VB287"/>
      <c r="VC287"/>
      <c r="VD287"/>
      <c r="VE287"/>
      <c r="VF287"/>
      <c r="VG287"/>
      <c r="VH287"/>
      <c r="VI287"/>
      <c r="VJ287"/>
      <c r="VK287"/>
      <c r="VL287"/>
      <c r="VM287"/>
      <c r="VN287"/>
      <c r="VO287"/>
      <c r="VP287"/>
      <c r="VQ287"/>
      <c r="VR287"/>
      <c r="VS287"/>
      <c r="VT287"/>
      <c r="VU287"/>
      <c r="VV287"/>
      <c r="VW287"/>
      <c r="VX287"/>
      <c r="VY287"/>
      <c r="VZ287"/>
      <c r="WA287"/>
      <c r="WB287"/>
      <c r="WC287"/>
      <c r="WD287"/>
      <c r="WE287"/>
      <c r="WF287"/>
      <c r="WG287"/>
      <c r="WH287"/>
      <c r="WI287"/>
      <c r="WJ287"/>
      <c r="WK287"/>
      <c r="WL287"/>
      <c r="WM287"/>
      <c r="WN287"/>
      <c r="WO287"/>
      <c r="WP287"/>
      <c r="WQ287"/>
      <c r="WR287"/>
      <c r="WS287"/>
      <c r="WT287"/>
      <c r="WU287"/>
      <c r="WV287"/>
      <c r="WW287"/>
      <c r="WX287"/>
      <c r="WY287"/>
      <c r="WZ287"/>
      <c r="XA287"/>
      <c r="XB287"/>
      <c r="XC287"/>
      <c r="XD287"/>
      <c r="XE287"/>
      <c r="XF287"/>
      <c r="XG287"/>
      <c r="XH287"/>
      <c r="XI287"/>
      <c r="XJ287"/>
      <c r="XK287"/>
      <c r="XL287"/>
      <c r="XM287"/>
      <c r="XN287"/>
      <c r="XO287"/>
      <c r="XP287"/>
      <c r="XQ287"/>
      <c r="XR287"/>
      <c r="XS287"/>
      <c r="XT287"/>
      <c r="XU287"/>
      <c r="XV287"/>
      <c r="XW287"/>
      <c r="XX287"/>
      <c r="XY287"/>
      <c r="XZ287"/>
      <c r="YA287"/>
      <c r="YB287"/>
      <c r="YC287"/>
      <c r="YD287"/>
      <c r="YE287"/>
      <c r="YF287"/>
      <c r="YG287"/>
      <c r="YH287"/>
      <c r="YI287"/>
      <c r="YJ287"/>
      <c r="YK287"/>
      <c r="YL287"/>
      <c r="YM287"/>
      <c r="YN287"/>
      <c r="YO287"/>
      <c r="YP287"/>
      <c r="YQ287"/>
      <c r="YR287"/>
      <c r="YS287"/>
      <c r="YT287"/>
      <c r="YU287"/>
      <c r="YV287"/>
      <c r="YW287"/>
      <c r="YX287"/>
      <c r="YY287"/>
      <c r="YZ287"/>
      <c r="ZA287"/>
      <c r="ZB287"/>
      <c r="ZC287"/>
      <c r="ZD287"/>
      <c r="ZE287"/>
      <c r="ZF287"/>
      <c r="ZG287"/>
      <c r="ZH287"/>
      <c r="ZI287"/>
      <c r="ZJ287"/>
      <c r="ZK287"/>
      <c r="ZL287"/>
      <c r="ZM287"/>
      <c r="ZN287"/>
      <c r="ZO287"/>
      <c r="ZP287"/>
      <c r="ZQ287"/>
      <c r="ZR287"/>
      <c r="ZS287"/>
      <c r="ZT287"/>
      <c r="ZU287"/>
      <c r="ZV287"/>
      <c r="ZW287"/>
      <c r="ZX287"/>
      <c r="ZY287"/>
      <c r="ZZ287"/>
      <c r="AAA287"/>
      <c r="AAB287"/>
      <c r="AAC287"/>
      <c r="AAD287"/>
      <c r="AAE287"/>
      <c r="AAF287"/>
      <c r="AAG287"/>
      <c r="AAH287"/>
      <c r="AAI287"/>
      <c r="AAJ287"/>
      <c r="AAK287"/>
      <c r="AAL287"/>
      <c r="AAM287"/>
      <c r="AAN287"/>
      <c r="AAO287"/>
      <c r="AAP287"/>
      <c r="AAQ287"/>
      <c r="AAR287"/>
      <c r="AAS287"/>
      <c r="AAT287"/>
      <c r="AAU287"/>
      <c r="AAV287"/>
      <c r="AAW287"/>
      <c r="AAX287"/>
      <c r="AAY287"/>
      <c r="AAZ287"/>
      <c r="ABA287"/>
      <c r="ABB287"/>
      <c r="ABC287"/>
      <c r="ABD287"/>
      <c r="ABE287"/>
      <c r="ABF287"/>
      <c r="ABG287"/>
      <c r="ABH287"/>
      <c r="ABI287"/>
      <c r="ABJ287"/>
      <c r="ABK287"/>
      <c r="ABL287"/>
      <c r="ABM287"/>
      <c r="ABN287"/>
      <c r="ABO287"/>
      <c r="ABP287"/>
      <c r="ABQ287"/>
      <c r="ABR287"/>
      <c r="ABS287"/>
      <c r="ABT287"/>
      <c r="ABU287"/>
      <c r="ABV287"/>
      <c r="ABW287"/>
      <c r="ABX287"/>
      <c r="ABY287"/>
      <c r="ABZ287"/>
      <c r="ACA287"/>
      <c r="ACB287"/>
      <c r="ACC287"/>
      <c r="ACD287"/>
      <c r="ACE287"/>
      <c r="ACF287"/>
      <c r="ACG287"/>
      <c r="ACH287"/>
      <c r="ACI287"/>
      <c r="ACJ287"/>
      <c r="ACK287"/>
      <c r="ACL287"/>
      <c r="ACM287"/>
      <c r="ACN287"/>
      <c r="ACO287"/>
      <c r="ACP287"/>
      <c r="ACQ287"/>
      <c r="ACR287"/>
      <c r="ACS287"/>
      <c r="ACT287"/>
      <c r="ACU287"/>
      <c r="ACV287"/>
      <c r="ACW287"/>
      <c r="ACX287"/>
      <c r="ACY287"/>
      <c r="ACZ287"/>
      <c r="ADA287"/>
      <c r="ADB287"/>
      <c r="ADC287"/>
      <c r="ADD287"/>
      <c r="ADE287"/>
      <c r="ADF287"/>
      <c r="ADG287"/>
      <c r="ADH287"/>
      <c r="ADI287"/>
      <c r="ADJ287"/>
      <c r="ADK287"/>
      <c r="ADL287"/>
      <c r="ADM287"/>
      <c r="ADN287"/>
      <c r="ADO287"/>
      <c r="ADP287"/>
      <c r="ADQ287"/>
      <c r="ADR287"/>
      <c r="ADS287"/>
      <c r="ADT287"/>
      <c r="ADU287"/>
      <c r="ADV287"/>
      <c r="ADW287"/>
      <c r="ADX287"/>
      <c r="ADY287"/>
      <c r="ADZ287"/>
      <c r="AEA287"/>
      <c r="AEB287"/>
      <c r="AEC287"/>
      <c r="AED287"/>
      <c r="AEE287"/>
      <c r="AEF287"/>
      <c r="AEG287"/>
      <c r="AEH287"/>
      <c r="AEI287"/>
      <c r="AEJ287"/>
      <c r="AEK287"/>
      <c r="AEL287"/>
      <c r="AEM287"/>
      <c r="AEN287"/>
      <c r="AEO287"/>
      <c r="AEP287"/>
      <c r="AEQ287"/>
      <c r="AER287"/>
      <c r="AES287"/>
      <c r="AET287"/>
      <c r="AEU287"/>
      <c r="AEV287"/>
      <c r="AEW287"/>
      <c r="AEX287"/>
      <c r="AEY287"/>
      <c r="AEZ287"/>
      <c r="AFA287"/>
      <c r="AFB287"/>
      <c r="AFC287"/>
      <c r="AFD287"/>
      <c r="AFE287"/>
      <c r="AFF287"/>
      <c r="AFG287"/>
      <c r="AFH287"/>
      <c r="AFI287"/>
      <c r="AFJ287"/>
      <c r="AFK287"/>
      <c r="AFL287"/>
      <c r="AFM287"/>
      <c r="AFN287"/>
      <c r="AFO287"/>
      <c r="AFP287"/>
      <c r="AFQ287"/>
      <c r="AFR287"/>
      <c r="AFS287"/>
      <c r="AFT287"/>
      <c r="AFU287"/>
      <c r="AFV287"/>
      <c r="AFW287"/>
      <c r="AFX287"/>
      <c r="AFY287"/>
      <c r="AFZ287"/>
      <c r="AGA287"/>
      <c r="AGB287"/>
      <c r="AGC287"/>
      <c r="AGD287"/>
      <c r="AGE287"/>
      <c r="AGF287"/>
      <c r="AGG287"/>
      <c r="AGH287"/>
      <c r="AGI287"/>
      <c r="AGJ287"/>
      <c r="AGK287"/>
      <c r="AGL287"/>
      <c r="AGM287"/>
      <c r="AGN287"/>
      <c r="AGO287"/>
      <c r="AGP287"/>
      <c r="AGQ287"/>
      <c r="AGR287"/>
      <c r="AGS287"/>
      <c r="AGT287"/>
      <c r="AGU287"/>
      <c r="AGV287"/>
      <c r="AGW287"/>
      <c r="AGX287"/>
      <c r="AGY287"/>
      <c r="AGZ287"/>
      <c r="AHA287"/>
      <c r="AHB287"/>
      <c r="AHC287"/>
      <c r="AHD287"/>
      <c r="AHE287"/>
      <c r="AHF287"/>
      <c r="AHG287"/>
      <c r="AHH287"/>
      <c r="AHI287"/>
      <c r="AHJ287"/>
      <c r="AHK287"/>
      <c r="AHL287"/>
      <c r="AHM287"/>
      <c r="AHN287"/>
      <c r="AHO287"/>
      <c r="AHP287"/>
      <c r="AHQ287"/>
      <c r="AHR287"/>
      <c r="AHS287"/>
      <c r="AHT287"/>
      <c r="AHU287"/>
      <c r="AHV287"/>
      <c r="AHW287"/>
      <c r="AHX287"/>
      <c r="AHY287"/>
      <c r="AHZ287"/>
      <c r="AIA287"/>
      <c r="AIB287"/>
      <c r="AIC287"/>
      <c r="AID287"/>
      <c r="AIE287"/>
      <c r="AIF287"/>
      <c r="AIG287"/>
      <c r="AIH287"/>
      <c r="AII287"/>
      <c r="AIJ287"/>
      <c r="AIK287"/>
      <c r="AIL287"/>
      <c r="AIM287"/>
      <c r="AIN287"/>
      <c r="AIO287"/>
      <c r="AIP287"/>
      <c r="AIQ287"/>
      <c r="AIR287"/>
      <c r="AIS287"/>
      <c r="AIT287"/>
      <c r="AIU287"/>
      <c r="AIV287"/>
      <c r="AIW287"/>
      <c r="AIX287"/>
      <c r="AIY287"/>
      <c r="AIZ287"/>
      <c r="AJA287"/>
      <c r="AJB287"/>
      <c r="AJC287"/>
      <c r="AJD287"/>
      <c r="AJE287"/>
      <c r="AJF287"/>
      <c r="AJG287"/>
      <c r="AJH287"/>
      <c r="AJI287"/>
      <c r="AJJ287"/>
      <c r="AJK287"/>
      <c r="AJL287"/>
      <c r="AJM287"/>
      <c r="AJN287"/>
      <c r="AJO287"/>
      <c r="AJP287"/>
      <c r="AJQ287"/>
      <c r="AJR287"/>
      <c r="AJS287"/>
      <c r="AJT287"/>
      <c r="AJU287"/>
      <c r="AJV287"/>
      <c r="AJW287"/>
      <c r="AJX287"/>
      <c r="AJY287"/>
      <c r="AJZ287"/>
      <c r="AKA287"/>
      <c r="AKB287"/>
      <c r="AKC287"/>
      <c r="AKD287"/>
      <c r="AKE287"/>
      <c r="AKF287"/>
      <c r="AKG287"/>
      <c r="AKH287"/>
      <c r="AKI287"/>
      <c r="AKJ287"/>
      <c r="AKK287"/>
      <c r="AKL287"/>
      <c r="AKM287"/>
      <c r="AKN287"/>
      <c r="AKO287"/>
      <c r="AKP287"/>
      <c r="AKQ287"/>
      <c r="AKR287"/>
      <c r="AKS287"/>
      <c r="AKT287"/>
      <c r="AKU287"/>
      <c r="AKV287"/>
      <c r="AKW287"/>
      <c r="AKX287"/>
      <c r="AKY287"/>
      <c r="AKZ287"/>
      <c r="ALA287"/>
      <c r="ALB287"/>
      <c r="ALC287"/>
      <c r="ALD287"/>
      <c r="ALE287"/>
      <c r="ALF287"/>
      <c r="ALG287"/>
      <c r="ALH287"/>
      <c r="ALI287"/>
      <c r="ALJ287"/>
      <c r="ALK287"/>
      <c r="ALL287"/>
      <c r="ALM287"/>
      <c r="ALN287"/>
      <c r="ALO287"/>
      <c r="ALP287"/>
      <c r="ALQ287"/>
      <c r="ALR287"/>
      <c r="ALS287"/>
      <c r="ALT287"/>
      <c r="ALU287"/>
      <c r="ALV287"/>
      <c r="ALW287"/>
      <c r="ALX287"/>
      <c r="ALY287"/>
      <c r="ALZ287"/>
      <c r="AMA287"/>
      <c r="AMB287"/>
      <c r="AMC287"/>
      <c r="AMD287"/>
      <c r="AME287"/>
      <c r="AMF287"/>
      <c r="AMG287"/>
    </row>
    <row r="288" spans="1:1021" ht="24.75" customHeight="1" x14ac:dyDescent="0.2">
      <c r="A288" s="114" t="s">
        <v>487</v>
      </c>
      <c r="B288" s="115" t="s">
        <v>305</v>
      </c>
      <c r="C288" s="121">
        <v>21127</v>
      </c>
      <c r="D288" s="117" t="s">
        <v>691</v>
      </c>
      <c r="E288" s="118" t="s">
        <v>500</v>
      </c>
      <c r="F288" s="102">
        <v>8.9999999999999993E-3</v>
      </c>
      <c r="G288" s="119">
        <v>0.55799999999999994</v>
      </c>
      <c r="H288" s="132"/>
      <c r="I288" s="120">
        <f t="shared" si="6"/>
        <v>0</v>
      </c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  <c r="JB288"/>
      <c r="JC288"/>
      <c r="JD288"/>
      <c r="JE288"/>
      <c r="JF288"/>
      <c r="JG288"/>
      <c r="JH288"/>
      <c r="JI288"/>
      <c r="JJ288"/>
      <c r="JK288"/>
      <c r="JL288"/>
      <c r="JM288"/>
      <c r="JN288"/>
      <c r="JO288"/>
      <c r="JP288"/>
      <c r="JQ288"/>
      <c r="JR288"/>
      <c r="JS288"/>
      <c r="JT288"/>
      <c r="JU288"/>
      <c r="JV288"/>
      <c r="JW288"/>
      <c r="JX288"/>
      <c r="JY288"/>
      <c r="JZ288"/>
      <c r="KA288"/>
      <c r="KB288"/>
      <c r="KC288"/>
      <c r="KD288"/>
      <c r="KE288"/>
      <c r="KF288"/>
      <c r="KG288"/>
      <c r="KH288"/>
      <c r="KI288"/>
      <c r="KJ288"/>
      <c r="KK288"/>
      <c r="KL288"/>
      <c r="KM288"/>
      <c r="KN288"/>
      <c r="KO288"/>
      <c r="KP288"/>
      <c r="KQ288"/>
      <c r="KR288"/>
      <c r="KS288"/>
      <c r="KT288"/>
      <c r="KU288"/>
      <c r="KV288"/>
      <c r="KW288"/>
      <c r="KX288"/>
      <c r="KY288"/>
      <c r="KZ288"/>
      <c r="LA288"/>
      <c r="LB288"/>
      <c r="LC288"/>
      <c r="LD288"/>
      <c r="LE288"/>
      <c r="LF288"/>
      <c r="LG288"/>
      <c r="LH288"/>
      <c r="LI288"/>
      <c r="LJ288"/>
      <c r="LK288"/>
      <c r="LL288"/>
      <c r="LM288"/>
      <c r="LN288"/>
      <c r="LO288"/>
      <c r="LP288"/>
      <c r="LQ288"/>
      <c r="LR288"/>
      <c r="LS288"/>
      <c r="LT288"/>
      <c r="LU288"/>
      <c r="LV288"/>
      <c r="LW288"/>
      <c r="LX288"/>
      <c r="LY288"/>
      <c r="LZ288"/>
      <c r="MA288"/>
      <c r="MB288"/>
      <c r="MC288"/>
      <c r="MD288"/>
      <c r="ME288"/>
      <c r="MF288"/>
      <c r="MG288"/>
      <c r="MH288"/>
      <c r="MI288"/>
      <c r="MJ288"/>
      <c r="MK288"/>
      <c r="ML288"/>
      <c r="MM288"/>
      <c r="MN288"/>
      <c r="MO288"/>
      <c r="MP288"/>
      <c r="MQ288"/>
      <c r="MR288"/>
      <c r="MS288"/>
      <c r="MT288"/>
      <c r="MU288"/>
      <c r="MV288"/>
      <c r="MW288"/>
      <c r="MX288"/>
      <c r="MY288"/>
      <c r="MZ288"/>
      <c r="NA288"/>
      <c r="NB288"/>
      <c r="NC288"/>
      <c r="ND288"/>
      <c r="NE288"/>
      <c r="NF288"/>
      <c r="NG288"/>
      <c r="NH288"/>
      <c r="NI288"/>
      <c r="NJ288"/>
      <c r="NK288"/>
      <c r="NL288"/>
      <c r="NM288"/>
      <c r="NN288"/>
      <c r="NO288"/>
      <c r="NP288"/>
      <c r="NQ288"/>
      <c r="NR288"/>
      <c r="NS288"/>
      <c r="NT288"/>
      <c r="NU288"/>
      <c r="NV288"/>
      <c r="NW288"/>
      <c r="NX288"/>
      <c r="NY288"/>
      <c r="NZ288"/>
      <c r="OA288"/>
      <c r="OB288"/>
      <c r="OC288"/>
      <c r="OD288"/>
      <c r="OE288"/>
      <c r="OF288"/>
      <c r="OG288"/>
      <c r="OH288"/>
      <c r="OI288"/>
      <c r="OJ288"/>
      <c r="OK288"/>
      <c r="OL288"/>
      <c r="OM288"/>
      <c r="ON288"/>
      <c r="OO288"/>
      <c r="OP288"/>
      <c r="OQ288"/>
      <c r="OR288"/>
      <c r="OS288"/>
      <c r="OT288"/>
      <c r="OU288"/>
      <c r="OV288"/>
      <c r="OW288"/>
      <c r="OX288"/>
      <c r="OY288"/>
      <c r="OZ288"/>
      <c r="PA288"/>
      <c r="PB288"/>
      <c r="PC288"/>
      <c r="PD288"/>
      <c r="PE288"/>
      <c r="PF288"/>
      <c r="PG288"/>
      <c r="PH288"/>
      <c r="PI288"/>
      <c r="PJ288"/>
      <c r="PK288"/>
      <c r="PL288"/>
      <c r="PM288"/>
      <c r="PN288"/>
      <c r="PO288"/>
      <c r="PP288"/>
      <c r="PQ288"/>
      <c r="PR288"/>
      <c r="PS288"/>
      <c r="PT288"/>
      <c r="PU288"/>
      <c r="PV288"/>
      <c r="PW288"/>
      <c r="PX288"/>
      <c r="PY288"/>
      <c r="PZ288"/>
      <c r="QA288"/>
      <c r="QB288"/>
      <c r="QC288"/>
      <c r="QD288"/>
      <c r="QE288"/>
      <c r="QF288"/>
      <c r="QG288"/>
      <c r="QH288"/>
      <c r="QI288"/>
      <c r="QJ288"/>
      <c r="QK288"/>
      <c r="QL288"/>
      <c r="QM288"/>
      <c r="QN288"/>
      <c r="QO288"/>
      <c r="QP288"/>
      <c r="QQ288"/>
      <c r="QR288"/>
      <c r="QS288"/>
      <c r="QT288"/>
      <c r="QU288"/>
      <c r="QV288"/>
      <c r="QW288"/>
      <c r="QX288"/>
      <c r="QY288"/>
      <c r="QZ288"/>
      <c r="RA288"/>
      <c r="RB288"/>
      <c r="RC288"/>
      <c r="RD288"/>
      <c r="RE288"/>
      <c r="RF288"/>
      <c r="RG288"/>
      <c r="RH288"/>
      <c r="RI288"/>
      <c r="RJ288"/>
      <c r="RK288"/>
      <c r="RL288"/>
      <c r="RM288"/>
      <c r="RN288"/>
      <c r="RO288"/>
      <c r="RP288"/>
      <c r="RQ288"/>
      <c r="RR288"/>
      <c r="RS288"/>
      <c r="RT288"/>
      <c r="RU288"/>
      <c r="RV288"/>
      <c r="RW288"/>
      <c r="RX288"/>
      <c r="RY288"/>
      <c r="RZ288"/>
      <c r="SA288"/>
      <c r="SB288"/>
      <c r="SC288"/>
      <c r="SD288"/>
      <c r="SE288"/>
      <c r="SF288"/>
      <c r="SG288"/>
      <c r="SH288"/>
      <c r="SI288"/>
      <c r="SJ288"/>
      <c r="SK288"/>
      <c r="SL288"/>
      <c r="SM288"/>
      <c r="SN288"/>
      <c r="SO288"/>
      <c r="SP288"/>
      <c r="SQ288"/>
      <c r="SR288"/>
      <c r="SS288"/>
      <c r="ST288"/>
      <c r="SU288"/>
      <c r="SV288"/>
      <c r="SW288"/>
      <c r="SX288"/>
      <c r="SY288"/>
      <c r="SZ288"/>
      <c r="TA288"/>
      <c r="TB288"/>
      <c r="TC288"/>
      <c r="TD288"/>
      <c r="TE288"/>
      <c r="TF288"/>
      <c r="TG288"/>
      <c r="TH288"/>
      <c r="TI288"/>
      <c r="TJ288"/>
      <c r="TK288"/>
      <c r="TL288"/>
      <c r="TM288"/>
      <c r="TN288"/>
      <c r="TO288"/>
      <c r="TP288"/>
      <c r="TQ288"/>
      <c r="TR288"/>
      <c r="TS288"/>
      <c r="TT288"/>
      <c r="TU288"/>
      <c r="TV288"/>
      <c r="TW288"/>
      <c r="TX288"/>
      <c r="TY288"/>
      <c r="TZ288"/>
      <c r="UA288"/>
      <c r="UB288"/>
      <c r="UC288"/>
      <c r="UD288"/>
      <c r="UE288"/>
      <c r="UF288"/>
      <c r="UG288"/>
      <c r="UH288"/>
      <c r="UI288"/>
      <c r="UJ288"/>
      <c r="UK288"/>
      <c r="UL288"/>
      <c r="UM288"/>
      <c r="UN288"/>
      <c r="UO288"/>
      <c r="UP288"/>
      <c r="UQ288"/>
      <c r="UR288"/>
      <c r="US288"/>
      <c r="UT288"/>
      <c r="UU288"/>
      <c r="UV288"/>
      <c r="UW288"/>
      <c r="UX288"/>
      <c r="UY288"/>
      <c r="UZ288"/>
      <c r="VA288"/>
      <c r="VB288"/>
      <c r="VC288"/>
      <c r="VD288"/>
      <c r="VE288"/>
      <c r="VF288"/>
      <c r="VG288"/>
      <c r="VH288"/>
      <c r="VI288"/>
      <c r="VJ288"/>
      <c r="VK288"/>
      <c r="VL288"/>
      <c r="VM288"/>
      <c r="VN288"/>
      <c r="VO288"/>
      <c r="VP288"/>
      <c r="VQ288"/>
      <c r="VR288"/>
      <c r="VS288"/>
      <c r="VT288"/>
      <c r="VU288"/>
      <c r="VV288"/>
      <c r="VW288"/>
      <c r="VX288"/>
      <c r="VY288"/>
      <c r="VZ288"/>
      <c r="WA288"/>
      <c r="WB288"/>
      <c r="WC288"/>
      <c r="WD288"/>
      <c r="WE288"/>
      <c r="WF288"/>
      <c r="WG288"/>
      <c r="WH288"/>
      <c r="WI288"/>
      <c r="WJ288"/>
      <c r="WK288"/>
      <c r="WL288"/>
      <c r="WM288"/>
      <c r="WN288"/>
      <c r="WO288"/>
      <c r="WP288"/>
      <c r="WQ288"/>
      <c r="WR288"/>
      <c r="WS288"/>
      <c r="WT288"/>
      <c r="WU288"/>
      <c r="WV288"/>
      <c r="WW288"/>
      <c r="WX288"/>
      <c r="WY288"/>
      <c r="WZ288"/>
      <c r="XA288"/>
      <c r="XB288"/>
      <c r="XC288"/>
      <c r="XD288"/>
      <c r="XE288"/>
      <c r="XF288"/>
      <c r="XG288"/>
      <c r="XH288"/>
      <c r="XI288"/>
      <c r="XJ288"/>
      <c r="XK288"/>
      <c r="XL288"/>
      <c r="XM288"/>
      <c r="XN288"/>
      <c r="XO288"/>
      <c r="XP288"/>
      <c r="XQ288"/>
      <c r="XR288"/>
      <c r="XS288"/>
      <c r="XT288"/>
      <c r="XU288"/>
      <c r="XV288"/>
      <c r="XW288"/>
      <c r="XX288"/>
      <c r="XY288"/>
      <c r="XZ288"/>
      <c r="YA288"/>
      <c r="YB288"/>
      <c r="YC288"/>
      <c r="YD288"/>
      <c r="YE288"/>
      <c r="YF288"/>
      <c r="YG288"/>
      <c r="YH288"/>
      <c r="YI288"/>
      <c r="YJ288"/>
      <c r="YK288"/>
      <c r="YL288"/>
      <c r="YM288"/>
      <c r="YN288"/>
      <c r="YO288"/>
      <c r="YP288"/>
      <c r="YQ288"/>
      <c r="YR288"/>
      <c r="YS288"/>
      <c r="YT288"/>
      <c r="YU288"/>
      <c r="YV288"/>
      <c r="YW288"/>
      <c r="YX288"/>
      <c r="YY288"/>
      <c r="YZ288"/>
      <c r="ZA288"/>
      <c r="ZB288"/>
      <c r="ZC288"/>
      <c r="ZD288"/>
      <c r="ZE288"/>
      <c r="ZF288"/>
      <c r="ZG288"/>
      <c r="ZH288"/>
      <c r="ZI288"/>
      <c r="ZJ288"/>
      <c r="ZK288"/>
      <c r="ZL288"/>
      <c r="ZM288"/>
      <c r="ZN288"/>
      <c r="ZO288"/>
      <c r="ZP288"/>
      <c r="ZQ288"/>
      <c r="ZR288"/>
      <c r="ZS288"/>
      <c r="ZT288"/>
      <c r="ZU288"/>
      <c r="ZV288"/>
      <c r="ZW288"/>
      <c r="ZX288"/>
      <c r="ZY288"/>
      <c r="ZZ288"/>
      <c r="AAA288"/>
      <c r="AAB288"/>
      <c r="AAC288"/>
      <c r="AAD288"/>
      <c r="AAE288"/>
      <c r="AAF288"/>
      <c r="AAG288"/>
      <c r="AAH288"/>
      <c r="AAI288"/>
      <c r="AAJ288"/>
      <c r="AAK288"/>
      <c r="AAL288"/>
      <c r="AAM288"/>
      <c r="AAN288"/>
      <c r="AAO288"/>
      <c r="AAP288"/>
      <c r="AAQ288"/>
      <c r="AAR288"/>
      <c r="AAS288"/>
      <c r="AAT288"/>
      <c r="AAU288"/>
      <c r="AAV288"/>
      <c r="AAW288"/>
      <c r="AAX288"/>
      <c r="AAY288"/>
      <c r="AAZ288"/>
      <c r="ABA288"/>
      <c r="ABB288"/>
      <c r="ABC288"/>
      <c r="ABD288"/>
      <c r="ABE288"/>
      <c r="ABF288"/>
      <c r="ABG288"/>
      <c r="ABH288"/>
      <c r="ABI288"/>
      <c r="ABJ288"/>
      <c r="ABK288"/>
      <c r="ABL288"/>
      <c r="ABM288"/>
      <c r="ABN288"/>
      <c r="ABO288"/>
      <c r="ABP288"/>
      <c r="ABQ288"/>
      <c r="ABR288"/>
      <c r="ABS288"/>
      <c r="ABT288"/>
      <c r="ABU288"/>
      <c r="ABV288"/>
      <c r="ABW288"/>
      <c r="ABX288"/>
      <c r="ABY288"/>
      <c r="ABZ288"/>
      <c r="ACA288"/>
      <c r="ACB288"/>
      <c r="ACC288"/>
      <c r="ACD288"/>
      <c r="ACE288"/>
      <c r="ACF288"/>
      <c r="ACG288"/>
      <c r="ACH288"/>
      <c r="ACI288"/>
      <c r="ACJ288"/>
      <c r="ACK288"/>
      <c r="ACL288"/>
      <c r="ACM288"/>
      <c r="ACN288"/>
      <c r="ACO288"/>
      <c r="ACP288"/>
      <c r="ACQ288"/>
      <c r="ACR288"/>
      <c r="ACS288"/>
      <c r="ACT288"/>
      <c r="ACU288"/>
      <c r="ACV288"/>
      <c r="ACW288"/>
      <c r="ACX288"/>
      <c r="ACY288"/>
      <c r="ACZ288"/>
      <c r="ADA288"/>
      <c r="ADB288"/>
      <c r="ADC288"/>
      <c r="ADD288"/>
      <c r="ADE288"/>
      <c r="ADF288"/>
      <c r="ADG288"/>
      <c r="ADH288"/>
      <c r="ADI288"/>
      <c r="ADJ288"/>
      <c r="ADK288"/>
      <c r="ADL288"/>
      <c r="ADM288"/>
      <c r="ADN288"/>
      <c r="ADO288"/>
      <c r="ADP288"/>
      <c r="ADQ288"/>
      <c r="ADR288"/>
      <c r="ADS288"/>
      <c r="ADT288"/>
      <c r="ADU288"/>
      <c r="ADV288"/>
      <c r="ADW288"/>
      <c r="ADX288"/>
      <c r="ADY288"/>
      <c r="ADZ288"/>
      <c r="AEA288"/>
      <c r="AEB288"/>
      <c r="AEC288"/>
      <c r="AED288"/>
      <c r="AEE288"/>
      <c r="AEF288"/>
      <c r="AEG288"/>
      <c r="AEH288"/>
      <c r="AEI288"/>
      <c r="AEJ288"/>
      <c r="AEK288"/>
      <c r="AEL288"/>
      <c r="AEM288"/>
      <c r="AEN288"/>
      <c r="AEO288"/>
      <c r="AEP288"/>
      <c r="AEQ288"/>
      <c r="AER288"/>
      <c r="AES288"/>
      <c r="AET288"/>
      <c r="AEU288"/>
      <c r="AEV288"/>
      <c r="AEW288"/>
      <c r="AEX288"/>
      <c r="AEY288"/>
      <c r="AEZ288"/>
      <c r="AFA288"/>
      <c r="AFB288"/>
      <c r="AFC288"/>
      <c r="AFD288"/>
      <c r="AFE288"/>
      <c r="AFF288"/>
      <c r="AFG288"/>
      <c r="AFH288"/>
      <c r="AFI288"/>
      <c r="AFJ288"/>
      <c r="AFK288"/>
      <c r="AFL288"/>
      <c r="AFM288"/>
      <c r="AFN288"/>
      <c r="AFO288"/>
      <c r="AFP288"/>
      <c r="AFQ288"/>
      <c r="AFR288"/>
      <c r="AFS288"/>
      <c r="AFT288"/>
      <c r="AFU288"/>
      <c r="AFV288"/>
      <c r="AFW288"/>
      <c r="AFX288"/>
      <c r="AFY288"/>
      <c r="AFZ288"/>
      <c r="AGA288"/>
      <c r="AGB288"/>
      <c r="AGC288"/>
      <c r="AGD288"/>
      <c r="AGE288"/>
      <c r="AGF288"/>
      <c r="AGG288"/>
      <c r="AGH288"/>
      <c r="AGI288"/>
      <c r="AGJ288"/>
      <c r="AGK288"/>
      <c r="AGL288"/>
      <c r="AGM288"/>
      <c r="AGN288"/>
      <c r="AGO288"/>
      <c r="AGP288"/>
      <c r="AGQ288"/>
      <c r="AGR288"/>
      <c r="AGS288"/>
      <c r="AGT288"/>
      <c r="AGU288"/>
      <c r="AGV288"/>
      <c r="AGW288"/>
      <c r="AGX288"/>
      <c r="AGY288"/>
      <c r="AGZ288"/>
      <c r="AHA288"/>
      <c r="AHB288"/>
      <c r="AHC288"/>
      <c r="AHD288"/>
      <c r="AHE288"/>
      <c r="AHF288"/>
      <c r="AHG288"/>
      <c r="AHH288"/>
      <c r="AHI288"/>
      <c r="AHJ288"/>
      <c r="AHK288"/>
      <c r="AHL288"/>
      <c r="AHM288"/>
      <c r="AHN288"/>
      <c r="AHO288"/>
      <c r="AHP288"/>
      <c r="AHQ288"/>
      <c r="AHR288"/>
      <c r="AHS288"/>
      <c r="AHT288"/>
      <c r="AHU288"/>
      <c r="AHV288"/>
      <c r="AHW288"/>
      <c r="AHX288"/>
      <c r="AHY288"/>
      <c r="AHZ288"/>
      <c r="AIA288"/>
      <c r="AIB288"/>
      <c r="AIC288"/>
      <c r="AID288"/>
      <c r="AIE288"/>
      <c r="AIF288"/>
      <c r="AIG288"/>
      <c r="AIH288"/>
      <c r="AII288"/>
      <c r="AIJ288"/>
      <c r="AIK288"/>
      <c r="AIL288"/>
      <c r="AIM288"/>
      <c r="AIN288"/>
      <c r="AIO288"/>
      <c r="AIP288"/>
      <c r="AIQ288"/>
      <c r="AIR288"/>
      <c r="AIS288"/>
      <c r="AIT288"/>
      <c r="AIU288"/>
      <c r="AIV288"/>
      <c r="AIW288"/>
      <c r="AIX288"/>
      <c r="AIY288"/>
      <c r="AIZ288"/>
      <c r="AJA288"/>
      <c r="AJB288"/>
      <c r="AJC288"/>
      <c r="AJD288"/>
      <c r="AJE288"/>
      <c r="AJF288"/>
      <c r="AJG288"/>
      <c r="AJH288"/>
      <c r="AJI288"/>
      <c r="AJJ288"/>
      <c r="AJK288"/>
      <c r="AJL288"/>
      <c r="AJM288"/>
      <c r="AJN288"/>
      <c r="AJO288"/>
      <c r="AJP288"/>
      <c r="AJQ288"/>
      <c r="AJR288"/>
      <c r="AJS288"/>
      <c r="AJT288"/>
      <c r="AJU288"/>
      <c r="AJV288"/>
      <c r="AJW288"/>
      <c r="AJX288"/>
      <c r="AJY288"/>
      <c r="AJZ288"/>
      <c r="AKA288"/>
      <c r="AKB288"/>
      <c r="AKC288"/>
      <c r="AKD288"/>
      <c r="AKE288"/>
      <c r="AKF288"/>
      <c r="AKG288"/>
      <c r="AKH288"/>
      <c r="AKI288"/>
      <c r="AKJ288"/>
      <c r="AKK288"/>
      <c r="AKL288"/>
      <c r="AKM288"/>
      <c r="AKN288"/>
      <c r="AKO288"/>
      <c r="AKP288"/>
      <c r="AKQ288"/>
      <c r="AKR288"/>
      <c r="AKS288"/>
      <c r="AKT288"/>
      <c r="AKU288"/>
      <c r="AKV288"/>
      <c r="AKW288"/>
      <c r="AKX288"/>
      <c r="AKY288"/>
      <c r="AKZ288"/>
      <c r="ALA288"/>
      <c r="ALB288"/>
      <c r="ALC288"/>
      <c r="ALD288"/>
      <c r="ALE288"/>
      <c r="ALF288"/>
      <c r="ALG288"/>
      <c r="ALH288"/>
      <c r="ALI288"/>
      <c r="ALJ288"/>
      <c r="ALK288"/>
      <c r="ALL288"/>
      <c r="ALM288"/>
      <c r="ALN288"/>
      <c r="ALO288"/>
      <c r="ALP288"/>
      <c r="ALQ288"/>
      <c r="ALR288"/>
      <c r="ALS288"/>
      <c r="ALT288"/>
      <c r="ALU288"/>
      <c r="ALV288"/>
      <c r="ALW288"/>
      <c r="ALX288"/>
      <c r="ALY288"/>
      <c r="ALZ288"/>
      <c r="AMA288"/>
      <c r="AMB288"/>
      <c r="AMC288"/>
      <c r="AMD288"/>
      <c r="AME288"/>
      <c r="AMF288"/>
      <c r="AMG288"/>
    </row>
    <row r="289" spans="1:1021" ht="24.75" customHeight="1" x14ac:dyDescent="0.2">
      <c r="A289" s="114" t="s">
        <v>488</v>
      </c>
      <c r="B289" s="115" t="s">
        <v>305</v>
      </c>
      <c r="C289" s="121">
        <v>1020</v>
      </c>
      <c r="D289" s="117" t="s">
        <v>655</v>
      </c>
      <c r="E289" s="118" t="s">
        <v>642</v>
      </c>
      <c r="F289" s="102">
        <v>1.19</v>
      </c>
      <c r="G289" s="119">
        <v>14.28</v>
      </c>
      <c r="H289" s="132"/>
      <c r="I289" s="120">
        <f t="shared" si="6"/>
        <v>0</v>
      </c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  <c r="JB289"/>
      <c r="JC289"/>
      <c r="JD289"/>
      <c r="JE289"/>
      <c r="JF289"/>
      <c r="JG289"/>
      <c r="JH289"/>
      <c r="JI289"/>
      <c r="JJ289"/>
      <c r="JK289"/>
      <c r="JL289"/>
      <c r="JM289"/>
      <c r="JN289"/>
      <c r="JO289"/>
      <c r="JP289"/>
      <c r="JQ289"/>
      <c r="JR289"/>
      <c r="JS289"/>
      <c r="JT289"/>
      <c r="JU289"/>
      <c r="JV289"/>
      <c r="JW289"/>
      <c r="JX289"/>
      <c r="JY289"/>
      <c r="JZ289"/>
      <c r="KA289"/>
      <c r="KB289"/>
      <c r="KC289"/>
      <c r="KD289"/>
      <c r="KE289"/>
      <c r="KF289"/>
      <c r="KG289"/>
      <c r="KH289"/>
      <c r="KI289"/>
      <c r="KJ289"/>
      <c r="KK289"/>
      <c r="KL289"/>
      <c r="KM289"/>
      <c r="KN289"/>
      <c r="KO289"/>
      <c r="KP289"/>
      <c r="KQ289"/>
      <c r="KR289"/>
      <c r="KS289"/>
      <c r="KT289"/>
      <c r="KU289"/>
      <c r="KV289"/>
      <c r="KW289"/>
      <c r="KX289"/>
      <c r="KY289"/>
      <c r="KZ289"/>
      <c r="LA289"/>
      <c r="LB289"/>
      <c r="LC289"/>
      <c r="LD289"/>
      <c r="LE289"/>
      <c r="LF289"/>
      <c r="LG289"/>
      <c r="LH289"/>
      <c r="LI289"/>
      <c r="LJ289"/>
      <c r="LK289"/>
      <c r="LL289"/>
      <c r="LM289"/>
      <c r="LN289"/>
      <c r="LO289"/>
      <c r="LP289"/>
      <c r="LQ289"/>
      <c r="LR289"/>
      <c r="LS289"/>
      <c r="LT289"/>
      <c r="LU289"/>
      <c r="LV289"/>
      <c r="LW289"/>
      <c r="LX289"/>
      <c r="LY289"/>
      <c r="LZ289"/>
      <c r="MA289"/>
      <c r="MB289"/>
      <c r="MC289"/>
      <c r="MD289"/>
      <c r="ME289"/>
      <c r="MF289"/>
      <c r="MG289"/>
      <c r="MH289"/>
      <c r="MI289"/>
      <c r="MJ289"/>
      <c r="MK289"/>
      <c r="ML289"/>
      <c r="MM289"/>
      <c r="MN289"/>
      <c r="MO289"/>
      <c r="MP289"/>
      <c r="MQ289"/>
      <c r="MR289"/>
      <c r="MS289"/>
      <c r="MT289"/>
      <c r="MU289"/>
      <c r="MV289"/>
      <c r="MW289"/>
      <c r="MX289"/>
      <c r="MY289"/>
      <c r="MZ289"/>
      <c r="NA289"/>
      <c r="NB289"/>
      <c r="NC289"/>
      <c r="ND289"/>
      <c r="NE289"/>
      <c r="NF289"/>
      <c r="NG289"/>
      <c r="NH289"/>
      <c r="NI289"/>
      <c r="NJ289"/>
      <c r="NK289"/>
      <c r="NL289"/>
      <c r="NM289"/>
      <c r="NN289"/>
      <c r="NO289"/>
      <c r="NP289"/>
      <c r="NQ289"/>
      <c r="NR289"/>
      <c r="NS289"/>
      <c r="NT289"/>
      <c r="NU289"/>
      <c r="NV289"/>
      <c r="NW289"/>
      <c r="NX289"/>
      <c r="NY289"/>
      <c r="NZ289"/>
      <c r="OA289"/>
      <c r="OB289"/>
      <c r="OC289"/>
      <c r="OD289"/>
      <c r="OE289"/>
      <c r="OF289"/>
      <c r="OG289"/>
      <c r="OH289"/>
      <c r="OI289"/>
      <c r="OJ289"/>
      <c r="OK289"/>
      <c r="OL289"/>
      <c r="OM289"/>
      <c r="ON289"/>
      <c r="OO289"/>
      <c r="OP289"/>
      <c r="OQ289"/>
      <c r="OR289"/>
      <c r="OS289"/>
      <c r="OT289"/>
      <c r="OU289"/>
      <c r="OV289"/>
      <c r="OW289"/>
      <c r="OX289"/>
      <c r="OY289"/>
      <c r="OZ289"/>
      <c r="PA289"/>
      <c r="PB289"/>
      <c r="PC289"/>
      <c r="PD289"/>
      <c r="PE289"/>
      <c r="PF289"/>
      <c r="PG289"/>
      <c r="PH289"/>
      <c r="PI289"/>
      <c r="PJ289"/>
      <c r="PK289"/>
      <c r="PL289"/>
      <c r="PM289"/>
      <c r="PN289"/>
      <c r="PO289"/>
      <c r="PP289"/>
      <c r="PQ289"/>
      <c r="PR289"/>
      <c r="PS289"/>
      <c r="PT289"/>
      <c r="PU289"/>
      <c r="PV289"/>
      <c r="PW289"/>
      <c r="PX289"/>
      <c r="PY289"/>
      <c r="PZ289"/>
      <c r="QA289"/>
      <c r="QB289"/>
      <c r="QC289"/>
      <c r="QD289"/>
      <c r="QE289"/>
      <c r="QF289"/>
      <c r="QG289"/>
      <c r="QH289"/>
      <c r="QI289"/>
      <c r="QJ289"/>
      <c r="QK289"/>
      <c r="QL289"/>
      <c r="QM289"/>
      <c r="QN289"/>
      <c r="QO289"/>
      <c r="QP289"/>
      <c r="QQ289"/>
      <c r="QR289"/>
      <c r="QS289"/>
      <c r="QT289"/>
      <c r="QU289"/>
      <c r="QV289"/>
      <c r="QW289"/>
      <c r="QX289"/>
      <c r="QY289"/>
      <c r="QZ289"/>
      <c r="RA289"/>
      <c r="RB289"/>
      <c r="RC289"/>
      <c r="RD289"/>
      <c r="RE289"/>
      <c r="RF289"/>
      <c r="RG289"/>
      <c r="RH289"/>
      <c r="RI289"/>
      <c r="RJ289"/>
      <c r="RK289"/>
      <c r="RL289"/>
      <c r="RM289"/>
      <c r="RN289"/>
      <c r="RO289"/>
      <c r="RP289"/>
      <c r="RQ289"/>
      <c r="RR289"/>
      <c r="RS289"/>
      <c r="RT289"/>
      <c r="RU289"/>
      <c r="RV289"/>
      <c r="RW289"/>
      <c r="RX289"/>
      <c r="RY289"/>
      <c r="RZ289"/>
      <c r="SA289"/>
      <c r="SB289"/>
      <c r="SC289"/>
      <c r="SD289"/>
      <c r="SE289"/>
      <c r="SF289"/>
      <c r="SG289"/>
      <c r="SH289"/>
      <c r="SI289"/>
      <c r="SJ289"/>
      <c r="SK289"/>
      <c r="SL289"/>
      <c r="SM289"/>
      <c r="SN289"/>
      <c r="SO289"/>
      <c r="SP289"/>
      <c r="SQ289"/>
      <c r="SR289"/>
      <c r="SS289"/>
      <c r="ST289"/>
      <c r="SU289"/>
      <c r="SV289"/>
      <c r="SW289"/>
      <c r="SX289"/>
      <c r="SY289"/>
      <c r="SZ289"/>
      <c r="TA289"/>
      <c r="TB289"/>
      <c r="TC289"/>
      <c r="TD289"/>
      <c r="TE289"/>
      <c r="TF289"/>
      <c r="TG289"/>
      <c r="TH289"/>
      <c r="TI289"/>
      <c r="TJ289"/>
      <c r="TK289"/>
      <c r="TL289"/>
      <c r="TM289"/>
      <c r="TN289"/>
      <c r="TO289"/>
      <c r="TP289"/>
      <c r="TQ289"/>
      <c r="TR289"/>
      <c r="TS289"/>
      <c r="TT289"/>
      <c r="TU289"/>
      <c r="TV289"/>
      <c r="TW289"/>
      <c r="TX289"/>
      <c r="TY289"/>
      <c r="TZ289"/>
      <c r="UA289"/>
      <c r="UB289"/>
      <c r="UC289"/>
      <c r="UD289"/>
      <c r="UE289"/>
      <c r="UF289"/>
      <c r="UG289"/>
      <c r="UH289"/>
      <c r="UI289"/>
      <c r="UJ289"/>
      <c r="UK289"/>
      <c r="UL289"/>
      <c r="UM289"/>
      <c r="UN289"/>
      <c r="UO289"/>
      <c r="UP289"/>
      <c r="UQ289"/>
      <c r="UR289"/>
      <c r="US289"/>
      <c r="UT289"/>
      <c r="UU289"/>
      <c r="UV289"/>
      <c r="UW289"/>
      <c r="UX289"/>
      <c r="UY289"/>
      <c r="UZ289"/>
      <c r="VA289"/>
      <c r="VB289"/>
      <c r="VC289"/>
      <c r="VD289"/>
      <c r="VE289"/>
      <c r="VF289"/>
      <c r="VG289"/>
      <c r="VH289"/>
      <c r="VI289"/>
      <c r="VJ289"/>
      <c r="VK289"/>
      <c r="VL289"/>
      <c r="VM289"/>
      <c r="VN289"/>
      <c r="VO289"/>
      <c r="VP289"/>
      <c r="VQ289"/>
      <c r="VR289"/>
      <c r="VS289"/>
      <c r="VT289"/>
      <c r="VU289"/>
      <c r="VV289"/>
      <c r="VW289"/>
      <c r="VX289"/>
      <c r="VY289"/>
      <c r="VZ289"/>
      <c r="WA289"/>
      <c r="WB289"/>
      <c r="WC289"/>
      <c r="WD289"/>
      <c r="WE289"/>
      <c r="WF289"/>
      <c r="WG289"/>
      <c r="WH289"/>
      <c r="WI289"/>
      <c r="WJ289"/>
      <c r="WK289"/>
      <c r="WL289"/>
      <c r="WM289"/>
      <c r="WN289"/>
      <c r="WO289"/>
      <c r="WP289"/>
      <c r="WQ289"/>
      <c r="WR289"/>
      <c r="WS289"/>
      <c r="WT289"/>
      <c r="WU289"/>
      <c r="WV289"/>
      <c r="WW289"/>
      <c r="WX289"/>
      <c r="WY289"/>
      <c r="WZ289"/>
      <c r="XA289"/>
      <c r="XB289"/>
      <c r="XC289"/>
      <c r="XD289"/>
      <c r="XE289"/>
      <c r="XF289"/>
      <c r="XG289"/>
      <c r="XH289"/>
      <c r="XI289"/>
      <c r="XJ289"/>
      <c r="XK289"/>
      <c r="XL289"/>
      <c r="XM289"/>
      <c r="XN289"/>
      <c r="XO289"/>
      <c r="XP289"/>
      <c r="XQ289"/>
      <c r="XR289"/>
      <c r="XS289"/>
      <c r="XT289"/>
      <c r="XU289"/>
      <c r="XV289"/>
      <c r="XW289"/>
      <c r="XX289"/>
      <c r="XY289"/>
      <c r="XZ289"/>
      <c r="YA289"/>
      <c r="YB289"/>
      <c r="YC289"/>
      <c r="YD289"/>
      <c r="YE289"/>
      <c r="YF289"/>
      <c r="YG289"/>
      <c r="YH289"/>
      <c r="YI289"/>
      <c r="YJ289"/>
      <c r="YK289"/>
      <c r="YL289"/>
      <c r="YM289"/>
      <c r="YN289"/>
      <c r="YO289"/>
      <c r="YP289"/>
      <c r="YQ289"/>
      <c r="YR289"/>
      <c r="YS289"/>
      <c r="YT289"/>
      <c r="YU289"/>
      <c r="YV289"/>
      <c r="YW289"/>
      <c r="YX289"/>
      <c r="YY289"/>
      <c r="YZ289"/>
      <c r="ZA289"/>
      <c r="ZB289"/>
      <c r="ZC289"/>
      <c r="ZD289"/>
      <c r="ZE289"/>
      <c r="ZF289"/>
      <c r="ZG289"/>
      <c r="ZH289"/>
      <c r="ZI289"/>
      <c r="ZJ289"/>
      <c r="ZK289"/>
      <c r="ZL289"/>
      <c r="ZM289"/>
      <c r="ZN289"/>
      <c r="ZO289"/>
      <c r="ZP289"/>
      <c r="ZQ289"/>
      <c r="ZR289"/>
      <c r="ZS289"/>
      <c r="ZT289"/>
      <c r="ZU289"/>
      <c r="ZV289"/>
      <c r="ZW289"/>
      <c r="ZX289"/>
      <c r="ZY289"/>
      <c r="ZZ289"/>
      <c r="AAA289"/>
      <c r="AAB289"/>
      <c r="AAC289"/>
      <c r="AAD289"/>
      <c r="AAE289"/>
      <c r="AAF289"/>
      <c r="AAG289"/>
      <c r="AAH289"/>
      <c r="AAI289"/>
      <c r="AAJ289"/>
      <c r="AAK289"/>
      <c r="AAL289"/>
      <c r="AAM289"/>
      <c r="AAN289"/>
      <c r="AAO289"/>
      <c r="AAP289"/>
      <c r="AAQ289"/>
      <c r="AAR289"/>
      <c r="AAS289"/>
      <c r="AAT289"/>
      <c r="AAU289"/>
      <c r="AAV289"/>
      <c r="AAW289"/>
      <c r="AAX289"/>
      <c r="AAY289"/>
      <c r="AAZ289"/>
      <c r="ABA289"/>
      <c r="ABB289"/>
      <c r="ABC289"/>
      <c r="ABD289"/>
      <c r="ABE289"/>
      <c r="ABF289"/>
      <c r="ABG289"/>
      <c r="ABH289"/>
      <c r="ABI289"/>
      <c r="ABJ289"/>
      <c r="ABK289"/>
      <c r="ABL289"/>
      <c r="ABM289"/>
      <c r="ABN289"/>
      <c r="ABO289"/>
      <c r="ABP289"/>
      <c r="ABQ289"/>
      <c r="ABR289"/>
      <c r="ABS289"/>
      <c r="ABT289"/>
      <c r="ABU289"/>
      <c r="ABV289"/>
      <c r="ABW289"/>
      <c r="ABX289"/>
      <c r="ABY289"/>
      <c r="ABZ289"/>
      <c r="ACA289"/>
      <c r="ACB289"/>
      <c r="ACC289"/>
      <c r="ACD289"/>
      <c r="ACE289"/>
      <c r="ACF289"/>
      <c r="ACG289"/>
      <c r="ACH289"/>
      <c r="ACI289"/>
      <c r="ACJ289"/>
      <c r="ACK289"/>
      <c r="ACL289"/>
      <c r="ACM289"/>
      <c r="ACN289"/>
      <c r="ACO289"/>
      <c r="ACP289"/>
      <c r="ACQ289"/>
      <c r="ACR289"/>
      <c r="ACS289"/>
      <c r="ACT289"/>
      <c r="ACU289"/>
      <c r="ACV289"/>
      <c r="ACW289"/>
      <c r="ACX289"/>
      <c r="ACY289"/>
      <c r="ACZ289"/>
      <c r="ADA289"/>
      <c r="ADB289"/>
      <c r="ADC289"/>
      <c r="ADD289"/>
      <c r="ADE289"/>
      <c r="ADF289"/>
      <c r="ADG289"/>
      <c r="ADH289"/>
      <c r="ADI289"/>
      <c r="ADJ289"/>
      <c r="ADK289"/>
      <c r="ADL289"/>
      <c r="ADM289"/>
      <c r="ADN289"/>
      <c r="ADO289"/>
      <c r="ADP289"/>
      <c r="ADQ289"/>
      <c r="ADR289"/>
      <c r="ADS289"/>
      <c r="ADT289"/>
      <c r="ADU289"/>
      <c r="ADV289"/>
      <c r="ADW289"/>
      <c r="ADX289"/>
      <c r="ADY289"/>
      <c r="ADZ289"/>
      <c r="AEA289"/>
      <c r="AEB289"/>
      <c r="AEC289"/>
      <c r="AED289"/>
      <c r="AEE289"/>
      <c r="AEF289"/>
      <c r="AEG289"/>
      <c r="AEH289"/>
      <c r="AEI289"/>
      <c r="AEJ289"/>
      <c r="AEK289"/>
      <c r="AEL289"/>
      <c r="AEM289"/>
      <c r="AEN289"/>
      <c r="AEO289"/>
      <c r="AEP289"/>
      <c r="AEQ289"/>
      <c r="AER289"/>
      <c r="AES289"/>
      <c r="AET289"/>
      <c r="AEU289"/>
      <c r="AEV289"/>
      <c r="AEW289"/>
      <c r="AEX289"/>
      <c r="AEY289"/>
      <c r="AEZ289"/>
      <c r="AFA289"/>
      <c r="AFB289"/>
      <c r="AFC289"/>
      <c r="AFD289"/>
      <c r="AFE289"/>
      <c r="AFF289"/>
      <c r="AFG289"/>
      <c r="AFH289"/>
      <c r="AFI289"/>
      <c r="AFJ289"/>
      <c r="AFK289"/>
      <c r="AFL289"/>
      <c r="AFM289"/>
      <c r="AFN289"/>
      <c r="AFO289"/>
      <c r="AFP289"/>
      <c r="AFQ289"/>
      <c r="AFR289"/>
      <c r="AFS289"/>
      <c r="AFT289"/>
      <c r="AFU289"/>
      <c r="AFV289"/>
      <c r="AFW289"/>
      <c r="AFX289"/>
      <c r="AFY289"/>
      <c r="AFZ289"/>
      <c r="AGA289"/>
      <c r="AGB289"/>
      <c r="AGC289"/>
      <c r="AGD289"/>
      <c r="AGE289"/>
      <c r="AGF289"/>
      <c r="AGG289"/>
      <c r="AGH289"/>
      <c r="AGI289"/>
      <c r="AGJ289"/>
      <c r="AGK289"/>
      <c r="AGL289"/>
      <c r="AGM289"/>
      <c r="AGN289"/>
      <c r="AGO289"/>
      <c r="AGP289"/>
      <c r="AGQ289"/>
      <c r="AGR289"/>
      <c r="AGS289"/>
      <c r="AGT289"/>
      <c r="AGU289"/>
      <c r="AGV289"/>
      <c r="AGW289"/>
      <c r="AGX289"/>
      <c r="AGY289"/>
      <c r="AGZ289"/>
      <c r="AHA289"/>
      <c r="AHB289"/>
      <c r="AHC289"/>
      <c r="AHD289"/>
      <c r="AHE289"/>
      <c r="AHF289"/>
      <c r="AHG289"/>
      <c r="AHH289"/>
      <c r="AHI289"/>
      <c r="AHJ289"/>
      <c r="AHK289"/>
      <c r="AHL289"/>
      <c r="AHM289"/>
      <c r="AHN289"/>
      <c r="AHO289"/>
      <c r="AHP289"/>
      <c r="AHQ289"/>
      <c r="AHR289"/>
      <c r="AHS289"/>
      <c r="AHT289"/>
      <c r="AHU289"/>
      <c r="AHV289"/>
      <c r="AHW289"/>
      <c r="AHX289"/>
      <c r="AHY289"/>
      <c r="AHZ289"/>
      <c r="AIA289"/>
      <c r="AIB289"/>
      <c r="AIC289"/>
      <c r="AID289"/>
      <c r="AIE289"/>
      <c r="AIF289"/>
      <c r="AIG289"/>
      <c r="AIH289"/>
      <c r="AII289"/>
      <c r="AIJ289"/>
      <c r="AIK289"/>
      <c r="AIL289"/>
      <c r="AIM289"/>
      <c r="AIN289"/>
      <c r="AIO289"/>
      <c r="AIP289"/>
      <c r="AIQ289"/>
      <c r="AIR289"/>
      <c r="AIS289"/>
      <c r="AIT289"/>
      <c r="AIU289"/>
      <c r="AIV289"/>
      <c r="AIW289"/>
      <c r="AIX289"/>
      <c r="AIY289"/>
      <c r="AIZ289"/>
      <c r="AJA289"/>
      <c r="AJB289"/>
      <c r="AJC289"/>
      <c r="AJD289"/>
      <c r="AJE289"/>
      <c r="AJF289"/>
      <c r="AJG289"/>
      <c r="AJH289"/>
      <c r="AJI289"/>
      <c r="AJJ289"/>
      <c r="AJK289"/>
      <c r="AJL289"/>
      <c r="AJM289"/>
      <c r="AJN289"/>
      <c r="AJO289"/>
      <c r="AJP289"/>
      <c r="AJQ289"/>
      <c r="AJR289"/>
      <c r="AJS289"/>
      <c r="AJT289"/>
      <c r="AJU289"/>
      <c r="AJV289"/>
      <c r="AJW289"/>
      <c r="AJX289"/>
      <c r="AJY289"/>
      <c r="AJZ289"/>
      <c r="AKA289"/>
      <c r="AKB289"/>
      <c r="AKC289"/>
      <c r="AKD289"/>
      <c r="AKE289"/>
      <c r="AKF289"/>
      <c r="AKG289"/>
      <c r="AKH289"/>
      <c r="AKI289"/>
      <c r="AKJ289"/>
      <c r="AKK289"/>
      <c r="AKL289"/>
      <c r="AKM289"/>
      <c r="AKN289"/>
      <c r="AKO289"/>
      <c r="AKP289"/>
      <c r="AKQ289"/>
      <c r="AKR289"/>
      <c r="AKS289"/>
      <c r="AKT289"/>
      <c r="AKU289"/>
      <c r="AKV289"/>
      <c r="AKW289"/>
      <c r="AKX289"/>
      <c r="AKY289"/>
      <c r="AKZ289"/>
      <c r="ALA289"/>
      <c r="ALB289"/>
      <c r="ALC289"/>
      <c r="ALD289"/>
      <c r="ALE289"/>
      <c r="ALF289"/>
      <c r="ALG289"/>
      <c r="ALH289"/>
      <c r="ALI289"/>
      <c r="ALJ289"/>
      <c r="ALK289"/>
      <c r="ALL289"/>
      <c r="ALM289"/>
      <c r="ALN289"/>
      <c r="ALO289"/>
      <c r="ALP289"/>
      <c r="ALQ289"/>
      <c r="ALR289"/>
      <c r="ALS289"/>
      <c r="ALT289"/>
      <c r="ALU289"/>
      <c r="ALV289"/>
      <c r="ALW289"/>
      <c r="ALX289"/>
      <c r="ALY289"/>
      <c r="ALZ289"/>
      <c r="AMA289"/>
      <c r="AMB289"/>
      <c r="AMC289"/>
      <c r="AMD289"/>
      <c r="AME289"/>
      <c r="AMF289"/>
      <c r="AMG289"/>
    </row>
    <row r="290" spans="1:1021" ht="24.75" customHeight="1" x14ac:dyDescent="0.2">
      <c r="A290" s="114" t="s">
        <v>488</v>
      </c>
      <c r="B290" s="115" t="s">
        <v>305</v>
      </c>
      <c r="C290" s="121">
        <v>21127</v>
      </c>
      <c r="D290" s="117" t="s">
        <v>691</v>
      </c>
      <c r="E290" s="118" t="s">
        <v>500</v>
      </c>
      <c r="F290" s="102">
        <v>8.9999999999999993E-3</v>
      </c>
      <c r="G290" s="119">
        <v>0.10799999999999998</v>
      </c>
      <c r="H290" s="132"/>
      <c r="I290" s="120">
        <f t="shared" si="6"/>
        <v>0</v>
      </c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  <c r="JB290"/>
      <c r="JC290"/>
      <c r="JD290"/>
      <c r="JE290"/>
      <c r="JF290"/>
      <c r="JG290"/>
      <c r="JH290"/>
      <c r="JI290"/>
      <c r="JJ290"/>
      <c r="JK290"/>
      <c r="JL290"/>
      <c r="JM290"/>
      <c r="JN290"/>
      <c r="JO290"/>
      <c r="JP290"/>
      <c r="JQ290"/>
      <c r="JR290"/>
      <c r="JS290"/>
      <c r="JT290"/>
      <c r="JU290"/>
      <c r="JV290"/>
      <c r="JW290"/>
      <c r="JX290"/>
      <c r="JY290"/>
      <c r="JZ290"/>
      <c r="KA290"/>
      <c r="KB290"/>
      <c r="KC290"/>
      <c r="KD290"/>
      <c r="KE290"/>
      <c r="KF290"/>
      <c r="KG290"/>
      <c r="KH290"/>
      <c r="KI290"/>
      <c r="KJ290"/>
      <c r="KK290"/>
      <c r="KL290"/>
      <c r="KM290"/>
      <c r="KN290"/>
      <c r="KO290"/>
      <c r="KP290"/>
      <c r="KQ290"/>
      <c r="KR290"/>
      <c r="KS290"/>
      <c r="KT290"/>
      <c r="KU290"/>
      <c r="KV290"/>
      <c r="KW290"/>
      <c r="KX290"/>
      <c r="KY290"/>
      <c r="KZ290"/>
      <c r="LA290"/>
      <c r="LB290"/>
      <c r="LC290"/>
      <c r="LD290"/>
      <c r="LE290"/>
      <c r="LF290"/>
      <c r="LG290"/>
      <c r="LH290"/>
      <c r="LI290"/>
      <c r="LJ290"/>
      <c r="LK290"/>
      <c r="LL290"/>
      <c r="LM290"/>
      <c r="LN290"/>
      <c r="LO290"/>
      <c r="LP290"/>
      <c r="LQ290"/>
      <c r="LR290"/>
      <c r="LS290"/>
      <c r="LT290"/>
      <c r="LU290"/>
      <c r="LV290"/>
      <c r="LW290"/>
      <c r="LX290"/>
      <c r="LY290"/>
      <c r="LZ290"/>
      <c r="MA290"/>
      <c r="MB290"/>
      <c r="MC290"/>
      <c r="MD290"/>
      <c r="ME290"/>
      <c r="MF290"/>
      <c r="MG290"/>
      <c r="MH290"/>
      <c r="MI290"/>
      <c r="MJ290"/>
      <c r="MK290"/>
      <c r="ML290"/>
      <c r="MM290"/>
      <c r="MN290"/>
      <c r="MO290"/>
      <c r="MP290"/>
      <c r="MQ290"/>
      <c r="MR290"/>
      <c r="MS290"/>
      <c r="MT290"/>
      <c r="MU290"/>
      <c r="MV290"/>
      <c r="MW290"/>
      <c r="MX290"/>
      <c r="MY290"/>
      <c r="MZ290"/>
      <c r="NA290"/>
      <c r="NB290"/>
      <c r="NC290"/>
      <c r="ND290"/>
      <c r="NE290"/>
      <c r="NF290"/>
      <c r="NG290"/>
      <c r="NH290"/>
      <c r="NI290"/>
      <c r="NJ290"/>
      <c r="NK290"/>
      <c r="NL290"/>
      <c r="NM290"/>
      <c r="NN290"/>
      <c r="NO290"/>
      <c r="NP290"/>
      <c r="NQ290"/>
      <c r="NR290"/>
      <c r="NS290"/>
      <c r="NT290"/>
      <c r="NU290"/>
      <c r="NV290"/>
      <c r="NW290"/>
      <c r="NX290"/>
      <c r="NY290"/>
      <c r="NZ290"/>
      <c r="OA290"/>
      <c r="OB290"/>
      <c r="OC290"/>
      <c r="OD290"/>
      <c r="OE290"/>
      <c r="OF290"/>
      <c r="OG290"/>
      <c r="OH290"/>
      <c r="OI290"/>
      <c r="OJ290"/>
      <c r="OK290"/>
      <c r="OL290"/>
      <c r="OM290"/>
      <c r="ON290"/>
      <c r="OO290"/>
      <c r="OP290"/>
      <c r="OQ290"/>
      <c r="OR290"/>
      <c r="OS290"/>
      <c r="OT290"/>
      <c r="OU290"/>
      <c r="OV290"/>
      <c r="OW290"/>
      <c r="OX290"/>
      <c r="OY290"/>
      <c r="OZ290"/>
      <c r="PA290"/>
      <c r="PB290"/>
      <c r="PC290"/>
      <c r="PD290"/>
      <c r="PE290"/>
      <c r="PF290"/>
      <c r="PG290"/>
      <c r="PH290"/>
      <c r="PI290"/>
      <c r="PJ290"/>
      <c r="PK290"/>
      <c r="PL290"/>
      <c r="PM290"/>
      <c r="PN290"/>
      <c r="PO290"/>
      <c r="PP290"/>
      <c r="PQ290"/>
      <c r="PR290"/>
      <c r="PS290"/>
      <c r="PT290"/>
      <c r="PU290"/>
      <c r="PV290"/>
      <c r="PW290"/>
      <c r="PX290"/>
      <c r="PY290"/>
      <c r="PZ290"/>
      <c r="QA290"/>
      <c r="QB290"/>
      <c r="QC290"/>
      <c r="QD290"/>
      <c r="QE290"/>
      <c r="QF290"/>
      <c r="QG290"/>
      <c r="QH290"/>
      <c r="QI290"/>
      <c r="QJ290"/>
      <c r="QK290"/>
      <c r="QL290"/>
      <c r="QM290"/>
      <c r="QN290"/>
      <c r="QO290"/>
      <c r="QP290"/>
      <c r="QQ290"/>
      <c r="QR290"/>
      <c r="QS290"/>
      <c r="QT290"/>
      <c r="QU290"/>
      <c r="QV290"/>
      <c r="QW290"/>
      <c r="QX290"/>
      <c r="QY290"/>
      <c r="QZ290"/>
      <c r="RA290"/>
      <c r="RB290"/>
      <c r="RC290"/>
      <c r="RD290"/>
      <c r="RE290"/>
      <c r="RF290"/>
      <c r="RG290"/>
      <c r="RH290"/>
      <c r="RI290"/>
      <c r="RJ290"/>
      <c r="RK290"/>
      <c r="RL290"/>
      <c r="RM290"/>
      <c r="RN290"/>
      <c r="RO290"/>
      <c r="RP290"/>
      <c r="RQ290"/>
      <c r="RR290"/>
      <c r="RS290"/>
      <c r="RT290"/>
      <c r="RU290"/>
      <c r="RV290"/>
      <c r="RW290"/>
      <c r="RX290"/>
      <c r="RY290"/>
      <c r="RZ290"/>
      <c r="SA290"/>
      <c r="SB290"/>
      <c r="SC290"/>
      <c r="SD290"/>
      <c r="SE290"/>
      <c r="SF290"/>
      <c r="SG290"/>
      <c r="SH290"/>
      <c r="SI290"/>
      <c r="SJ290"/>
      <c r="SK290"/>
      <c r="SL290"/>
      <c r="SM290"/>
      <c r="SN290"/>
      <c r="SO290"/>
      <c r="SP290"/>
      <c r="SQ290"/>
      <c r="SR290"/>
      <c r="SS290"/>
      <c r="ST290"/>
      <c r="SU290"/>
      <c r="SV290"/>
      <c r="SW290"/>
      <c r="SX290"/>
      <c r="SY290"/>
      <c r="SZ290"/>
      <c r="TA290"/>
      <c r="TB290"/>
      <c r="TC290"/>
      <c r="TD290"/>
      <c r="TE290"/>
      <c r="TF290"/>
      <c r="TG290"/>
      <c r="TH290"/>
      <c r="TI290"/>
      <c r="TJ290"/>
      <c r="TK290"/>
      <c r="TL290"/>
      <c r="TM290"/>
      <c r="TN290"/>
      <c r="TO290"/>
      <c r="TP290"/>
      <c r="TQ290"/>
      <c r="TR290"/>
      <c r="TS290"/>
      <c r="TT290"/>
      <c r="TU290"/>
      <c r="TV290"/>
      <c r="TW290"/>
      <c r="TX290"/>
      <c r="TY290"/>
      <c r="TZ290"/>
      <c r="UA290"/>
      <c r="UB290"/>
      <c r="UC290"/>
      <c r="UD290"/>
      <c r="UE290"/>
      <c r="UF290"/>
      <c r="UG290"/>
      <c r="UH290"/>
      <c r="UI290"/>
      <c r="UJ290"/>
      <c r="UK290"/>
      <c r="UL290"/>
      <c r="UM290"/>
      <c r="UN290"/>
      <c r="UO290"/>
      <c r="UP290"/>
      <c r="UQ290"/>
      <c r="UR290"/>
      <c r="US290"/>
      <c r="UT290"/>
      <c r="UU290"/>
      <c r="UV290"/>
      <c r="UW290"/>
      <c r="UX290"/>
      <c r="UY290"/>
      <c r="UZ290"/>
      <c r="VA290"/>
      <c r="VB290"/>
      <c r="VC290"/>
      <c r="VD290"/>
      <c r="VE290"/>
      <c r="VF290"/>
      <c r="VG290"/>
      <c r="VH290"/>
      <c r="VI290"/>
      <c r="VJ290"/>
      <c r="VK290"/>
      <c r="VL290"/>
      <c r="VM290"/>
      <c r="VN290"/>
      <c r="VO290"/>
      <c r="VP290"/>
      <c r="VQ290"/>
      <c r="VR290"/>
      <c r="VS290"/>
      <c r="VT290"/>
      <c r="VU290"/>
      <c r="VV290"/>
      <c r="VW290"/>
      <c r="VX290"/>
      <c r="VY290"/>
      <c r="VZ290"/>
      <c r="WA290"/>
      <c r="WB290"/>
      <c r="WC290"/>
      <c r="WD290"/>
      <c r="WE290"/>
      <c r="WF290"/>
      <c r="WG290"/>
      <c r="WH290"/>
      <c r="WI290"/>
      <c r="WJ290"/>
      <c r="WK290"/>
      <c r="WL290"/>
      <c r="WM290"/>
      <c r="WN290"/>
      <c r="WO290"/>
      <c r="WP290"/>
      <c r="WQ290"/>
      <c r="WR290"/>
      <c r="WS290"/>
      <c r="WT290"/>
      <c r="WU290"/>
      <c r="WV290"/>
      <c r="WW290"/>
      <c r="WX290"/>
      <c r="WY290"/>
      <c r="WZ290"/>
      <c r="XA290"/>
      <c r="XB290"/>
      <c r="XC290"/>
      <c r="XD290"/>
      <c r="XE290"/>
      <c r="XF290"/>
      <c r="XG290"/>
      <c r="XH290"/>
      <c r="XI290"/>
      <c r="XJ290"/>
      <c r="XK290"/>
      <c r="XL290"/>
      <c r="XM290"/>
      <c r="XN290"/>
      <c r="XO290"/>
      <c r="XP290"/>
      <c r="XQ290"/>
      <c r="XR290"/>
      <c r="XS290"/>
      <c r="XT290"/>
      <c r="XU290"/>
      <c r="XV290"/>
      <c r="XW290"/>
      <c r="XX290"/>
      <c r="XY290"/>
      <c r="XZ290"/>
      <c r="YA290"/>
      <c r="YB290"/>
      <c r="YC290"/>
      <c r="YD290"/>
      <c r="YE290"/>
      <c r="YF290"/>
      <c r="YG290"/>
      <c r="YH290"/>
      <c r="YI290"/>
      <c r="YJ290"/>
      <c r="YK290"/>
      <c r="YL290"/>
      <c r="YM290"/>
      <c r="YN290"/>
      <c r="YO290"/>
      <c r="YP290"/>
      <c r="YQ290"/>
      <c r="YR290"/>
      <c r="YS290"/>
      <c r="YT290"/>
      <c r="YU290"/>
      <c r="YV290"/>
      <c r="YW290"/>
      <c r="YX290"/>
      <c r="YY290"/>
      <c r="YZ290"/>
      <c r="ZA290"/>
      <c r="ZB290"/>
      <c r="ZC290"/>
      <c r="ZD290"/>
      <c r="ZE290"/>
      <c r="ZF290"/>
      <c r="ZG290"/>
      <c r="ZH290"/>
      <c r="ZI290"/>
      <c r="ZJ290"/>
      <c r="ZK290"/>
      <c r="ZL290"/>
      <c r="ZM290"/>
      <c r="ZN290"/>
      <c r="ZO290"/>
      <c r="ZP290"/>
      <c r="ZQ290"/>
      <c r="ZR290"/>
      <c r="ZS290"/>
      <c r="ZT290"/>
      <c r="ZU290"/>
      <c r="ZV290"/>
      <c r="ZW290"/>
      <c r="ZX290"/>
      <c r="ZY290"/>
      <c r="ZZ290"/>
      <c r="AAA290"/>
      <c r="AAB290"/>
      <c r="AAC290"/>
      <c r="AAD290"/>
      <c r="AAE290"/>
      <c r="AAF290"/>
      <c r="AAG290"/>
      <c r="AAH290"/>
      <c r="AAI290"/>
      <c r="AAJ290"/>
      <c r="AAK290"/>
      <c r="AAL290"/>
      <c r="AAM290"/>
      <c r="AAN290"/>
      <c r="AAO290"/>
      <c r="AAP290"/>
      <c r="AAQ290"/>
      <c r="AAR290"/>
      <c r="AAS290"/>
      <c r="AAT290"/>
      <c r="AAU290"/>
      <c r="AAV290"/>
      <c r="AAW290"/>
      <c r="AAX290"/>
      <c r="AAY290"/>
      <c r="AAZ290"/>
      <c r="ABA290"/>
      <c r="ABB290"/>
      <c r="ABC290"/>
      <c r="ABD290"/>
      <c r="ABE290"/>
      <c r="ABF290"/>
      <c r="ABG290"/>
      <c r="ABH290"/>
      <c r="ABI290"/>
      <c r="ABJ290"/>
      <c r="ABK290"/>
      <c r="ABL290"/>
      <c r="ABM290"/>
      <c r="ABN290"/>
      <c r="ABO290"/>
      <c r="ABP290"/>
      <c r="ABQ290"/>
      <c r="ABR290"/>
      <c r="ABS290"/>
      <c r="ABT290"/>
      <c r="ABU290"/>
      <c r="ABV290"/>
      <c r="ABW290"/>
      <c r="ABX290"/>
      <c r="ABY290"/>
      <c r="ABZ290"/>
      <c r="ACA290"/>
      <c r="ACB290"/>
      <c r="ACC290"/>
      <c r="ACD290"/>
      <c r="ACE290"/>
      <c r="ACF290"/>
      <c r="ACG290"/>
      <c r="ACH290"/>
      <c r="ACI290"/>
      <c r="ACJ290"/>
      <c r="ACK290"/>
      <c r="ACL290"/>
      <c r="ACM290"/>
      <c r="ACN290"/>
      <c r="ACO290"/>
      <c r="ACP290"/>
      <c r="ACQ290"/>
      <c r="ACR290"/>
      <c r="ACS290"/>
      <c r="ACT290"/>
      <c r="ACU290"/>
      <c r="ACV290"/>
      <c r="ACW290"/>
      <c r="ACX290"/>
      <c r="ACY290"/>
      <c r="ACZ290"/>
      <c r="ADA290"/>
      <c r="ADB290"/>
      <c r="ADC290"/>
      <c r="ADD290"/>
      <c r="ADE290"/>
      <c r="ADF290"/>
      <c r="ADG290"/>
      <c r="ADH290"/>
      <c r="ADI290"/>
      <c r="ADJ290"/>
      <c r="ADK290"/>
      <c r="ADL290"/>
      <c r="ADM290"/>
      <c r="ADN290"/>
      <c r="ADO290"/>
      <c r="ADP290"/>
      <c r="ADQ290"/>
      <c r="ADR290"/>
      <c r="ADS290"/>
      <c r="ADT290"/>
      <c r="ADU290"/>
      <c r="ADV290"/>
      <c r="ADW290"/>
      <c r="ADX290"/>
      <c r="ADY290"/>
      <c r="ADZ290"/>
      <c r="AEA290"/>
      <c r="AEB290"/>
      <c r="AEC290"/>
      <c r="AED290"/>
      <c r="AEE290"/>
      <c r="AEF290"/>
      <c r="AEG290"/>
      <c r="AEH290"/>
      <c r="AEI290"/>
      <c r="AEJ290"/>
      <c r="AEK290"/>
      <c r="AEL290"/>
      <c r="AEM290"/>
      <c r="AEN290"/>
      <c r="AEO290"/>
      <c r="AEP290"/>
      <c r="AEQ290"/>
      <c r="AER290"/>
      <c r="AES290"/>
      <c r="AET290"/>
      <c r="AEU290"/>
      <c r="AEV290"/>
      <c r="AEW290"/>
      <c r="AEX290"/>
      <c r="AEY290"/>
      <c r="AEZ290"/>
      <c r="AFA290"/>
      <c r="AFB290"/>
      <c r="AFC290"/>
      <c r="AFD290"/>
      <c r="AFE290"/>
      <c r="AFF290"/>
      <c r="AFG290"/>
      <c r="AFH290"/>
      <c r="AFI290"/>
      <c r="AFJ290"/>
      <c r="AFK290"/>
      <c r="AFL290"/>
      <c r="AFM290"/>
      <c r="AFN290"/>
      <c r="AFO290"/>
      <c r="AFP290"/>
      <c r="AFQ290"/>
      <c r="AFR290"/>
      <c r="AFS290"/>
      <c r="AFT290"/>
      <c r="AFU290"/>
      <c r="AFV290"/>
      <c r="AFW290"/>
      <c r="AFX290"/>
      <c r="AFY290"/>
      <c r="AFZ290"/>
      <c r="AGA290"/>
      <c r="AGB290"/>
      <c r="AGC290"/>
      <c r="AGD290"/>
      <c r="AGE290"/>
      <c r="AGF290"/>
      <c r="AGG290"/>
      <c r="AGH290"/>
      <c r="AGI290"/>
      <c r="AGJ290"/>
      <c r="AGK290"/>
      <c r="AGL290"/>
      <c r="AGM290"/>
      <c r="AGN290"/>
      <c r="AGO290"/>
      <c r="AGP290"/>
      <c r="AGQ290"/>
      <c r="AGR290"/>
      <c r="AGS290"/>
      <c r="AGT290"/>
      <c r="AGU290"/>
      <c r="AGV290"/>
      <c r="AGW290"/>
      <c r="AGX290"/>
      <c r="AGY290"/>
      <c r="AGZ290"/>
      <c r="AHA290"/>
      <c r="AHB290"/>
      <c r="AHC290"/>
      <c r="AHD290"/>
      <c r="AHE290"/>
      <c r="AHF290"/>
      <c r="AHG290"/>
      <c r="AHH290"/>
      <c r="AHI290"/>
      <c r="AHJ290"/>
      <c r="AHK290"/>
      <c r="AHL290"/>
      <c r="AHM290"/>
      <c r="AHN290"/>
      <c r="AHO290"/>
      <c r="AHP290"/>
      <c r="AHQ290"/>
      <c r="AHR290"/>
      <c r="AHS290"/>
      <c r="AHT290"/>
      <c r="AHU290"/>
      <c r="AHV290"/>
      <c r="AHW290"/>
      <c r="AHX290"/>
      <c r="AHY290"/>
      <c r="AHZ290"/>
      <c r="AIA290"/>
      <c r="AIB290"/>
      <c r="AIC290"/>
      <c r="AID290"/>
      <c r="AIE290"/>
      <c r="AIF290"/>
      <c r="AIG290"/>
      <c r="AIH290"/>
      <c r="AII290"/>
      <c r="AIJ290"/>
      <c r="AIK290"/>
      <c r="AIL290"/>
      <c r="AIM290"/>
      <c r="AIN290"/>
      <c r="AIO290"/>
      <c r="AIP290"/>
      <c r="AIQ290"/>
      <c r="AIR290"/>
      <c r="AIS290"/>
      <c r="AIT290"/>
      <c r="AIU290"/>
      <c r="AIV290"/>
      <c r="AIW290"/>
      <c r="AIX290"/>
      <c r="AIY290"/>
      <c r="AIZ290"/>
      <c r="AJA290"/>
      <c r="AJB290"/>
      <c r="AJC290"/>
      <c r="AJD290"/>
      <c r="AJE290"/>
      <c r="AJF290"/>
      <c r="AJG290"/>
      <c r="AJH290"/>
      <c r="AJI290"/>
      <c r="AJJ290"/>
      <c r="AJK290"/>
      <c r="AJL290"/>
      <c r="AJM290"/>
      <c r="AJN290"/>
      <c r="AJO290"/>
      <c r="AJP290"/>
      <c r="AJQ290"/>
      <c r="AJR290"/>
      <c r="AJS290"/>
      <c r="AJT290"/>
      <c r="AJU290"/>
      <c r="AJV290"/>
      <c r="AJW290"/>
      <c r="AJX290"/>
      <c r="AJY290"/>
      <c r="AJZ290"/>
      <c r="AKA290"/>
      <c r="AKB290"/>
      <c r="AKC290"/>
      <c r="AKD290"/>
      <c r="AKE290"/>
      <c r="AKF290"/>
      <c r="AKG290"/>
      <c r="AKH290"/>
      <c r="AKI290"/>
      <c r="AKJ290"/>
      <c r="AKK290"/>
      <c r="AKL290"/>
      <c r="AKM290"/>
      <c r="AKN290"/>
      <c r="AKO290"/>
      <c r="AKP290"/>
      <c r="AKQ290"/>
      <c r="AKR290"/>
      <c r="AKS290"/>
      <c r="AKT290"/>
      <c r="AKU290"/>
      <c r="AKV290"/>
      <c r="AKW290"/>
      <c r="AKX290"/>
      <c r="AKY290"/>
      <c r="AKZ290"/>
      <c r="ALA290"/>
      <c r="ALB290"/>
      <c r="ALC290"/>
      <c r="ALD290"/>
      <c r="ALE290"/>
      <c r="ALF290"/>
      <c r="ALG290"/>
      <c r="ALH290"/>
      <c r="ALI290"/>
      <c r="ALJ290"/>
      <c r="ALK290"/>
      <c r="ALL290"/>
      <c r="ALM290"/>
      <c r="ALN290"/>
      <c r="ALO290"/>
      <c r="ALP290"/>
      <c r="ALQ290"/>
      <c r="ALR290"/>
      <c r="ALS290"/>
      <c r="ALT290"/>
      <c r="ALU290"/>
      <c r="ALV290"/>
      <c r="ALW290"/>
      <c r="ALX290"/>
      <c r="ALY290"/>
      <c r="ALZ290"/>
      <c r="AMA290"/>
      <c r="AMB290"/>
      <c r="AMC290"/>
      <c r="AMD290"/>
      <c r="AME290"/>
      <c r="AMF290"/>
      <c r="AMG290"/>
    </row>
    <row r="291" spans="1:1021" ht="24.75" customHeight="1" x14ac:dyDescent="0.2">
      <c r="A291" s="114" t="s">
        <v>489</v>
      </c>
      <c r="B291" s="115" t="s">
        <v>305</v>
      </c>
      <c r="C291" s="121">
        <v>995</v>
      </c>
      <c r="D291" s="117" t="s">
        <v>656</v>
      </c>
      <c r="E291" s="118" t="s">
        <v>642</v>
      </c>
      <c r="F291" s="102">
        <v>1.19</v>
      </c>
      <c r="G291" s="119">
        <v>20.23</v>
      </c>
      <c r="H291" s="132"/>
      <c r="I291" s="120">
        <f t="shared" si="6"/>
        <v>0</v>
      </c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  <c r="IW291"/>
      <c r="IX291"/>
      <c r="IY291"/>
      <c r="IZ291"/>
      <c r="JA291"/>
      <c r="JB291"/>
      <c r="JC291"/>
      <c r="JD291"/>
      <c r="JE291"/>
      <c r="JF291"/>
      <c r="JG291"/>
      <c r="JH291"/>
      <c r="JI291"/>
      <c r="JJ291"/>
      <c r="JK291"/>
      <c r="JL291"/>
      <c r="JM291"/>
      <c r="JN291"/>
      <c r="JO291"/>
      <c r="JP291"/>
      <c r="JQ291"/>
      <c r="JR291"/>
      <c r="JS291"/>
      <c r="JT291"/>
      <c r="JU291"/>
      <c r="JV291"/>
      <c r="JW291"/>
      <c r="JX291"/>
      <c r="JY291"/>
      <c r="JZ291"/>
      <c r="KA291"/>
      <c r="KB291"/>
      <c r="KC291"/>
      <c r="KD291"/>
      <c r="KE291"/>
      <c r="KF291"/>
      <c r="KG291"/>
      <c r="KH291"/>
      <c r="KI291"/>
      <c r="KJ291"/>
      <c r="KK291"/>
      <c r="KL291"/>
      <c r="KM291"/>
      <c r="KN291"/>
      <c r="KO291"/>
      <c r="KP291"/>
      <c r="KQ291"/>
      <c r="KR291"/>
      <c r="KS291"/>
      <c r="KT291"/>
      <c r="KU291"/>
      <c r="KV291"/>
      <c r="KW291"/>
      <c r="KX291"/>
      <c r="KY291"/>
      <c r="KZ291"/>
      <c r="LA291"/>
      <c r="LB291"/>
      <c r="LC291"/>
      <c r="LD291"/>
      <c r="LE291"/>
      <c r="LF291"/>
      <c r="LG291"/>
      <c r="LH291"/>
      <c r="LI291"/>
      <c r="LJ291"/>
      <c r="LK291"/>
      <c r="LL291"/>
      <c r="LM291"/>
      <c r="LN291"/>
      <c r="LO291"/>
      <c r="LP291"/>
      <c r="LQ291"/>
      <c r="LR291"/>
      <c r="LS291"/>
      <c r="LT291"/>
      <c r="LU291"/>
      <c r="LV291"/>
      <c r="LW291"/>
      <c r="LX291"/>
      <c r="LY291"/>
      <c r="LZ291"/>
      <c r="MA291"/>
      <c r="MB291"/>
      <c r="MC291"/>
      <c r="MD291"/>
      <c r="ME291"/>
      <c r="MF291"/>
      <c r="MG291"/>
      <c r="MH291"/>
      <c r="MI291"/>
      <c r="MJ291"/>
      <c r="MK291"/>
      <c r="ML291"/>
      <c r="MM291"/>
      <c r="MN291"/>
      <c r="MO291"/>
      <c r="MP291"/>
      <c r="MQ291"/>
      <c r="MR291"/>
      <c r="MS291"/>
      <c r="MT291"/>
      <c r="MU291"/>
      <c r="MV291"/>
      <c r="MW291"/>
      <c r="MX291"/>
      <c r="MY291"/>
      <c r="MZ291"/>
      <c r="NA291"/>
      <c r="NB291"/>
      <c r="NC291"/>
      <c r="ND291"/>
      <c r="NE291"/>
      <c r="NF291"/>
      <c r="NG291"/>
      <c r="NH291"/>
      <c r="NI291"/>
      <c r="NJ291"/>
      <c r="NK291"/>
      <c r="NL291"/>
      <c r="NM291"/>
      <c r="NN291"/>
      <c r="NO291"/>
      <c r="NP291"/>
      <c r="NQ291"/>
      <c r="NR291"/>
      <c r="NS291"/>
      <c r="NT291"/>
      <c r="NU291"/>
      <c r="NV291"/>
      <c r="NW291"/>
      <c r="NX291"/>
      <c r="NY291"/>
      <c r="NZ291"/>
      <c r="OA291"/>
      <c r="OB291"/>
      <c r="OC291"/>
      <c r="OD291"/>
      <c r="OE291"/>
      <c r="OF291"/>
      <c r="OG291"/>
      <c r="OH291"/>
      <c r="OI291"/>
      <c r="OJ291"/>
      <c r="OK291"/>
      <c r="OL291"/>
      <c r="OM291"/>
      <c r="ON291"/>
      <c r="OO291"/>
      <c r="OP291"/>
      <c r="OQ291"/>
      <c r="OR291"/>
      <c r="OS291"/>
      <c r="OT291"/>
      <c r="OU291"/>
      <c r="OV291"/>
      <c r="OW291"/>
      <c r="OX291"/>
      <c r="OY291"/>
      <c r="OZ291"/>
      <c r="PA291"/>
      <c r="PB291"/>
      <c r="PC291"/>
      <c r="PD291"/>
      <c r="PE291"/>
      <c r="PF291"/>
      <c r="PG291"/>
      <c r="PH291"/>
      <c r="PI291"/>
      <c r="PJ291"/>
      <c r="PK291"/>
      <c r="PL291"/>
      <c r="PM291"/>
      <c r="PN291"/>
      <c r="PO291"/>
      <c r="PP291"/>
      <c r="PQ291"/>
      <c r="PR291"/>
      <c r="PS291"/>
      <c r="PT291"/>
      <c r="PU291"/>
      <c r="PV291"/>
      <c r="PW291"/>
      <c r="PX291"/>
      <c r="PY291"/>
      <c r="PZ291"/>
      <c r="QA291"/>
      <c r="QB291"/>
      <c r="QC291"/>
      <c r="QD291"/>
      <c r="QE291"/>
      <c r="QF291"/>
      <c r="QG291"/>
      <c r="QH291"/>
      <c r="QI291"/>
      <c r="QJ291"/>
      <c r="QK291"/>
      <c r="QL291"/>
      <c r="QM291"/>
      <c r="QN291"/>
      <c r="QO291"/>
      <c r="QP291"/>
      <c r="QQ291"/>
      <c r="QR291"/>
      <c r="QS291"/>
      <c r="QT291"/>
      <c r="QU291"/>
      <c r="QV291"/>
      <c r="QW291"/>
      <c r="QX291"/>
      <c r="QY291"/>
      <c r="QZ291"/>
      <c r="RA291"/>
      <c r="RB291"/>
      <c r="RC291"/>
      <c r="RD291"/>
      <c r="RE291"/>
      <c r="RF291"/>
      <c r="RG291"/>
      <c r="RH291"/>
      <c r="RI291"/>
      <c r="RJ291"/>
      <c r="RK291"/>
      <c r="RL291"/>
      <c r="RM291"/>
      <c r="RN291"/>
      <c r="RO291"/>
      <c r="RP291"/>
      <c r="RQ291"/>
      <c r="RR291"/>
      <c r="RS291"/>
      <c r="RT291"/>
      <c r="RU291"/>
      <c r="RV291"/>
      <c r="RW291"/>
      <c r="RX291"/>
      <c r="RY291"/>
      <c r="RZ291"/>
      <c r="SA291"/>
      <c r="SB291"/>
      <c r="SC291"/>
      <c r="SD291"/>
      <c r="SE291"/>
      <c r="SF291"/>
      <c r="SG291"/>
      <c r="SH291"/>
      <c r="SI291"/>
      <c r="SJ291"/>
      <c r="SK291"/>
      <c r="SL291"/>
      <c r="SM291"/>
      <c r="SN291"/>
      <c r="SO291"/>
      <c r="SP291"/>
      <c r="SQ291"/>
      <c r="SR291"/>
      <c r="SS291"/>
      <c r="ST291"/>
      <c r="SU291"/>
      <c r="SV291"/>
      <c r="SW291"/>
      <c r="SX291"/>
      <c r="SY291"/>
      <c r="SZ291"/>
      <c r="TA291"/>
      <c r="TB291"/>
      <c r="TC291"/>
      <c r="TD291"/>
      <c r="TE291"/>
      <c r="TF291"/>
      <c r="TG291"/>
      <c r="TH291"/>
      <c r="TI291"/>
      <c r="TJ291"/>
      <c r="TK291"/>
      <c r="TL291"/>
      <c r="TM291"/>
      <c r="TN291"/>
      <c r="TO291"/>
      <c r="TP291"/>
      <c r="TQ291"/>
      <c r="TR291"/>
      <c r="TS291"/>
      <c r="TT291"/>
      <c r="TU291"/>
      <c r="TV291"/>
      <c r="TW291"/>
      <c r="TX291"/>
      <c r="TY291"/>
      <c r="TZ291"/>
      <c r="UA291"/>
      <c r="UB291"/>
      <c r="UC291"/>
      <c r="UD291"/>
      <c r="UE291"/>
      <c r="UF291"/>
      <c r="UG291"/>
      <c r="UH291"/>
      <c r="UI291"/>
      <c r="UJ291"/>
      <c r="UK291"/>
      <c r="UL291"/>
      <c r="UM291"/>
      <c r="UN291"/>
      <c r="UO291"/>
      <c r="UP291"/>
      <c r="UQ291"/>
      <c r="UR291"/>
      <c r="US291"/>
      <c r="UT291"/>
      <c r="UU291"/>
      <c r="UV291"/>
      <c r="UW291"/>
      <c r="UX291"/>
      <c r="UY291"/>
      <c r="UZ291"/>
      <c r="VA291"/>
      <c r="VB291"/>
      <c r="VC291"/>
      <c r="VD291"/>
      <c r="VE291"/>
      <c r="VF291"/>
      <c r="VG291"/>
      <c r="VH291"/>
      <c r="VI291"/>
      <c r="VJ291"/>
      <c r="VK291"/>
      <c r="VL291"/>
      <c r="VM291"/>
      <c r="VN291"/>
      <c r="VO291"/>
      <c r="VP291"/>
      <c r="VQ291"/>
      <c r="VR291"/>
      <c r="VS291"/>
      <c r="VT291"/>
      <c r="VU291"/>
      <c r="VV291"/>
      <c r="VW291"/>
      <c r="VX291"/>
      <c r="VY291"/>
      <c r="VZ291"/>
      <c r="WA291"/>
      <c r="WB291"/>
      <c r="WC291"/>
      <c r="WD291"/>
      <c r="WE291"/>
      <c r="WF291"/>
      <c r="WG291"/>
      <c r="WH291"/>
      <c r="WI291"/>
      <c r="WJ291"/>
      <c r="WK291"/>
      <c r="WL291"/>
      <c r="WM291"/>
      <c r="WN291"/>
      <c r="WO291"/>
      <c r="WP291"/>
      <c r="WQ291"/>
      <c r="WR291"/>
      <c r="WS291"/>
      <c r="WT291"/>
      <c r="WU291"/>
      <c r="WV291"/>
      <c r="WW291"/>
      <c r="WX291"/>
      <c r="WY291"/>
      <c r="WZ291"/>
      <c r="XA291"/>
      <c r="XB291"/>
      <c r="XC291"/>
      <c r="XD291"/>
      <c r="XE291"/>
      <c r="XF291"/>
      <c r="XG291"/>
      <c r="XH291"/>
      <c r="XI291"/>
      <c r="XJ291"/>
      <c r="XK291"/>
      <c r="XL291"/>
      <c r="XM291"/>
      <c r="XN291"/>
      <c r="XO291"/>
      <c r="XP291"/>
      <c r="XQ291"/>
      <c r="XR291"/>
      <c r="XS291"/>
      <c r="XT291"/>
      <c r="XU291"/>
      <c r="XV291"/>
      <c r="XW291"/>
      <c r="XX291"/>
      <c r="XY291"/>
      <c r="XZ291"/>
      <c r="YA291"/>
      <c r="YB291"/>
      <c r="YC291"/>
      <c r="YD291"/>
      <c r="YE291"/>
      <c r="YF291"/>
      <c r="YG291"/>
      <c r="YH291"/>
      <c r="YI291"/>
      <c r="YJ291"/>
      <c r="YK291"/>
      <c r="YL291"/>
      <c r="YM291"/>
      <c r="YN291"/>
      <c r="YO291"/>
      <c r="YP291"/>
      <c r="YQ291"/>
      <c r="YR291"/>
      <c r="YS291"/>
      <c r="YT291"/>
      <c r="YU291"/>
      <c r="YV291"/>
      <c r="YW291"/>
      <c r="YX291"/>
      <c r="YY291"/>
      <c r="YZ291"/>
      <c r="ZA291"/>
      <c r="ZB291"/>
      <c r="ZC291"/>
      <c r="ZD291"/>
      <c r="ZE291"/>
      <c r="ZF291"/>
      <c r="ZG291"/>
      <c r="ZH291"/>
      <c r="ZI291"/>
      <c r="ZJ291"/>
      <c r="ZK291"/>
      <c r="ZL291"/>
      <c r="ZM291"/>
      <c r="ZN291"/>
      <c r="ZO291"/>
      <c r="ZP291"/>
      <c r="ZQ291"/>
      <c r="ZR291"/>
      <c r="ZS291"/>
      <c r="ZT291"/>
      <c r="ZU291"/>
      <c r="ZV291"/>
      <c r="ZW291"/>
      <c r="ZX291"/>
      <c r="ZY291"/>
      <c r="ZZ291"/>
      <c r="AAA291"/>
      <c r="AAB291"/>
      <c r="AAC291"/>
      <c r="AAD291"/>
      <c r="AAE291"/>
      <c r="AAF291"/>
      <c r="AAG291"/>
      <c r="AAH291"/>
      <c r="AAI291"/>
      <c r="AAJ291"/>
      <c r="AAK291"/>
      <c r="AAL291"/>
      <c r="AAM291"/>
      <c r="AAN291"/>
      <c r="AAO291"/>
      <c r="AAP291"/>
      <c r="AAQ291"/>
      <c r="AAR291"/>
      <c r="AAS291"/>
      <c r="AAT291"/>
      <c r="AAU291"/>
      <c r="AAV291"/>
      <c r="AAW291"/>
      <c r="AAX291"/>
      <c r="AAY291"/>
      <c r="AAZ291"/>
      <c r="ABA291"/>
      <c r="ABB291"/>
      <c r="ABC291"/>
      <c r="ABD291"/>
      <c r="ABE291"/>
      <c r="ABF291"/>
      <c r="ABG291"/>
      <c r="ABH291"/>
      <c r="ABI291"/>
      <c r="ABJ291"/>
      <c r="ABK291"/>
      <c r="ABL291"/>
      <c r="ABM291"/>
      <c r="ABN291"/>
      <c r="ABO291"/>
      <c r="ABP291"/>
      <c r="ABQ291"/>
      <c r="ABR291"/>
      <c r="ABS291"/>
      <c r="ABT291"/>
      <c r="ABU291"/>
      <c r="ABV291"/>
      <c r="ABW291"/>
      <c r="ABX291"/>
      <c r="ABY291"/>
      <c r="ABZ291"/>
      <c r="ACA291"/>
      <c r="ACB291"/>
      <c r="ACC291"/>
      <c r="ACD291"/>
      <c r="ACE291"/>
      <c r="ACF291"/>
      <c r="ACG291"/>
      <c r="ACH291"/>
      <c r="ACI291"/>
      <c r="ACJ291"/>
      <c r="ACK291"/>
      <c r="ACL291"/>
      <c r="ACM291"/>
      <c r="ACN291"/>
      <c r="ACO291"/>
      <c r="ACP291"/>
      <c r="ACQ291"/>
      <c r="ACR291"/>
      <c r="ACS291"/>
      <c r="ACT291"/>
      <c r="ACU291"/>
      <c r="ACV291"/>
      <c r="ACW291"/>
      <c r="ACX291"/>
      <c r="ACY291"/>
      <c r="ACZ291"/>
      <c r="ADA291"/>
      <c r="ADB291"/>
      <c r="ADC291"/>
      <c r="ADD291"/>
      <c r="ADE291"/>
      <c r="ADF291"/>
      <c r="ADG291"/>
      <c r="ADH291"/>
      <c r="ADI291"/>
      <c r="ADJ291"/>
      <c r="ADK291"/>
      <c r="ADL291"/>
      <c r="ADM291"/>
      <c r="ADN291"/>
      <c r="ADO291"/>
      <c r="ADP291"/>
      <c r="ADQ291"/>
      <c r="ADR291"/>
      <c r="ADS291"/>
      <c r="ADT291"/>
      <c r="ADU291"/>
      <c r="ADV291"/>
      <c r="ADW291"/>
      <c r="ADX291"/>
      <c r="ADY291"/>
      <c r="ADZ291"/>
      <c r="AEA291"/>
      <c r="AEB291"/>
      <c r="AEC291"/>
      <c r="AED291"/>
      <c r="AEE291"/>
      <c r="AEF291"/>
      <c r="AEG291"/>
      <c r="AEH291"/>
      <c r="AEI291"/>
      <c r="AEJ291"/>
      <c r="AEK291"/>
      <c r="AEL291"/>
      <c r="AEM291"/>
      <c r="AEN291"/>
      <c r="AEO291"/>
      <c r="AEP291"/>
      <c r="AEQ291"/>
      <c r="AER291"/>
      <c r="AES291"/>
      <c r="AET291"/>
      <c r="AEU291"/>
      <c r="AEV291"/>
      <c r="AEW291"/>
      <c r="AEX291"/>
      <c r="AEY291"/>
      <c r="AEZ291"/>
      <c r="AFA291"/>
      <c r="AFB291"/>
      <c r="AFC291"/>
      <c r="AFD291"/>
      <c r="AFE291"/>
      <c r="AFF291"/>
      <c r="AFG291"/>
      <c r="AFH291"/>
      <c r="AFI291"/>
      <c r="AFJ291"/>
      <c r="AFK291"/>
      <c r="AFL291"/>
      <c r="AFM291"/>
      <c r="AFN291"/>
      <c r="AFO291"/>
      <c r="AFP291"/>
      <c r="AFQ291"/>
      <c r="AFR291"/>
      <c r="AFS291"/>
      <c r="AFT291"/>
      <c r="AFU291"/>
      <c r="AFV291"/>
      <c r="AFW291"/>
      <c r="AFX291"/>
      <c r="AFY291"/>
      <c r="AFZ291"/>
      <c r="AGA291"/>
      <c r="AGB291"/>
      <c r="AGC291"/>
      <c r="AGD291"/>
      <c r="AGE291"/>
      <c r="AGF291"/>
      <c r="AGG291"/>
      <c r="AGH291"/>
      <c r="AGI291"/>
      <c r="AGJ291"/>
      <c r="AGK291"/>
      <c r="AGL291"/>
      <c r="AGM291"/>
      <c r="AGN291"/>
      <c r="AGO291"/>
      <c r="AGP291"/>
      <c r="AGQ291"/>
      <c r="AGR291"/>
      <c r="AGS291"/>
      <c r="AGT291"/>
      <c r="AGU291"/>
      <c r="AGV291"/>
      <c r="AGW291"/>
      <c r="AGX291"/>
      <c r="AGY291"/>
      <c r="AGZ291"/>
      <c r="AHA291"/>
      <c r="AHB291"/>
      <c r="AHC291"/>
      <c r="AHD291"/>
      <c r="AHE291"/>
      <c r="AHF291"/>
      <c r="AHG291"/>
      <c r="AHH291"/>
      <c r="AHI291"/>
      <c r="AHJ291"/>
      <c r="AHK291"/>
      <c r="AHL291"/>
      <c r="AHM291"/>
      <c r="AHN291"/>
      <c r="AHO291"/>
      <c r="AHP291"/>
      <c r="AHQ291"/>
      <c r="AHR291"/>
      <c r="AHS291"/>
      <c r="AHT291"/>
      <c r="AHU291"/>
      <c r="AHV291"/>
      <c r="AHW291"/>
      <c r="AHX291"/>
      <c r="AHY291"/>
      <c r="AHZ291"/>
      <c r="AIA291"/>
      <c r="AIB291"/>
      <c r="AIC291"/>
      <c r="AID291"/>
      <c r="AIE291"/>
      <c r="AIF291"/>
      <c r="AIG291"/>
      <c r="AIH291"/>
      <c r="AII291"/>
      <c r="AIJ291"/>
      <c r="AIK291"/>
      <c r="AIL291"/>
      <c r="AIM291"/>
      <c r="AIN291"/>
      <c r="AIO291"/>
      <c r="AIP291"/>
      <c r="AIQ291"/>
      <c r="AIR291"/>
      <c r="AIS291"/>
      <c r="AIT291"/>
      <c r="AIU291"/>
      <c r="AIV291"/>
      <c r="AIW291"/>
      <c r="AIX291"/>
      <c r="AIY291"/>
      <c r="AIZ291"/>
      <c r="AJA291"/>
      <c r="AJB291"/>
      <c r="AJC291"/>
      <c r="AJD291"/>
      <c r="AJE291"/>
      <c r="AJF291"/>
      <c r="AJG291"/>
      <c r="AJH291"/>
      <c r="AJI291"/>
      <c r="AJJ291"/>
      <c r="AJK291"/>
      <c r="AJL291"/>
      <c r="AJM291"/>
      <c r="AJN291"/>
      <c r="AJO291"/>
      <c r="AJP291"/>
      <c r="AJQ291"/>
      <c r="AJR291"/>
      <c r="AJS291"/>
      <c r="AJT291"/>
      <c r="AJU291"/>
      <c r="AJV291"/>
      <c r="AJW291"/>
      <c r="AJX291"/>
      <c r="AJY291"/>
      <c r="AJZ291"/>
      <c r="AKA291"/>
      <c r="AKB291"/>
      <c r="AKC291"/>
      <c r="AKD291"/>
      <c r="AKE291"/>
      <c r="AKF291"/>
      <c r="AKG291"/>
      <c r="AKH291"/>
      <c r="AKI291"/>
      <c r="AKJ291"/>
      <c r="AKK291"/>
      <c r="AKL291"/>
      <c r="AKM291"/>
      <c r="AKN291"/>
      <c r="AKO291"/>
      <c r="AKP291"/>
      <c r="AKQ291"/>
      <c r="AKR291"/>
      <c r="AKS291"/>
      <c r="AKT291"/>
      <c r="AKU291"/>
      <c r="AKV291"/>
      <c r="AKW291"/>
      <c r="AKX291"/>
      <c r="AKY291"/>
      <c r="AKZ291"/>
      <c r="ALA291"/>
      <c r="ALB291"/>
      <c r="ALC291"/>
      <c r="ALD291"/>
      <c r="ALE291"/>
      <c r="ALF291"/>
      <c r="ALG291"/>
      <c r="ALH291"/>
      <c r="ALI291"/>
      <c r="ALJ291"/>
      <c r="ALK291"/>
      <c r="ALL291"/>
      <c r="ALM291"/>
      <c r="ALN291"/>
      <c r="ALO291"/>
      <c r="ALP291"/>
      <c r="ALQ291"/>
      <c r="ALR291"/>
      <c r="ALS291"/>
      <c r="ALT291"/>
      <c r="ALU291"/>
      <c r="ALV291"/>
      <c r="ALW291"/>
      <c r="ALX291"/>
      <c r="ALY291"/>
      <c r="ALZ291"/>
      <c r="AMA291"/>
      <c r="AMB291"/>
      <c r="AMC291"/>
      <c r="AMD291"/>
      <c r="AME291"/>
      <c r="AMF291"/>
      <c r="AMG291"/>
    </row>
    <row r="292" spans="1:1021" ht="24.75" customHeight="1" x14ac:dyDescent="0.2">
      <c r="A292" s="114" t="s">
        <v>489</v>
      </c>
      <c r="B292" s="115" t="s">
        <v>305</v>
      </c>
      <c r="C292" s="121">
        <v>21127</v>
      </c>
      <c r="D292" s="117" t="s">
        <v>691</v>
      </c>
      <c r="E292" s="118" t="s">
        <v>500</v>
      </c>
      <c r="F292" s="102">
        <v>8.9999999999999993E-3</v>
      </c>
      <c r="G292" s="119">
        <v>0.153</v>
      </c>
      <c r="H292" s="132"/>
      <c r="I292" s="120">
        <f t="shared" si="6"/>
        <v>0</v>
      </c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  <c r="IW292"/>
      <c r="IX292"/>
      <c r="IY292"/>
      <c r="IZ292"/>
      <c r="JA292"/>
      <c r="JB292"/>
      <c r="JC292"/>
      <c r="JD292"/>
      <c r="JE292"/>
      <c r="JF292"/>
      <c r="JG292"/>
      <c r="JH292"/>
      <c r="JI292"/>
      <c r="JJ292"/>
      <c r="JK292"/>
      <c r="JL292"/>
      <c r="JM292"/>
      <c r="JN292"/>
      <c r="JO292"/>
      <c r="JP292"/>
      <c r="JQ292"/>
      <c r="JR292"/>
      <c r="JS292"/>
      <c r="JT292"/>
      <c r="JU292"/>
      <c r="JV292"/>
      <c r="JW292"/>
      <c r="JX292"/>
      <c r="JY292"/>
      <c r="JZ292"/>
      <c r="KA292"/>
      <c r="KB292"/>
      <c r="KC292"/>
      <c r="KD292"/>
      <c r="KE292"/>
      <c r="KF292"/>
      <c r="KG292"/>
      <c r="KH292"/>
      <c r="KI292"/>
      <c r="KJ292"/>
      <c r="KK292"/>
      <c r="KL292"/>
      <c r="KM292"/>
      <c r="KN292"/>
      <c r="KO292"/>
      <c r="KP292"/>
      <c r="KQ292"/>
      <c r="KR292"/>
      <c r="KS292"/>
      <c r="KT292"/>
      <c r="KU292"/>
      <c r="KV292"/>
      <c r="KW292"/>
      <c r="KX292"/>
      <c r="KY292"/>
      <c r="KZ292"/>
      <c r="LA292"/>
      <c r="LB292"/>
      <c r="LC292"/>
      <c r="LD292"/>
      <c r="LE292"/>
      <c r="LF292"/>
      <c r="LG292"/>
      <c r="LH292"/>
      <c r="LI292"/>
      <c r="LJ292"/>
      <c r="LK292"/>
      <c r="LL292"/>
      <c r="LM292"/>
      <c r="LN292"/>
      <c r="LO292"/>
      <c r="LP292"/>
      <c r="LQ292"/>
      <c r="LR292"/>
      <c r="LS292"/>
      <c r="LT292"/>
      <c r="LU292"/>
      <c r="LV292"/>
      <c r="LW292"/>
      <c r="LX292"/>
      <c r="LY292"/>
      <c r="LZ292"/>
      <c r="MA292"/>
      <c r="MB292"/>
      <c r="MC292"/>
      <c r="MD292"/>
      <c r="ME292"/>
      <c r="MF292"/>
      <c r="MG292"/>
      <c r="MH292"/>
      <c r="MI292"/>
      <c r="MJ292"/>
      <c r="MK292"/>
      <c r="ML292"/>
      <c r="MM292"/>
      <c r="MN292"/>
      <c r="MO292"/>
      <c r="MP292"/>
      <c r="MQ292"/>
      <c r="MR292"/>
      <c r="MS292"/>
      <c r="MT292"/>
      <c r="MU292"/>
      <c r="MV292"/>
      <c r="MW292"/>
      <c r="MX292"/>
      <c r="MY292"/>
      <c r="MZ292"/>
      <c r="NA292"/>
      <c r="NB292"/>
      <c r="NC292"/>
      <c r="ND292"/>
      <c r="NE292"/>
      <c r="NF292"/>
      <c r="NG292"/>
      <c r="NH292"/>
      <c r="NI292"/>
      <c r="NJ292"/>
      <c r="NK292"/>
      <c r="NL292"/>
      <c r="NM292"/>
      <c r="NN292"/>
      <c r="NO292"/>
      <c r="NP292"/>
      <c r="NQ292"/>
      <c r="NR292"/>
      <c r="NS292"/>
      <c r="NT292"/>
      <c r="NU292"/>
      <c r="NV292"/>
      <c r="NW292"/>
      <c r="NX292"/>
      <c r="NY292"/>
      <c r="NZ292"/>
      <c r="OA292"/>
      <c r="OB292"/>
      <c r="OC292"/>
      <c r="OD292"/>
      <c r="OE292"/>
      <c r="OF292"/>
      <c r="OG292"/>
      <c r="OH292"/>
      <c r="OI292"/>
      <c r="OJ292"/>
      <c r="OK292"/>
      <c r="OL292"/>
      <c r="OM292"/>
      <c r="ON292"/>
      <c r="OO292"/>
      <c r="OP292"/>
      <c r="OQ292"/>
      <c r="OR292"/>
      <c r="OS292"/>
      <c r="OT292"/>
      <c r="OU292"/>
      <c r="OV292"/>
      <c r="OW292"/>
      <c r="OX292"/>
      <c r="OY292"/>
      <c r="OZ292"/>
      <c r="PA292"/>
      <c r="PB292"/>
      <c r="PC292"/>
      <c r="PD292"/>
      <c r="PE292"/>
      <c r="PF292"/>
      <c r="PG292"/>
      <c r="PH292"/>
      <c r="PI292"/>
      <c r="PJ292"/>
      <c r="PK292"/>
      <c r="PL292"/>
      <c r="PM292"/>
      <c r="PN292"/>
      <c r="PO292"/>
      <c r="PP292"/>
      <c r="PQ292"/>
      <c r="PR292"/>
      <c r="PS292"/>
      <c r="PT292"/>
      <c r="PU292"/>
      <c r="PV292"/>
      <c r="PW292"/>
      <c r="PX292"/>
      <c r="PY292"/>
      <c r="PZ292"/>
      <c r="QA292"/>
      <c r="QB292"/>
      <c r="QC292"/>
      <c r="QD292"/>
      <c r="QE292"/>
      <c r="QF292"/>
      <c r="QG292"/>
      <c r="QH292"/>
      <c r="QI292"/>
      <c r="QJ292"/>
      <c r="QK292"/>
      <c r="QL292"/>
      <c r="QM292"/>
      <c r="QN292"/>
      <c r="QO292"/>
      <c r="QP292"/>
      <c r="QQ292"/>
      <c r="QR292"/>
      <c r="QS292"/>
      <c r="QT292"/>
      <c r="QU292"/>
      <c r="QV292"/>
      <c r="QW292"/>
      <c r="QX292"/>
      <c r="QY292"/>
      <c r="QZ292"/>
      <c r="RA292"/>
      <c r="RB292"/>
      <c r="RC292"/>
      <c r="RD292"/>
      <c r="RE292"/>
      <c r="RF292"/>
      <c r="RG292"/>
      <c r="RH292"/>
      <c r="RI292"/>
      <c r="RJ292"/>
      <c r="RK292"/>
      <c r="RL292"/>
      <c r="RM292"/>
      <c r="RN292"/>
      <c r="RO292"/>
      <c r="RP292"/>
      <c r="RQ292"/>
      <c r="RR292"/>
      <c r="RS292"/>
      <c r="RT292"/>
      <c r="RU292"/>
      <c r="RV292"/>
      <c r="RW292"/>
      <c r="RX292"/>
      <c r="RY292"/>
      <c r="RZ292"/>
      <c r="SA292"/>
      <c r="SB292"/>
      <c r="SC292"/>
      <c r="SD292"/>
      <c r="SE292"/>
      <c r="SF292"/>
      <c r="SG292"/>
      <c r="SH292"/>
      <c r="SI292"/>
      <c r="SJ292"/>
      <c r="SK292"/>
      <c r="SL292"/>
      <c r="SM292"/>
      <c r="SN292"/>
      <c r="SO292"/>
      <c r="SP292"/>
      <c r="SQ292"/>
      <c r="SR292"/>
      <c r="SS292"/>
      <c r="ST292"/>
      <c r="SU292"/>
      <c r="SV292"/>
      <c r="SW292"/>
      <c r="SX292"/>
      <c r="SY292"/>
      <c r="SZ292"/>
      <c r="TA292"/>
      <c r="TB292"/>
      <c r="TC292"/>
      <c r="TD292"/>
      <c r="TE292"/>
      <c r="TF292"/>
      <c r="TG292"/>
      <c r="TH292"/>
      <c r="TI292"/>
      <c r="TJ292"/>
      <c r="TK292"/>
      <c r="TL292"/>
      <c r="TM292"/>
      <c r="TN292"/>
      <c r="TO292"/>
      <c r="TP292"/>
      <c r="TQ292"/>
      <c r="TR292"/>
      <c r="TS292"/>
      <c r="TT292"/>
      <c r="TU292"/>
      <c r="TV292"/>
      <c r="TW292"/>
      <c r="TX292"/>
      <c r="TY292"/>
      <c r="TZ292"/>
      <c r="UA292"/>
      <c r="UB292"/>
      <c r="UC292"/>
      <c r="UD292"/>
      <c r="UE292"/>
      <c r="UF292"/>
      <c r="UG292"/>
      <c r="UH292"/>
      <c r="UI292"/>
      <c r="UJ292"/>
      <c r="UK292"/>
      <c r="UL292"/>
      <c r="UM292"/>
      <c r="UN292"/>
      <c r="UO292"/>
      <c r="UP292"/>
      <c r="UQ292"/>
      <c r="UR292"/>
      <c r="US292"/>
      <c r="UT292"/>
      <c r="UU292"/>
      <c r="UV292"/>
      <c r="UW292"/>
      <c r="UX292"/>
      <c r="UY292"/>
      <c r="UZ292"/>
      <c r="VA292"/>
      <c r="VB292"/>
      <c r="VC292"/>
      <c r="VD292"/>
      <c r="VE292"/>
      <c r="VF292"/>
      <c r="VG292"/>
      <c r="VH292"/>
      <c r="VI292"/>
      <c r="VJ292"/>
      <c r="VK292"/>
      <c r="VL292"/>
      <c r="VM292"/>
      <c r="VN292"/>
      <c r="VO292"/>
      <c r="VP292"/>
      <c r="VQ292"/>
      <c r="VR292"/>
      <c r="VS292"/>
      <c r="VT292"/>
      <c r="VU292"/>
      <c r="VV292"/>
      <c r="VW292"/>
      <c r="VX292"/>
      <c r="VY292"/>
      <c r="VZ292"/>
      <c r="WA292"/>
      <c r="WB292"/>
      <c r="WC292"/>
      <c r="WD292"/>
      <c r="WE292"/>
      <c r="WF292"/>
      <c r="WG292"/>
      <c r="WH292"/>
      <c r="WI292"/>
      <c r="WJ292"/>
      <c r="WK292"/>
      <c r="WL292"/>
      <c r="WM292"/>
      <c r="WN292"/>
      <c r="WO292"/>
      <c r="WP292"/>
      <c r="WQ292"/>
      <c r="WR292"/>
      <c r="WS292"/>
      <c r="WT292"/>
      <c r="WU292"/>
      <c r="WV292"/>
      <c r="WW292"/>
      <c r="WX292"/>
      <c r="WY292"/>
      <c r="WZ292"/>
      <c r="XA292"/>
      <c r="XB292"/>
      <c r="XC292"/>
      <c r="XD292"/>
      <c r="XE292"/>
      <c r="XF292"/>
      <c r="XG292"/>
      <c r="XH292"/>
      <c r="XI292"/>
      <c r="XJ292"/>
      <c r="XK292"/>
      <c r="XL292"/>
      <c r="XM292"/>
      <c r="XN292"/>
      <c r="XO292"/>
      <c r="XP292"/>
      <c r="XQ292"/>
      <c r="XR292"/>
      <c r="XS292"/>
      <c r="XT292"/>
      <c r="XU292"/>
      <c r="XV292"/>
      <c r="XW292"/>
      <c r="XX292"/>
      <c r="XY292"/>
      <c r="XZ292"/>
      <c r="YA292"/>
      <c r="YB292"/>
      <c r="YC292"/>
      <c r="YD292"/>
      <c r="YE292"/>
      <c r="YF292"/>
      <c r="YG292"/>
      <c r="YH292"/>
      <c r="YI292"/>
      <c r="YJ292"/>
      <c r="YK292"/>
      <c r="YL292"/>
      <c r="YM292"/>
      <c r="YN292"/>
      <c r="YO292"/>
      <c r="YP292"/>
      <c r="YQ292"/>
      <c r="YR292"/>
      <c r="YS292"/>
      <c r="YT292"/>
      <c r="YU292"/>
      <c r="YV292"/>
      <c r="YW292"/>
      <c r="YX292"/>
      <c r="YY292"/>
      <c r="YZ292"/>
      <c r="ZA292"/>
      <c r="ZB292"/>
      <c r="ZC292"/>
      <c r="ZD292"/>
      <c r="ZE292"/>
      <c r="ZF292"/>
      <c r="ZG292"/>
      <c r="ZH292"/>
      <c r="ZI292"/>
      <c r="ZJ292"/>
      <c r="ZK292"/>
      <c r="ZL292"/>
      <c r="ZM292"/>
      <c r="ZN292"/>
      <c r="ZO292"/>
      <c r="ZP292"/>
      <c r="ZQ292"/>
      <c r="ZR292"/>
      <c r="ZS292"/>
      <c r="ZT292"/>
      <c r="ZU292"/>
      <c r="ZV292"/>
      <c r="ZW292"/>
      <c r="ZX292"/>
      <c r="ZY292"/>
      <c r="ZZ292"/>
      <c r="AAA292"/>
      <c r="AAB292"/>
      <c r="AAC292"/>
      <c r="AAD292"/>
      <c r="AAE292"/>
      <c r="AAF292"/>
      <c r="AAG292"/>
      <c r="AAH292"/>
      <c r="AAI292"/>
      <c r="AAJ292"/>
      <c r="AAK292"/>
      <c r="AAL292"/>
      <c r="AAM292"/>
      <c r="AAN292"/>
      <c r="AAO292"/>
      <c r="AAP292"/>
      <c r="AAQ292"/>
      <c r="AAR292"/>
      <c r="AAS292"/>
      <c r="AAT292"/>
      <c r="AAU292"/>
      <c r="AAV292"/>
      <c r="AAW292"/>
      <c r="AAX292"/>
      <c r="AAY292"/>
      <c r="AAZ292"/>
      <c r="ABA292"/>
      <c r="ABB292"/>
      <c r="ABC292"/>
      <c r="ABD292"/>
      <c r="ABE292"/>
      <c r="ABF292"/>
      <c r="ABG292"/>
      <c r="ABH292"/>
      <c r="ABI292"/>
      <c r="ABJ292"/>
      <c r="ABK292"/>
      <c r="ABL292"/>
      <c r="ABM292"/>
      <c r="ABN292"/>
      <c r="ABO292"/>
      <c r="ABP292"/>
      <c r="ABQ292"/>
      <c r="ABR292"/>
      <c r="ABS292"/>
      <c r="ABT292"/>
      <c r="ABU292"/>
      <c r="ABV292"/>
      <c r="ABW292"/>
      <c r="ABX292"/>
      <c r="ABY292"/>
      <c r="ABZ292"/>
      <c r="ACA292"/>
      <c r="ACB292"/>
      <c r="ACC292"/>
      <c r="ACD292"/>
      <c r="ACE292"/>
      <c r="ACF292"/>
      <c r="ACG292"/>
      <c r="ACH292"/>
      <c r="ACI292"/>
      <c r="ACJ292"/>
      <c r="ACK292"/>
      <c r="ACL292"/>
      <c r="ACM292"/>
      <c r="ACN292"/>
      <c r="ACO292"/>
      <c r="ACP292"/>
      <c r="ACQ292"/>
      <c r="ACR292"/>
      <c r="ACS292"/>
      <c r="ACT292"/>
      <c r="ACU292"/>
      <c r="ACV292"/>
      <c r="ACW292"/>
      <c r="ACX292"/>
      <c r="ACY292"/>
      <c r="ACZ292"/>
      <c r="ADA292"/>
      <c r="ADB292"/>
      <c r="ADC292"/>
      <c r="ADD292"/>
      <c r="ADE292"/>
      <c r="ADF292"/>
      <c r="ADG292"/>
      <c r="ADH292"/>
      <c r="ADI292"/>
      <c r="ADJ292"/>
      <c r="ADK292"/>
      <c r="ADL292"/>
      <c r="ADM292"/>
      <c r="ADN292"/>
      <c r="ADO292"/>
      <c r="ADP292"/>
      <c r="ADQ292"/>
      <c r="ADR292"/>
      <c r="ADS292"/>
      <c r="ADT292"/>
      <c r="ADU292"/>
      <c r="ADV292"/>
      <c r="ADW292"/>
      <c r="ADX292"/>
      <c r="ADY292"/>
      <c r="ADZ292"/>
      <c r="AEA292"/>
      <c r="AEB292"/>
      <c r="AEC292"/>
      <c r="AED292"/>
      <c r="AEE292"/>
      <c r="AEF292"/>
      <c r="AEG292"/>
      <c r="AEH292"/>
      <c r="AEI292"/>
      <c r="AEJ292"/>
      <c r="AEK292"/>
      <c r="AEL292"/>
      <c r="AEM292"/>
      <c r="AEN292"/>
      <c r="AEO292"/>
      <c r="AEP292"/>
      <c r="AEQ292"/>
      <c r="AER292"/>
      <c r="AES292"/>
      <c r="AET292"/>
      <c r="AEU292"/>
      <c r="AEV292"/>
      <c r="AEW292"/>
      <c r="AEX292"/>
      <c r="AEY292"/>
      <c r="AEZ292"/>
      <c r="AFA292"/>
      <c r="AFB292"/>
      <c r="AFC292"/>
      <c r="AFD292"/>
      <c r="AFE292"/>
      <c r="AFF292"/>
      <c r="AFG292"/>
      <c r="AFH292"/>
      <c r="AFI292"/>
      <c r="AFJ292"/>
      <c r="AFK292"/>
      <c r="AFL292"/>
      <c r="AFM292"/>
      <c r="AFN292"/>
      <c r="AFO292"/>
      <c r="AFP292"/>
      <c r="AFQ292"/>
      <c r="AFR292"/>
      <c r="AFS292"/>
      <c r="AFT292"/>
      <c r="AFU292"/>
      <c r="AFV292"/>
      <c r="AFW292"/>
      <c r="AFX292"/>
      <c r="AFY292"/>
      <c r="AFZ292"/>
      <c r="AGA292"/>
      <c r="AGB292"/>
      <c r="AGC292"/>
      <c r="AGD292"/>
      <c r="AGE292"/>
      <c r="AGF292"/>
      <c r="AGG292"/>
      <c r="AGH292"/>
      <c r="AGI292"/>
      <c r="AGJ292"/>
      <c r="AGK292"/>
      <c r="AGL292"/>
      <c r="AGM292"/>
      <c r="AGN292"/>
      <c r="AGO292"/>
      <c r="AGP292"/>
      <c r="AGQ292"/>
      <c r="AGR292"/>
      <c r="AGS292"/>
      <c r="AGT292"/>
      <c r="AGU292"/>
      <c r="AGV292"/>
      <c r="AGW292"/>
      <c r="AGX292"/>
      <c r="AGY292"/>
      <c r="AGZ292"/>
      <c r="AHA292"/>
      <c r="AHB292"/>
      <c r="AHC292"/>
      <c r="AHD292"/>
      <c r="AHE292"/>
      <c r="AHF292"/>
      <c r="AHG292"/>
      <c r="AHH292"/>
      <c r="AHI292"/>
      <c r="AHJ292"/>
      <c r="AHK292"/>
      <c r="AHL292"/>
      <c r="AHM292"/>
      <c r="AHN292"/>
      <c r="AHO292"/>
      <c r="AHP292"/>
      <c r="AHQ292"/>
      <c r="AHR292"/>
      <c r="AHS292"/>
      <c r="AHT292"/>
      <c r="AHU292"/>
      <c r="AHV292"/>
      <c r="AHW292"/>
      <c r="AHX292"/>
      <c r="AHY292"/>
      <c r="AHZ292"/>
      <c r="AIA292"/>
      <c r="AIB292"/>
      <c r="AIC292"/>
      <c r="AID292"/>
      <c r="AIE292"/>
      <c r="AIF292"/>
      <c r="AIG292"/>
      <c r="AIH292"/>
      <c r="AII292"/>
      <c r="AIJ292"/>
      <c r="AIK292"/>
      <c r="AIL292"/>
      <c r="AIM292"/>
      <c r="AIN292"/>
      <c r="AIO292"/>
      <c r="AIP292"/>
      <c r="AIQ292"/>
      <c r="AIR292"/>
      <c r="AIS292"/>
      <c r="AIT292"/>
      <c r="AIU292"/>
      <c r="AIV292"/>
      <c r="AIW292"/>
      <c r="AIX292"/>
      <c r="AIY292"/>
      <c r="AIZ292"/>
      <c r="AJA292"/>
      <c r="AJB292"/>
      <c r="AJC292"/>
      <c r="AJD292"/>
      <c r="AJE292"/>
      <c r="AJF292"/>
      <c r="AJG292"/>
      <c r="AJH292"/>
      <c r="AJI292"/>
      <c r="AJJ292"/>
      <c r="AJK292"/>
      <c r="AJL292"/>
      <c r="AJM292"/>
      <c r="AJN292"/>
      <c r="AJO292"/>
      <c r="AJP292"/>
      <c r="AJQ292"/>
      <c r="AJR292"/>
      <c r="AJS292"/>
      <c r="AJT292"/>
      <c r="AJU292"/>
      <c r="AJV292"/>
      <c r="AJW292"/>
      <c r="AJX292"/>
      <c r="AJY292"/>
      <c r="AJZ292"/>
      <c r="AKA292"/>
      <c r="AKB292"/>
      <c r="AKC292"/>
      <c r="AKD292"/>
      <c r="AKE292"/>
      <c r="AKF292"/>
      <c r="AKG292"/>
      <c r="AKH292"/>
      <c r="AKI292"/>
      <c r="AKJ292"/>
      <c r="AKK292"/>
      <c r="AKL292"/>
      <c r="AKM292"/>
      <c r="AKN292"/>
      <c r="AKO292"/>
      <c r="AKP292"/>
      <c r="AKQ292"/>
      <c r="AKR292"/>
      <c r="AKS292"/>
      <c r="AKT292"/>
      <c r="AKU292"/>
      <c r="AKV292"/>
      <c r="AKW292"/>
      <c r="AKX292"/>
      <c r="AKY292"/>
      <c r="AKZ292"/>
      <c r="ALA292"/>
      <c r="ALB292"/>
      <c r="ALC292"/>
      <c r="ALD292"/>
      <c r="ALE292"/>
      <c r="ALF292"/>
      <c r="ALG292"/>
      <c r="ALH292"/>
      <c r="ALI292"/>
      <c r="ALJ292"/>
      <c r="ALK292"/>
      <c r="ALL292"/>
      <c r="ALM292"/>
      <c r="ALN292"/>
      <c r="ALO292"/>
      <c r="ALP292"/>
      <c r="ALQ292"/>
      <c r="ALR292"/>
      <c r="ALS292"/>
      <c r="ALT292"/>
      <c r="ALU292"/>
      <c r="ALV292"/>
      <c r="ALW292"/>
      <c r="ALX292"/>
      <c r="ALY292"/>
      <c r="ALZ292"/>
      <c r="AMA292"/>
      <c r="AMB292"/>
      <c r="AMC292"/>
      <c r="AMD292"/>
      <c r="AME292"/>
      <c r="AMF292"/>
      <c r="AMG292"/>
    </row>
    <row r="293" spans="1:1021" ht="24.75" customHeight="1" x14ac:dyDescent="0.2">
      <c r="A293" s="114" t="s">
        <v>490</v>
      </c>
      <c r="B293" s="115" t="s">
        <v>305</v>
      </c>
      <c r="C293" s="121">
        <v>39232</v>
      </c>
      <c r="D293" s="117" t="s">
        <v>660</v>
      </c>
      <c r="E293" s="118" t="s">
        <v>642</v>
      </c>
      <c r="F293" s="102">
        <v>1.0149999999999999</v>
      </c>
      <c r="G293" s="119">
        <v>35.524999999999999</v>
      </c>
      <c r="H293" s="132"/>
      <c r="I293" s="120">
        <f t="shared" si="6"/>
        <v>0</v>
      </c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  <c r="IW293"/>
      <c r="IX293"/>
      <c r="IY293"/>
      <c r="IZ293"/>
      <c r="JA293"/>
      <c r="JB293"/>
      <c r="JC293"/>
      <c r="JD293"/>
      <c r="JE293"/>
      <c r="JF293"/>
      <c r="JG293"/>
      <c r="JH293"/>
      <c r="JI293"/>
      <c r="JJ293"/>
      <c r="JK293"/>
      <c r="JL293"/>
      <c r="JM293"/>
      <c r="JN293"/>
      <c r="JO293"/>
      <c r="JP293"/>
      <c r="JQ293"/>
      <c r="JR293"/>
      <c r="JS293"/>
      <c r="JT293"/>
      <c r="JU293"/>
      <c r="JV293"/>
      <c r="JW293"/>
      <c r="JX293"/>
      <c r="JY293"/>
      <c r="JZ293"/>
      <c r="KA293"/>
      <c r="KB293"/>
      <c r="KC293"/>
      <c r="KD293"/>
      <c r="KE293"/>
      <c r="KF293"/>
      <c r="KG293"/>
      <c r="KH293"/>
      <c r="KI293"/>
      <c r="KJ293"/>
      <c r="KK293"/>
      <c r="KL293"/>
      <c r="KM293"/>
      <c r="KN293"/>
      <c r="KO293"/>
      <c r="KP293"/>
      <c r="KQ293"/>
      <c r="KR293"/>
      <c r="KS293"/>
      <c r="KT293"/>
      <c r="KU293"/>
      <c r="KV293"/>
      <c r="KW293"/>
      <c r="KX293"/>
      <c r="KY293"/>
      <c r="KZ293"/>
      <c r="LA293"/>
      <c r="LB293"/>
      <c r="LC293"/>
      <c r="LD293"/>
      <c r="LE293"/>
      <c r="LF293"/>
      <c r="LG293"/>
      <c r="LH293"/>
      <c r="LI293"/>
      <c r="LJ293"/>
      <c r="LK293"/>
      <c r="LL293"/>
      <c r="LM293"/>
      <c r="LN293"/>
      <c r="LO293"/>
      <c r="LP293"/>
      <c r="LQ293"/>
      <c r="LR293"/>
      <c r="LS293"/>
      <c r="LT293"/>
      <c r="LU293"/>
      <c r="LV293"/>
      <c r="LW293"/>
      <c r="LX293"/>
      <c r="LY293"/>
      <c r="LZ293"/>
      <c r="MA293"/>
      <c r="MB293"/>
      <c r="MC293"/>
      <c r="MD293"/>
      <c r="ME293"/>
      <c r="MF293"/>
      <c r="MG293"/>
      <c r="MH293"/>
      <c r="MI293"/>
      <c r="MJ293"/>
      <c r="MK293"/>
      <c r="ML293"/>
      <c r="MM293"/>
      <c r="MN293"/>
      <c r="MO293"/>
      <c r="MP293"/>
      <c r="MQ293"/>
      <c r="MR293"/>
      <c r="MS293"/>
      <c r="MT293"/>
      <c r="MU293"/>
      <c r="MV293"/>
      <c r="MW293"/>
      <c r="MX293"/>
      <c r="MY293"/>
      <c r="MZ293"/>
      <c r="NA293"/>
      <c r="NB293"/>
      <c r="NC293"/>
      <c r="ND293"/>
      <c r="NE293"/>
      <c r="NF293"/>
      <c r="NG293"/>
      <c r="NH293"/>
      <c r="NI293"/>
      <c r="NJ293"/>
      <c r="NK293"/>
      <c r="NL293"/>
      <c r="NM293"/>
      <c r="NN293"/>
      <c r="NO293"/>
      <c r="NP293"/>
      <c r="NQ293"/>
      <c r="NR293"/>
      <c r="NS293"/>
      <c r="NT293"/>
      <c r="NU293"/>
      <c r="NV293"/>
      <c r="NW293"/>
      <c r="NX293"/>
      <c r="NY293"/>
      <c r="NZ293"/>
      <c r="OA293"/>
      <c r="OB293"/>
      <c r="OC293"/>
      <c r="OD293"/>
      <c r="OE293"/>
      <c r="OF293"/>
      <c r="OG293"/>
      <c r="OH293"/>
      <c r="OI293"/>
      <c r="OJ293"/>
      <c r="OK293"/>
      <c r="OL293"/>
      <c r="OM293"/>
      <c r="ON293"/>
      <c r="OO293"/>
      <c r="OP293"/>
      <c r="OQ293"/>
      <c r="OR293"/>
      <c r="OS293"/>
      <c r="OT293"/>
      <c r="OU293"/>
      <c r="OV293"/>
      <c r="OW293"/>
      <c r="OX293"/>
      <c r="OY293"/>
      <c r="OZ293"/>
      <c r="PA293"/>
      <c r="PB293"/>
      <c r="PC293"/>
      <c r="PD293"/>
      <c r="PE293"/>
      <c r="PF293"/>
      <c r="PG293"/>
      <c r="PH293"/>
      <c r="PI293"/>
      <c r="PJ293"/>
      <c r="PK293"/>
      <c r="PL293"/>
      <c r="PM293"/>
      <c r="PN293"/>
      <c r="PO293"/>
      <c r="PP293"/>
      <c r="PQ293"/>
      <c r="PR293"/>
      <c r="PS293"/>
      <c r="PT293"/>
      <c r="PU293"/>
      <c r="PV293"/>
      <c r="PW293"/>
      <c r="PX293"/>
      <c r="PY293"/>
      <c r="PZ293"/>
      <c r="QA293"/>
      <c r="QB293"/>
      <c r="QC293"/>
      <c r="QD293"/>
      <c r="QE293"/>
      <c r="QF293"/>
      <c r="QG293"/>
      <c r="QH293"/>
      <c r="QI293"/>
      <c r="QJ293"/>
      <c r="QK293"/>
      <c r="QL293"/>
      <c r="QM293"/>
      <c r="QN293"/>
      <c r="QO293"/>
      <c r="QP293"/>
      <c r="QQ293"/>
      <c r="QR293"/>
      <c r="QS293"/>
      <c r="QT293"/>
      <c r="QU293"/>
      <c r="QV293"/>
      <c r="QW293"/>
      <c r="QX293"/>
      <c r="QY293"/>
      <c r="QZ293"/>
      <c r="RA293"/>
      <c r="RB293"/>
      <c r="RC293"/>
      <c r="RD293"/>
      <c r="RE293"/>
      <c r="RF293"/>
      <c r="RG293"/>
      <c r="RH293"/>
      <c r="RI293"/>
      <c r="RJ293"/>
      <c r="RK293"/>
      <c r="RL293"/>
      <c r="RM293"/>
      <c r="RN293"/>
      <c r="RO293"/>
      <c r="RP293"/>
      <c r="RQ293"/>
      <c r="RR293"/>
      <c r="RS293"/>
      <c r="RT293"/>
      <c r="RU293"/>
      <c r="RV293"/>
      <c r="RW293"/>
      <c r="RX293"/>
      <c r="RY293"/>
      <c r="RZ293"/>
      <c r="SA293"/>
      <c r="SB293"/>
      <c r="SC293"/>
      <c r="SD293"/>
      <c r="SE293"/>
      <c r="SF293"/>
      <c r="SG293"/>
      <c r="SH293"/>
      <c r="SI293"/>
      <c r="SJ293"/>
      <c r="SK293"/>
      <c r="SL293"/>
      <c r="SM293"/>
      <c r="SN293"/>
      <c r="SO293"/>
      <c r="SP293"/>
      <c r="SQ293"/>
      <c r="SR293"/>
      <c r="SS293"/>
      <c r="ST293"/>
      <c r="SU293"/>
      <c r="SV293"/>
      <c r="SW293"/>
      <c r="SX293"/>
      <c r="SY293"/>
      <c r="SZ293"/>
      <c r="TA293"/>
      <c r="TB293"/>
      <c r="TC293"/>
      <c r="TD293"/>
      <c r="TE293"/>
      <c r="TF293"/>
      <c r="TG293"/>
      <c r="TH293"/>
      <c r="TI293"/>
      <c r="TJ293"/>
      <c r="TK293"/>
      <c r="TL293"/>
      <c r="TM293"/>
      <c r="TN293"/>
      <c r="TO293"/>
      <c r="TP293"/>
      <c r="TQ293"/>
      <c r="TR293"/>
      <c r="TS293"/>
      <c r="TT293"/>
      <c r="TU293"/>
      <c r="TV293"/>
      <c r="TW293"/>
      <c r="TX293"/>
      <c r="TY293"/>
      <c r="TZ293"/>
      <c r="UA293"/>
      <c r="UB293"/>
      <c r="UC293"/>
      <c r="UD293"/>
      <c r="UE293"/>
      <c r="UF293"/>
      <c r="UG293"/>
      <c r="UH293"/>
      <c r="UI293"/>
      <c r="UJ293"/>
      <c r="UK293"/>
      <c r="UL293"/>
      <c r="UM293"/>
      <c r="UN293"/>
      <c r="UO293"/>
      <c r="UP293"/>
      <c r="UQ293"/>
      <c r="UR293"/>
      <c r="US293"/>
      <c r="UT293"/>
      <c r="UU293"/>
      <c r="UV293"/>
      <c r="UW293"/>
      <c r="UX293"/>
      <c r="UY293"/>
      <c r="UZ293"/>
      <c r="VA293"/>
      <c r="VB293"/>
      <c r="VC293"/>
      <c r="VD293"/>
      <c r="VE293"/>
      <c r="VF293"/>
      <c r="VG293"/>
      <c r="VH293"/>
      <c r="VI293"/>
      <c r="VJ293"/>
      <c r="VK293"/>
      <c r="VL293"/>
      <c r="VM293"/>
      <c r="VN293"/>
      <c r="VO293"/>
      <c r="VP293"/>
      <c r="VQ293"/>
      <c r="VR293"/>
      <c r="VS293"/>
      <c r="VT293"/>
      <c r="VU293"/>
      <c r="VV293"/>
      <c r="VW293"/>
      <c r="VX293"/>
      <c r="VY293"/>
      <c r="VZ293"/>
      <c r="WA293"/>
      <c r="WB293"/>
      <c r="WC293"/>
      <c r="WD293"/>
      <c r="WE293"/>
      <c r="WF293"/>
      <c r="WG293"/>
      <c r="WH293"/>
      <c r="WI293"/>
      <c r="WJ293"/>
      <c r="WK293"/>
      <c r="WL293"/>
      <c r="WM293"/>
      <c r="WN293"/>
      <c r="WO293"/>
      <c r="WP293"/>
      <c r="WQ293"/>
      <c r="WR293"/>
      <c r="WS293"/>
      <c r="WT293"/>
      <c r="WU293"/>
      <c r="WV293"/>
      <c r="WW293"/>
      <c r="WX293"/>
      <c r="WY293"/>
      <c r="WZ293"/>
      <c r="XA293"/>
      <c r="XB293"/>
      <c r="XC293"/>
      <c r="XD293"/>
      <c r="XE293"/>
      <c r="XF293"/>
      <c r="XG293"/>
      <c r="XH293"/>
      <c r="XI293"/>
      <c r="XJ293"/>
      <c r="XK293"/>
      <c r="XL293"/>
      <c r="XM293"/>
      <c r="XN293"/>
      <c r="XO293"/>
      <c r="XP293"/>
      <c r="XQ293"/>
      <c r="XR293"/>
      <c r="XS293"/>
      <c r="XT293"/>
      <c r="XU293"/>
      <c r="XV293"/>
      <c r="XW293"/>
      <c r="XX293"/>
      <c r="XY293"/>
      <c r="XZ293"/>
      <c r="YA293"/>
      <c r="YB293"/>
      <c r="YC293"/>
      <c r="YD293"/>
      <c r="YE293"/>
      <c r="YF293"/>
      <c r="YG293"/>
      <c r="YH293"/>
      <c r="YI293"/>
      <c r="YJ293"/>
      <c r="YK293"/>
      <c r="YL293"/>
      <c r="YM293"/>
      <c r="YN293"/>
      <c r="YO293"/>
      <c r="YP293"/>
      <c r="YQ293"/>
      <c r="YR293"/>
      <c r="YS293"/>
      <c r="YT293"/>
      <c r="YU293"/>
      <c r="YV293"/>
      <c r="YW293"/>
      <c r="YX293"/>
      <c r="YY293"/>
      <c r="YZ293"/>
      <c r="ZA293"/>
      <c r="ZB293"/>
      <c r="ZC293"/>
      <c r="ZD293"/>
      <c r="ZE293"/>
      <c r="ZF293"/>
      <c r="ZG293"/>
      <c r="ZH293"/>
      <c r="ZI293"/>
      <c r="ZJ293"/>
      <c r="ZK293"/>
      <c r="ZL293"/>
      <c r="ZM293"/>
      <c r="ZN293"/>
      <c r="ZO293"/>
      <c r="ZP293"/>
      <c r="ZQ293"/>
      <c r="ZR293"/>
      <c r="ZS293"/>
      <c r="ZT293"/>
      <c r="ZU293"/>
      <c r="ZV293"/>
      <c r="ZW293"/>
      <c r="ZX293"/>
      <c r="ZY293"/>
      <c r="ZZ293"/>
      <c r="AAA293"/>
      <c r="AAB293"/>
      <c r="AAC293"/>
      <c r="AAD293"/>
      <c r="AAE293"/>
      <c r="AAF293"/>
      <c r="AAG293"/>
      <c r="AAH293"/>
      <c r="AAI293"/>
      <c r="AAJ293"/>
      <c r="AAK293"/>
      <c r="AAL293"/>
      <c r="AAM293"/>
      <c r="AAN293"/>
      <c r="AAO293"/>
      <c r="AAP293"/>
      <c r="AAQ293"/>
      <c r="AAR293"/>
      <c r="AAS293"/>
      <c r="AAT293"/>
      <c r="AAU293"/>
      <c r="AAV293"/>
      <c r="AAW293"/>
      <c r="AAX293"/>
      <c r="AAY293"/>
      <c r="AAZ293"/>
      <c r="ABA293"/>
      <c r="ABB293"/>
      <c r="ABC293"/>
      <c r="ABD293"/>
      <c r="ABE293"/>
      <c r="ABF293"/>
      <c r="ABG293"/>
      <c r="ABH293"/>
      <c r="ABI293"/>
      <c r="ABJ293"/>
      <c r="ABK293"/>
      <c r="ABL293"/>
      <c r="ABM293"/>
      <c r="ABN293"/>
      <c r="ABO293"/>
      <c r="ABP293"/>
      <c r="ABQ293"/>
      <c r="ABR293"/>
      <c r="ABS293"/>
      <c r="ABT293"/>
      <c r="ABU293"/>
      <c r="ABV293"/>
      <c r="ABW293"/>
      <c r="ABX293"/>
      <c r="ABY293"/>
      <c r="ABZ293"/>
      <c r="ACA293"/>
      <c r="ACB293"/>
      <c r="ACC293"/>
      <c r="ACD293"/>
      <c r="ACE293"/>
      <c r="ACF293"/>
      <c r="ACG293"/>
      <c r="ACH293"/>
      <c r="ACI293"/>
      <c r="ACJ293"/>
      <c r="ACK293"/>
      <c r="ACL293"/>
      <c r="ACM293"/>
      <c r="ACN293"/>
      <c r="ACO293"/>
      <c r="ACP293"/>
      <c r="ACQ293"/>
      <c r="ACR293"/>
      <c r="ACS293"/>
      <c r="ACT293"/>
      <c r="ACU293"/>
      <c r="ACV293"/>
      <c r="ACW293"/>
      <c r="ACX293"/>
      <c r="ACY293"/>
      <c r="ACZ293"/>
      <c r="ADA293"/>
      <c r="ADB293"/>
      <c r="ADC293"/>
      <c r="ADD293"/>
      <c r="ADE293"/>
      <c r="ADF293"/>
      <c r="ADG293"/>
      <c r="ADH293"/>
      <c r="ADI293"/>
      <c r="ADJ293"/>
      <c r="ADK293"/>
      <c r="ADL293"/>
      <c r="ADM293"/>
      <c r="ADN293"/>
      <c r="ADO293"/>
      <c r="ADP293"/>
      <c r="ADQ293"/>
      <c r="ADR293"/>
      <c r="ADS293"/>
      <c r="ADT293"/>
      <c r="ADU293"/>
      <c r="ADV293"/>
      <c r="ADW293"/>
      <c r="ADX293"/>
      <c r="ADY293"/>
      <c r="ADZ293"/>
      <c r="AEA293"/>
      <c r="AEB293"/>
      <c r="AEC293"/>
      <c r="AED293"/>
      <c r="AEE293"/>
      <c r="AEF293"/>
      <c r="AEG293"/>
      <c r="AEH293"/>
      <c r="AEI293"/>
      <c r="AEJ293"/>
      <c r="AEK293"/>
      <c r="AEL293"/>
      <c r="AEM293"/>
      <c r="AEN293"/>
      <c r="AEO293"/>
      <c r="AEP293"/>
      <c r="AEQ293"/>
      <c r="AER293"/>
      <c r="AES293"/>
      <c r="AET293"/>
      <c r="AEU293"/>
      <c r="AEV293"/>
      <c r="AEW293"/>
      <c r="AEX293"/>
      <c r="AEY293"/>
      <c r="AEZ293"/>
      <c r="AFA293"/>
      <c r="AFB293"/>
      <c r="AFC293"/>
      <c r="AFD293"/>
      <c r="AFE293"/>
      <c r="AFF293"/>
      <c r="AFG293"/>
      <c r="AFH293"/>
      <c r="AFI293"/>
      <c r="AFJ293"/>
      <c r="AFK293"/>
      <c r="AFL293"/>
      <c r="AFM293"/>
      <c r="AFN293"/>
      <c r="AFO293"/>
      <c r="AFP293"/>
      <c r="AFQ293"/>
      <c r="AFR293"/>
      <c r="AFS293"/>
      <c r="AFT293"/>
      <c r="AFU293"/>
      <c r="AFV293"/>
      <c r="AFW293"/>
      <c r="AFX293"/>
      <c r="AFY293"/>
      <c r="AFZ293"/>
      <c r="AGA293"/>
      <c r="AGB293"/>
      <c r="AGC293"/>
      <c r="AGD293"/>
      <c r="AGE293"/>
      <c r="AGF293"/>
      <c r="AGG293"/>
      <c r="AGH293"/>
      <c r="AGI293"/>
      <c r="AGJ293"/>
      <c r="AGK293"/>
      <c r="AGL293"/>
      <c r="AGM293"/>
      <c r="AGN293"/>
      <c r="AGO293"/>
      <c r="AGP293"/>
      <c r="AGQ293"/>
      <c r="AGR293"/>
      <c r="AGS293"/>
      <c r="AGT293"/>
      <c r="AGU293"/>
      <c r="AGV293"/>
      <c r="AGW293"/>
      <c r="AGX293"/>
      <c r="AGY293"/>
      <c r="AGZ293"/>
      <c r="AHA293"/>
      <c r="AHB293"/>
      <c r="AHC293"/>
      <c r="AHD293"/>
      <c r="AHE293"/>
      <c r="AHF293"/>
      <c r="AHG293"/>
      <c r="AHH293"/>
      <c r="AHI293"/>
      <c r="AHJ293"/>
      <c r="AHK293"/>
      <c r="AHL293"/>
      <c r="AHM293"/>
      <c r="AHN293"/>
      <c r="AHO293"/>
      <c r="AHP293"/>
      <c r="AHQ293"/>
      <c r="AHR293"/>
      <c r="AHS293"/>
      <c r="AHT293"/>
      <c r="AHU293"/>
      <c r="AHV293"/>
      <c r="AHW293"/>
      <c r="AHX293"/>
      <c r="AHY293"/>
      <c r="AHZ293"/>
      <c r="AIA293"/>
      <c r="AIB293"/>
      <c r="AIC293"/>
      <c r="AID293"/>
      <c r="AIE293"/>
      <c r="AIF293"/>
      <c r="AIG293"/>
      <c r="AIH293"/>
      <c r="AII293"/>
      <c r="AIJ293"/>
      <c r="AIK293"/>
      <c r="AIL293"/>
      <c r="AIM293"/>
      <c r="AIN293"/>
      <c r="AIO293"/>
      <c r="AIP293"/>
      <c r="AIQ293"/>
      <c r="AIR293"/>
      <c r="AIS293"/>
      <c r="AIT293"/>
      <c r="AIU293"/>
      <c r="AIV293"/>
      <c r="AIW293"/>
      <c r="AIX293"/>
      <c r="AIY293"/>
      <c r="AIZ293"/>
      <c r="AJA293"/>
      <c r="AJB293"/>
      <c r="AJC293"/>
      <c r="AJD293"/>
      <c r="AJE293"/>
      <c r="AJF293"/>
      <c r="AJG293"/>
      <c r="AJH293"/>
      <c r="AJI293"/>
      <c r="AJJ293"/>
      <c r="AJK293"/>
      <c r="AJL293"/>
      <c r="AJM293"/>
      <c r="AJN293"/>
      <c r="AJO293"/>
      <c r="AJP293"/>
      <c r="AJQ293"/>
      <c r="AJR293"/>
      <c r="AJS293"/>
      <c r="AJT293"/>
      <c r="AJU293"/>
      <c r="AJV293"/>
      <c r="AJW293"/>
      <c r="AJX293"/>
      <c r="AJY293"/>
      <c r="AJZ293"/>
      <c r="AKA293"/>
      <c r="AKB293"/>
      <c r="AKC293"/>
      <c r="AKD293"/>
      <c r="AKE293"/>
      <c r="AKF293"/>
      <c r="AKG293"/>
      <c r="AKH293"/>
      <c r="AKI293"/>
      <c r="AKJ293"/>
      <c r="AKK293"/>
      <c r="AKL293"/>
      <c r="AKM293"/>
      <c r="AKN293"/>
      <c r="AKO293"/>
      <c r="AKP293"/>
      <c r="AKQ293"/>
      <c r="AKR293"/>
      <c r="AKS293"/>
      <c r="AKT293"/>
      <c r="AKU293"/>
      <c r="AKV293"/>
      <c r="AKW293"/>
      <c r="AKX293"/>
      <c r="AKY293"/>
      <c r="AKZ293"/>
      <c r="ALA293"/>
      <c r="ALB293"/>
      <c r="ALC293"/>
      <c r="ALD293"/>
      <c r="ALE293"/>
      <c r="ALF293"/>
      <c r="ALG293"/>
      <c r="ALH293"/>
      <c r="ALI293"/>
      <c r="ALJ293"/>
      <c r="ALK293"/>
      <c r="ALL293"/>
      <c r="ALM293"/>
      <c r="ALN293"/>
      <c r="ALO293"/>
      <c r="ALP293"/>
      <c r="ALQ293"/>
      <c r="ALR293"/>
      <c r="ALS293"/>
      <c r="ALT293"/>
      <c r="ALU293"/>
      <c r="ALV293"/>
      <c r="ALW293"/>
      <c r="ALX293"/>
      <c r="ALY293"/>
      <c r="ALZ293"/>
      <c r="AMA293"/>
      <c r="AMB293"/>
      <c r="AMC293"/>
      <c r="AMD293"/>
      <c r="AME293"/>
      <c r="AMF293"/>
      <c r="AMG293"/>
    </row>
    <row r="294" spans="1:1021" ht="24.75" customHeight="1" x14ac:dyDescent="0.2">
      <c r="A294" s="114" t="s">
        <v>490</v>
      </c>
      <c r="B294" s="115" t="s">
        <v>305</v>
      </c>
      <c r="C294" s="121">
        <v>21127</v>
      </c>
      <c r="D294" s="117" t="s">
        <v>691</v>
      </c>
      <c r="E294" s="118" t="s">
        <v>500</v>
      </c>
      <c r="F294" s="102">
        <v>8.9999999999999993E-3</v>
      </c>
      <c r="G294" s="119">
        <v>0.315</v>
      </c>
      <c r="H294" s="132"/>
      <c r="I294" s="120">
        <f t="shared" si="6"/>
        <v>0</v>
      </c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  <c r="IW294"/>
      <c r="IX294"/>
      <c r="IY294"/>
      <c r="IZ294"/>
      <c r="JA294"/>
      <c r="JB294"/>
      <c r="JC294"/>
      <c r="JD294"/>
      <c r="JE294"/>
      <c r="JF294"/>
      <c r="JG294"/>
      <c r="JH294"/>
      <c r="JI294"/>
      <c r="JJ294"/>
      <c r="JK294"/>
      <c r="JL294"/>
      <c r="JM294"/>
      <c r="JN294"/>
      <c r="JO294"/>
      <c r="JP294"/>
      <c r="JQ294"/>
      <c r="JR294"/>
      <c r="JS294"/>
      <c r="JT294"/>
      <c r="JU294"/>
      <c r="JV294"/>
      <c r="JW294"/>
      <c r="JX294"/>
      <c r="JY294"/>
      <c r="JZ294"/>
      <c r="KA294"/>
      <c r="KB294"/>
      <c r="KC294"/>
      <c r="KD294"/>
      <c r="KE294"/>
      <c r="KF294"/>
      <c r="KG294"/>
      <c r="KH294"/>
      <c r="KI294"/>
      <c r="KJ294"/>
      <c r="KK294"/>
      <c r="KL294"/>
      <c r="KM294"/>
      <c r="KN294"/>
      <c r="KO294"/>
      <c r="KP294"/>
      <c r="KQ294"/>
      <c r="KR294"/>
      <c r="KS294"/>
      <c r="KT294"/>
      <c r="KU294"/>
      <c r="KV294"/>
      <c r="KW294"/>
      <c r="KX294"/>
      <c r="KY294"/>
      <c r="KZ294"/>
      <c r="LA294"/>
      <c r="LB294"/>
      <c r="LC294"/>
      <c r="LD294"/>
      <c r="LE294"/>
      <c r="LF294"/>
      <c r="LG294"/>
      <c r="LH294"/>
      <c r="LI294"/>
      <c r="LJ294"/>
      <c r="LK294"/>
      <c r="LL294"/>
      <c r="LM294"/>
      <c r="LN294"/>
      <c r="LO294"/>
      <c r="LP294"/>
      <c r="LQ294"/>
      <c r="LR294"/>
      <c r="LS294"/>
      <c r="LT294"/>
      <c r="LU294"/>
      <c r="LV294"/>
      <c r="LW294"/>
      <c r="LX294"/>
      <c r="LY294"/>
      <c r="LZ294"/>
      <c r="MA294"/>
      <c r="MB294"/>
      <c r="MC294"/>
      <c r="MD294"/>
      <c r="ME294"/>
      <c r="MF294"/>
      <c r="MG294"/>
      <c r="MH294"/>
      <c r="MI294"/>
      <c r="MJ294"/>
      <c r="MK294"/>
      <c r="ML294"/>
      <c r="MM294"/>
      <c r="MN294"/>
      <c r="MO294"/>
      <c r="MP294"/>
      <c r="MQ294"/>
      <c r="MR294"/>
      <c r="MS294"/>
      <c r="MT294"/>
      <c r="MU294"/>
      <c r="MV294"/>
      <c r="MW294"/>
      <c r="MX294"/>
      <c r="MY294"/>
      <c r="MZ294"/>
      <c r="NA294"/>
      <c r="NB294"/>
      <c r="NC294"/>
      <c r="ND294"/>
      <c r="NE294"/>
      <c r="NF294"/>
      <c r="NG294"/>
      <c r="NH294"/>
      <c r="NI294"/>
      <c r="NJ294"/>
      <c r="NK294"/>
      <c r="NL294"/>
      <c r="NM294"/>
      <c r="NN294"/>
      <c r="NO294"/>
      <c r="NP294"/>
      <c r="NQ294"/>
      <c r="NR294"/>
      <c r="NS294"/>
      <c r="NT294"/>
      <c r="NU294"/>
      <c r="NV294"/>
      <c r="NW294"/>
      <c r="NX294"/>
      <c r="NY294"/>
      <c r="NZ294"/>
      <c r="OA294"/>
      <c r="OB294"/>
      <c r="OC294"/>
      <c r="OD294"/>
      <c r="OE294"/>
      <c r="OF294"/>
      <c r="OG294"/>
      <c r="OH294"/>
      <c r="OI294"/>
      <c r="OJ294"/>
      <c r="OK294"/>
      <c r="OL294"/>
      <c r="OM294"/>
      <c r="ON294"/>
      <c r="OO294"/>
      <c r="OP294"/>
      <c r="OQ294"/>
      <c r="OR294"/>
      <c r="OS294"/>
      <c r="OT294"/>
      <c r="OU294"/>
      <c r="OV294"/>
      <c r="OW294"/>
      <c r="OX294"/>
      <c r="OY294"/>
      <c r="OZ294"/>
      <c r="PA294"/>
      <c r="PB294"/>
      <c r="PC294"/>
      <c r="PD294"/>
      <c r="PE294"/>
      <c r="PF294"/>
      <c r="PG294"/>
      <c r="PH294"/>
      <c r="PI294"/>
      <c r="PJ294"/>
      <c r="PK294"/>
      <c r="PL294"/>
      <c r="PM294"/>
      <c r="PN294"/>
      <c r="PO294"/>
      <c r="PP294"/>
      <c r="PQ294"/>
      <c r="PR294"/>
      <c r="PS294"/>
      <c r="PT294"/>
      <c r="PU294"/>
      <c r="PV294"/>
      <c r="PW294"/>
      <c r="PX294"/>
      <c r="PY294"/>
      <c r="PZ294"/>
      <c r="QA294"/>
      <c r="QB294"/>
      <c r="QC294"/>
      <c r="QD294"/>
      <c r="QE294"/>
      <c r="QF294"/>
      <c r="QG294"/>
      <c r="QH294"/>
      <c r="QI294"/>
      <c r="QJ294"/>
      <c r="QK294"/>
      <c r="QL294"/>
      <c r="QM294"/>
      <c r="QN294"/>
      <c r="QO294"/>
      <c r="QP294"/>
      <c r="QQ294"/>
      <c r="QR294"/>
      <c r="QS294"/>
      <c r="QT294"/>
      <c r="QU294"/>
      <c r="QV294"/>
      <c r="QW294"/>
      <c r="QX294"/>
      <c r="QY294"/>
      <c r="QZ294"/>
      <c r="RA294"/>
      <c r="RB294"/>
      <c r="RC294"/>
      <c r="RD294"/>
      <c r="RE294"/>
      <c r="RF294"/>
      <c r="RG294"/>
      <c r="RH294"/>
      <c r="RI294"/>
      <c r="RJ294"/>
      <c r="RK294"/>
      <c r="RL294"/>
      <c r="RM294"/>
      <c r="RN294"/>
      <c r="RO294"/>
      <c r="RP294"/>
      <c r="RQ294"/>
      <c r="RR294"/>
      <c r="RS294"/>
      <c r="RT294"/>
      <c r="RU294"/>
      <c r="RV294"/>
      <c r="RW294"/>
      <c r="RX294"/>
      <c r="RY294"/>
      <c r="RZ294"/>
      <c r="SA294"/>
      <c r="SB294"/>
      <c r="SC294"/>
      <c r="SD294"/>
      <c r="SE294"/>
      <c r="SF294"/>
      <c r="SG294"/>
      <c r="SH294"/>
      <c r="SI294"/>
      <c r="SJ294"/>
      <c r="SK294"/>
      <c r="SL294"/>
      <c r="SM294"/>
      <c r="SN294"/>
      <c r="SO294"/>
      <c r="SP294"/>
      <c r="SQ294"/>
      <c r="SR294"/>
      <c r="SS294"/>
      <c r="ST294"/>
      <c r="SU294"/>
      <c r="SV294"/>
      <c r="SW294"/>
      <c r="SX294"/>
      <c r="SY294"/>
      <c r="SZ294"/>
      <c r="TA294"/>
      <c r="TB294"/>
      <c r="TC294"/>
      <c r="TD294"/>
      <c r="TE294"/>
      <c r="TF294"/>
      <c r="TG294"/>
      <c r="TH294"/>
      <c r="TI294"/>
      <c r="TJ294"/>
      <c r="TK294"/>
      <c r="TL294"/>
      <c r="TM294"/>
      <c r="TN294"/>
      <c r="TO294"/>
      <c r="TP294"/>
      <c r="TQ294"/>
      <c r="TR294"/>
      <c r="TS294"/>
      <c r="TT294"/>
      <c r="TU294"/>
      <c r="TV294"/>
      <c r="TW294"/>
      <c r="TX294"/>
      <c r="TY294"/>
      <c r="TZ294"/>
      <c r="UA294"/>
      <c r="UB294"/>
      <c r="UC294"/>
      <c r="UD294"/>
      <c r="UE294"/>
      <c r="UF294"/>
      <c r="UG294"/>
      <c r="UH294"/>
      <c r="UI294"/>
      <c r="UJ294"/>
      <c r="UK294"/>
      <c r="UL294"/>
      <c r="UM294"/>
      <c r="UN294"/>
      <c r="UO294"/>
      <c r="UP294"/>
      <c r="UQ294"/>
      <c r="UR294"/>
      <c r="US294"/>
      <c r="UT294"/>
      <c r="UU294"/>
      <c r="UV294"/>
      <c r="UW294"/>
      <c r="UX294"/>
      <c r="UY294"/>
      <c r="UZ294"/>
      <c r="VA294"/>
      <c r="VB294"/>
      <c r="VC294"/>
      <c r="VD294"/>
      <c r="VE294"/>
      <c r="VF294"/>
      <c r="VG294"/>
      <c r="VH294"/>
      <c r="VI294"/>
      <c r="VJ294"/>
      <c r="VK294"/>
      <c r="VL294"/>
      <c r="VM294"/>
      <c r="VN294"/>
      <c r="VO294"/>
      <c r="VP294"/>
      <c r="VQ294"/>
      <c r="VR294"/>
      <c r="VS294"/>
      <c r="VT294"/>
      <c r="VU294"/>
      <c r="VV294"/>
      <c r="VW294"/>
      <c r="VX294"/>
      <c r="VY294"/>
      <c r="VZ294"/>
      <c r="WA294"/>
      <c r="WB294"/>
      <c r="WC294"/>
      <c r="WD294"/>
      <c r="WE294"/>
      <c r="WF294"/>
      <c r="WG294"/>
      <c r="WH294"/>
      <c r="WI294"/>
      <c r="WJ294"/>
      <c r="WK294"/>
      <c r="WL294"/>
      <c r="WM294"/>
      <c r="WN294"/>
      <c r="WO294"/>
      <c r="WP294"/>
      <c r="WQ294"/>
      <c r="WR294"/>
      <c r="WS294"/>
      <c r="WT294"/>
      <c r="WU294"/>
      <c r="WV294"/>
      <c r="WW294"/>
      <c r="WX294"/>
      <c r="WY294"/>
      <c r="WZ294"/>
      <c r="XA294"/>
      <c r="XB294"/>
      <c r="XC294"/>
      <c r="XD294"/>
      <c r="XE294"/>
      <c r="XF294"/>
      <c r="XG294"/>
      <c r="XH294"/>
      <c r="XI294"/>
      <c r="XJ294"/>
      <c r="XK294"/>
      <c r="XL294"/>
      <c r="XM294"/>
      <c r="XN294"/>
      <c r="XO294"/>
      <c r="XP294"/>
      <c r="XQ294"/>
      <c r="XR294"/>
      <c r="XS294"/>
      <c r="XT294"/>
      <c r="XU294"/>
      <c r="XV294"/>
      <c r="XW294"/>
      <c r="XX294"/>
      <c r="XY294"/>
      <c r="XZ294"/>
      <c r="YA294"/>
      <c r="YB294"/>
      <c r="YC294"/>
      <c r="YD294"/>
      <c r="YE294"/>
      <c r="YF294"/>
      <c r="YG294"/>
      <c r="YH294"/>
      <c r="YI294"/>
      <c r="YJ294"/>
      <c r="YK294"/>
      <c r="YL294"/>
      <c r="YM294"/>
      <c r="YN294"/>
      <c r="YO294"/>
      <c r="YP294"/>
      <c r="YQ294"/>
      <c r="YR294"/>
      <c r="YS294"/>
      <c r="YT294"/>
      <c r="YU294"/>
      <c r="YV294"/>
      <c r="YW294"/>
      <c r="YX294"/>
      <c r="YY294"/>
      <c r="YZ294"/>
      <c r="ZA294"/>
      <c r="ZB294"/>
      <c r="ZC294"/>
      <c r="ZD294"/>
      <c r="ZE294"/>
      <c r="ZF294"/>
      <c r="ZG294"/>
      <c r="ZH294"/>
      <c r="ZI294"/>
      <c r="ZJ294"/>
      <c r="ZK294"/>
      <c r="ZL294"/>
      <c r="ZM294"/>
      <c r="ZN294"/>
      <c r="ZO294"/>
      <c r="ZP294"/>
      <c r="ZQ294"/>
      <c r="ZR294"/>
      <c r="ZS294"/>
      <c r="ZT294"/>
      <c r="ZU294"/>
      <c r="ZV294"/>
      <c r="ZW294"/>
      <c r="ZX294"/>
      <c r="ZY294"/>
      <c r="ZZ294"/>
      <c r="AAA294"/>
      <c r="AAB294"/>
      <c r="AAC294"/>
      <c r="AAD294"/>
      <c r="AAE294"/>
      <c r="AAF294"/>
      <c r="AAG294"/>
      <c r="AAH294"/>
      <c r="AAI294"/>
      <c r="AAJ294"/>
      <c r="AAK294"/>
      <c r="AAL294"/>
      <c r="AAM294"/>
      <c r="AAN294"/>
      <c r="AAO294"/>
      <c r="AAP294"/>
      <c r="AAQ294"/>
      <c r="AAR294"/>
      <c r="AAS294"/>
      <c r="AAT294"/>
      <c r="AAU294"/>
      <c r="AAV294"/>
      <c r="AAW294"/>
      <c r="AAX294"/>
      <c r="AAY294"/>
      <c r="AAZ294"/>
      <c r="ABA294"/>
      <c r="ABB294"/>
      <c r="ABC294"/>
      <c r="ABD294"/>
      <c r="ABE294"/>
      <c r="ABF294"/>
      <c r="ABG294"/>
      <c r="ABH294"/>
      <c r="ABI294"/>
      <c r="ABJ294"/>
      <c r="ABK294"/>
      <c r="ABL294"/>
      <c r="ABM294"/>
      <c r="ABN294"/>
      <c r="ABO294"/>
      <c r="ABP294"/>
      <c r="ABQ294"/>
      <c r="ABR294"/>
      <c r="ABS294"/>
      <c r="ABT294"/>
      <c r="ABU294"/>
      <c r="ABV294"/>
      <c r="ABW294"/>
      <c r="ABX294"/>
      <c r="ABY294"/>
      <c r="ABZ294"/>
      <c r="ACA294"/>
      <c r="ACB294"/>
      <c r="ACC294"/>
      <c r="ACD294"/>
      <c r="ACE294"/>
      <c r="ACF294"/>
      <c r="ACG294"/>
      <c r="ACH294"/>
      <c r="ACI294"/>
      <c r="ACJ294"/>
      <c r="ACK294"/>
      <c r="ACL294"/>
      <c r="ACM294"/>
      <c r="ACN294"/>
      <c r="ACO294"/>
      <c r="ACP294"/>
      <c r="ACQ294"/>
      <c r="ACR294"/>
      <c r="ACS294"/>
      <c r="ACT294"/>
      <c r="ACU294"/>
      <c r="ACV294"/>
      <c r="ACW294"/>
      <c r="ACX294"/>
      <c r="ACY294"/>
      <c r="ACZ294"/>
      <c r="ADA294"/>
      <c r="ADB294"/>
      <c r="ADC294"/>
      <c r="ADD294"/>
      <c r="ADE294"/>
      <c r="ADF294"/>
      <c r="ADG294"/>
      <c r="ADH294"/>
      <c r="ADI294"/>
      <c r="ADJ294"/>
      <c r="ADK294"/>
      <c r="ADL294"/>
      <c r="ADM294"/>
      <c r="ADN294"/>
      <c r="ADO294"/>
      <c r="ADP294"/>
      <c r="ADQ294"/>
      <c r="ADR294"/>
      <c r="ADS294"/>
      <c r="ADT294"/>
      <c r="ADU294"/>
      <c r="ADV294"/>
      <c r="ADW294"/>
      <c r="ADX294"/>
      <c r="ADY294"/>
      <c r="ADZ294"/>
      <c r="AEA294"/>
      <c r="AEB294"/>
      <c r="AEC294"/>
      <c r="AED294"/>
      <c r="AEE294"/>
      <c r="AEF294"/>
      <c r="AEG294"/>
      <c r="AEH294"/>
      <c r="AEI294"/>
      <c r="AEJ294"/>
      <c r="AEK294"/>
      <c r="AEL294"/>
      <c r="AEM294"/>
      <c r="AEN294"/>
      <c r="AEO294"/>
      <c r="AEP294"/>
      <c r="AEQ294"/>
      <c r="AER294"/>
      <c r="AES294"/>
      <c r="AET294"/>
      <c r="AEU294"/>
      <c r="AEV294"/>
      <c r="AEW294"/>
      <c r="AEX294"/>
      <c r="AEY294"/>
      <c r="AEZ294"/>
      <c r="AFA294"/>
      <c r="AFB294"/>
      <c r="AFC294"/>
      <c r="AFD294"/>
      <c r="AFE294"/>
      <c r="AFF294"/>
      <c r="AFG294"/>
      <c r="AFH294"/>
      <c r="AFI294"/>
      <c r="AFJ294"/>
      <c r="AFK294"/>
      <c r="AFL294"/>
      <c r="AFM294"/>
      <c r="AFN294"/>
      <c r="AFO294"/>
      <c r="AFP294"/>
      <c r="AFQ294"/>
      <c r="AFR294"/>
      <c r="AFS294"/>
      <c r="AFT294"/>
      <c r="AFU294"/>
      <c r="AFV294"/>
      <c r="AFW294"/>
      <c r="AFX294"/>
      <c r="AFY294"/>
      <c r="AFZ294"/>
      <c r="AGA294"/>
      <c r="AGB294"/>
      <c r="AGC294"/>
      <c r="AGD294"/>
      <c r="AGE294"/>
      <c r="AGF294"/>
      <c r="AGG294"/>
      <c r="AGH294"/>
      <c r="AGI294"/>
      <c r="AGJ294"/>
      <c r="AGK294"/>
      <c r="AGL294"/>
      <c r="AGM294"/>
      <c r="AGN294"/>
      <c r="AGO294"/>
      <c r="AGP294"/>
      <c r="AGQ294"/>
      <c r="AGR294"/>
      <c r="AGS294"/>
      <c r="AGT294"/>
      <c r="AGU294"/>
      <c r="AGV294"/>
      <c r="AGW294"/>
      <c r="AGX294"/>
      <c r="AGY294"/>
      <c r="AGZ294"/>
      <c r="AHA294"/>
      <c r="AHB294"/>
      <c r="AHC294"/>
      <c r="AHD294"/>
      <c r="AHE294"/>
      <c r="AHF294"/>
      <c r="AHG294"/>
      <c r="AHH294"/>
      <c r="AHI294"/>
      <c r="AHJ294"/>
      <c r="AHK294"/>
      <c r="AHL294"/>
      <c r="AHM294"/>
      <c r="AHN294"/>
      <c r="AHO294"/>
      <c r="AHP294"/>
      <c r="AHQ294"/>
      <c r="AHR294"/>
      <c r="AHS294"/>
      <c r="AHT294"/>
      <c r="AHU294"/>
      <c r="AHV294"/>
      <c r="AHW294"/>
      <c r="AHX294"/>
      <c r="AHY294"/>
      <c r="AHZ294"/>
      <c r="AIA294"/>
      <c r="AIB294"/>
      <c r="AIC294"/>
      <c r="AID294"/>
      <c r="AIE294"/>
      <c r="AIF294"/>
      <c r="AIG294"/>
      <c r="AIH294"/>
      <c r="AII294"/>
      <c r="AIJ294"/>
      <c r="AIK294"/>
      <c r="AIL294"/>
      <c r="AIM294"/>
      <c r="AIN294"/>
      <c r="AIO294"/>
      <c r="AIP294"/>
      <c r="AIQ294"/>
      <c r="AIR294"/>
      <c r="AIS294"/>
      <c r="AIT294"/>
      <c r="AIU294"/>
      <c r="AIV294"/>
      <c r="AIW294"/>
      <c r="AIX294"/>
      <c r="AIY294"/>
      <c r="AIZ294"/>
      <c r="AJA294"/>
      <c r="AJB294"/>
      <c r="AJC294"/>
      <c r="AJD294"/>
      <c r="AJE294"/>
      <c r="AJF294"/>
      <c r="AJG294"/>
      <c r="AJH294"/>
      <c r="AJI294"/>
      <c r="AJJ294"/>
      <c r="AJK294"/>
      <c r="AJL294"/>
      <c r="AJM294"/>
      <c r="AJN294"/>
      <c r="AJO294"/>
      <c r="AJP294"/>
      <c r="AJQ294"/>
      <c r="AJR294"/>
      <c r="AJS294"/>
      <c r="AJT294"/>
      <c r="AJU294"/>
      <c r="AJV294"/>
      <c r="AJW294"/>
      <c r="AJX294"/>
      <c r="AJY294"/>
      <c r="AJZ294"/>
      <c r="AKA294"/>
      <c r="AKB294"/>
      <c r="AKC294"/>
      <c r="AKD294"/>
      <c r="AKE294"/>
      <c r="AKF294"/>
      <c r="AKG294"/>
      <c r="AKH294"/>
      <c r="AKI294"/>
      <c r="AKJ294"/>
      <c r="AKK294"/>
      <c r="AKL294"/>
      <c r="AKM294"/>
      <c r="AKN294"/>
      <c r="AKO294"/>
      <c r="AKP294"/>
      <c r="AKQ294"/>
      <c r="AKR294"/>
      <c r="AKS294"/>
      <c r="AKT294"/>
      <c r="AKU294"/>
      <c r="AKV294"/>
      <c r="AKW294"/>
      <c r="AKX294"/>
      <c r="AKY294"/>
      <c r="AKZ294"/>
      <c r="ALA294"/>
      <c r="ALB294"/>
      <c r="ALC294"/>
      <c r="ALD294"/>
      <c r="ALE294"/>
      <c r="ALF294"/>
      <c r="ALG294"/>
      <c r="ALH294"/>
      <c r="ALI294"/>
      <c r="ALJ294"/>
      <c r="ALK294"/>
      <c r="ALL294"/>
      <c r="ALM294"/>
      <c r="ALN294"/>
      <c r="ALO294"/>
      <c r="ALP294"/>
      <c r="ALQ294"/>
      <c r="ALR294"/>
      <c r="ALS294"/>
      <c r="ALT294"/>
      <c r="ALU294"/>
      <c r="ALV294"/>
      <c r="ALW294"/>
      <c r="ALX294"/>
      <c r="ALY294"/>
      <c r="ALZ294"/>
      <c r="AMA294"/>
      <c r="AMB294"/>
      <c r="AMC294"/>
      <c r="AMD294"/>
      <c r="AME294"/>
      <c r="AMF294"/>
      <c r="AMG294"/>
    </row>
    <row r="295" spans="1:1021" ht="24.75" customHeight="1" x14ac:dyDescent="0.2">
      <c r="A295" s="114" t="s">
        <v>491</v>
      </c>
      <c r="B295" s="115" t="s">
        <v>305</v>
      </c>
      <c r="C295" s="121">
        <v>39234</v>
      </c>
      <c r="D295" s="117" t="s">
        <v>662</v>
      </c>
      <c r="E295" s="118" t="s">
        <v>642</v>
      </c>
      <c r="F295" s="102">
        <v>1.0149999999999999</v>
      </c>
      <c r="G295" s="119">
        <v>23.344999999999999</v>
      </c>
      <c r="H295" s="132"/>
      <c r="I295" s="120">
        <f t="shared" si="6"/>
        <v>0</v>
      </c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  <c r="IW295"/>
      <c r="IX295"/>
      <c r="IY295"/>
      <c r="IZ295"/>
      <c r="JA295"/>
      <c r="JB295"/>
      <c r="JC295"/>
      <c r="JD295"/>
      <c r="JE295"/>
      <c r="JF295"/>
      <c r="JG295"/>
      <c r="JH295"/>
      <c r="JI295"/>
      <c r="JJ295"/>
      <c r="JK295"/>
      <c r="JL295"/>
      <c r="JM295"/>
      <c r="JN295"/>
      <c r="JO295"/>
      <c r="JP295"/>
      <c r="JQ295"/>
      <c r="JR295"/>
      <c r="JS295"/>
      <c r="JT295"/>
      <c r="JU295"/>
      <c r="JV295"/>
      <c r="JW295"/>
      <c r="JX295"/>
      <c r="JY295"/>
      <c r="JZ295"/>
      <c r="KA295"/>
      <c r="KB295"/>
      <c r="KC295"/>
      <c r="KD295"/>
      <c r="KE295"/>
      <c r="KF295"/>
      <c r="KG295"/>
      <c r="KH295"/>
      <c r="KI295"/>
      <c r="KJ295"/>
      <c r="KK295"/>
      <c r="KL295"/>
      <c r="KM295"/>
      <c r="KN295"/>
      <c r="KO295"/>
      <c r="KP295"/>
      <c r="KQ295"/>
      <c r="KR295"/>
      <c r="KS295"/>
      <c r="KT295"/>
      <c r="KU295"/>
      <c r="KV295"/>
      <c r="KW295"/>
      <c r="KX295"/>
      <c r="KY295"/>
      <c r="KZ295"/>
      <c r="LA295"/>
      <c r="LB295"/>
      <c r="LC295"/>
      <c r="LD295"/>
      <c r="LE295"/>
      <c r="LF295"/>
      <c r="LG295"/>
      <c r="LH295"/>
      <c r="LI295"/>
      <c r="LJ295"/>
      <c r="LK295"/>
      <c r="LL295"/>
      <c r="LM295"/>
      <c r="LN295"/>
      <c r="LO295"/>
      <c r="LP295"/>
      <c r="LQ295"/>
      <c r="LR295"/>
      <c r="LS295"/>
      <c r="LT295"/>
      <c r="LU295"/>
      <c r="LV295"/>
      <c r="LW295"/>
      <c r="LX295"/>
      <c r="LY295"/>
      <c r="LZ295"/>
      <c r="MA295"/>
      <c r="MB295"/>
      <c r="MC295"/>
      <c r="MD295"/>
      <c r="ME295"/>
      <c r="MF295"/>
      <c r="MG295"/>
      <c r="MH295"/>
      <c r="MI295"/>
      <c r="MJ295"/>
      <c r="MK295"/>
      <c r="ML295"/>
      <c r="MM295"/>
      <c r="MN295"/>
      <c r="MO295"/>
      <c r="MP295"/>
      <c r="MQ295"/>
      <c r="MR295"/>
      <c r="MS295"/>
      <c r="MT295"/>
      <c r="MU295"/>
      <c r="MV295"/>
      <c r="MW295"/>
      <c r="MX295"/>
      <c r="MY295"/>
      <c r="MZ295"/>
      <c r="NA295"/>
      <c r="NB295"/>
      <c r="NC295"/>
      <c r="ND295"/>
      <c r="NE295"/>
      <c r="NF295"/>
      <c r="NG295"/>
      <c r="NH295"/>
      <c r="NI295"/>
      <c r="NJ295"/>
      <c r="NK295"/>
      <c r="NL295"/>
      <c r="NM295"/>
      <c r="NN295"/>
      <c r="NO295"/>
      <c r="NP295"/>
      <c r="NQ295"/>
      <c r="NR295"/>
      <c r="NS295"/>
      <c r="NT295"/>
      <c r="NU295"/>
      <c r="NV295"/>
      <c r="NW295"/>
      <c r="NX295"/>
      <c r="NY295"/>
      <c r="NZ295"/>
      <c r="OA295"/>
      <c r="OB295"/>
      <c r="OC295"/>
      <c r="OD295"/>
      <c r="OE295"/>
      <c r="OF295"/>
      <c r="OG295"/>
      <c r="OH295"/>
      <c r="OI295"/>
      <c r="OJ295"/>
      <c r="OK295"/>
      <c r="OL295"/>
      <c r="OM295"/>
      <c r="ON295"/>
      <c r="OO295"/>
      <c r="OP295"/>
      <c r="OQ295"/>
      <c r="OR295"/>
      <c r="OS295"/>
      <c r="OT295"/>
      <c r="OU295"/>
      <c r="OV295"/>
      <c r="OW295"/>
      <c r="OX295"/>
      <c r="OY295"/>
      <c r="OZ295"/>
      <c r="PA295"/>
      <c r="PB295"/>
      <c r="PC295"/>
      <c r="PD295"/>
      <c r="PE295"/>
      <c r="PF295"/>
      <c r="PG295"/>
      <c r="PH295"/>
      <c r="PI295"/>
      <c r="PJ295"/>
      <c r="PK295"/>
      <c r="PL295"/>
      <c r="PM295"/>
      <c r="PN295"/>
      <c r="PO295"/>
      <c r="PP295"/>
      <c r="PQ295"/>
      <c r="PR295"/>
      <c r="PS295"/>
      <c r="PT295"/>
      <c r="PU295"/>
      <c r="PV295"/>
      <c r="PW295"/>
      <c r="PX295"/>
      <c r="PY295"/>
      <c r="PZ295"/>
      <c r="QA295"/>
      <c r="QB295"/>
      <c r="QC295"/>
      <c r="QD295"/>
      <c r="QE295"/>
      <c r="QF295"/>
      <c r="QG295"/>
      <c r="QH295"/>
      <c r="QI295"/>
      <c r="QJ295"/>
      <c r="QK295"/>
      <c r="QL295"/>
      <c r="QM295"/>
      <c r="QN295"/>
      <c r="QO295"/>
      <c r="QP295"/>
      <c r="QQ295"/>
      <c r="QR295"/>
      <c r="QS295"/>
      <c r="QT295"/>
      <c r="QU295"/>
      <c r="QV295"/>
      <c r="QW295"/>
      <c r="QX295"/>
      <c r="QY295"/>
      <c r="QZ295"/>
      <c r="RA295"/>
      <c r="RB295"/>
      <c r="RC295"/>
      <c r="RD295"/>
      <c r="RE295"/>
      <c r="RF295"/>
      <c r="RG295"/>
      <c r="RH295"/>
      <c r="RI295"/>
      <c r="RJ295"/>
      <c r="RK295"/>
      <c r="RL295"/>
      <c r="RM295"/>
      <c r="RN295"/>
      <c r="RO295"/>
      <c r="RP295"/>
      <c r="RQ295"/>
      <c r="RR295"/>
      <c r="RS295"/>
      <c r="RT295"/>
      <c r="RU295"/>
      <c r="RV295"/>
      <c r="RW295"/>
      <c r="RX295"/>
      <c r="RY295"/>
      <c r="RZ295"/>
      <c r="SA295"/>
      <c r="SB295"/>
      <c r="SC295"/>
      <c r="SD295"/>
      <c r="SE295"/>
      <c r="SF295"/>
      <c r="SG295"/>
      <c r="SH295"/>
      <c r="SI295"/>
      <c r="SJ295"/>
      <c r="SK295"/>
      <c r="SL295"/>
      <c r="SM295"/>
      <c r="SN295"/>
      <c r="SO295"/>
      <c r="SP295"/>
      <c r="SQ295"/>
      <c r="SR295"/>
      <c r="SS295"/>
      <c r="ST295"/>
      <c r="SU295"/>
      <c r="SV295"/>
      <c r="SW295"/>
      <c r="SX295"/>
      <c r="SY295"/>
      <c r="SZ295"/>
      <c r="TA295"/>
      <c r="TB295"/>
      <c r="TC295"/>
      <c r="TD295"/>
      <c r="TE295"/>
      <c r="TF295"/>
      <c r="TG295"/>
      <c r="TH295"/>
      <c r="TI295"/>
      <c r="TJ295"/>
      <c r="TK295"/>
      <c r="TL295"/>
      <c r="TM295"/>
      <c r="TN295"/>
      <c r="TO295"/>
      <c r="TP295"/>
      <c r="TQ295"/>
      <c r="TR295"/>
      <c r="TS295"/>
      <c r="TT295"/>
      <c r="TU295"/>
      <c r="TV295"/>
      <c r="TW295"/>
      <c r="TX295"/>
      <c r="TY295"/>
      <c r="TZ295"/>
      <c r="UA295"/>
      <c r="UB295"/>
      <c r="UC295"/>
      <c r="UD295"/>
      <c r="UE295"/>
      <c r="UF295"/>
      <c r="UG295"/>
      <c r="UH295"/>
      <c r="UI295"/>
      <c r="UJ295"/>
      <c r="UK295"/>
      <c r="UL295"/>
      <c r="UM295"/>
      <c r="UN295"/>
      <c r="UO295"/>
      <c r="UP295"/>
      <c r="UQ295"/>
      <c r="UR295"/>
      <c r="US295"/>
      <c r="UT295"/>
      <c r="UU295"/>
      <c r="UV295"/>
      <c r="UW295"/>
      <c r="UX295"/>
      <c r="UY295"/>
      <c r="UZ295"/>
      <c r="VA295"/>
      <c r="VB295"/>
      <c r="VC295"/>
      <c r="VD295"/>
      <c r="VE295"/>
      <c r="VF295"/>
      <c r="VG295"/>
      <c r="VH295"/>
      <c r="VI295"/>
      <c r="VJ295"/>
      <c r="VK295"/>
      <c r="VL295"/>
      <c r="VM295"/>
      <c r="VN295"/>
      <c r="VO295"/>
      <c r="VP295"/>
      <c r="VQ295"/>
      <c r="VR295"/>
      <c r="VS295"/>
      <c r="VT295"/>
      <c r="VU295"/>
      <c r="VV295"/>
      <c r="VW295"/>
      <c r="VX295"/>
      <c r="VY295"/>
      <c r="VZ295"/>
      <c r="WA295"/>
      <c r="WB295"/>
      <c r="WC295"/>
      <c r="WD295"/>
      <c r="WE295"/>
      <c r="WF295"/>
      <c r="WG295"/>
      <c r="WH295"/>
      <c r="WI295"/>
      <c r="WJ295"/>
      <c r="WK295"/>
      <c r="WL295"/>
      <c r="WM295"/>
      <c r="WN295"/>
      <c r="WO295"/>
      <c r="WP295"/>
      <c r="WQ295"/>
      <c r="WR295"/>
      <c r="WS295"/>
      <c r="WT295"/>
      <c r="WU295"/>
      <c r="WV295"/>
      <c r="WW295"/>
      <c r="WX295"/>
      <c r="WY295"/>
      <c r="WZ295"/>
      <c r="XA295"/>
      <c r="XB295"/>
      <c r="XC295"/>
      <c r="XD295"/>
      <c r="XE295"/>
      <c r="XF295"/>
      <c r="XG295"/>
      <c r="XH295"/>
      <c r="XI295"/>
      <c r="XJ295"/>
      <c r="XK295"/>
      <c r="XL295"/>
      <c r="XM295"/>
      <c r="XN295"/>
      <c r="XO295"/>
      <c r="XP295"/>
      <c r="XQ295"/>
      <c r="XR295"/>
      <c r="XS295"/>
      <c r="XT295"/>
      <c r="XU295"/>
      <c r="XV295"/>
      <c r="XW295"/>
      <c r="XX295"/>
      <c r="XY295"/>
      <c r="XZ295"/>
      <c r="YA295"/>
      <c r="YB295"/>
      <c r="YC295"/>
      <c r="YD295"/>
      <c r="YE295"/>
      <c r="YF295"/>
      <c r="YG295"/>
      <c r="YH295"/>
      <c r="YI295"/>
      <c r="YJ295"/>
      <c r="YK295"/>
      <c r="YL295"/>
      <c r="YM295"/>
      <c r="YN295"/>
      <c r="YO295"/>
      <c r="YP295"/>
      <c r="YQ295"/>
      <c r="YR295"/>
      <c r="YS295"/>
      <c r="YT295"/>
      <c r="YU295"/>
      <c r="YV295"/>
      <c r="YW295"/>
      <c r="YX295"/>
      <c r="YY295"/>
      <c r="YZ295"/>
      <c r="ZA295"/>
      <c r="ZB295"/>
      <c r="ZC295"/>
      <c r="ZD295"/>
      <c r="ZE295"/>
      <c r="ZF295"/>
      <c r="ZG295"/>
      <c r="ZH295"/>
      <c r="ZI295"/>
      <c r="ZJ295"/>
      <c r="ZK295"/>
      <c r="ZL295"/>
      <c r="ZM295"/>
      <c r="ZN295"/>
      <c r="ZO295"/>
      <c r="ZP295"/>
      <c r="ZQ295"/>
      <c r="ZR295"/>
      <c r="ZS295"/>
      <c r="ZT295"/>
      <c r="ZU295"/>
      <c r="ZV295"/>
      <c r="ZW295"/>
      <c r="ZX295"/>
      <c r="ZY295"/>
      <c r="ZZ295"/>
      <c r="AAA295"/>
      <c r="AAB295"/>
      <c r="AAC295"/>
      <c r="AAD295"/>
      <c r="AAE295"/>
      <c r="AAF295"/>
      <c r="AAG295"/>
      <c r="AAH295"/>
      <c r="AAI295"/>
      <c r="AAJ295"/>
      <c r="AAK295"/>
      <c r="AAL295"/>
      <c r="AAM295"/>
      <c r="AAN295"/>
      <c r="AAO295"/>
      <c r="AAP295"/>
      <c r="AAQ295"/>
      <c r="AAR295"/>
      <c r="AAS295"/>
      <c r="AAT295"/>
      <c r="AAU295"/>
      <c r="AAV295"/>
      <c r="AAW295"/>
      <c r="AAX295"/>
      <c r="AAY295"/>
      <c r="AAZ295"/>
      <c r="ABA295"/>
      <c r="ABB295"/>
      <c r="ABC295"/>
      <c r="ABD295"/>
      <c r="ABE295"/>
      <c r="ABF295"/>
      <c r="ABG295"/>
      <c r="ABH295"/>
      <c r="ABI295"/>
      <c r="ABJ295"/>
      <c r="ABK295"/>
      <c r="ABL295"/>
      <c r="ABM295"/>
      <c r="ABN295"/>
      <c r="ABO295"/>
      <c r="ABP295"/>
      <c r="ABQ295"/>
      <c r="ABR295"/>
      <c r="ABS295"/>
      <c r="ABT295"/>
      <c r="ABU295"/>
      <c r="ABV295"/>
      <c r="ABW295"/>
      <c r="ABX295"/>
      <c r="ABY295"/>
      <c r="ABZ295"/>
      <c r="ACA295"/>
      <c r="ACB295"/>
      <c r="ACC295"/>
      <c r="ACD295"/>
      <c r="ACE295"/>
      <c r="ACF295"/>
      <c r="ACG295"/>
      <c r="ACH295"/>
      <c r="ACI295"/>
      <c r="ACJ295"/>
      <c r="ACK295"/>
      <c r="ACL295"/>
      <c r="ACM295"/>
      <c r="ACN295"/>
      <c r="ACO295"/>
      <c r="ACP295"/>
      <c r="ACQ295"/>
      <c r="ACR295"/>
      <c r="ACS295"/>
      <c r="ACT295"/>
      <c r="ACU295"/>
      <c r="ACV295"/>
      <c r="ACW295"/>
      <c r="ACX295"/>
      <c r="ACY295"/>
      <c r="ACZ295"/>
      <c r="ADA295"/>
      <c r="ADB295"/>
      <c r="ADC295"/>
      <c r="ADD295"/>
      <c r="ADE295"/>
      <c r="ADF295"/>
      <c r="ADG295"/>
      <c r="ADH295"/>
      <c r="ADI295"/>
      <c r="ADJ295"/>
      <c r="ADK295"/>
      <c r="ADL295"/>
      <c r="ADM295"/>
      <c r="ADN295"/>
      <c r="ADO295"/>
      <c r="ADP295"/>
      <c r="ADQ295"/>
      <c r="ADR295"/>
      <c r="ADS295"/>
      <c r="ADT295"/>
      <c r="ADU295"/>
      <c r="ADV295"/>
      <c r="ADW295"/>
      <c r="ADX295"/>
      <c r="ADY295"/>
      <c r="ADZ295"/>
      <c r="AEA295"/>
      <c r="AEB295"/>
      <c r="AEC295"/>
      <c r="AED295"/>
      <c r="AEE295"/>
      <c r="AEF295"/>
      <c r="AEG295"/>
      <c r="AEH295"/>
      <c r="AEI295"/>
      <c r="AEJ295"/>
      <c r="AEK295"/>
      <c r="AEL295"/>
      <c r="AEM295"/>
      <c r="AEN295"/>
      <c r="AEO295"/>
      <c r="AEP295"/>
      <c r="AEQ295"/>
      <c r="AER295"/>
      <c r="AES295"/>
      <c r="AET295"/>
      <c r="AEU295"/>
      <c r="AEV295"/>
      <c r="AEW295"/>
      <c r="AEX295"/>
      <c r="AEY295"/>
      <c r="AEZ295"/>
      <c r="AFA295"/>
      <c r="AFB295"/>
      <c r="AFC295"/>
      <c r="AFD295"/>
      <c r="AFE295"/>
      <c r="AFF295"/>
      <c r="AFG295"/>
      <c r="AFH295"/>
      <c r="AFI295"/>
      <c r="AFJ295"/>
      <c r="AFK295"/>
      <c r="AFL295"/>
      <c r="AFM295"/>
      <c r="AFN295"/>
      <c r="AFO295"/>
      <c r="AFP295"/>
      <c r="AFQ295"/>
      <c r="AFR295"/>
      <c r="AFS295"/>
      <c r="AFT295"/>
      <c r="AFU295"/>
      <c r="AFV295"/>
      <c r="AFW295"/>
      <c r="AFX295"/>
      <c r="AFY295"/>
      <c r="AFZ295"/>
      <c r="AGA295"/>
      <c r="AGB295"/>
      <c r="AGC295"/>
      <c r="AGD295"/>
      <c r="AGE295"/>
      <c r="AGF295"/>
      <c r="AGG295"/>
      <c r="AGH295"/>
      <c r="AGI295"/>
      <c r="AGJ295"/>
      <c r="AGK295"/>
      <c r="AGL295"/>
      <c r="AGM295"/>
      <c r="AGN295"/>
      <c r="AGO295"/>
      <c r="AGP295"/>
      <c r="AGQ295"/>
      <c r="AGR295"/>
      <c r="AGS295"/>
      <c r="AGT295"/>
      <c r="AGU295"/>
      <c r="AGV295"/>
      <c r="AGW295"/>
      <c r="AGX295"/>
      <c r="AGY295"/>
      <c r="AGZ295"/>
      <c r="AHA295"/>
      <c r="AHB295"/>
      <c r="AHC295"/>
      <c r="AHD295"/>
      <c r="AHE295"/>
      <c r="AHF295"/>
      <c r="AHG295"/>
      <c r="AHH295"/>
      <c r="AHI295"/>
      <c r="AHJ295"/>
      <c r="AHK295"/>
      <c r="AHL295"/>
      <c r="AHM295"/>
      <c r="AHN295"/>
      <c r="AHO295"/>
      <c r="AHP295"/>
      <c r="AHQ295"/>
      <c r="AHR295"/>
      <c r="AHS295"/>
      <c r="AHT295"/>
      <c r="AHU295"/>
      <c r="AHV295"/>
      <c r="AHW295"/>
      <c r="AHX295"/>
      <c r="AHY295"/>
      <c r="AHZ295"/>
      <c r="AIA295"/>
      <c r="AIB295"/>
      <c r="AIC295"/>
      <c r="AID295"/>
      <c r="AIE295"/>
      <c r="AIF295"/>
      <c r="AIG295"/>
      <c r="AIH295"/>
      <c r="AII295"/>
      <c r="AIJ295"/>
      <c r="AIK295"/>
      <c r="AIL295"/>
      <c r="AIM295"/>
      <c r="AIN295"/>
      <c r="AIO295"/>
      <c r="AIP295"/>
      <c r="AIQ295"/>
      <c r="AIR295"/>
      <c r="AIS295"/>
      <c r="AIT295"/>
      <c r="AIU295"/>
      <c r="AIV295"/>
      <c r="AIW295"/>
      <c r="AIX295"/>
      <c r="AIY295"/>
      <c r="AIZ295"/>
      <c r="AJA295"/>
      <c r="AJB295"/>
      <c r="AJC295"/>
      <c r="AJD295"/>
      <c r="AJE295"/>
      <c r="AJF295"/>
      <c r="AJG295"/>
      <c r="AJH295"/>
      <c r="AJI295"/>
      <c r="AJJ295"/>
      <c r="AJK295"/>
      <c r="AJL295"/>
      <c r="AJM295"/>
      <c r="AJN295"/>
      <c r="AJO295"/>
      <c r="AJP295"/>
      <c r="AJQ295"/>
      <c r="AJR295"/>
      <c r="AJS295"/>
      <c r="AJT295"/>
      <c r="AJU295"/>
      <c r="AJV295"/>
      <c r="AJW295"/>
      <c r="AJX295"/>
      <c r="AJY295"/>
      <c r="AJZ295"/>
      <c r="AKA295"/>
      <c r="AKB295"/>
      <c r="AKC295"/>
      <c r="AKD295"/>
      <c r="AKE295"/>
      <c r="AKF295"/>
      <c r="AKG295"/>
      <c r="AKH295"/>
      <c r="AKI295"/>
      <c r="AKJ295"/>
      <c r="AKK295"/>
      <c r="AKL295"/>
      <c r="AKM295"/>
      <c r="AKN295"/>
      <c r="AKO295"/>
      <c r="AKP295"/>
      <c r="AKQ295"/>
      <c r="AKR295"/>
      <c r="AKS295"/>
      <c r="AKT295"/>
      <c r="AKU295"/>
      <c r="AKV295"/>
      <c r="AKW295"/>
      <c r="AKX295"/>
      <c r="AKY295"/>
      <c r="AKZ295"/>
      <c r="ALA295"/>
      <c r="ALB295"/>
      <c r="ALC295"/>
      <c r="ALD295"/>
      <c r="ALE295"/>
      <c r="ALF295"/>
      <c r="ALG295"/>
      <c r="ALH295"/>
      <c r="ALI295"/>
      <c r="ALJ295"/>
      <c r="ALK295"/>
      <c r="ALL295"/>
      <c r="ALM295"/>
      <c r="ALN295"/>
      <c r="ALO295"/>
      <c r="ALP295"/>
      <c r="ALQ295"/>
      <c r="ALR295"/>
      <c r="ALS295"/>
      <c r="ALT295"/>
      <c r="ALU295"/>
      <c r="ALV295"/>
      <c r="ALW295"/>
      <c r="ALX295"/>
      <c r="ALY295"/>
      <c r="ALZ295"/>
      <c r="AMA295"/>
      <c r="AMB295"/>
      <c r="AMC295"/>
      <c r="AMD295"/>
      <c r="AME295"/>
      <c r="AMF295"/>
      <c r="AMG295"/>
    </row>
    <row r="296" spans="1:1021" ht="24.75" customHeight="1" x14ac:dyDescent="0.2">
      <c r="A296" s="114" t="s">
        <v>491</v>
      </c>
      <c r="B296" s="115" t="s">
        <v>305</v>
      </c>
      <c r="C296" s="121">
        <v>21127</v>
      </c>
      <c r="D296" s="117" t="s">
        <v>691</v>
      </c>
      <c r="E296" s="118" t="s">
        <v>500</v>
      </c>
      <c r="F296" s="102">
        <v>8.9999999999999993E-3</v>
      </c>
      <c r="G296" s="119">
        <v>0.20699999999999999</v>
      </c>
      <c r="H296" s="132"/>
      <c r="I296" s="120">
        <f t="shared" si="6"/>
        <v>0</v>
      </c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  <c r="IW296"/>
      <c r="IX296"/>
      <c r="IY296"/>
      <c r="IZ296"/>
      <c r="JA296"/>
      <c r="JB296"/>
      <c r="JC296"/>
      <c r="JD296"/>
      <c r="JE296"/>
      <c r="JF296"/>
      <c r="JG296"/>
      <c r="JH296"/>
      <c r="JI296"/>
      <c r="JJ296"/>
      <c r="JK296"/>
      <c r="JL296"/>
      <c r="JM296"/>
      <c r="JN296"/>
      <c r="JO296"/>
      <c r="JP296"/>
      <c r="JQ296"/>
      <c r="JR296"/>
      <c r="JS296"/>
      <c r="JT296"/>
      <c r="JU296"/>
      <c r="JV296"/>
      <c r="JW296"/>
      <c r="JX296"/>
      <c r="JY296"/>
      <c r="JZ296"/>
      <c r="KA296"/>
      <c r="KB296"/>
      <c r="KC296"/>
      <c r="KD296"/>
      <c r="KE296"/>
      <c r="KF296"/>
      <c r="KG296"/>
      <c r="KH296"/>
      <c r="KI296"/>
      <c r="KJ296"/>
      <c r="KK296"/>
      <c r="KL296"/>
      <c r="KM296"/>
      <c r="KN296"/>
      <c r="KO296"/>
      <c r="KP296"/>
      <c r="KQ296"/>
      <c r="KR296"/>
      <c r="KS296"/>
      <c r="KT296"/>
      <c r="KU296"/>
      <c r="KV296"/>
      <c r="KW296"/>
      <c r="KX296"/>
      <c r="KY296"/>
      <c r="KZ296"/>
      <c r="LA296"/>
      <c r="LB296"/>
      <c r="LC296"/>
      <c r="LD296"/>
      <c r="LE296"/>
      <c r="LF296"/>
      <c r="LG296"/>
      <c r="LH296"/>
      <c r="LI296"/>
      <c r="LJ296"/>
      <c r="LK296"/>
      <c r="LL296"/>
      <c r="LM296"/>
      <c r="LN296"/>
      <c r="LO296"/>
      <c r="LP296"/>
      <c r="LQ296"/>
      <c r="LR296"/>
      <c r="LS296"/>
      <c r="LT296"/>
      <c r="LU296"/>
      <c r="LV296"/>
      <c r="LW296"/>
      <c r="LX296"/>
      <c r="LY296"/>
      <c r="LZ296"/>
      <c r="MA296"/>
      <c r="MB296"/>
      <c r="MC296"/>
      <c r="MD296"/>
      <c r="ME296"/>
      <c r="MF296"/>
      <c r="MG296"/>
      <c r="MH296"/>
      <c r="MI296"/>
      <c r="MJ296"/>
      <c r="MK296"/>
      <c r="ML296"/>
      <c r="MM296"/>
      <c r="MN296"/>
      <c r="MO296"/>
      <c r="MP296"/>
      <c r="MQ296"/>
      <c r="MR296"/>
      <c r="MS296"/>
      <c r="MT296"/>
      <c r="MU296"/>
      <c r="MV296"/>
      <c r="MW296"/>
      <c r="MX296"/>
      <c r="MY296"/>
      <c r="MZ296"/>
      <c r="NA296"/>
      <c r="NB296"/>
      <c r="NC296"/>
      <c r="ND296"/>
      <c r="NE296"/>
      <c r="NF296"/>
      <c r="NG296"/>
      <c r="NH296"/>
      <c r="NI296"/>
      <c r="NJ296"/>
      <c r="NK296"/>
      <c r="NL296"/>
      <c r="NM296"/>
      <c r="NN296"/>
      <c r="NO296"/>
      <c r="NP296"/>
      <c r="NQ296"/>
      <c r="NR296"/>
      <c r="NS296"/>
      <c r="NT296"/>
      <c r="NU296"/>
      <c r="NV296"/>
      <c r="NW296"/>
      <c r="NX296"/>
      <c r="NY296"/>
      <c r="NZ296"/>
      <c r="OA296"/>
      <c r="OB296"/>
      <c r="OC296"/>
      <c r="OD296"/>
      <c r="OE296"/>
      <c r="OF296"/>
      <c r="OG296"/>
      <c r="OH296"/>
      <c r="OI296"/>
      <c r="OJ296"/>
      <c r="OK296"/>
      <c r="OL296"/>
      <c r="OM296"/>
      <c r="ON296"/>
      <c r="OO296"/>
      <c r="OP296"/>
      <c r="OQ296"/>
      <c r="OR296"/>
      <c r="OS296"/>
      <c r="OT296"/>
      <c r="OU296"/>
      <c r="OV296"/>
      <c r="OW296"/>
      <c r="OX296"/>
      <c r="OY296"/>
      <c r="OZ296"/>
      <c r="PA296"/>
      <c r="PB296"/>
      <c r="PC296"/>
      <c r="PD296"/>
      <c r="PE296"/>
      <c r="PF296"/>
      <c r="PG296"/>
      <c r="PH296"/>
      <c r="PI296"/>
      <c r="PJ296"/>
      <c r="PK296"/>
      <c r="PL296"/>
      <c r="PM296"/>
      <c r="PN296"/>
      <c r="PO296"/>
      <c r="PP296"/>
      <c r="PQ296"/>
      <c r="PR296"/>
      <c r="PS296"/>
      <c r="PT296"/>
      <c r="PU296"/>
      <c r="PV296"/>
      <c r="PW296"/>
      <c r="PX296"/>
      <c r="PY296"/>
      <c r="PZ296"/>
      <c r="QA296"/>
      <c r="QB296"/>
      <c r="QC296"/>
      <c r="QD296"/>
      <c r="QE296"/>
      <c r="QF296"/>
      <c r="QG296"/>
      <c r="QH296"/>
      <c r="QI296"/>
      <c r="QJ296"/>
      <c r="QK296"/>
      <c r="QL296"/>
      <c r="QM296"/>
      <c r="QN296"/>
      <c r="QO296"/>
      <c r="QP296"/>
      <c r="QQ296"/>
      <c r="QR296"/>
      <c r="QS296"/>
      <c r="QT296"/>
      <c r="QU296"/>
      <c r="QV296"/>
      <c r="QW296"/>
      <c r="QX296"/>
      <c r="QY296"/>
      <c r="QZ296"/>
      <c r="RA296"/>
      <c r="RB296"/>
      <c r="RC296"/>
      <c r="RD296"/>
      <c r="RE296"/>
      <c r="RF296"/>
      <c r="RG296"/>
      <c r="RH296"/>
      <c r="RI296"/>
      <c r="RJ296"/>
      <c r="RK296"/>
      <c r="RL296"/>
      <c r="RM296"/>
      <c r="RN296"/>
      <c r="RO296"/>
      <c r="RP296"/>
      <c r="RQ296"/>
      <c r="RR296"/>
      <c r="RS296"/>
      <c r="RT296"/>
      <c r="RU296"/>
      <c r="RV296"/>
      <c r="RW296"/>
      <c r="RX296"/>
      <c r="RY296"/>
      <c r="RZ296"/>
      <c r="SA296"/>
      <c r="SB296"/>
      <c r="SC296"/>
      <c r="SD296"/>
      <c r="SE296"/>
      <c r="SF296"/>
      <c r="SG296"/>
      <c r="SH296"/>
      <c r="SI296"/>
      <c r="SJ296"/>
      <c r="SK296"/>
      <c r="SL296"/>
      <c r="SM296"/>
      <c r="SN296"/>
      <c r="SO296"/>
      <c r="SP296"/>
      <c r="SQ296"/>
      <c r="SR296"/>
      <c r="SS296"/>
      <c r="ST296"/>
      <c r="SU296"/>
      <c r="SV296"/>
      <c r="SW296"/>
      <c r="SX296"/>
      <c r="SY296"/>
      <c r="SZ296"/>
      <c r="TA296"/>
      <c r="TB296"/>
      <c r="TC296"/>
      <c r="TD296"/>
      <c r="TE296"/>
      <c r="TF296"/>
      <c r="TG296"/>
      <c r="TH296"/>
      <c r="TI296"/>
      <c r="TJ296"/>
      <c r="TK296"/>
      <c r="TL296"/>
      <c r="TM296"/>
      <c r="TN296"/>
      <c r="TO296"/>
      <c r="TP296"/>
      <c r="TQ296"/>
      <c r="TR296"/>
      <c r="TS296"/>
      <c r="TT296"/>
      <c r="TU296"/>
      <c r="TV296"/>
      <c r="TW296"/>
      <c r="TX296"/>
      <c r="TY296"/>
      <c r="TZ296"/>
      <c r="UA296"/>
      <c r="UB296"/>
      <c r="UC296"/>
      <c r="UD296"/>
      <c r="UE296"/>
      <c r="UF296"/>
      <c r="UG296"/>
      <c r="UH296"/>
      <c r="UI296"/>
      <c r="UJ296"/>
      <c r="UK296"/>
      <c r="UL296"/>
      <c r="UM296"/>
      <c r="UN296"/>
      <c r="UO296"/>
      <c r="UP296"/>
      <c r="UQ296"/>
      <c r="UR296"/>
      <c r="US296"/>
      <c r="UT296"/>
      <c r="UU296"/>
      <c r="UV296"/>
      <c r="UW296"/>
      <c r="UX296"/>
      <c r="UY296"/>
      <c r="UZ296"/>
      <c r="VA296"/>
      <c r="VB296"/>
      <c r="VC296"/>
      <c r="VD296"/>
      <c r="VE296"/>
      <c r="VF296"/>
      <c r="VG296"/>
      <c r="VH296"/>
      <c r="VI296"/>
      <c r="VJ296"/>
      <c r="VK296"/>
      <c r="VL296"/>
      <c r="VM296"/>
      <c r="VN296"/>
      <c r="VO296"/>
      <c r="VP296"/>
      <c r="VQ296"/>
      <c r="VR296"/>
      <c r="VS296"/>
      <c r="VT296"/>
      <c r="VU296"/>
      <c r="VV296"/>
      <c r="VW296"/>
      <c r="VX296"/>
      <c r="VY296"/>
      <c r="VZ296"/>
      <c r="WA296"/>
      <c r="WB296"/>
      <c r="WC296"/>
      <c r="WD296"/>
      <c r="WE296"/>
      <c r="WF296"/>
      <c r="WG296"/>
      <c r="WH296"/>
      <c r="WI296"/>
      <c r="WJ296"/>
      <c r="WK296"/>
      <c r="WL296"/>
      <c r="WM296"/>
      <c r="WN296"/>
      <c r="WO296"/>
      <c r="WP296"/>
      <c r="WQ296"/>
      <c r="WR296"/>
      <c r="WS296"/>
      <c r="WT296"/>
      <c r="WU296"/>
      <c r="WV296"/>
      <c r="WW296"/>
      <c r="WX296"/>
      <c r="WY296"/>
      <c r="WZ296"/>
      <c r="XA296"/>
      <c r="XB296"/>
      <c r="XC296"/>
      <c r="XD296"/>
      <c r="XE296"/>
      <c r="XF296"/>
      <c r="XG296"/>
      <c r="XH296"/>
      <c r="XI296"/>
      <c r="XJ296"/>
      <c r="XK296"/>
      <c r="XL296"/>
      <c r="XM296"/>
      <c r="XN296"/>
      <c r="XO296"/>
      <c r="XP296"/>
      <c r="XQ296"/>
      <c r="XR296"/>
      <c r="XS296"/>
      <c r="XT296"/>
      <c r="XU296"/>
      <c r="XV296"/>
      <c r="XW296"/>
      <c r="XX296"/>
      <c r="XY296"/>
      <c r="XZ296"/>
      <c r="YA296"/>
      <c r="YB296"/>
      <c r="YC296"/>
      <c r="YD296"/>
      <c r="YE296"/>
      <c r="YF296"/>
      <c r="YG296"/>
      <c r="YH296"/>
      <c r="YI296"/>
      <c r="YJ296"/>
      <c r="YK296"/>
      <c r="YL296"/>
      <c r="YM296"/>
      <c r="YN296"/>
      <c r="YO296"/>
      <c r="YP296"/>
      <c r="YQ296"/>
      <c r="YR296"/>
      <c r="YS296"/>
      <c r="YT296"/>
      <c r="YU296"/>
      <c r="YV296"/>
      <c r="YW296"/>
      <c r="YX296"/>
      <c r="YY296"/>
      <c r="YZ296"/>
      <c r="ZA296"/>
      <c r="ZB296"/>
      <c r="ZC296"/>
      <c r="ZD296"/>
      <c r="ZE296"/>
      <c r="ZF296"/>
      <c r="ZG296"/>
      <c r="ZH296"/>
      <c r="ZI296"/>
      <c r="ZJ296"/>
      <c r="ZK296"/>
      <c r="ZL296"/>
      <c r="ZM296"/>
      <c r="ZN296"/>
      <c r="ZO296"/>
      <c r="ZP296"/>
      <c r="ZQ296"/>
      <c r="ZR296"/>
      <c r="ZS296"/>
      <c r="ZT296"/>
      <c r="ZU296"/>
      <c r="ZV296"/>
      <c r="ZW296"/>
      <c r="ZX296"/>
      <c r="ZY296"/>
      <c r="ZZ296"/>
      <c r="AAA296"/>
      <c r="AAB296"/>
      <c r="AAC296"/>
      <c r="AAD296"/>
      <c r="AAE296"/>
      <c r="AAF296"/>
      <c r="AAG296"/>
      <c r="AAH296"/>
      <c r="AAI296"/>
      <c r="AAJ296"/>
      <c r="AAK296"/>
      <c r="AAL296"/>
      <c r="AAM296"/>
      <c r="AAN296"/>
      <c r="AAO296"/>
      <c r="AAP296"/>
      <c r="AAQ296"/>
      <c r="AAR296"/>
      <c r="AAS296"/>
      <c r="AAT296"/>
      <c r="AAU296"/>
      <c r="AAV296"/>
      <c r="AAW296"/>
      <c r="AAX296"/>
      <c r="AAY296"/>
      <c r="AAZ296"/>
      <c r="ABA296"/>
      <c r="ABB296"/>
      <c r="ABC296"/>
      <c r="ABD296"/>
      <c r="ABE296"/>
      <c r="ABF296"/>
      <c r="ABG296"/>
      <c r="ABH296"/>
      <c r="ABI296"/>
      <c r="ABJ296"/>
      <c r="ABK296"/>
      <c r="ABL296"/>
      <c r="ABM296"/>
      <c r="ABN296"/>
      <c r="ABO296"/>
      <c r="ABP296"/>
      <c r="ABQ296"/>
      <c r="ABR296"/>
      <c r="ABS296"/>
      <c r="ABT296"/>
      <c r="ABU296"/>
      <c r="ABV296"/>
      <c r="ABW296"/>
      <c r="ABX296"/>
      <c r="ABY296"/>
      <c r="ABZ296"/>
      <c r="ACA296"/>
      <c r="ACB296"/>
      <c r="ACC296"/>
      <c r="ACD296"/>
      <c r="ACE296"/>
      <c r="ACF296"/>
      <c r="ACG296"/>
      <c r="ACH296"/>
      <c r="ACI296"/>
      <c r="ACJ296"/>
      <c r="ACK296"/>
      <c r="ACL296"/>
      <c r="ACM296"/>
      <c r="ACN296"/>
      <c r="ACO296"/>
      <c r="ACP296"/>
      <c r="ACQ296"/>
      <c r="ACR296"/>
      <c r="ACS296"/>
      <c r="ACT296"/>
      <c r="ACU296"/>
      <c r="ACV296"/>
      <c r="ACW296"/>
      <c r="ACX296"/>
      <c r="ACY296"/>
      <c r="ACZ296"/>
      <c r="ADA296"/>
      <c r="ADB296"/>
      <c r="ADC296"/>
      <c r="ADD296"/>
      <c r="ADE296"/>
      <c r="ADF296"/>
      <c r="ADG296"/>
      <c r="ADH296"/>
      <c r="ADI296"/>
      <c r="ADJ296"/>
      <c r="ADK296"/>
      <c r="ADL296"/>
      <c r="ADM296"/>
      <c r="ADN296"/>
      <c r="ADO296"/>
      <c r="ADP296"/>
      <c r="ADQ296"/>
      <c r="ADR296"/>
      <c r="ADS296"/>
      <c r="ADT296"/>
      <c r="ADU296"/>
      <c r="ADV296"/>
      <c r="ADW296"/>
      <c r="ADX296"/>
      <c r="ADY296"/>
      <c r="ADZ296"/>
      <c r="AEA296"/>
      <c r="AEB296"/>
      <c r="AEC296"/>
      <c r="AED296"/>
      <c r="AEE296"/>
      <c r="AEF296"/>
      <c r="AEG296"/>
      <c r="AEH296"/>
      <c r="AEI296"/>
      <c r="AEJ296"/>
      <c r="AEK296"/>
      <c r="AEL296"/>
      <c r="AEM296"/>
      <c r="AEN296"/>
      <c r="AEO296"/>
      <c r="AEP296"/>
      <c r="AEQ296"/>
      <c r="AER296"/>
      <c r="AES296"/>
      <c r="AET296"/>
      <c r="AEU296"/>
      <c r="AEV296"/>
      <c r="AEW296"/>
      <c r="AEX296"/>
      <c r="AEY296"/>
      <c r="AEZ296"/>
      <c r="AFA296"/>
      <c r="AFB296"/>
      <c r="AFC296"/>
      <c r="AFD296"/>
      <c r="AFE296"/>
      <c r="AFF296"/>
      <c r="AFG296"/>
      <c r="AFH296"/>
      <c r="AFI296"/>
      <c r="AFJ296"/>
      <c r="AFK296"/>
      <c r="AFL296"/>
      <c r="AFM296"/>
      <c r="AFN296"/>
      <c r="AFO296"/>
      <c r="AFP296"/>
      <c r="AFQ296"/>
      <c r="AFR296"/>
      <c r="AFS296"/>
      <c r="AFT296"/>
      <c r="AFU296"/>
      <c r="AFV296"/>
      <c r="AFW296"/>
      <c r="AFX296"/>
      <c r="AFY296"/>
      <c r="AFZ296"/>
      <c r="AGA296"/>
      <c r="AGB296"/>
      <c r="AGC296"/>
      <c r="AGD296"/>
      <c r="AGE296"/>
      <c r="AGF296"/>
      <c r="AGG296"/>
      <c r="AGH296"/>
      <c r="AGI296"/>
      <c r="AGJ296"/>
      <c r="AGK296"/>
      <c r="AGL296"/>
      <c r="AGM296"/>
      <c r="AGN296"/>
      <c r="AGO296"/>
      <c r="AGP296"/>
      <c r="AGQ296"/>
      <c r="AGR296"/>
      <c r="AGS296"/>
      <c r="AGT296"/>
      <c r="AGU296"/>
      <c r="AGV296"/>
      <c r="AGW296"/>
      <c r="AGX296"/>
      <c r="AGY296"/>
      <c r="AGZ296"/>
      <c r="AHA296"/>
      <c r="AHB296"/>
      <c r="AHC296"/>
      <c r="AHD296"/>
      <c r="AHE296"/>
      <c r="AHF296"/>
      <c r="AHG296"/>
      <c r="AHH296"/>
      <c r="AHI296"/>
      <c r="AHJ296"/>
      <c r="AHK296"/>
      <c r="AHL296"/>
      <c r="AHM296"/>
      <c r="AHN296"/>
      <c r="AHO296"/>
      <c r="AHP296"/>
      <c r="AHQ296"/>
      <c r="AHR296"/>
      <c r="AHS296"/>
      <c r="AHT296"/>
      <c r="AHU296"/>
      <c r="AHV296"/>
      <c r="AHW296"/>
      <c r="AHX296"/>
      <c r="AHY296"/>
      <c r="AHZ296"/>
      <c r="AIA296"/>
      <c r="AIB296"/>
      <c r="AIC296"/>
      <c r="AID296"/>
      <c r="AIE296"/>
      <c r="AIF296"/>
      <c r="AIG296"/>
      <c r="AIH296"/>
      <c r="AII296"/>
      <c r="AIJ296"/>
      <c r="AIK296"/>
      <c r="AIL296"/>
      <c r="AIM296"/>
      <c r="AIN296"/>
      <c r="AIO296"/>
      <c r="AIP296"/>
      <c r="AIQ296"/>
      <c r="AIR296"/>
      <c r="AIS296"/>
      <c r="AIT296"/>
      <c r="AIU296"/>
      <c r="AIV296"/>
      <c r="AIW296"/>
      <c r="AIX296"/>
      <c r="AIY296"/>
      <c r="AIZ296"/>
      <c r="AJA296"/>
      <c r="AJB296"/>
      <c r="AJC296"/>
      <c r="AJD296"/>
      <c r="AJE296"/>
      <c r="AJF296"/>
      <c r="AJG296"/>
      <c r="AJH296"/>
      <c r="AJI296"/>
      <c r="AJJ296"/>
      <c r="AJK296"/>
      <c r="AJL296"/>
      <c r="AJM296"/>
      <c r="AJN296"/>
      <c r="AJO296"/>
      <c r="AJP296"/>
      <c r="AJQ296"/>
      <c r="AJR296"/>
      <c r="AJS296"/>
      <c r="AJT296"/>
      <c r="AJU296"/>
      <c r="AJV296"/>
      <c r="AJW296"/>
      <c r="AJX296"/>
      <c r="AJY296"/>
      <c r="AJZ296"/>
      <c r="AKA296"/>
      <c r="AKB296"/>
      <c r="AKC296"/>
      <c r="AKD296"/>
      <c r="AKE296"/>
      <c r="AKF296"/>
      <c r="AKG296"/>
      <c r="AKH296"/>
      <c r="AKI296"/>
      <c r="AKJ296"/>
      <c r="AKK296"/>
      <c r="AKL296"/>
      <c r="AKM296"/>
      <c r="AKN296"/>
      <c r="AKO296"/>
      <c r="AKP296"/>
      <c r="AKQ296"/>
      <c r="AKR296"/>
      <c r="AKS296"/>
      <c r="AKT296"/>
      <c r="AKU296"/>
      <c r="AKV296"/>
      <c r="AKW296"/>
      <c r="AKX296"/>
      <c r="AKY296"/>
      <c r="AKZ296"/>
      <c r="ALA296"/>
      <c r="ALB296"/>
      <c r="ALC296"/>
      <c r="ALD296"/>
      <c r="ALE296"/>
      <c r="ALF296"/>
      <c r="ALG296"/>
      <c r="ALH296"/>
      <c r="ALI296"/>
      <c r="ALJ296"/>
      <c r="ALK296"/>
      <c r="ALL296"/>
      <c r="ALM296"/>
      <c r="ALN296"/>
      <c r="ALO296"/>
      <c r="ALP296"/>
      <c r="ALQ296"/>
      <c r="ALR296"/>
      <c r="ALS296"/>
      <c r="ALT296"/>
      <c r="ALU296"/>
      <c r="ALV296"/>
      <c r="ALW296"/>
      <c r="ALX296"/>
      <c r="ALY296"/>
      <c r="ALZ296"/>
      <c r="AMA296"/>
      <c r="AMB296"/>
      <c r="AMC296"/>
      <c r="AMD296"/>
      <c r="AME296"/>
      <c r="AMF296"/>
      <c r="AMG296"/>
    </row>
    <row r="297" spans="1:1021" ht="24.75" customHeight="1" x14ac:dyDescent="0.2">
      <c r="A297" s="114" t="s">
        <v>492</v>
      </c>
      <c r="B297" s="115" t="s">
        <v>305</v>
      </c>
      <c r="C297" s="121">
        <v>1018</v>
      </c>
      <c r="D297" s="117" t="s">
        <v>657</v>
      </c>
      <c r="E297" s="118" t="s">
        <v>642</v>
      </c>
      <c r="F297" s="102">
        <v>1.0149999999999999</v>
      </c>
      <c r="G297" s="119">
        <v>21.314999999999998</v>
      </c>
      <c r="H297" s="132"/>
      <c r="I297" s="120">
        <f t="shared" si="6"/>
        <v>0</v>
      </c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  <c r="IT297"/>
      <c r="IU297"/>
      <c r="IV297"/>
      <c r="IW297"/>
      <c r="IX297"/>
      <c r="IY297"/>
      <c r="IZ297"/>
      <c r="JA297"/>
      <c r="JB297"/>
      <c r="JC297"/>
      <c r="JD297"/>
      <c r="JE297"/>
      <c r="JF297"/>
      <c r="JG297"/>
      <c r="JH297"/>
      <c r="JI297"/>
      <c r="JJ297"/>
      <c r="JK297"/>
      <c r="JL297"/>
      <c r="JM297"/>
      <c r="JN297"/>
      <c r="JO297"/>
      <c r="JP297"/>
      <c r="JQ297"/>
      <c r="JR297"/>
      <c r="JS297"/>
      <c r="JT297"/>
      <c r="JU297"/>
      <c r="JV297"/>
      <c r="JW297"/>
      <c r="JX297"/>
      <c r="JY297"/>
      <c r="JZ297"/>
      <c r="KA297"/>
      <c r="KB297"/>
      <c r="KC297"/>
      <c r="KD297"/>
      <c r="KE297"/>
      <c r="KF297"/>
      <c r="KG297"/>
      <c r="KH297"/>
      <c r="KI297"/>
      <c r="KJ297"/>
      <c r="KK297"/>
      <c r="KL297"/>
      <c r="KM297"/>
      <c r="KN297"/>
      <c r="KO297"/>
      <c r="KP297"/>
      <c r="KQ297"/>
      <c r="KR297"/>
      <c r="KS297"/>
      <c r="KT297"/>
      <c r="KU297"/>
      <c r="KV297"/>
      <c r="KW297"/>
      <c r="KX297"/>
      <c r="KY297"/>
      <c r="KZ297"/>
      <c r="LA297"/>
      <c r="LB297"/>
      <c r="LC297"/>
      <c r="LD297"/>
      <c r="LE297"/>
      <c r="LF297"/>
      <c r="LG297"/>
      <c r="LH297"/>
      <c r="LI297"/>
      <c r="LJ297"/>
      <c r="LK297"/>
      <c r="LL297"/>
      <c r="LM297"/>
      <c r="LN297"/>
      <c r="LO297"/>
      <c r="LP297"/>
      <c r="LQ297"/>
      <c r="LR297"/>
      <c r="LS297"/>
      <c r="LT297"/>
      <c r="LU297"/>
      <c r="LV297"/>
      <c r="LW297"/>
      <c r="LX297"/>
      <c r="LY297"/>
      <c r="LZ297"/>
      <c r="MA297"/>
      <c r="MB297"/>
      <c r="MC297"/>
      <c r="MD297"/>
      <c r="ME297"/>
      <c r="MF297"/>
      <c r="MG297"/>
      <c r="MH297"/>
      <c r="MI297"/>
      <c r="MJ297"/>
      <c r="MK297"/>
      <c r="ML297"/>
      <c r="MM297"/>
      <c r="MN297"/>
      <c r="MO297"/>
      <c r="MP297"/>
      <c r="MQ297"/>
      <c r="MR297"/>
      <c r="MS297"/>
      <c r="MT297"/>
      <c r="MU297"/>
      <c r="MV297"/>
      <c r="MW297"/>
      <c r="MX297"/>
      <c r="MY297"/>
      <c r="MZ297"/>
      <c r="NA297"/>
      <c r="NB297"/>
      <c r="NC297"/>
      <c r="ND297"/>
      <c r="NE297"/>
      <c r="NF297"/>
      <c r="NG297"/>
      <c r="NH297"/>
      <c r="NI297"/>
      <c r="NJ297"/>
      <c r="NK297"/>
      <c r="NL297"/>
      <c r="NM297"/>
      <c r="NN297"/>
      <c r="NO297"/>
      <c r="NP297"/>
      <c r="NQ297"/>
      <c r="NR297"/>
      <c r="NS297"/>
      <c r="NT297"/>
      <c r="NU297"/>
      <c r="NV297"/>
      <c r="NW297"/>
      <c r="NX297"/>
      <c r="NY297"/>
      <c r="NZ297"/>
      <c r="OA297"/>
      <c r="OB297"/>
      <c r="OC297"/>
      <c r="OD297"/>
      <c r="OE297"/>
      <c r="OF297"/>
      <c r="OG297"/>
      <c r="OH297"/>
      <c r="OI297"/>
      <c r="OJ297"/>
      <c r="OK297"/>
      <c r="OL297"/>
      <c r="OM297"/>
      <c r="ON297"/>
      <c r="OO297"/>
      <c r="OP297"/>
      <c r="OQ297"/>
      <c r="OR297"/>
      <c r="OS297"/>
      <c r="OT297"/>
      <c r="OU297"/>
      <c r="OV297"/>
      <c r="OW297"/>
      <c r="OX297"/>
      <c r="OY297"/>
      <c r="OZ297"/>
      <c r="PA297"/>
      <c r="PB297"/>
      <c r="PC297"/>
      <c r="PD297"/>
      <c r="PE297"/>
      <c r="PF297"/>
      <c r="PG297"/>
      <c r="PH297"/>
      <c r="PI297"/>
      <c r="PJ297"/>
      <c r="PK297"/>
      <c r="PL297"/>
      <c r="PM297"/>
      <c r="PN297"/>
      <c r="PO297"/>
      <c r="PP297"/>
      <c r="PQ297"/>
      <c r="PR297"/>
      <c r="PS297"/>
      <c r="PT297"/>
      <c r="PU297"/>
      <c r="PV297"/>
      <c r="PW297"/>
      <c r="PX297"/>
      <c r="PY297"/>
      <c r="PZ297"/>
      <c r="QA297"/>
      <c r="QB297"/>
      <c r="QC297"/>
      <c r="QD297"/>
      <c r="QE297"/>
      <c r="QF297"/>
      <c r="QG297"/>
      <c r="QH297"/>
      <c r="QI297"/>
      <c r="QJ297"/>
      <c r="QK297"/>
      <c r="QL297"/>
      <c r="QM297"/>
      <c r="QN297"/>
      <c r="QO297"/>
      <c r="QP297"/>
      <c r="QQ297"/>
      <c r="QR297"/>
      <c r="QS297"/>
      <c r="QT297"/>
      <c r="QU297"/>
      <c r="QV297"/>
      <c r="QW297"/>
      <c r="QX297"/>
      <c r="QY297"/>
      <c r="QZ297"/>
      <c r="RA297"/>
      <c r="RB297"/>
      <c r="RC297"/>
      <c r="RD297"/>
      <c r="RE297"/>
      <c r="RF297"/>
      <c r="RG297"/>
      <c r="RH297"/>
      <c r="RI297"/>
      <c r="RJ297"/>
      <c r="RK297"/>
      <c r="RL297"/>
      <c r="RM297"/>
      <c r="RN297"/>
      <c r="RO297"/>
      <c r="RP297"/>
      <c r="RQ297"/>
      <c r="RR297"/>
      <c r="RS297"/>
      <c r="RT297"/>
      <c r="RU297"/>
      <c r="RV297"/>
      <c r="RW297"/>
      <c r="RX297"/>
      <c r="RY297"/>
      <c r="RZ297"/>
      <c r="SA297"/>
      <c r="SB297"/>
      <c r="SC297"/>
      <c r="SD297"/>
      <c r="SE297"/>
      <c r="SF297"/>
      <c r="SG297"/>
      <c r="SH297"/>
      <c r="SI297"/>
      <c r="SJ297"/>
      <c r="SK297"/>
      <c r="SL297"/>
      <c r="SM297"/>
      <c r="SN297"/>
      <c r="SO297"/>
      <c r="SP297"/>
      <c r="SQ297"/>
      <c r="SR297"/>
      <c r="SS297"/>
      <c r="ST297"/>
      <c r="SU297"/>
      <c r="SV297"/>
      <c r="SW297"/>
      <c r="SX297"/>
      <c r="SY297"/>
      <c r="SZ297"/>
      <c r="TA297"/>
      <c r="TB297"/>
      <c r="TC297"/>
      <c r="TD297"/>
      <c r="TE297"/>
      <c r="TF297"/>
      <c r="TG297"/>
      <c r="TH297"/>
      <c r="TI297"/>
      <c r="TJ297"/>
      <c r="TK297"/>
      <c r="TL297"/>
      <c r="TM297"/>
      <c r="TN297"/>
      <c r="TO297"/>
      <c r="TP297"/>
      <c r="TQ297"/>
      <c r="TR297"/>
      <c r="TS297"/>
      <c r="TT297"/>
      <c r="TU297"/>
      <c r="TV297"/>
      <c r="TW297"/>
      <c r="TX297"/>
      <c r="TY297"/>
      <c r="TZ297"/>
      <c r="UA297"/>
      <c r="UB297"/>
      <c r="UC297"/>
      <c r="UD297"/>
      <c r="UE297"/>
      <c r="UF297"/>
      <c r="UG297"/>
      <c r="UH297"/>
      <c r="UI297"/>
      <c r="UJ297"/>
      <c r="UK297"/>
      <c r="UL297"/>
      <c r="UM297"/>
      <c r="UN297"/>
      <c r="UO297"/>
      <c r="UP297"/>
      <c r="UQ297"/>
      <c r="UR297"/>
      <c r="US297"/>
      <c r="UT297"/>
      <c r="UU297"/>
      <c r="UV297"/>
      <c r="UW297"/>
      <c r="UX297"/>
      <c r="UY297"/>
      <c r="UZ297"/>
      <c r="VA297"/>
      <c r="VB297"/>
      <c r="VC297"/>
      <c r="VD297"/>
      <c r="VE297"/>
      <c r="VF297"/>
      <c r="VG297"/>
      <c r="VH297"/>
      <c r="VI297"/>
      <c r="VJ297"/>
      <c r="VK297"/>
      <c r="VL297"/>
      <c r="VM297"/>
      <c r="VN297"/>
      <c r="VO297"/>
      <c r="VP297"/>
      <c r="VQ297"/>
      <c r="VR297"/>
      <c r="VS297"/>
      <c r="VT297"/>
      <c r="VU297"/>
      <c r="VV297"/>
      <c r="VW297"/>
      <c r="VX297"/>
      <c r="VY297"/>
      <c r="VZ297"/>
      <c r="WA297"/>
      <c r="WB297"/>
      <c r="WC297"/>
      <c r="WD297"/>
      <c r="WE297"/>
      <c r="WF297"/>
      <c r="WG297"/>
      <c r="WH297"/>
      <c r="WI297"/>
      <c r="WJ297"/>
      <c r="WK297"/>
      <c r="WL297"/>
      <c r="WM297"/>
      <c r="WN297"/>
      <c r="WO297"/>
      <c r="WP297"/>
      <c r="WQ297"/>
      <c r="WR297"/>
      <c r="WS297"/>
      <c r="WT297"/>
      <c r="WU297"/>
      <c r="WV297"/>
      <c r="WW297"/>
      <c r="WX297"/>
      <c r="WY297"/>
      <c r="WZ297"/>
      <c r="XA297"/>
      <c r="XB297"/>
      <c r="XC297"/>
      <c r="XD297"/>
      <c r="XE297"/>
      <c r="XF297"/>
      <c r="XG297"/>
      <c r="XH297"/>
      <c r="XI297"/>
      <c r="XJ297"/>
      <c r="XK297"/>
      <c r="XL297"/>
      <c r="XM297"/>
      <c r="XN297"/>
      <c r="XO297"/>
      <c r="XP297"/>
      <c r="XQ297"/>
      <c r="XR297"/>
      <c r="XS297"/>
      <c r="XT297"/>
      <c r="XU297"/>
      <c r="XV297"/>
      <c r="XW297"/>
      <c r="XX297"/>
      <c r="XY297"/>
      <c r="XZ297"/>
      <c r="YA297"/>
      <c r="YB297"/>
      <c r="YC297"/>
      <c r="YD297"/>
      <c r="YE297"/>
      <c r="YF297"/>
      <c r="YG297"/>
      <c r="YH297"/>
      <c r="YI297"/>
      <c r="YJ297"/>
      <c r="YK297"/>
      <c r="YL297"/>
      <c r="YM297"/>
      <c r="YN297"/>
      <c r="YO297"/>
      <c r="YP297"/>
      <c r="YQ297"/>
      <c r="YR297"/>
      <c r="YS297"/>
      <c r="YT297"/>
      <c r="YU297"/>
      <c r="YV297"/>
      <c r="YW297"/>
      <c r="YX297"/>
      <c r="YY297"/>
      <c r="YZ297"/>
      <c r="ZA297"/>
      <c r="ZB297"/>
      <c r="ZC297"/>
      <c r="ZD297"/>
      <c r="ZE297"/>
      <c r="ZF297"/>
      <c r="ZG297"/>
      <c r="ZH297"/>
      <c r="ZI297"/>
      <c r="ZJ297"/>
      <c r="ZK297"/>
      <c r="ZL297"/>
      <c r="ZM297"/>
      <c r="ZN297"/>
      <c r="ZO297"/>
      <c r="ZP297"/>
      <c r="ZQ297"/>
      <c r="ZR297"/>
      <c r="ZS297"/>
      <c r="ZT297"/>
      <c r="ZU297"/>
      <c r="ZV297"/>
      <c r="ZW297"/>
      <c r="ZX297"/>
      <c r="ZY297"/>
      <c r="ZZ297"/>
      <c r="AAA297"/>
      <c r="AAB297"/>
      <c r="AAC297"/>
      <c r="AAD297"/>
      <c r="AAE297"/>
      <c r="AAF297"/>
      <c r="AAG297"/>
      <c r="AAH297"/>
      <c r="AAI297"/>
      <c r="AAJ297"/>
      <c r="AAK297"/>
      <c r="AAL297"/>
      <c r="AAM297"/>
      <c r="AAN297"/>
      <c r="AAO297"/>
      <c r="AAP297"/>
      <c r="AAQ297"/>
      <c r="AAR297"/>
      <c r="AAS297"/>
      <c r="AAT297"/>
      <c r="AAU297"/>
      <c r="AAV297"/>
      <c r="AAW297"/>
      <c r="AAX297"/>
      <c r="AAY297"/>
      <c r="AAZ297"/>
      <c r="ABA297"/>
      <c r="ABB297"/>
      <c r="ABC297"/>
      <c r="ABD297"/>
      <c r="ABE297"/>
      <c r="ABF297"/>
      <c r="ABG297"/>
      <c r="ABH297"/>
      <c r="ABI297"/>
      <c r="ABJ297"/>
      <c r="ABK297"/>
      <c r="ABL297"/>
      <c r="ABM297"/>
      <c r="ABN297"/>
      <c r="ABO297"/>
      <c r="ABP297"/>
      <c r="ABQ297"/>
      <c r="ABR297"/>
      <c r="ABS297"/>
      <c r="ABT297"/>
      <c r="ABU297"/>
      <c r="ABV297"/>
      <c r="ABW297"/>
      <c r="ABX297"/>
      <c r="ABY297"/>
      <c r="ABZ297"/>
      <c r="ACA297"/>
      <c r="ACB297"/>
      <c r="ACC297"/>
      <c r="ACD297"/>
      <c r="ACE297"/>
      <c r="ACF297"/>
      <c r="ACG297"/>
      <c r="ACH297"/>
      <c r="ACI297"/>
      <c r="ACJ297"/>
      <c r="ACK297"/>
      <c r="ACL297"/>
      <c r="ACM297"/>
      <c r="ACN297"/>
      <c r="ACO297"/>
      <c r="ACP297"/>
      <c r="ACQ297"/>
      <c r="ACR297"/>
      <c r="ACS297"/>
      <c r="ACT297"/>
      <c r="ACU297"/>
      <c r="ACV297"/>
      <c r="ACW297"/>
      <c r="ACX297"/>
      <c r="ACY297"/>
      <c r="ACZ297"/>
      <c r="ADA297"/>
      <c r="ADB297"/>
      <c r="ADC297"/>
      <c r="ADD297"/>
      <c r="ADE297"/>
      <c r="ADF297"/>
      <c r="ADG297"/>
      <c r="ADH297"/>
      <c r="ADI297"/>
      <c r="ADJ297"/>
      <c r="ADK297"/>
      <c r="ADL297"/>
      <c r="ADM297"/>
      <c r="ADN297"/>
      <c r="ADO297"/>
      <c r="ADP297"/>
      <c r="ADQ297"/>
      <c r="ADR297"/>
      <c r="ADS297"/>
      <c r="ADT297"/>
      <c r="ADU297"/>
      <c r="ADV297"/>
      <c r="ADW297"/>
      <c r="ADX297"/>
      <c r="ADY297"/>
      <c r="ADZ297"/>
      <c r="AEA297"/>
      <c r="AEB297"/>
      <c r="AEC297"/>
      <c r="AED297"/>
      <c r="AEE297"/>
      <c r="AEF297"/>
      <c r="AEG297"/>
      <c r="AEH297"/>
      <c r="AEI297"/>
      <c r="AEJ297"/>
      <c r="AEK297"/>
      <c r="AEL297"/>
      <c r="AEM297"/>
      <c r="AEN297"/>
      <c r="AEO297"/>
      <c r="AEP297"/>
      <c r="AEQ297"/>
      <c r="AER297"/>
      <c r="AES297"/>
      <c r="AET297"/>
      <c r="AEU297"/>
      <c r="AEV297"/>
      <c r="AEW297"/>
      <c r="AEX297"/>
      <c r="AEY297"/>
      <c r="AEZ297"/>
      <c r="AFA297"/>
      <c r="AFB297"/>
      <c r="AFC297"/>
      <c r="AFD297"/>
      <c r="AFE297"/>
      <c r="AFF297"/>
      <c r="AFG297"/>
      <c r="AFH297"/>
      <c r="AFI297"/>
      <c r="AFJ297"/>
      <c r="AFK297"/>
      <c r="AFL297"/>
      <c r="AFM297"/>
      <c r="AFN297"/>
      <c r="AFO297"/>
      <c r="AFP297"/>
      <c r="AFQ297"/>
      <c r="AFR297"/>
      <c r="AFS297"/>
      <c r="AFT297"/>
      <c r="AFU297"/>
      <c r="AFV297"/>
      <c r="AFW297"/>
      <c r="AFX297"/>
      <c r="AFY297"/>
      <c r="AFZ297"/>
      <c r="AGA297"/>
      <c r="AGB297"/>
      <c r="AGC297"/>
      <c r="AGD297"/>
      <c r="AGE297"/>
      <c r="AGF297"/>
      <c r="AGG297"/>
      <c r="AGH297"/>
      <c r="AGI297"/>
      <c r="AGJ297"/>
      <c r="AGK297"/>
      <c r="AGL297"/>
      <c r="AGM297"/>
      <c r="AGN297"/>
      <c r="AGO297"/>
      <c r="AGP297"/>
      <c r="AGQ297"/>
      <c r="AGR297"/>
      <c r="AGS297"/>
      <c r="AGT297"/>
      <c r="AGU297"/>
      <c r="AGV297"/>
      <c r="AGW297"/>
      <c r="AGX297"/>
      <c r="AGY297"/>
      <c r="AGZ297"/>
      <c r="AHA297"/>
      <c r="AHB297"/>
      <c r="AHC297"/>
      <c r="AHD297"/>
      <c r="AHE297"/>
      <c r="AHF297"/>
      <c r="AHG297"/>
      <c r="AHH297"/>
      <c r="AHI297"/>
      <c r="AHJ297"/>
      <c r="AHK297"/>
      <c r="AHL297"/>
      <c r="AHM297"/>
      <c r="AHN297"/>
      <c r="AHO297"/>
      <c r="AHP297"/>
      <c r="AHQ297"/>
      <c r="AHR297"/>
      <c r="AHS297"/>
      <c r="AHT297"/>
      <c r="AHU297"/>
      <c r="AHV297"/>
      <c r="AHW297"/>
      <c r="AHX297"/>
      <c r="AHY297"/>
      <c r="AHZ297"/>
      <c r="AIA297"/>
      <c r="AIB297"/>
      <c r="AIC297"/>
      <c r="AID297"/>
      <c r="AIE297"/>
      <c r="AIF297"/>
      <c r="AIG297"/>
      <c r="AIH297"/>
      <c r="AII297"/>
      <c r="AIJ297"/>
      <c r="AIK297"/>
      <c r="AIL297"/>
      <c r="AIM297"/>
      <c r="AIN297"/>
      <c r="AIO297"/>
      <c r="AIP297"/>
      <c r="AIQ297"/>
      <c r="AIR297"/>
      <c r="AIS297"/>
      <c r="AIT297"/>
      <c r="AIU297"/>
      <c r="AIV297"/>
      <c r="AIW297"/>
      <c r="AIX297"/>
      <c r="AIY297"/>
      <c r="AIZ297"/>
      <c r="AJA297"/>
      <c r="AJB297"/>
      <c r="AJC297"/>
      <c r="AJD297"/>
      <c r="AJE297"/>
      <c r="AJF297"/>
      <c r="AJG297"/>
      <c r="AJH297"/>
      <c r="AJI297"/>
      <c r="AJJ297"/>
      <c r="AJK297"/>
      <c r="AJL297"/>
      <c r="AJM297"/>
      <c r="AJN297"/>
      <c r="AJO297"/>
      <c r="AJP297"/>
      <c r="AJQ297"/>
      <c r="AJR297"/>
      <c r="AJS297"/>
      <c r="AJT297"/>
      <c r="AJU297"/>
      <c r="AJV297"/>
      <c r="AJW297"/>
      <c r="AJX297"/>
      <c r="AJY297"/>
      <c r="AJZ297"/>
      <c r="AKA297"/>
      <c r="AKB297"/>
      <c r="AKC297"/>
      <c r="AKD297"/>
      <c r="AKE297"/>
      <c r="AKF297"/>
      <c r="AKG297"/>
      <c r="AKH297"/>
      <c r="AKI297"/>
      <c r="AKJ297"/>
      <c r="AKK297"/>
      <c r="AKL297"/>
      <c r="AKM297"/>
      <c r="AKN297"/>
      <c r="AKO297"/>
      <c r="AKP297"/>
      <c r="AKQ297"/>
      <c r="AKR297"/>
      <c r="AKS297"/>
      <c r="AKT297"/>
      <c r="AKU297"/>
      <c r="AKV297"/>
      <c r="AKW297"/>
      <c r="AKX297"/>
      <c r="AKY297"/>
      <c r="AKZ297"/>
      <c r="ALA297"/>
      <c r="ALB297"/>
      <c r="ALC297"/>
      <c r="ALD297"/>
      <c r="ALE297"/>
      <c r="ALF297"/>
      <c r="ALG297"/>
      <c r="ALH297"/>
      <c r="ALI297"/>
      <c r="ALJ297"/>
      <c r="ALK297"/>
      <c r="ALL297"/>
      <c r="ALM297"/>
      <c r="ALN297"/>
      <c r="ALO297"/>
      <c r="ALP297"/>
      <c r="ALQ297"/>
      <c r="ALR297"/>
      <c r="ALS297"/>
      <c r="ALT297"/>
      <c r="ALU297"/>
      <c r="ALV297"/>
      <c r="ALW297"/>
      <c r="ALX297"/>
      <c r="ALY297"/>
      <c r="ALZ297"/>
      <c r="AMA297"/>
      <c r="AMB297"/>
      <c r="AMC297"/>
      <c r="AMD297"/>
      <c r="AME297"/>
      <c r="AMF297"/>
      <c r="AMG297"/>
    </row>
    <row r="298" spans="1:1021" ht="24.75" customHeight="1" x14ac:dyDescent="0.2">
      <c r="A298" s="114" t="s">
        <v>492</v>
      </c>
      <c r="B298" s="115" t="s">
        <v>305</v>
      </c>
      <c r="C298" s="121">
        <v>21127</v>
      </c>
      <c r="D298" s="117" t="s">
        <v>691</v>
      </c>
      <c r="E298" s="118" t="s">
        <v>500</v>
      </c>
      <c r="F298" s="102">
        <v>8.9999999999999993E-3</v>
      </c>
      <c r="G298" s="119">
        <v>0.18899999999999997</v>
      </c>
      <c r="H298" s="132"/>
      <c r="I298" s="120">
        <f t="shared" si="6"/>
        <v>0</v>
      </c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  <c r="IT298"/>
      <c r="IU298"/>
      <c r="IV298"/>
      <c r="IW298"/>
      <c r="IX298"/>
      <c r="IY298"/>
      <c r="IZ298"/>
      <c r="JA298"/>
      <c r="JB298"/>
      <c r="JC298"/>
      <c r="JD298"/>
      <c r="JE298"/>
      <c r="JF298"/>
      <c r="JG298"/>
      <c r="JH298"/>
      <c r="JI298"/>
      <c r="JJ298"/>
      <c r="JK298"/>
      <c r="JL298"/>
      <c r="JM298"/>
      <c r="JN298"/>
      <c r="JO298"/>
      <c r="JP298"/>
      <c r="JQ298"/>
      <c r="JR298"/>
      <c r="JS298"/>
      <c r="JT298"/>
      <c r="JU298"/>
      <c r="JV298"/>
      <c r="JW298"/>
      <c r="JX298"/>
      <c r="JY298"/>
      <c r="JZ298"/>
      <c r="KA298"/>
      <c r="KB298"/>
      <c r="KC298"/>
      <c r="KD298"/>
      <c r="KE298"/>
      <c r="KF298"/>
      <c r="KG298"/>
      <c r="KH298"/>
      <c r="KI298"/>
      <c r="KJ298"/>
      <c r="KK298"/>
      <c r="KL298"/>
      <c r="KM298"/>
      <c r="KN298"/>
      <c r="KO298"/>
      <c r="KP298"/>
      <c r="KQ298"/>
      <c r="KR298"/>
      <c r="KS298"/>
      <c r="KT298"/>
      <c r="KU298"/>
      <c r="KV298"/>
      <c r="KW298"/>
      <c r="KX298"/>
      <c r="KY298"/>
      <c r="KZ298"/>
      <c r="LA298"/>
      <c r="LB298"/>
      <c r="LC298"/>
      <c r="LD298"/>
      <c r="LE298"/>
      <c r="LF298"/>
      <c r="LG298"/>
      <c r="LH298"/>
      <c r="LI298"/>
      <c r="LJ298"/>
      <c r="LK298"/>
      <c r="LL298"/>
      <c r="LM298"/>
      <c r="LN298"/>
      <c r="LO298"/>
      <c r="LP298"/>
      <c r="LQ298"/>
      <c r="LR298"/>
      <c r="LS298"/>
      <c r="LT298"/>
      <c r="LU298"/>
      <c r="LV298"/>
      <c r="LW298"/>
      <c r="LX298"/>
      <c r="LY298"/>
      <c r="LZ298"/>
      <c r="MA298"/>
      <c r="MB298"/>
      <c r="MC298"/>
      <c r="MD298"/>
      <c r="ME298"/>
      <c r="MF298"/>
      <c r="MG298"/>
      <c r="MH298"/>
      <c r="MI298"/>
      <c r="MJ298"/>
      <c r="MK298"/>
      <c r="ML298"/>
      <c r="MM298"/>
      <c r="MN298"/>
      <c r="MO298"/>
      <c r="MP298"/>
      <c r="MQ298"/>
      <c r="MR298"/>
      <c r="MS298"/>
      <c r="MT298"/>
      <c r="MU298"/>
      <c r="MV298"/>
      <c r="MW298"/>
      <c r="MX298"/>
      <c r="MY298"/>
      <c r="MZ298"/>
      <c r="NA298"/>
      <c r="NB298"/>
      <c r="NC298"/>
      <c r="ND298"/>
      <c r="NE298"/>
      <c r="NF298"/>
      <c r="NG298"/>
      <c r="NH298"/>
      <c r="NI298"/>
      <c r="NJ298"/>
      <c r="NK298"/>
      <c r="NL298"/>
      <c r="NM298"/>
      <c r="NN298"/>
      <c r="NO298"/>
      <c r="NP298"/>
      <c r="NQ298"/>
      <c r="NR298"/>
      <c r="NS298"/>
      <c r="NT298"/>
      <c r="NU298"/>
      <c r="NV298"/>
      <c r="NW298"/>
      <c r="NX298"/>
      <c r="NY298"/>
      <c r="NZ298"/>
      <c r="OA298"/>
      <c r="OB298"/>
      <c r="OC298"/>
      <c r="OD298"/>
      <c r="OE298"/>
      <c r="OF298"/>
      <c r="OG298"/>
      <c r="OH298"/>
      <c r="OI298"/>
      <c r="OJ298"/>
      <c r="OK298"/>
      <c r="OL298"/>
      <c r="OM298"/>
      <c r="ON298"/>
      <c r="OO298"/>
      <c r="OP298"/>
      <c r="OQ298"/>
      <c r="OR298"/>
      <c r="OS298"/>
      <c r="OT298"/>
      <c r="OU298"/>
      <c r="OV298"/>
      <c r="OW298"/>
      <c r="OX298"/>
      <c r="OY298"/>
      <c r="OZ298"/>
      <c r="PA298"/>
      <c r="PB298"/>
      <c r="PC298"/>
      <c r="PD298"/>
      <c r="PE298"/>
      <c r="PF298"/>
      <c r="PG298"/>
      <c r="PH298"/>
      <c r="PI298"/>
      <c r="PJ298"/>
      <c r="PK298"/>
      <c r="PL298"/>
      <c r="PM298"/>
      <c r="PN298"/>
      <c r="PO298"/>
      <c r="PP298"/>
      <c r="PQ298"/>
      <c r="PR298"/>
      <c r="PS298"/>
      <c r="PT298"/>
      <c r="PU298"/>
      <c r="PV298"/>
      <c r="PW298"/>
      <c r="PX298"/>
      <c r="PY298"/>
      <c r="PZ298"/>
      <c r="QA298"/>
      <c r="QB298"/>
      <c r="QC298"/>
      <c r="QD298"/>
      <c r="QE298"/>
      <c r="QF298"/>
      <c r="QG298"/>
      <c r="QH298"/>
      <c r="QI298"/>
      <c r="QJ298"/>
      <c r="QK298"/>
      <c r="QL298"/>
      <c r="QM298"/>
      <c r="QN298"/>
      <c r="QO298"/>
      <c r="QP298"/>
      <c r="QQ298"/>
      <c r="QR298"/>
      <c r="QS298"/>
      <c r="QT298"/>
      <c r="QU298"/>
      <c r="QV298"/>
      <c r="QW298"/>
      <c r="QX298"/>
      <c r="QY298"/>
      <c r="QZ298"/>
      <c r="RA298"/>
      <c r="RB298"/>
      <c r="RC298"/>
      <c r="RD298"/>
      <c r="RE298"/>
      <c r="RF298"/>
      <c r="RG298"/>
      <c r="RH298"/>
      <c r="RI298"/>
      <c r="RJ298"/>
      <c r="RK298"/>
      <c r="RL298"/>
      <c r="RM298"/>
      <c r="RN298"/>
      <c r="RO298"/>
      <c r="RP298"/>
      <c r="RQ298"/>
      <c r="RR298"/>
      <c r="RS298"/>
      <c r="RT298"/>
      <c r="RU298"/>
      <c r="RV298"/>
      <c r="RW298"/>
      <c r="RX298"/>
      <c r="RY298"/>
      <c r="RZ298"/>
      <c r="SA298"/>
      <c r="SB298"/>
      <c r="SC298"/>
      <c r="SD298"/>
      <c r="SE298"/>
      <c r="SF298"/>
      <c r="SG298"/>
      <c r="SH298"/>
      <c r="SI298"/>
      <c r="SJ298"/>
      <c r="SK298"/>
      <c r="SL298"/>
      <c r="SM298"/>
      <c r="SN298"/>
      <c r="SO298"/>
      <c r="SP298"/>
      <c r="SQ298"/>
      <c r="SR298"/>
      <c r="SS298"/>
      <c r="ST298"/>
      <c r="SU298"/>
      <c r="SV298"/>
      <c r="SW298"/>
      <c r="SX298"/>
      <c r="SY298"/>
      <c r="SZ298"/>
      <c r="TA298"/>
      <c r="TB298"/>
      <c r="TC298"/>
      <c r="TD298"/>
      <c r="TE298"/>
      <c r="TF298"/>
      <c r="TG298"/>
      <c r="TH298"/>
      <c r="TI298"/>
      <c r="TJ298"/>
      <c r="TK298"/>
      <c r="TL298"/>
      <c r="TM298"/>
      <c r="TN298"/>
      <c r="TO298"/>
      <c r="TP298"/>
      <c r="TQ298"/>
      <c r="TR298"/>
      <c r="TS298"/>
      <c r="TT298"/>
      <c r="TU298"/>
      <c r="TV298"/>
      <c r="TW298"/>
      <c r="TX298"/>
      <c r="TY298"/>
      <c r="TZ298"/>
      <c r="UA298"/>
      <c r="UB298"/>
      <c r="UC298"/>
      <c r="UD298"/>
      <c r="UE298"/>
      <c r="UF298"/>
      <c r="UG298"/>
      <c r="UH298"/>
      <c r="UI298"/>
      <c r="UJ298"/>
      <c r="UK298"/>
      <c r="UL298"/>
      <c r="UM298"/>
      <c r="UN298"/>
      <c r="UO298"/>
      <c r="UP298"/>
      <c r="UQ298"/>
      <c r="UR298"/>
      <c r="US298"/>
      <c r="UT298"/>
      <c r="UU298"/>
      <c r="UV298"/>
      <c r="UW298"/>
      <c r="UX298"/>
      <c r="UY298"/>
      <c r="UZ298"/>
      <c r="VA298"/>
      <c r="VB298"/>
      <c r="VC298"/>
      <c r="VD298"/>
      <c r="VE298"/>
      <c r="VF298"/>
      <c r="VG298"/>
      <c r="VH298"/>
      <c r="VI298"/>
      <c r="VJ298"/>
      <c r="VK298"/>
      <c r="VL298"/>
      <c r="VM298"/>
      <c r="VN298"/>
      <c r="VO298"/>
      <c r="VP298"/>
      <c r="VQ298"/>
      <c r="VR298"/>
      <c r="VS298"/>
      <c r="VT298"/>
      <c r="VU298"/>
      <c r="VV298"/>
      <c r="VW298"/>
      <c r="VX298"/>
      <c r="VY298"/>
      <c r="VZ298"/>
      <c r="WA298"/>
      <c r="WB298"/>
      <c r="WC298"/>
      <c r="WD298"/>
      <c r="WE298"/>
      <c r="WF298"/>
      <c r="WG298"/>
      <c r="WH298"/>
      <c r="WI298"/>
      <c r="WJ298"/>
      <c r="WK298"/>
      <c r="WL298"/>
      <c r="WM298"/>
      <c r="WN298"/>
      <c r="WO298"/>
      <c r="WP298"/>
      <c r="WQ298"/>
      <c r="WR298"/>
      <c r="WS298"/>
      <c r="WT298"/>
      <c r="WU298"/>
      <c r="WV298"/>
      <c r="WW298"/>
      <c r="WX298"/>
      <c r="WY298"/>
      <c r="WZ298"/>
      <c r="XA298"/>
      <c r="XB298"/>
      <c r="XC298"/>
      <c r="XD298"/>
      <c r="XE298"/>
      <c r="XF298"/>
      <c r="XG298"/>
      <c r="XH298"/>
      <c r="XI298"/>
      <c r="XJ298"/>
      <c r="XK298"/>
      <c r="XL298"/>
      <c r="XM298"/>
      <c r="XN298"/>
      <c r="XO298"/>
      <c r="XP298"/>
      <c r="XQ298"/>
      <c r="XR298"/>
      <c r="XS298"/>
      <c r="XT298"/>
      <c r="XU298"/>
      <c r="XV298"/>
      <c r="XW298"/>
      <c r="XX298"/>
      <c r="XY298"/>
      <c r="XZ298"/>
      <c r="YA298"/>
      <c r="YB298"/>
      <c r="YC298"/>
      <c r="YD298"/>
      <c r="YE298"/>
      <c r="YF298"/>
      <c r="YG298"/>
      <c r="YH298"/>
      <c r="YI298"/>
      <c r="YJ298"/>
      <c r="YK298"/>
      <c r="YL298"/>
      <c r="YM298"/>
      <c r="YN298"/>
      <c r="YO298"/>
      <c r="YP298"/>
      <c r="YQ298"/>
      <c r="YR298"/>
      <c r="YS298"/>
      <c r="YT298"/>
      <c r="YU298"/>
      <c r="YV298"/>
      <c r="YW298"/>
      <c r="YX298"/>
      <c r="YY298"/>
      <c r="YZ298"/>
      <c r="ZA298"/>
      <c r="ZB298"/>
      <c r="ZC298"/>
      <c r="ZD298"/>
      <c r="ZE298"/>
      <c r="ZF298"/>
      <c r="ZG298"/>
      <c r="ZH298"/>
      <c r="ZI298"/>
      <c r="ZJ298"/>
      <c r="ZK298"/>
      <c r="ZL298"/>
      <c r="ZM298"/>
      <c r="ZN298"/>
      <c r="ZO298"/>
      <c r="ZP298"/>
      <c r="ZQ298"/>
      <c r="ZR298"/>
      <c r="ZS298"/>
      <c r="ZT298"/>
      <c r="ZU298"/>
      <c r="ZV298"/>
      <c r="ZW298"/>
      <c r="ZX298"/>
      <c r="ZY298"/>
      <c r="ZZ298"/>
      <c r="AAA298"/>
      <c r="AAB298"/>
      <c r="AAC298"/>
      <c r="AAD298"/>
      <c r="AAE298"/>
      <c r="AAF298"/>
      <c r="AAG298"/>
      <c r="AAH298"/>
      <c r="AAI298"/>
      <c r="AAJ298"/>
      <c r="AAK298"/>
      <c r="AAL298"/>
      <c r="AAM298"/>
      <c r="AAN298"/>
      <c r="AAO298"/>
      <c r="AAP298"/>
      <c r="AAQ298"/>
      <c r="AAR298"/>
      <c r="AAS298"/>
      <c r="AAT298"/>
      <c r="AAU298"/>
      <c r="AAV298"/>
      <c r="AAW298"/>
      <c r="AAX298"/>
      <c r="AAY298"/>
      <c r="AAZ298"/>
      <c r="ABA298"/>
      <c r="ABB298"/>
      <c r="ABC298"/>
      <c r="ABD298"/>
      <c r="ABE298"/>
      <c r="ABF298"/>
      <c r="ABG298"/>
      <c r="ABH298"/>
      <c r="ABI298"/>
      <c r="ABJ298"/>
      <c r="ABK298"/>
      <c r="ABL298"/>
      <c r="ABM298"/>
      <c r="ABN298"/>
      <c r="ABO298"/>
      <c r="ABP298"/>
      <c r="ABQ298"/>
      <c r="ABR298"/>
      <c r="ABS298"/>
      <c r="ABT298"/>
      <c r="ABU298"/>
      <c r="ABV298"/>
      <c r="ABW298"/>
      <c r="ABX298"/>
      <c r="ABY298"/>
      <c r="ABZ298"/>
      <c r="ACA298"/>
      <c r="ACB298"/>
      <c r="ACC298"/>
      <c r="ACD298"/>
      <c r="ACE298"/>
      <c r="ACF298"/>
      <c r="ACG298"/>
      <c r="ACH298"/>
      <c r="ACI298"/>
      <c r="ACJ298"/>
      <c r="ACK298"/>
      <c r="ACL298"/>
      <c r="ACM298"/>
      <c r="ACN298"/>
      <c r="ACO298"/>
      <c r="ACP298"/>
      <c r="ACQ298"/>
      <c r="ACR298"/>
      <c r="ACS298"/>
      <c r="ACT298"/>
      <c r="ACU298"/>
      <c r="ACV298"/>
      <c r="ACW298"/>
      <c r="ACX298"/>
      <c r="ACY298"/>
      <c r="ACZ298"/>
      <c r="ADA298"/>
      <c r="ADB298"/>
      <c r="ADC298"/>
      <c r="ADD298"/>
      <c r="ADE298"/>
      <c r="ADF298"/>
      <c r="ADG298"/>
      <c r="ADH298"/>
      <c r="ADI298"/>
      <c r="ADJ298"/>
      <c r="ADK298"/>
      <c r="ADL298"/>
      <c r="ADM298"/>
      <c r="ADN298"/>
      <c r="ADO298"/>
      <c r="ADP298"/>
      <c r="ADQ298"/>
      <c r="ADR298"/>
      <c r="ADS298"/>
      <c r="ADT298"/>
      <c r="ADU298"/>
      <c r="ADV298"/>
      <c r="ADW298"/>
      <c r="ADX298"/>
      <c r="ADY298"/>
      <c r="ADZ298"/>
      <c r="AEA298"/>
      <c r="AEB298"/>
      <c r="AEC298"/>
      <c r="AED298"/>
      <c r="AEE298"/>
      <c r="AEF298"/>
      <c r="AEG298"/>
      <c r="AEH298"/>
      <c r="AEI298"/>
      <c r="AEJ298"/>
      <c r="AEK298"/>
      <c r="AEL298"/>
      <c r="AEM298"/>
      <c r="AEN298"/>
      <c r="AEO298"/>
      <c r="AEP298"/>
      <c r="AEQ298"/>
      <c r="AER298"/>
      <c r="AES298"/>
      <c r="AET298"/>
      <c r="AEU298"/>
      <c r="AEV298"/>
      <c r="AEW298"/>
      <c r="AEX298"/>
      <c r="AEY298"/>
      <c r="AEZ298"/>
      <c r="AFA298"/>
      <c r="AFB298"/>
      <c r="AFC298"/>
      <c r="AFD298"/>
      <c r="AFE298"/>
      <c r="AFF298"/>
      <c r="AFG298"/>
      <c r="AFH298"/>
      <c r="AFI298"/>
      <c r="AFJ298"/>
      <c r="AFK298"/>
      <c r="AFL298"/>
      <c r="AFM298"/>
      <c r="AFN298"/>
      <c r="AFO298"/>
      <c r="AFP298"/>
      <c r="AFQ298"/>
      <c r="AFR298"/>
      <c r="AFS298"/>
      <c r="AFT298"/>
      <c r="AFU298"/>
      <c r="AFV298"/>
      <c r="AFW298"/>
      <c r="AFX298"/>
      <c r="AFY298"/>
      <c r="AFZ298"/>
      <c r="AGA298"/>
      <c r="AGB298"/>
      <c r="AGC298"/>
      <c r="AGD298"/>
      <c r="AGE298"/>
      <c r="AGF298"/>
      <c r="AGG298"/>
      <c r="AGH298"/>
      <c r="AGI298"/>
      <c r="AGJ298"/>
      <c r="AGK298"/>
      <c r="AGL298"/>
      <c r="AGM298"/>
      <c r="AGN298"/>
      <c r="AGO298"/>
      <c r="AGP298"/>
      <c r="AGQ298"/>
      <c r="AGR298"/>
      <c r="AGS298"/>
      <c r="AGT298"/>
      <c r="AGU298"/>
      <c r="AGV298"/>
      <c r="AGW298"/>
      <c r="AGX298"/>
      <c r="AGY298"/>
      <c r="AGZ298"/>
      <c r="AHA298"/>
      <c r="AHB298"/>
      <c r="AHC298"/>
      <c r="AHD298"/>
      <c r="AHE298"/>
      <c r="AHF298"/>
      <c r="AHG298"/>
      <c r="AHH298"/>
      <c r="AHI298"/>
      <c r="AHJ298"/>
      <c r="AHK298"/>
      <c r="AHL298"/>
      <c r="AHM298"/>
      <c r="AHN298"/>
      <c r="AHO298"/>
      <c r="AHP298"/>
      <c r="AHQ298"/>
      <c r="AHR298"/>
      <c r="AHS298"/>
      <c r="AHT298"/>
      <c r="AHU298"/>
      <c r="AHV298"/>
      <c r="AHW298"/>
      <c r="AHX298"/>
      <c r="AHY298"/>
      <c r="AHZ298"/>
      <c r="AIA298"/>
      <c r="AIB298"/>
      <c r="AIC298"/>
      <c r="AID298"/>
      <c r="AIE298"/>
      <c r="AIF298"/>
      <c r="AIG298"/>
      <c r="AIH298"/>
      <c r="AII298"/>
      <c r="AIJ298"/>
      <c r="AIK298"/>
      <c r="AIL298"/>
      <c r="AIM298"/>
      <c r="AIN298"/>
      <c r="AIO298"/>
      <c r="AIP298"/>
      <c r="AIQ298"/>
      <c r="AIR298"/>
      <c r="AIS298"/>
      <c r="AIT298"/>
      <c r="AIU298"/>
      <c r="AIV298"/>
      <c r="AIW298"/>
      <c r="AIX298"/>
      <c r="AIY298"/>
      <c r="AIZ298"/>
      <c r="AJA298"/>
      <c r="AJB298"/>
      <c r="AJC298"/>
      <c r="AJD298"/>
      <c r="AJE298"/>
      <c r="AJF298"/>
      <c r="AJG298"/>
      <c r="AJH298"/>
      <c r="AJI298"/>
      <c r="AJJ298"/>
      <c r="AJK298"/>
      <c r="AJL298"/>
      <c r="AJM298"/>
      <c r="AJN298"/>
      <c r="AJO298"/>
      <c r="AJP298"/>
      <c r="AJQ298"/>
      <c r="AJR298"/>
      <c r="AJS298"/>
      <c r="AJT298"/>
      <c r="AJU298"/>
      <c r="AJV298"/>
      <c r="AJW298"/>
      <c r="AJX298"/>
      <c r="AJY298"/>
      <c r="AJZ298"/>
      <c r="AKA298"/>
      <c r="AKB298"/>
      <c r="AKC298"/>
      <c r="AKD298"/>
      <c r="AKE298"/>
      <c r="AKF298"/>
      <c r="AKG298"/>
      <c r="AKH298"/>
      <c r="AKI298"/>
      <c r="AKJ298"/>
      <c r="AKK298"/>
      <c r="AKL298"/>
      <c r="AKM298"/>
      <c r="AKN298"/>
      <c r="AKO298"/>
      <c r="AKP298"/>
      <c r="AKQ298"/>
      <c r="AKR298"/>
      <c r="AKS298"/>
      <c r="AKT298"/>
      <c r="AKU298"/>
      <c r="AKV298"/>
      <c r="AKW298"/>
      <c r="AKX298"/>
      <c r="AKY298"/>
      <c r="AKZ298"/>
      <c r="ALA298"/>
      <c r="ALB298"/>
      <c r="ALC298"/>
      <c r="ALD298"/>
      <c r="ALE298"/>
      <c r="ALF298"/>
      <c r="ALG298"/>
      <c r="ALH298"/>
      <c r="ALI298"/>
      <c r="ALJ298"/>
      <c r="ALK298"/>
      <c r="ALL298"/>
      <c r="ALM298"/>
      <c r="ALN298"/>
      <c r="ALO298"/>
      <c r="ALP298"/>
      <c r="ALQ298"/>
      <c r="ALR298"/>
      <c r="ALS298"/>
      <c r="ALT298"/>
      <c r="ALU298"/>
      <c r="ALV298"/>
      <c r="ALW298"/>
      <c r="ALX298"/>
      <c r="ALY298"/>
      <c r="ALZ298"/>
      <c r="AMA298"/>
      <c r="AMB298"/>
      <c r="AMC298"/>
      <c r="AMD298"/>
      <c r="AME298"/>
      <c r="AMF298"/>
      <c r="AMG298"/>
    </row>
    <row r="299" spans="1:1021" ht="24.75" customHeight="1" x14ac:dyDescent="0.2">
      <c r="A299" s="114" t="s">
        <v>493</v>
      </c>
      <c r="B299" s="115" t="s">
        <v>305</v>
      </c>
      <c r="C299" s="121">
        <v>998</v>
      </c>
      <c r="D299" s="117" t="s">
        <v>658</v>
      </c>
      <c r="E299" s="118" t="s">
        <v>642</v>
      </c>
      <c r="F299" s="102">
        <v>1.0149999999999999</v>
      </c>
      <c r="G299" s="119">
        <v>88.304999999999993</v>
      </c>
      <c r="H299" s="132"/>
      <c r="I299" s="120">
        <f t="shared" si="6"/>
        <v>0</v>
      </c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/>
      <c r="IR299"/>
      <c r="IS299"/>
      <c r="IT299"/>
      <c r="IU299"/>
      <c r="IV299"/>
      <c r="IW299"/>
      <c r="IX299"/>
      <c r="IY299"/>
      <c r="IZ299"/>
      <c r="JA299"/>
      <c r="JB299"/>
      <c r="JC299"/>
      <c r="JD299"/>
      <c r="JE299"/>
      <c r="JF299"/>
      <c r="JG299"/>
      <c r="JH299"/>
      <c r="JI299"/>
      <c r="JJ299"/>
      <c r="JK299"/>
      <c r="JL299"/>
      <c r="JM299"/>
      <c r="JN299"/>
      <c r="JO299"/>
      <c r="JP299"/>
      <c r="JQ299"/>
      <c r="JR299"/>
      <c r="JS299"/>
      <c r="JT299"/>
      <c r="JU299"/>
      <c r="JV299"/>
      <c r="JW299"/>
      <c r="JX299"/>
      <c r="JY299"/>
      <c r="JZ299"/>
      <c r="KA299"/>
      <c r="KB299"/>
      <c r="KC299"/>
      <c r="KD299"/>
      <c r="KE299"/>
      <c r="KF299"/>
      <c r="KG299"/>
      <c r="KH299"/>
      <c r="KI299"/>
      <c r="KJ299"/>
      <c r="KK299"/>
      <c r="KL299"/>
      <c r="KM299"/>
      <c r="KN299"/>
      <c r="KO299"/>
      <c r="KP299"/>
      <c r="KQ299"/>
      <c r="KR299"/>
      <c r="KS299"/>
      <c r="KT299"/>
      <c r="KU299"/>
      <c r="KV299"/>
      <c r="KW299"/>
      <c r="KX299"/>
      <c r="KY299"/>
      <c r="KZ299"/>
      <c r="LA299"/>
      <c r="LB299"/>
      <c r="LC299"/>
      <c r="LD299"/>
      <c r="LE299"/>
      <c r="LF299"/>
      <c r="LG299"/>
      <c r="LH299"/>
      <c r="LI299"/>
      <c r="LJ299"/>
      <c r="LK299"/>
      <c r="LL299"/>
      <c r="LM299"/>
      <c r="LN299"/>
      <c r="LO299"/>
      <c r="LP299"/>
      <c r="LQ299"/>
      <c r="LR299"/>
      <c r="LS299"/>
      <c r="LT299"/>
      <c r="LU299"/>
      <c r="LV299"/>
      <c r="LW299"/>
      <c r="LX299"/>
      <c r="LY299"/>
      <c r="LZ299"/>
      <c r="MA299"/>
      <c r="MB299"/>
      <c r="MC299"/>
      <c r="MD299"/>
      <c r="ME299"/>
      <c r="MF299"/>
      <c r="MG299"/>
      <c r="MH299"/>
      <c r="MI299"/>
      <c r="MJ299"/>
      <c r="MK299"/>
      <c r="ML299"/>
      <c r="MM299"/>
      <c r="MN299"/>
      <c r="MO299"/>
      <c r="MP299"/>
      <c r="MQ299"/>
      <c r="MR299"/>
      <c r="MS299"/>
      <c r="MT299"/>
      <c r="MU299"/>
      <c r="MV299"/>
      <c r="MW299"/>
      <c r="MX299"/>
      <c r="MY299"/>
      <c r="MZ299"/>
      <c r="NA299"/>
      <c r="NB299"/>
      <c r="NC299"/>
      <c r="ND299"/>
      <c r="NE299"/>
      <c r="NF299"/>
      <c r="NG299"/>
      <c r="NH299"/>
      <c r="NI299"/>
      <c r="NJ299"/>
      <c r="NK299"/>
      <c r="NL299"/>
      <c r="NM299"/>
      <c r="NN299"/>
      <c r="NO299"/>
      <c r="NP299"/>
      <c r="NQ299"/>
      <c r="NR299"/>
      <c r="NS299"/>
      <c r="NT299"/>
      <c r="NU299"/>
      <c r="NV299"/>
      <c r="NW299"/>
      <c r="NX299"/>
      <c r="NY299"/>
      <c r="NZ299"/>
      <c r="OA299"/>
      <c r="OB299"/>
      <c r="OC299"/>
      <c r="OD299"/>
      <c r="OE299"/>
      <c r="OF299"/>
      <c r="OG299"/>
      <c r="OH299"/>
      <c r="OI299"/>
      <c r="OJ299"/>
      <c r="OK299"/>
      <c r="OL299"/>
      <c r="OM299"/>
      <c r="ON299"/>
      <c r="OO299"/>
      <c r="OP299"/>
      <c r="OQ299"/>
      <c r="OR299"/>
      <c r="OS299"/>
      <c r="OT299"/>
      <c r="OU299"/>
      <c r="OV299"/>
      <c r="OW299"/>
      <c r="OX299"/>
      <c r="OY299"/>
      <c r="OZ299"/>
      <c r="PA299"/>
      <c r="PB299"/>
      <c r="PC299"/>
      <c r="PD299"/>
      <c r="PE299"/>
      <c r="PF299"/>
      <c r="PG299"/>
      <c r="PH299"/>
      <c r="PI299"/>
      <c r="PJ299"/>
      <c r="PK299"/>
      <c r="PL299"/>
      <c r="PM299"/>
      <c r="PN299"/>
      <c r="PO299"/>
      <c r="PP299"/>
      <c r="PQ299"/>
      <c r="PR299"/>
      <c r="PS299"/>
      <c r="PT299"/>
      <c r="PU299"/>
      <c r="PV299"/>
      <c r="PW299"/>
      <c r="PX299"/>
      <c r="PY299"/>
      <c r="PZ299"/>
      <c r="QA299"/>
      <c r="QB299"/>
      <c r="QC299"/>
      <c r="QD299"/>
      <c r="QE299"/>
      <c r="QF299"/>
      <c r="QG299"/>
      <c r="QH299"/>
      <c r="QI299"/>
      <c r="QJ299"/>
      <c r="QK299"/>
      <c r="QL299"/>
      <c r="QM299"/>
      <c r="QN299"/>
      <c r="QO299"/>
      <c r="QP299"/>
      <c r="QQ299"/>
      <c r="QR299"/>
      <c r="QS299"/>
      <c r="QT299"/>
      <c r="QU299"/>
      <c r="QV299"/>
      <c r="QW299"/>
      <c r="QX299"/>
      <c r="QY299"/>
      <c r="QZ299"/>
      <c r="RA299"/>
      <c r="RB299"/>
      <c r="RC299"/>
      <c r="RD299"/>
      <c r="RE299"/>
      <c r="RF299"/>
      <c r="RG299"/>
      <c r="RH299"/>
      <c r="RI299"/>
      <c r="RJ299"/>
      <c r="RK299"/>
      <c r="RL299"/>
      <c r="RM299"/>
      <c r="RN299"/>
      <c r="RO299"/>
      <c r="RP299"/>
      <c r="RQ299"/>
      <c r="RR299"/>
      <c r="RS299"/>
      <c r="RT299"/>
      <c r="RU299"/>
      <c r="RV299"/>
      <c r="RW299"/>
      <c r="RX299"/>
      <c r="RY299"/>
      <c r="RZ299"/>
      <c r="SA299"/>
      <c r="SB299"/>
      <c r="SC299"/>
      <c r="SD299"/>
      <c r="SE299"/>
      <c r="SF299"/>
      <c r="SG299"/>
      <c r="SH299"/>
      <c r="SI299"/>
      <c r="SJ299"/>
      <c r="SK299"/>
      <c r="SL299"/>
      <c r="SM299"/>
      <c r="SN299"/>
      <c r="SO299"/>
      <c r="SP299"/>
      <c r="SQ299"/>
      <c r="SR299"/>
      <c r="SS299"/>
      <c r="ST299"/>
      <c r="SU299"/>
      <c r="SV299"/>
      <c r="SW299"/>
      <c r="SX299"/>
      <c r="SY299"/>
      <c r="SZ299"/>
      <c r="TA299"/>
      <c r="TB299"/>
      <c r="TC299"/>
      <c r="TD299"/>
      <c r="TE299"/>
      <c r="TF299"/>
      <c r="TG299"/>
      <c r="TH299"/>
      <c r="TI299"/>
      <c r="TJ299"/>
      <c r="TK299"/>
      <c r="TL299"/>
      <c r="TM299"/>
      <c r="TN299"/>
      <c r="TO299"/>
      <c r="TP299"/>
      <c r="TQ299"/>
      <c r="TR299"/>
      <c r="TS299"/>
      <c r="TT299"/>
      <c r="TU299"/>
      <c r="TV299"/>
      <c r="TW299"/>
      <c r="TX299"/>
      <c r="TY299"/>
      <c r="TZ299"/>
      <c r="UA299"/>
      <c r="UB299"/>
      <c r="UC299"/>
      <c r="UD299"/>
      <c r="UE299"/>
      <c r="UF299"/>
      <c r="UG299"/>
      <c r="UH299"/>
      <c r="UI299"/>
      <c r="UJ299"/>
      <c r="UK299"/>
      <c r="UL299"/>
      <c r="UM299"/>
      <c r="UN299"/>
      <c r="UO299"/>
      <c r="UP299"/>
      <c r="UQ299"/>
      <c r="UR299"/>
      <c r="US299"/>
      <c r="UT299"/>
      <c r="UU299"/>
      <c r="UV299"/>
      <c r="UW299"/>
      <c r="UX299"/>
      <c r="UY299"/>
      <c r="UZ299"/>
      <c r="VA299"/>
      <c r="VB299"/>
      <c r="VC299"/>
      <c r="VD299"/>
      <c r="VE299"/>
      <c r="VF299"/>
      <c r="VG299"/>
      <c r="VH299"/>
      <c r="VI299"/>
      <c r="VJ299"/>
      <c r="VK299"/>
      <c r="VL299"/>
      <c r="VM299"/>
      <c r="VN299"/>
      <c r="VO299"/>
      <c r="VP299"/>
      <c r="VQ299"/>
      <c r="VR299"/>
      <c r="VS299"/>
      <c r="VT299"/>
      <c r="VU299"/>
      <c r="VV299"/>
      <c r="VW299"/>
      <c r="VX299"/>
      <c r="VY299"/>
      <c r="VZ299"/>
      <c r="WA299"/>
      <c r="WB299"/>
      <c r="WC299"/>
      <c r="WD299"/>
      <c r="WE299"/>
      <c r="WF299"/>
      <c r="WG299"/>
      <c r="WH299"/>
      <c r="WI299"/>
      <c r="WJ299"/>
      <c r="WK299"/>
      <c r="WL299"/>
      <c r="WM299"/>
      <c r="WN299"/>
      <c r="WO299"/>
      <c r="WP299"/>
      <c r="WQ299"/>
      <c r="WR299"/>
      <c r="WS299"/>
      <c r="WT299"/>
      <c r="WU299"/>
      <c r="WV299"/>
      <c r="WW299"/>
      <c r="WX299"/>
      <c r="WY299"/>
      <c r="WZ299"/>
      <c r="XA299"/>
      <c r="XB299"/>
      <c r="XC299"/>
      <c r="XD299"/>
      <c r="XE299"/>
      <c r="XF299"/>
      <c r="XG299"/>
      <c r="XH299"/>
      <c r="XI299"/>
      <c r="XJ299"/>
      <c r="XK299"/>
      <c r="XL299"/>
      <c r="XM299"/>
      <c r="XN299"/>
      <c r="XO299"/>
      <c r="XP299"/>
      <c r="XQ299"/>
      <c r="XR299"/>
      <c r="XS299"/>
      <c r="XT299"/>
      <c r="XU299"/>
      <c r="XV299"/>
      <c r="XW299"/>
      <c r="XX299"/>
      <c r="XY299"/>
      <c r="XZ299"/>
      <c r="YA299"/>
      <c r="YB299"/>
      <c r="YC299"/>
      <c r="YD299"/>
      <c r="YE299"/>
      <c r="YF299"/>
      <c r="YG299"/>
      <c r="YH299"/>
      <c r="YI299"/>
      <c r="YJ299"/>
      <c r="YK299"/>
      <c r="YL299"/>
      <c r="YM299"/>
      <c r="YN299"/>
      <c r="YO299"/>
      <c r="YP299"/>
      <c r="YQ299"/>
      <c r="YR299"/>
      <c r="YS299"/>
      <c r="YT299"/>
      <c r="YU299"/>
      <c r="YV299"/>
      <c r="YW299"/>
      <c r="YX299"/>
      <c r="YY299"/>
      <c r="YZ299"/>
      <c r="ZA299"/>
      <c r="ZB299"/>
      <c r="ZC299"/>
      <c r="ZD299"/>
      <c r="ZE299"/>
      <c r="ZF299"/>
      <c r="ZG299"/>
      <c r="ZH299"/>
      <c r="ZI299"/>
      <c r="ZJ299"/>
      <c r="ZK299"/>
      <c r="ZL299"/>
      <c r="ZM299"/>
      <c r="ZN299"/>
      <c r="ZO299"/>
      <c r="ZP299"/>
      <c r="ZQ299"/>
      <c r="ZR299"/>
      <c r="ZS299"/>
      <c r="ZT299"/>
      <c r="ZU299"/>
      <c r="ZV299"/>
      <c r="ZW299"/>
      <c r="ZX299"/>
      <c r="ZY299"/>
      <c r="ZZ299"/>
      <c r="AAA299"/>
      <c r="AAB299"/>
      <c r="AAC299"/>
      <c r="AAD299"/>
      <c r="AAE299"/>
      <c r="AAF299"/>
      <c r="AAG299"/>
      <c r="AAH299"/>
      <c r="AAI299"/>
      <c r="AAJ299"/>
      <c r="AAK299"/>
      <c r="AAL299"/>
      <c r="AAM299"/>
      <c r="AAN299"/>
      <c r="AAO299"/>
      <c r="AAP299"/>
      <c r="AAQ299"/>
      <c r="AAR299"/>
      <c r="AAS299"/>
      <c r="AAT299"/>
      <c r="AAU299"/>
      <c r="AAV299"/>
      <c r="AAW299"/>
      <c r="AAX299"/>
      <c r="AAY299"/>
      <c r="AAZ299"/>
      <c r="ABA299"/>
      <c r="ABB299"/>
      <c r="ABC299"/>
      <c r="ABD299"/>
      <c r="ABE299"/>
      <c r="ABF299"/>
      <c r="ABG299"/>
      <c r="ABH299"/>
      <c r="ABI299"/>
      <c r="ABJ299"/>
      <c r="ABK299"/>
      <c r="ABL299"/>
      <c r="ABM299"/>
      <c r="ABN299"/>
      <c r="ABO299"/>
      <c r="ABP299"/>
      <c r="ABQ299"/>
      <c r="ABR299"/>
      <c r="ABS299"/>
      <c r="ABT299"/>
      <c r="ABU299"/>
      <c r="ABV299"/>
      <c r="ABW299"/>
      <c r="ABX299"/>
      <c r="ABY299"/>
      <c r="ABZ299"/>
      <c r="ACA299"/>
      <c r="ACB299"/>
      <c r="ACC299"/>
      <c r="ACD299"/>
      <c r="ACE299"/>
      <c r="ACF299"/>
      <c r="ACG299"/>
      <c r="ACH299"/>
      <c r="ACI299"/>
      <c r="ACJ299"/>
      <c r="ACK299"/>
      <c r="ACL299"/>
      <c r="ACM299"/>
      <c r="ACN299"/>
      <c r="ACO299"/>
      <c r="ACP299"/>
      <c r="ACQ299"/>
      <c r="ACR299"/>
      <c r="ACS299"/>
      <c r="ACT299"/>
      <c r="ACU299"/>
      <c r="ACV299"/>
      <c r="ACW299"/>
      <c r="ACX299"/>
      <c r="ACY299"/>
      <c r="ACZ299"/>
      <c r="ADA299"/>
      <c r="ADB299"/>
      <c r="ADC299"/>
      <c r="ADD299"/>
      <c r="ADE299"/>
      <c r="ADF299"/>
      <c r="ADG299"/>
      <c r="ADH299"/>
      <c r="ADI299"/>
      <c r="ADJ299"/>
      <c r="ADK299"/>
      <c r="ADL299"/>
      <c r="ADM299"/>
      <c r="ADN299"/>
      <c r="ADO299"/>
      <c r="ADP299"/>
      <c r="ADQ299"/>
      <c r="ADR299"/>
      <c r="ADS299"/>
      <c r="ADT299"/>
      <c r="ADU299"/>
      <c r="ADV299"/>
      <c r="ADW299"/>
      <c r="ADX299"/>
      <c r="ADY299"/>
      <c r="ADZ299"/>
      <c r="AEA299"/>
      <c r="AEB299"/>
      <c r="AEC299"/>
      <c r="AED299"/>
      <c r="AEE299"/>
      <c r="AEF299"/>
      <c r="AEG299"/>
      <c r="AEH299"/>
      <c r="AEI299"/>
      <c r="AEJ299"/>
      <c r="AEK299"/>
      <c r="AEL299"/>
      <c r="AEM299"/>
      <c r="AEN299"/>
      <c r="AEO299"/>
      <c r="AEP299"/>
      <c r="AEQ299"/>
      <c r="AER299"/>
      <c r="AES299"/>
      <c r="AET299"/>
      <c r="AEU299"/>
      <c r="AEV299"/>
      <c r="AEW299"/>
      <c r="AEX299"/>
      <c r="AEY299"/>
      <c r="AEZ299"/>
      <c r="AFA299"/>
      <c r="AFB299"/>
      <c r="AFC299"/>
      <c r="AFD299"/>
      <c r="AFE299"/>
      <c r="AFF299"/>
      <c r="AFG299"/>
      <c r="AFH299"/>
      <c r="AFI299"/>
      <c r="AFJ299"/>
      <c r="AFK299"/>
      <c r="AFL299"/>
      <c r="AFM299"/>
      <c r="AFN299"/>
      <c r="AFO299"/>
      <c r="AFP299"/>
      <c r="AFQ299"/>
      <c r="AFR299"/>
      <c r="AFS299"/>
      <c r="AFT299"/>
      <c r="AFU299"/>
      <c r="AFV299"/>
      <c r="AFW299"/>
      <c r="AFX299"/>
      <c r="AFY299"/>
      <c r="AFZ299"/>
      <c r="AGA299"/>
      <c r="AGB299"/>
      <c r="AGC299"/>
      <c r="AGD299"/>
      <c r="AGE299"/>
      <c r="AGF299"/>
      <c r="AGG299"/>
      <c r="AGH299"/>
      <c r="AGI299"/>
      <c r="AGJ299"/>
      <c r="AGK299"/>
      <c r="AGL299"/>
      <c r="AGM299"/>
      <c r="AGN299"/>
      <c r="AGO299"/>
      <c r="AGP299"/>
      <c r="AGQ299"/>
      <c r="AGR299"/>
      <c r="AGS299"/>
      <c r="AGT299"/>
      <c r="AGU299"/>
      <c r="AGV299"/>
      <c r="AGW299"/>
      <c r="AGX299"/>
      <c r="AGY299"/>
      <c r="AGZ299"/>
      <c r="AHA299"/>
      <c r="AHB299"/>
      <c r="AHC299"/>
      <c r="AHD299"/>
      <c r="AHE299"/>
      <c r="AHF299"/>
      <c r="AHG299"/>
      <c r="AHH299"/>
      <c r="AHI299"/>
      <c r="AHJ299"/>
      <c r="AHK299"/>
      <c r="AHL299"/>
      <c r="AHM299"/>
      <c r="AHN299"/>
      <c r="AHO299"/>
      <c r="AHP299"/>
      <c r="AHQ299"/>
      <c r="AHR299"/>
      <c r="AHS299"/>
      <c r="AHT299"/>
      <c r="AHU299"/>
      <c r="AHV299"/>
      <c r="AHW299"/>
      <c r="AHX299"/>
      <c r="AHY299"/>
      <c r="AHZ299"/>
      <c r="AIA299"/>
      <c r="AIB299"/>
      <c r="AIC299"/>
      <c r="AID299"/>
      <c r="AIE299"/>
      <c r="AIF299"/>
      <c r="AIG299"/>
      <c r="AIH299"/>
      <c r="AII299"/>
      <c r="AIJ299"/>
      <c r="AIK299"/>
      <c r="AIL299"/>
      <c r="AIM299"/>
      <c r="AIN299"/>
      <c r="AIO299"/>
      <c r="AIP299"/>
      <c r="AIQ299"/>
      <c r="AIR299"/>
      <c r="AIS299"/>
      <c r="AIT299"/>
      <c r="AIU299"/>
      <c r="AIV299"/>
      <c r="AIW299"/>
      <c r="AIX299"/>
      <c r="AIY299"/>
      <c r="AIZ299"/>
      <c r="AJA299"/>
      <c r="AJB299"/>
      <c r="AJC299"/>
      <c r="AJD299"/>
      <c r="AJE299"/>
      <c r="AJF299"/>
      <c r="AJG299"/>
      <c r="AJH299"/>
      <c r="AJI299"/>
      <c r="AJJ299"/>
      <c r="AJK299"/>
      <c r="AJL299"/>
      <c r="AJM299"/>
      <c r="AJN299"/>
      <c r="AJO299"/>
      <c r="AJP299"/>
      <c r="AJQ299"/>
      <c r="AJR299"/>
      <c r="AJS299"/>
      <c r="AJT299"/>
      <c r="AJU299"/>
      <c r="AJV299"/>
      <c r="AJW299"/>
      <c r="AJX299"/>
      <c r="AJY299"/>
      <c r="AJZ299"/>
      <c r="AKA299"/>
      <c r="AKB299"/>
      <c r="AKC299"/>
      <c r="AKD299"/>
      <c r="AKE299"/>
      <c r="AKF299"/>
      <c r="AKG299"/>
      <c r="AKH299"/>
      <c r="AKI299"/>
      <c r="AKJ299"/>
      <c r="AKK299"/>
      <c r="AKL299"/>
      <c r="AKM299"/>
      <c r="AKN299"/>
      <c r="AKO299"/>
      <c r="AKP299"/>
      <c r="AKQ299"/>
      <c r="AKR299"/>
      <c r="AKS299"/>
      <c r="AKT299"/>
      <c r="AKU299"/>
      <c r="AKV299"/>
      <c r="AKW299"/>
      <c r="AKX299"/>
      <c r="AKY299"/>
      <c r="AKZ299"/>
      <c r="ALA299"/>
      <c r="ALB299"/>
      <c r="ALC299"/>
      <c r="ALD299"/>
      <c r="ALE299"/>
      <c r="ALF299"/>
      <c r="ALG299"/>
      <c r="ALH299"/>
      <c r="ALI299"/>
      <c r="ALJ299"/>
      <c r="ALK299"/>
      <c r="ALL299"/>
      <c r="ALM299"/>
      <c r="ALN299"/>
      <c r="ALO299"/>
      <c r="ALP299"/>
      <c r="ALQ299"/>
      <c r="ALR299"/>
      <c r="ALS299"/>
      <c r="ALT299"/>
      <c r="ALU299"/>
      <c r="ALV299"/>
      <c r="ALW299"/>
      <c r="ALX299"/>
      <c r="ALY299"/>
      <c r="ALZ299"/>
      <c r="AMA299"/>
      <c r="AMB299"/>
      <c r="AMC299"/>
      <c r="AMD299"/>
      <c r="AME299"/>
      <c r="AMF299"/>
      <c r="AMG299"/>
    </row>
    <row r="300" spans="1:1021" ht="24.75" customHeight="1" x14ac:dyDescent="0.2">
      <c r="A300" s="114" t="s">
        <v>493</v>
      </c>
      <c r="B300" s="115" t="s">
        <v>305</v>
      </c>
      <c r="C300" s="121">
        <v>21127</v>
      </c>
      <c r="D300" s="117" t="s">
        <v>691</v>
      </c>
      <c r="E300" s="118" t="s">
        <v>500</v>
      </c>
      <c r="F300" s="102">
        <v>8.9999999999999993E-3</v>
      </c>
      <c r="G300" s="119">
        <v>0.78299999999999992</v>
      </c>
      <c r="H300" s="132"/>
      <c r="I300" s="120">
        <f t="shared" si="6"/>
        <v>0</v>
      </c>
      <c r="J300" s="125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/>
      <c r="IR300"/>
      <c r="IS300"/>
      <c r="IT300"/>
      <c r="IU300"/>
      <c r="IV300"/>
      <c r="IW300"/>
      <c r="IX300"/>
      <c r="IY300"/>
      <c r="IZ300"/>
      <c r="JA300"/>
      <c r="JB300"/>
      <c r="JC300"/>
      <c r="JD300"/>
      <c r="JE300"/>
      <c r="JF300"/>
      <c r="JG300"/>
      <c r="JH300"/>
      <c r="JI300"/>
      <c r="JJ300"/>
      <c r="JK300"/>
      <c r="JL300"/>
      <c r="JM300"/>
      <c r="JN300"/>
      <c r="JO300"/>
      <c r="JP300"/>
      <c r="JQ300"/>
      <c r="JR300"/>
      <c r="JS300"/>
      <c r="JT300"/>
      <c r="JU300"/>
      <c r="JV300"/>
      <c r="JW300"/>
      <c r="JX300"/>
      <c r="JY300"/>
      <c r="JZ300"/>
      <c r="KA300"/>
      <c r="KB300"/>
      <c r="KC300"/>
      <c r="KD300"/>
      <c r="KE300"/>
      <c r="KF300"/>
      <c r="KG300"/>
      <c r="KH300"/>
      <c r="KI300"/>
      <c r="KJ300"/>
      <c r="KK300"/>
      <c r="KL300"/>
      <c r="KM300"/>
      <c r="KN300"/>
      <c r="KO300"/>
      <c r="KP300"/>
      <c r="KQ300"/>
      <c r="KR300"/>
      <c r="KS300"/>
      <c r="KT300"/>
      <c r="KU300"/>
      <c r="KV300"/>
      <c r="KW300"/>
      <c r="KX300"/>
      <c r="KY300"/>
      <c r="KZ300"/>
      <c r="LA300"/>
      <c r="LB300"/>
      <c r="LC300"/>
      <c r="LD300"/>
      <c r="LE300"/>
      <c r="LF300"/>
      <c r="LG300"/>
      <c r="LH300"/>
      <c r="LI300"/>
      <c r="LJ300"/>
      <c r="LK300"/>
      <c r="LL300"/>
      <c r="LM300"/>
      <c r="LN300"/>
      <c r="LO300"/>
      <c r="LP300"/>
      <c r="LQ300"/>
      <c r="LR300"/>
      <c r="LS300"/>
      <c r="LT300"/>
      <c r="LU300"/>
      <c r="LV300"/>
      <c r="LW300"/>
      <c r="LX300"/>
      <c r="LY300"/>
      <c r="LZ300"/>
      <c r="MA300"/>
      <c r="MB300"/>
      <c r="MC300"/>
      <c r="MD300"/>
      <c r="ME300"/>
      <c r="MF300"/>
      <c r="MG300"/>
      <c r="MH300"/>
      <c r="MI300"/>
      <c r="MJ300"/>
      <c r="MK300"/>
      <c r="ML300"/>
      <c r="MM300"/>
      <c r="MN300"/>
      <c r="MO300"/>
      <c r="MP300"/>
      <c r="MQ300"/>
      <c r="MR300"/>
      <c r="MS300"/>
      <c r="MT300"/>
      <c r="MU300"/>
      <c r="MV300"/>
      <c r="MW300"/>
      <c r="MX300"/>
      <c r="MY300"/>
      <c r="MZ300"/>
      <c r="NA300"/>
      <c r="NB300"/>
      <c r="NC300"/>
      <c r="ND300"/>
      <c r="NE300"/>
      <c r="NF300"/>
      <c r="NG300"/>
      <c r="NH300"/>
      <c r="NI300"/>
      <c r="NJ300"/>
      <c r="NK300"/>
      <c r="NL300"/>
      <c r="NM300"/>
      <c r="NN300"/>
      <c r="NO300"/>
      <c r="NP300"/>
      <c r="NQ300"/>
      <c r="NR300"/>
      <c r="NS300"/>
      <c r="NT300"/>
      <c r="NU300"/>
      <c r="NV300"/>
      <c r="NW300"/>
      <c r="NX300"/>
      <c r="NY300"/>
      <c r="NZ300"/>
      <c r="OA300"/>
      <c r="OB300"/>
      <c r="OC300"/>
      <c r="OD300"/>
      <c r="OE300"/>
      <c r="OF300"/>
      <c r="OG300"/>
      <c r="OH300"/>
      <c r="OI300"/>
      <c r="OJ300"/>
      <c r="OK300"/>
      <c r="OL300"/>
      <c r="OM300"/>
      <c r="ON300"/>
      <c r="OO300"/>
      <c r="OP300"/>
      <c r="OQ300"/>
      <c r="OR300"/>
      <c r="OS300"/>
      <c r="OT300"/>
      <c r="OU300"/>
      <c r="OV300"/>
      <c r="OW300"/>
      <c r="OX300"/>
      <c r="OY300"/>
      <c r="OZ300"/>
      <c r="PA300"/>
      <c r="PB300"/>
      <c r="PC300"/>
      <c r="PD300"/>
      <c r="PE300"/>
      <c r="PF300"/>
      <c r="PG300"/>
      <c r="PH300"/>
      <c r="PI300"/>
      <c r="PJ300"/>
      <c r="PK300"/>
      <c r="PL300"/>
      <c r="PM300"/>
      <c r="PN300"/>
      <c r="PO300"/>
      <c r="PP300"/>
      <c r="PQ300"/>
      <c r="PR300"/>
      <c r="PS300"/>
      <c r="PT300"/>
      <c r="PU300"/>
      <c r="PV300"/>
      <c r="PW300"/>
      <c r="PX300"/>
      <c r="PY300"/>
      <c r="PZ300"/>
      <c r="QA300"/>
      <c r="QB300"/>
      <c r="QC300"/>
      <c r="QD300"/>
      <c r="QE300"/>
      <c r="QF300"/>
      <c r="QG300"/>
      <c r="QH300"/>
      <c r="QI300"/>
      <c r="QJ300"/>
      <c r="QK300"/>
      <c r="QL300"/>
      <c r="QM300"/>
      <c r="QN300"/>
      <c r="QO300"/>
      <c r="QP300"/>
      <c r="QQ300"/>
      <c r="QR300"/>
      <c r="QS300"/>
      <c r="QT300"/>
      <c r="QU300"/>
      <c r="QV300"/>
      <c r="QW300"/>
      <c r="QX300"/>
      <c r="QY300"/>
      <c r="QZ300"/>
      <c r="RA300"/>
      <c r="RB300"/>
      <c r="RC300"/>
      <c r="RD300"/>
      <c r="RE300"/>
      <c r="RF300"/>
      <c r="RG300"/>
      <c r="RH300"/>
      <c r="RI300"/>
      <c r="RJ300"/>
      <c r="RK300"/>
      <c r="RL300"/>
      <c r="RM300"/>
      <c r="RN300"/>
      <c r="RO300"/>
      <c r="RP300"/>
      <c r="RQ300"/>
      <c r="RR300"/>
      <c r="RS300"/>
      <c r="RT300"/>
      <c r="RU300"/>
      <c r="RV300"/>
      <c r="RW300"/>
      <c r="RX300"/>
      <c r="RY300"/>
      <c r="RZ300"/>
      <c r="SA300"/>
      <c r="SB300"/>
      <c r="SC300"/>
      <c r="SD300"/>
      <c r="SE300"/>
      <c r="SF300"/>
      <c r="SG300"/>
      <c r="SH300"/>
      <c r="SI300"/>
      <c r="SJ300"/>
      <c r="SK300"/>
      <c r="SL300"/>
      <c r="SM300"/>
      <c r="SN300"/>
      <c r="SO300"/>
      <c r="SP300"/>
      <c r="SQ300"/>
      <c r="SR300"/>
      <c r="SS300"/>
      <c r="ST300"/>
      <c r="SU300"/>
      <c r="SV300"/>
      <c r="SW300"/>
      <c r="SX300"/>
      <c r="SY300"/>
      <c r="SZ300"/>
      <c r="TA300"/>
      <c r="TB300"/>
      <c r="TC300"/>
      <c r="TD300"/>
      <c r="TE300"/>
      <c r="TF300"/>
      <c r="TG300"/>
      <c r="TH300"/>
      <c r="TI300"/>
      <c r="TJ300"/>
      <c r="TK300"/>
      <c r="TL300"/>
      <c r="TM300"/>
      <c r="TN300"/>
      <c r="TO300"/>
      <c r="TP300"/>
      <c r="TQ300"/>
      <c r="TR300"/>
      <c r="TS300"/>
      <c r="TT300"/>
      <c r="TU300"/>
      <c r="TV300"/>
      <c r="TW300"/>
      <c r="TX300"/>
      <c r="TY300"/>
      <c r="TZ300"/>
      <c r="UA300"/>
      <c r="UB300"/>
      <c r="UC300"/>
      <c r="UD300"/>
      <c r="UE300"/>
      <c r="UF300"/>
      <c r="UG300"/>
      <c r="UH300"/>
      <c r="UI300"/>
      <c r="UJ300"/>
      <c r="UK300"/>
      <c r="UL300"/>
      <c r="UM300"/>
      <c r="UN300"/>
      <c r="UO300"/>
      <c r="UP300"/>
      <c r="UQ300"/>
      <c r="UR300"/>
      <c r="US300"/>
      <c r="UT300"/>
      <c r="UU300"/>
      <c r="UV300"/>
      <c r="UW300"/>
      <c r="UX300"/>
      <c r="UY300"/>
      <c r="UZ300"/>
      <c r="VA300"/>
      <c r="VB300"/>
      <c r="VC300"/>
      <c r="VD300"/>
      <c r="VE300"/>
      <c r="VF300"/>
      <c r="VG300"/>
      <c r="VH300"/>
      <c r="VI300"/>
      <c r="VJ300"/>
      <c r="VK300"/>
      <c r="VL300"/>
      <c r="VM300"/>
      <c r="VN300"/>
      <c r="VO300"/>
      <c r="VP300"/>
      <c r="VQ300"/>
      <c r="VR300"/>
      <c r="VS300"/>
      <c r="VT300"/>
      <c r="VU300"/>
      <c r="VV300"/>
      <c r="VW300"/>
      <c r="VX300"/>
      <c r="VY300"/>
      <c r="VZ300"/>
      <c r="WA300"/>
      <c r="WB300"/>
      <c r="WC300"/>
      <c r="WD300"/>
      <c r="WE300"/>
      <c r="WF300"/>
      <c r="WG300"/>
      <c r="WH300"/>
      <c r="WI300"/>
      <c r="WJ300"/>
      <c r="WK300"/>
      <c r="WL300"/>
      <c r="WM300"/>
      <c r="WN300"/>
      <c r="WO300"/>
      <c r="WP300"/>
      <c r="WQ300"/>
      <c r="WR300"/>
      <c r="WS300"/>
      <c r="WT300"/>
      <c r="WU300"/>
      <c r="WV300"/>
      <c r="WW300"/>
      <c r="WX300"/>
      <c r="WY300"/>
      <c r="WZ300"/>
      <c r="XA300"/>
      <c r="XB300"/>
      <c r="XC300"/>
      <c r="XD300"/>
      <c r="XE300"/>
      <c r="XF300"/>
      <c r="XG300"/>
      <c r="XH300"/>
      <c r="XI300"/>
      <c r="XJ300"/>
      <c r="XK300"/>
      <c r="XL300"/>
      <c r="XM300"/>
      <c r="XN300"/>
      <c r="XO300"/>
      <c r="XP300"/>
      <c r="XQ300"/>
      <c r="XR300"/>
      <c r="XS300"/>
      <c r="XT300"/>
      <c r="XU300"/>
      <c r="XV300"/>
      <c r="XW300"/>
      <c r="XX300"/>
      <c r="XY300"/>
      <c r="XZ300"/>
      <c r="YA300"/>
      <c r="YB300"/>
      <c r="YC300"/>
      <c r="YD300"/>
      <c r="YE300"/>
      <c r="YF300"/>
      <c r="YG300"/>
      <c r="YH300"/>
      <c r="YI300"/>
      <c r="YJ300"/>
      <c r="YK300"/>
      <c r="YL300"/>
      <c r="YM300"/>
      <c r="YN300"/>
      <c r="YO300"/>
      <c r="YP300"/>
      <c r="YQ300"/>
      <c r="YR300"/>
      <c r="YS300"/>
      <c r="YT300"/>
      <c r="YU300"/>
      <c r="YV300"/>
      <c r="YW300"/>
      <c r="YX300"/>
      <c r="YY300"/>
      <c r="YZ300"/>
      <c r="ZA300"/>
      <c r="ZB300"/>
      <c r="ZC300"/>
      <c r="ZD300"/>
      <c r="ZE300"/>
      <c r="ZF300"/>
      <c r="ZG300"/>
      <c r="ZH300"/>
      <c r="ZI300"/>
      <c r="ZJ300"/>
      <c r="ZK300"/>
      <c r="ZL300"/>
      <c r="ZM300"/>
      <c r="ZN300"/>
      <c r="ZO300"/>
      <c r="ZP300"/>
      <c r="ZQ300"/>
      <c r="ZR300"/>
      <c r="ZS300"/>
      <c r="ZT300"/>
      <c r="ZU300"/>
      <c r="ZV300"/>
      <c r="ZW300"/>
      <c r="ZX300"/>
      <c r="ZY300"/>
      <c r="ZZ300"/>
      <c r="AAA300"/>
      <c r="AAB300"/>
      <c r="AAC300"/>
      <c r="AAD300"/>
      <c r="AAE300"/>
      <c r="AAF300"/>
      <c r="AAG300"/>
      <c r="AAH300"/>
      <c r="AAI300"/>
      <c r="AAJ300"/>
      <c r="AAK300"/>
      <c r="AAL300"/>
      <c r="AAM300"/>
      <c r="AAN300"/>
      <c r="AAO300"/>
      <c r="AAP300"/>
      <c r="AAQ300"/>
      <c r="AAR300"/>
      <c r="AAS300"/>
      <c r="AAT300"/>
      <c r="AAU300"/>
      <c r="AAV300"/>
      <c r="AAW300"/>
      <c r="AAX300"/>
      <c r="AAY300"/>
      <c r="AAZ300"/>
      <c r="ABA300"/>
      <c r="ABB300"/>
      <c r="ABC300"/>
      <c r="ABD300"/>
      <c r="ABE300"/>
      <c r="ABF300"/>
      <c r="ABG300"/>
      <c r="ABH300"/>
      <c r="ABI300"/>
      <c r="ABJ300"/>
      <c r="ABK300"/>
      <c r="ABL300"/>
      <c r="ABM300"/>
      <c r="ABN300"/>
      <c r="ABO300"/>
      <c r="ABP300"/>
      <c r="ABQ300"/>
      <c r="ABR300"/>
      <c r="ABS300"/>
      <c r="ABT300"/>
      <c r="ABU300"/>
      <c r="ABV300"/>
      <c r="ABW300"/>
      <c r="ABX300"/>
      <c r="ABY300"/>
      <c r="ABZ300"/>
      <c r="ACA300"/>
      <c r="ACB300"/>
      <c r="ACC300"/>
      <c r="ACD300"/>
      <c r="ACE300"/>
      <c r="ACF300"/>
      <c r="ACG300"/>
      <c r="ACH300"/>
      <c r="ACI300"/>
      <c r="ACJ300"/>
      <c r="ACK300"/>
      <c r="ACL300"/>
      <c r="ACM300"/>
      <c r="ACN300"/>
      <c r="ACO300"/>
      <c r="ACP300"/>
      <c r="ACQ300"/>
      <c r="ACR300"/>
      <c r="ACS300"/>
      <c r="ACT300"/>
      <c r="ACU300"/>
      <c r="ACV300"/>
      <c r="ACW300"/>
      <c r="ACX300"/>
      <c r="ACY300"/>
      <c r="ACZ300"/>
      <c r="ADA300"/>
      <c r="ADB300"/>
      <c r="ADC300"/>
      <c r="ADD300"/>
      <c r="ADE300"/>
      <c r="ADF300"/>
      <c r="ADG300"/>
      <c r="ADH300"/>
      <c r="ADI300"/>
      <c r="ADJ300"/>
      <c r="ADK300"/>
      <c r="ADL300"/>
      <c r="ADM300"/>
      <c r="ADN300"/>
      <c r="ADO300"/>
      <c r="ADP300"/>
      <c r="ADQ300"/>
      <c r="ADR300"/>
      <c r="ADS300"/>
      <c r="ADT300"/>
      <c r="ADU300"/>
      <c r="ADV300"/>
      <c r="ADW300"/>
      <c r="ADX300"/>
      <c r="ADY300"/>
      <c r="ADZ300"/>
      <c r="AEA300"/>
      <c r="AEB300"/>
      <c r="AEC300"/>
      <c r="AED300"/>
      <c r="AEE300"/>
      <c r="AEF300"/>
      <c r="AEG300"/>
      <c r="AEH300"/>
      <c r="AEI300"/>
      <c r="AEJ300"/>
      <c r="AEK300"/>
      <c r="AEL300"/>
      <c r="AEM300"/>
      <c r="AEN300"/>
      <c r="AEO300"/>
      <c r="AEP300"/>
      <c r="AEQ300"/>
      <c r="AER300"/>
      <c r="AES300"/>
      <c r="AET300"/>
      <c r="AEU300"/>
      <c r="AEV300"/>
      <c r="AEW300"/>
      <c r="AEX300"/>
      <c r="AEY300"/>
      <c r="AEZ300"/>
      <c r="AFA300"/>
      <c r="AFB300"/>
      <c r="AFC300"/>
      <c r="AFD300"/>
      <c r="AFE300"/>
      <c r="AFF300"/>
      <c r="AFG300"/>
      <c r="AFH300"/>
      <c r="AFI300"/>
      <c r="AFJ300"/>
      <c r="AFK300"/>
      <c r="AFL300"/>
      <c r="AFM300"/>
      <c r="AFN300"/>
      <c r="AFO300"/>
      <c r="AFP300"/>
      <c r="AFQ300"/>
      <c r="AFR300"/>
      <c r="AFS300"/>
      <c r="AFT300"/>
      <c r="AFU300"/>
      <c r="AFV300"/>
      <c r="AFW300"/>
      <c r="AFX300"/>
      <c r="AFY300"/>
      <c r="AFZ300"/>
      <c r="AGA300"/>
      <c r="AGB300"/>
      <c r="AGC300"/>
      <c r="AGD300"/>
      <c r="AGE300"/>
      <c r="AGF300"/>
      <c r="AGG300"/>
      <c r="AGH300"/>
      <c r="AGI300"/>
      <c r="AGJ300"/>
      <c r="AGK300"/>
      <c r="AGL300"/>
      <c r="AGM300"/>
      <c r="AGN300"/>
      <c r="AGO300"/>
      <c r="AGP300"/>
      <c r="AGQ300"/>
      <c r="AGR300"/>
      <c r="AGS300"/>
      <c r="AGT300"/>
      <c r="AGU300"/>
      <c r="AGV300"/>
      <c r="AGW300"/>
      <c r="AGX300"/>
      <c r="AGY300"/>
      <c r="AGZ300"/>
      <c r="AHA300"/>
      <c r="AHB300"/>
      <c r="AHC300"/>
      <c r="AHD300"/>
      <c r="AHE300"/>
      <c r="AHF300"/>
      <c r="AHG300"/>
      <c r="AHH300"/>
      <c r="AHI300"/>
      <c r="AHJ300"/>
      <c r="AHK300"/>
      <c r="AHL300"/>
      <c r="AHM300"/>
      <c r="AHN300"/>
      <c r="AHO300"/>
      <c r="AHP300"/>
      <c r="AHQ300"/>
      <c r="AHR300"/>
      <c r="AHS300"/>
      <c r="AHT300"/>
      <c r="AHU300"/>
      <c r="AHV300"/>
      <c r="AHW300"/>
      <c r="AHX300"/>
      <c r="AHY300"/>
      <c r="AHZ300"/>
      <c r="AIA300"/>
      <c r="AIB300"/>
      <c r="AIC300"/>
      <c r="AID300"/>
      <c r="AIE300"/>
      <c r="AIF300"/>
      <c r="AIG300"/>
      <c r="AIH300"/>
      <c r="AII300"/>
      <c r="AIJ300"/>
      <c r="AIK300"/>
      <c r="AIL300"/>
      <c r="AIM300"/>
      <c r="AIN300"/>
      <c r="AIO300"/>
      <c r="AIP300"/>
      <c r="AIQ300"/>
      <c r="AIR300"/>
      <c r="AIS300"/>
      <c r="AIT300"/>
      <c r="AIU300"/>
      <c r="AIV300"/>
      <c r="AIW300"/>
      <c r="AIX300"/>
      <c r="AIY300"/>
      <c r="AIZ300"/>
      <c r="AJA300"/>
      <c r="AJB300"/>
      <c r="AJC300"/>
      <c r="AJD300"/>
      <c r="AJE300"/>
      <c r="AJF300"/>
      <c r="AJG300"/>
      <c r="AJH300"/>
      <c r="AJI300"/>
      <c r="AJJ300"/>
      <c r="AJK300"/>
      <c r="AJL300"/>
      <c r="AJM300"/>
      <c r="AJN300"/>
      <c r="AJO300"/>
      <c r="AJP300"/>
      <c r="AJQ300"/>
      <c r="AJR300"/>
      <c r="AJS300"/>
      <c r="AJT300"/>
      <c r="AJU300"/>
      <c r="AJV300"/>
      <c r="AJW300"/>
      <c r="AJX300"/>
      <c r="AJY300"/>
      <c r="AJZ300"/>
      <c r="AKA300"/>
      <c r="AKB300"/>
      <c r="AKC300"/>
      <c r="AKD300"/>
      <c r="AKE300"/>
      <c r="AKF300"/>
      <c r="AKG300"/>
      <c r="AKH300"/>
      <c r="AKI300"/>
      <c r="AKJ300"/>
      <c r="AKK300"/>
      <c r="AKL300"/>
      <c r="AKM300"/>
      <c r="AKN300"/>
      <c r="AKO300"/>
      <c r="AKP300"/>
      <c r="AKQ300"/>
      <c r="AKR300"/>
      <c r="AKS300"/>
      <c r="AKT300"/>
      <c r="AKU300"/>
      <c r="AKV300"/>
      <c r="AKW300"/>
      <c r="AKX300"/>
      <c r="AKY300"/>
      <c r="AKZ300"/>
      <c r="ALA300"/>
      <c r="ALB300"/>
      <c r="ALC300"/>
      <c r="ALD300"/>
      <c r="ALE300"/>
      <c r="ALF300"/>
      <c r="ALG300"/>
      <c r="ALH300"/>
      <c r="ALI300"/>
      <c r="ALJ300"/>
      <c r="ALK300"/>
      <c r="ALL300"/>
      <c r="ALM300"/>
      <c r="ALN300"/>
      <c r="ALO300"/>
      <c r="ALP300"/>
      <c r="ALQ300"/>
      <c r="ALR300"/>
      <c r="ALS300"/>
      <c r="ALT300"/>
      <c r="ALU300"/>
      <c r="ALV300"/>
      <c r="ALW300"/>
      <c r="ALX300"/>
      <c r="ALY300"/>
      <c r="ALZ300"/>
      <c r="AMA300"/>
      <c r="AMB300"/>
      <c r="AMC300"/>
      <c r="AMD300"/>
      <c r="AME300"/>
      <c r="AMF300"/>
      <c r="AMG300"/>
    </row>
    <row r="301" spans="1:1021" ht="24.75" customHeight="1" x14ac:dyDescent="0.2">
      <c r="A301" s="114" t="s">
        <v>494</v>
      </c>
      <c r="B301" s="115" t="s">
        <v>305</v>
      </c>
      <c r="C301" s="121">
        <v>4356</v>
      </c>
      <c r="D301" s="117" t="s">
        <v>742</v>
      </c>
      <c r="E301" s="118" t="s">
        <v>500</v>
      </c>
      <c r="F301" s="102">
        <v>1</v>
      </c>
      <c r="G301" s="119">
        <v>13</v>
      </c>
      <c r="H301" s="132"/>
      <c r="I301" s="120">
        <f t="shared" si="6"/>
        <v>0</v>
      </c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  <c r="IQ301"/>
      <c r="IR301"/>
      <c r="IS301"/>
      <c r="IT301"/>
      <c r="IU301"/>
      <c r="IV301"/>
      <c r="IW301"/>
      <c r="IX301"/>
      <c r="IY301"/>
      <c r="IZ301"/>
      <c r="JA301"/>
      <c r="JB301"/>
      <c r="JC301"/>
      <c r="JD301"/>
      <c r="JE301"/>
      <c r="JF301"/>
      <c r="JG301"/>
      <c r="JH301"/>
      <c r="JI301"/>
      <c r="JJ301"/>
      <c r="JK301"/>
      <c r="JL301"/>
      <c r="JM301"/>
      <c r="JN301"/>
      <c r="JO301"/>
      <c r="JP301"/>
      <c r="JQ301"/>
      <c r="JR301"/>
      <c r="JS301"/>
      <c r="JT301"/>
      <c r="JU301"/>
      <c r="JV301"/>
      <c r="JW301"/>
      <c r="JX301"/>
      <c r="JY301"/>
      <c r="JZ301"/>
      <c r="KA301"/>
      <c r="KB301"/>
      <c r="KC301"/>
      <c r="KD301"/>
      <c r="KE301"/>
      <c r="KF301"/>
      <c r="KG301"/>
      <c r="KH301"/>
      <c r="KI301"/>
      <c r="KJ301"/>
      <c r="KK301"/>
      <c r="KL301"/>
      <c r="KM301"/>
      <c r="KN301"/>
      <c r="KO301"/>
      <c r="KP301"/>
      <c r="KQ301"/>
      <c r="KR301"/>
      <c r="KS301"/>
      <c r="KT301"/>
      <c r="KU301"/>
      <c r="KV301"/>
      <c r="KW301"/>
      <c r="KX301"/>
      <c r="KY301"/>
      <c r="KZ301"/>
      <c r="LA301"/>
      <c r="LB301"/>
      <c r="LC301"/>
      <c r="LD301"/>
      <c r="LE301"/>
      <c r="LF301"/>
      <c r="LG301"/>
      <c r="LH301"/>
      <c r="LI301"/>
      <c r="LJ301"/>
      <c r="LK301"/>
      <c r="LL301"/>
      <c r="LM301"/>
      <c r="LN301"/>
      <c r="LO301"/>
      <c r="LP301"/>
      <c r="LQ301"/>
      <c r="LR301"/>
      <c r="LS301"/>
      <c r="LT301"/>
      <c r="LU301"/>
      <c r="LV301"/>
      <c r="LW301"/>
      <c r="LX301"/>
      <c r="LY301"/>
      <c r="LZ301"/>
      <c r="MA301"/>
      <c r="MB301"/>
      <c r="MC301"/>
      <c r="MD301"/>
      <c r="ME301"/>
      <c r="MF301"/>
      <c r="MG301"/>
      <c r="MH301"/>
      <c r="MI301"/>
      <c r="MJ301"/>
      <c r="MK301"/>
      <c r="ML301"/>
      <c r="MM301"/>
      <c r="MN301"/>
      <c r="MO301"/>
      <c r="MP301"/>
      <c r="MQ301"/>
      <c r="MR301"/>
      <c r="MS301"/>
      <c r="MT301"/>
      <c r="MU301"/>
      <c r="MV301"/>
      <c r="MW301"/>
      <c r="MX301"/>
      <c r="MY301"/>
      <c r="MZ301"/>
      <c r="NA301"/>
      <c r="NB301"/>
      <c r="NC301"/>
      <c r="ND301"/>
      <c r="NE301"/>
      <c r="NF301"/>
      <c r="NG301"/>
      <c r="NH301"/>
      <c r="NI301"/>
      <c r="NJ301"/>
      <c r="NK301"/>
      <c r="NL301"/>
      <c r="NM301"/>
      <c r="NN301"/>
      <c r="NO301"/>
      <c r="NP301"/>
      <c r="NQ301"/>
      <c r="NR301"/>
      <c r="NS301"/>
      <c r="NT301"/>
      <c r="NU301"/>
      <c r="NV301"/>
      <c r="NW301"/>
      <c r="NX301"/>
      <c r="NY301"/>
      <c r="NZ301"/>
      <c r="OA301"/>
      <c r="OB301"/>
      <c r="OC301"/>
      <c r="OD301"/>
      <c r="OE301"/>
      <c r="OF301"/>
      <c r="OG301"/>
      <c r="OH301"/>
      <c r="OI301"/>
      <c r="OJ301"/>
      <c r="OK301"/>
      <c r="OL301"/>
      <c r="OM301"/>
      <c r="ON301"/>
      <c r="OO301"/>
      <c r="OP301"/>
      <c r="OQ301"/>
      <c r="OR301"/>
      <c r="OS301"/>
      <c r="OT301"/>
      <c r="OU301"/>
      <c r="OV301"/>
      <c r="OW301"/>
      <c r="OX301"/>
      <c r="OY301"/>
      <c r="OZ301"/>
      <c r="PA301"/>
      <c r="PB301"/>
      <c r="PC301"/>
      <c r="PD301"/>
      <c r="PE301"/>
      <c r="PF301"/>
      <c r="PG301"/>
      <c r="PH301"/>
      <c r="PI301"/>
      <c r="PJ301"/>
      <c r="PK301"/>
      <c r="PL301"/>
      <c r="PM301"/>
      <c r="PN301"/>
      <c r="PO301"/>
      <c r="PP301"/>
      <c r="PQ301"/>
      <c r="PR301"/>
      <c r="PS301"/>
      <c r="PT301"/>
      <c r="PU301"/>
      <c r="PV301"/>
      <c r="PW301"/>
      <c r="PX301"/>
      <c r="PY301"/>
      <c r="PZ301"/>
      <c r="QA301"/>
      <c r="QB301"/>
      <c r="QC301"/>
      <c r="QD301"/>
      <c r="QE301"/>
      <c r="QF301"/>
      <c r="QG301"/>
      <c r="QH301"/>
      <c r="QI301"/>
      <c r="QJ301"/>
      <c r="QK301"/>
      <c r="QL301"/>
      <c r="QM301"/>
      <c r="QN301"/>
      <c r="QO301"/>
      <c r="QP301"/>
      <c r="QQ301"/>
      <c r="QR301"/>
      <c r="QS301"/>
      <c r="QT301"/>
      <c r="QU301"/>
      <c r="QV301"/>
      <c r="QW301"/>
      <c r="QX301"/>
      <c r="QY301"/>
      <c r="QZ301"/>
      <c r="RA301"/>
      <c r="RB301"/>
      <c r="RC301"/>
      <c r="RD301"/>
      <c r="RE301"/>
      <c r="RF301"/>
      <c r="RG301"/>
      <c r="RH301"/>
      <c r="RI301"/>
      <c r="RJ301"/>
      <c r="RK301"/>
      <c r="RL301"/>
      <c r="RM301"/>
      <c r="RN301"/>
      <c r="RO301"/>
      <c r="RP301"/>
      <c r="RQ301"/>
      <c r="RR301"/>
      <c r="RS301"/>
      <c r="RT301"/>
      <c r="RU301"/>
      <c r="RV301"/>
      <c r="RW301"/>
      <c r="RX301"/>
      <c r="RY301"/>
      <c r="RZ301"/>
      <c r="SA301"/>
      <c r="SB301"/>
      <c r="SC301"/>
      <c r="SD301"/>
      <c r="SE301"/>
      <c r="SF301"/>
      <c r="SG301"/>
      <c r="SH301"/>
      <c r="SI301"/>
      <c r="SJ301"/>
      <c r="SK301"/>
      <c r="SL301"/>
      <c r="SM301"/>
      <c r="SN301"/>
      <c r="SO301"/>
      <c r="SP301"/>
      <c r="SQ301"/>
      <c r="SR301"/>
      <c r="SS301"/>
      <c r="ST301"/>
      <c r="SU301"/>
      <c r="SV301"/>
      <c r="SW301"/>
      <c r="SX301"/>
      <c r="SY301"/>
      <c r="SZ301"/>
      <c r="TA301"/>
      <c r="TB301"/>
      <c r="TC301"/>
      <c r="TD301"/>
      <c r="TE301"/>
      <c r="TF301"/>
      <c r="TG301"/>
      <c r="TH301"/>
      <c r="TI301"/>
      <c r="TJ301"/>
      <c r="TK301"/>
      <c r="TL301"/>
      <c r="TM301"/>
      <c r="TN301"/>
      <c r="TO301"/>
      <c r="TP301"/>
      <c r="TQ301"/>
      <c r="TR301"/>
      <c r="TS301"/>
      <c r="TT301"/>
      <c r="TU301"/>
      <c r="TV301"/>
      <c r="TW301"/>
      <c r="TX301"/>
      <c r="TY301"/>
      <c r="TZ301"/>
      <c r="UA301"/>
      <c r="UB301"/>
      <c r="UC301"/>
      <c r="UD301"/>
      <c r="UE301"/>
      <c r="UF301"/>
      <c r="UG301"/>
      <c r="UH301"/>
      <c r="UI301"/>
      <c r="UJ301"/>
      <c r="UK301"/>
      <c r="UL301"/>
      <c r="UM301"/>
      <c r="UN301"/>
      <c r="UO301"/>
      <c r="UP301"/>
      <c r="UQ301"/>
      <c r="UR301"/>
      <c r="US301"/>
      <c r="UT301"/>
      <c r="UU301"/>
      <c r="UV301"/>
      <c r="UW301"/>
      <c r="UX301"/>
      <c r="UY301"/>
      <c r="UZ301"/>
      <c r="VA301"/>
      <c r="VB301"/>
      <c r="VC301"/>
      <c r="VD301"/>
      <c r="VE301"/>
      <c r="VF301"/>
      <c r="VG301"/>
      <c r="VH301"/>
      <c r="VI301"/>
      <c r="VJ301"/>
      <c r="VK301"/>
      <c r="VL301"/>
      <c r="VM301"/>
      <c r="VN301"/>
      <c r="VO301"/>
      <c r="VP301"/>
      <c r="VQ301"/>
      <c r="VR301"/>
      <c r="VS301"/>
      <c r="VT301"/>
      <c r="VU301"/>
      <c r="VV301"/>
      <c r="VW301"/>
      <c r="VX301"/>
      <c r="VY301"/>
      <c r="VZ301"/>
      <c r="WA301"/>
      <c r="WB301"/>
      <c r="WC301"/>
      <c r="WD301"/>
      <c r="WE301"/>
      <c r="WF301"/>
      <c r="WG301"/>
      <c r="WH301"/>
      <c r="WI301"/>
      <c r="WJ301"/>
      <c r="WK301"/>
      <c r="WL301"/>
      <c r="WM301"/>
      <c r="WN301"/>
      <c r="WO301"/>
      <c r="WP301"/>
      <c r="WQ301"/>
      <c r="WR301"/>
      <c r="WS301"/>
      <c r="WT301"/>
      <c r="WU301"/>
      <c r="WV301"/>
      <c r="WW301"/>
      <c r="WX301"/>
      <c r="WY301"/>
      <c r="WZ301"/>
      <c r="XA301"/>
      <c r="XB301"/>
      <c r="XC301"/>
      <c r="XD301"/>
      <c r="XE301"/>
      <c r="XF301"/>
      <c r="XG301"/>
      <c r="XH301"/>
      <c r="XI301"/>
      <c r="XJ301"/>
      <c r="XK301"/>
      <c r="XL301"/>
      <c r="XM301"/>
      <c r="XN301"/>
      <c r="XO301"/>
      <c r="XP301"/>
      <c r="XQ301"/>
      <c r="XR301"/>
      <c r="XS301"/>
      <c r="XT301"/>
      <c r="XU301"/>
      <c r="XV301"/>
      <c r="XW301"/>
      <c r="XX301"/>
      <c r="XY301"/>
      <c r="XZ301"/>
      <c r="YA301"/>
      <c r="YB301"/>
      <c r="YC301"/>
      <c r="YD301"/>
      <c r="YE301"/>
      <c r="YF301"/>
      <c r="YG301"/>
      <c r="YH301"/>
      <c r="YI301"/>
      <c r="YJ301"/>
      <c r="YK301"/>
      <c r="YL301"/>
      <c r="YM301"/>
      <c r="YN301"/>
      <c r="YO301"/>
      <c r="YP301"/>
      <c r="YQ301"/>
      <c r="YR301"/>
      <c r="YS301"/>
      <c r="YT301"/>
      <c r="YU301"/>
      <c r="YV301"/>
      <c r="YW301"/>
      <c r="YX301"/>
      <c r="YY301"/>
      <c r="YZ301"/>
      <c r="ZA301"/>
      <c r="ZB301"/>
      <c r="ZC301"/>
      <c r="ZD301"/>
      <c r="ZE301"/>
      <c r="ZF301"/>
      <c r="ZG301"/>
      <c r="ZH301"/>
      <c r="ZI301"/>
      <c r="ZJ301"/>
      <c r="ZK301"/>
      <c r="ZL301"/>
      <c r="ZM301"/>
      <c r="ZN301"/>
      <c r="ZO301"/>
      <c r="ZP301"/>
      <c r="ZQ301"/>
      <c r="ZR301"/>
      <c r="ZS301"/>
      <c r="ZT301"/>
      <c r="ZU301"/>
      <c r="ZV301"/>
      <c r="ZW301"/>
      <c r="ZX301"/>
      <c r="ZY301"/>
      <c r="ZZ301"/>
      <c r="AAA301"/>
      <c r="AAB301"/>
      <c r="AAC301"/>
      <c r="AAD301"/>
      <c r="AAE301"/>
      <c r="AAF301"/>
      <c r="AAG301"/>
      <c r="AAH301"/>
      <c r="AAI301"/>
      <c r="AAJ301"/>
      <c r="AAK301"/>
      <c r="AAL301"/>
      <c r="AAM301"/>
      <c r="AAN301"/>
      <c r="AAO301"/>
      <c r="AAP301"/>
      <c r="AAQ301"/>
      <c r="AAR301"/>
      <c r="AAS301"/>
      <c r="AAT301"/>
      <c r="AAU301"/>
      <c r="AAV301"/>
      <c r="AAW301"/>
      <c r="AAX301"/>
      <c r="AAY301"/>
      <c r="AAZ301"/>
      <c r="ABA301"/>
      <c r="ABB301"/>
      <c r="ABC301"/>
      <c r="ABD301"/>
      <c r="ABE301"/>
      <c r="ABF301"/>
      <c r="ABG301"/>
      <c r="ABH301"/>
      <c r="ABI301"/>
      <c r="ABJ301"/>
      <c r="ABK301"/>
      <c r="ABL301"/>
      <c r="ABM301"/>
      <c r="ABN301"/>
      <c r="ABO301"/>
      <c r="ABP301"/>
      <c r="ABQ301"/>
      <c r="ABR301"/>
      <c r="ABS301"/>
      <c r="ABT301"/>
      <c r="ABU301"/>
      <c r="ABV301"/>
      <c r="ABW301"/>
      <c r="ABX301"/>
      <c r="ABY301"/>
      <c r="ABZ301"/>
      <c r="ACA301"/>
      <c r="ACB301"/>
      <c r="ACC301"/>
      <c r="ACD301"/>
      <c r="ACE301"/>
      <c r="ACF301"/>
      <c r="ACG301"/>
      <c r="ACH301"/>
      <c r="ACI301"/>
      <c r="ACJ301"/>
      <c r="ACK301"/>
      <c r="ACL301"/>
      <c r="ACM301"/>
      <c r="ACN301"/>
      <c r="ACO301"/>
      <c r="ACP301"/>
      <c r="ACQ301"/>
      <c r="ACR301"/>
      <c r="ACS301"/>
      <c r="ACT301"/>
      <c r="ACU301"/>
      <c r="ACV301"/>
      <c r="ACW301"/>
      <c r="ACX301"/>
      <c r="ACY301"/>
      <c r="ACZ301"/>
      <c r="ADA301"/>
      <c r="ADB301"/>
      <c r="ADC301"/>
      <c r="ADD301"/>
      <c r="ADE301"/>
      <c r="ADF301"/>
      <c r="ADG301"/>
      <c r="ADH301"/>
      <c r="ADI301"/>
      <c r="ADJ301"/>
      <c r="ADK301"/>
      <c r="ADL301"/>
      <c r="ADM301"/>
      <c r="ADN301"/>
      <c r="ADO301"/>
      <c r="ADP301"/>
      <c r="ADQ301"/>
      <c r="ADR301"/>
      <c r="ADS301"/>
      <c r="ADT301"/>
      <c r="ADU301"/>
      <c r="ADV301"/>
      <c r="ADW301"/>
      <c r="ADX301"/>
      <c r="ADY301"/>
      <c r="ADZ301"/>
      <c r="AEA301"/>
      <c r="AEB301"/>
      <c r="AEC301"/>
      <c r="AED301"/>
      <c r="AEE301"/>
      <c r="AEF301"/>
      <c r="AEG301"/>
      <c r="AEH301"/>
      <c r="AEI301"/>
      <c r="AEJ301"/>
      <c r="AEK301"/>
      <c r="AEL301"/>
      <c r="AEM301"/>
      <c r="AEN301"/>
      <c r="AEO301"/>
      <c r="AEP301"/>
      <c r="AEQ301"/>
      <c r="AER301"/>
      <c r="AES301"/>
      <c r="AET301"/>
      <c r="AEU301"/>
      <c r="AEV301"/>
      <c r="AEW301"/>
      <c r="AEX301"/>
      <c r="AEY301"/>
      <c r="AEZ301"/>
      <c r="AFA301"/>
      <c r="AFB301"/>
      <c r="AFC301"/>
      <c r="AFD301"/>
      <c r="AFE301"/>
      <c r="AFF301"/>
      <c r="AFG301"/>
      <c r="AFH301"/>
      <c r="AFI301"/>
      <c r="AFJ301"/>
      <c r="AFK301"/>
      <c r="AFL301"/>
      <c r="AFM301"/>
      <c r="AFN301"/>
      <c r="AFO301"/>
      <c r="AFP301"/>
      <c r="AFQ301"/>
      <c r="AFR301"/>
      <c r="AFS301"/>
      <c r="AFT301"/>
      <c r="AFU301"/>
      <c r="AFV301"/>
      <c r="AFW301"/>
      <c r="AFX301"/>
      <c r="AFY301"/>
      <c r="AFZ301"/>
      <c r="AGA301"/>
      <c r="AGB301"/>
      <c r="AGC301"/>
      <c r="AGD301"/>
      <c r="AGE301"/>
      <c r="AGF301"/>
      <c r="AGG301"/>
      <c r="AGH301"/>
      <c r="AGI301"/>
      <c r="AGJ301"/>
      <c r="AGK301"/>
      <c r="AGL301"/>
      <c r="AGM301"/>
      <c r="AGN301"/>
      <c r="AGO301"/>
      <c r="AGP301"/>
      <c r="AGQ301"/>
      <c r="AGR301"/>
      <c r="AGS301"/>
      <c r="AGT301"/>
      <c r="AGU301"/>
      <c r="AGV301"/>
      <c r="AGW301"/>
      <c r="AGX301"/>
      <c r="AGY301"/>
      <c r="AGZ301"/>
      <c r="AHA301"/>
      <c r="AHB301"/>
      <c r="AHC301"/>
      <c r="AHD301"/>
      <c r="AHE301"/>
      <c r="AHF301"/>
      <c r="AHG301"/>
      <c r="AHH301"/>
      <c r="AHI301"/>
      <c r="AHJ301"/>
      <c r="AHK301"/>
      <c r="AHL301"/>
      <c r="AHM301"/>
      <c r="AHN301"/>
      <c r="AHO301"/>
      <c r="AHP301"/>
      <c r="AHQ301"/>
      <c r="AHR301"/>
      <c r="AHS301"/>
      <c r="AHT301"/>
      <c r="AHU301"/>
      <c r="AHV301"/>
      <c r="AHW301"/>
      <c r="AHX301"/>
      <c r="AHY301"/>
      <c r="AHZ301"/>
      <c r="AIA301"/>
      <c r="AIB301"/>
      <c r="AIC301"/>
      <c r="AID301"/>
      <c r="AIE301"/>
      <c r="AIF301"/>
      <c r="AIG301"/>
      <c r="AIH301"/>
      <c r="AII301"/>
      <c r="AIJ301"/>
      <c r="AIK301"/>
      <c r="AIL301"/>
      <c r="AIM301"/>
      <c r="AIN301"/>
      <c r="AIO301"/>
      <c r="AIP301"/>
      <c r="AIQ301"/>
      <c r="AIR301"/>
      <c r="AIS301"/>
      <c r="AIT301"/>
      <c r="AIU301"/>
      <c r="AIV301"/>
      <c r="AIW301"/>
      <c r="AIX301"/>
      <c r="AIY301"/>
      <c r="AIZ301"/>
      <c r="AJA301"/>
      <c r="AJB301"/>
      <c r="AJC301"/>
      <c r="AJD301"/>
      <c r="AJE301"/>
      <c r="AJF301"/>
      <c r="AJG301"/>
      <c r="AJH301"/>
      <c r="AJI301"/>
      <c r="AJJ301"/>
      <c r="AJK301"/>
      <c r="AJL301"/>
      <c r="AJM301"/>
      <c r="AJN301"/>
      <c r="AJO301"/>
      <c r="AJP301"/>
      <c r="AJQ301"/>
      <c r="AJR301"/>
      <c r="AJS301"/>
      <c r="AJT301"/>
      <c r="AJU301"/>
      <c r="AJV301"/>
      <c r="AJW301"/>
      <c r="AJX301"/>
      <c r="AJY301"/>
      <c r="AJZ301"/>
      <c r="AKA301"/>
      <c r="AKB301"/>
      <c r="AKC301"/>
      <c r="AKD301"/>
      <c r="AKE301"/>
      <c r="AKF301"/>
      <c r="AKG301"/>
      <c r="AKH301"/>
      <c r="AKI301"/>
      <c r="AKJ301"/>
      <c r="AKK301"/>
      <c r="AKL301"/>
      <c r="AKM301"/>
      <c r="AKN301"/>
      <c r="AKO301"/>
      <c r="AKP301"/>
      <c r="AKQ301"/>
      <c r="AKR301"/>
      <c r="AKS301"/>
      <c r="AKT301"/>
      <c r="AKU301"/>
      <c r="AKV301"/>
      <c r="AKW301"/>
      <c r="AKX301"/>
      <c r="AKY301"/>
      <c r="AKZ301"/>
      <c r="ALA301"/>
      <c r="ALB301"/>
      <c r="ALC301"/>
      <c r="ALD301"/>
      <c r="ALE301"/>
      <c r="ALF301"/>
      <c r="ALG301"/>
      <c r="ALH301"/>
      <c r="ALI301"/>
      <c r="ALJ301"/>
      <c r="ALK301"/>
      <c r="ALL301"/>
      <c r="ALM301"/>
      <c r="ALN301"/>
      <c r="ALO301"/>
      <c r="ALP301"/>
      <c r="ALQ301"/>
      <c r="ALR301"/>
      <c r="ALS301"/>
      <c r="ALT301"/>
      <c r="ALU301"/>
      <c r="ALV301"/>
      <c r="ALW301"/>
      <c r="ALX301"/>
      <c r="ALY301"/>
      <c r="ALZ301"/>
      <c r="AMA301"/>
      <c r="AMB301"/>
      <c r="AMC301"/>
      <c r="AMD301"/>
      <c r="AME301"/>
      <c r="AMF301"/>
      <c r="AMG301"/>
    </row>
    <row r="302" spans="1:1021" ht="24.75" customHeight="1" x14ac:dyDescent="0.2">
      <c r="A302" s="114" t="s">
        <v>494</v>
      </c>
      <c r="B302" s="115" t="s">
        <v>305</v>
      </c>
      <c r="C302" s="121">
        <v>7572</v>
      </c>
      <c r="D302" s="117" t="s">
        <v>757</v>
      </c>
      <c r="E302" s="118" t="s">
        <v>500</v>
      </c>
      <c r="F302" s="102">
        <v>1</v>
      </c>
      <c r="G302" s="119">
        <v>13</v>
      </c>
      <c r="H302" s="132"/>
      <c r="I302" s="120">
        <f t="shared" si="6"/>
        <v>0</v>
      </c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  <c r="IQ302"/>
      <c r="IR302"/>
      <c r="IS302"/>
      <c r="IT302"/>
      <c r="IU302"/>
      <c r="IV302"/>
      <c r="IW302"/>
      <c r="IX302"/>
      <c r="IY302"/>
      <c r="IZ302"/>
      <c r="JA302"/>
      <c r="JB302"/>
      <c r="JC302"/>
      <c r="JD302"/>
      <c r="JE302"/>
      <c r="JF302"/>
      <c r="JG302"/>
      <c r="JH302"/>
      <c r="JI302"/>
      <c r="JJ302"/>
      <c r="JK302"/>
      <c r="JL302"/>
      <c r="JM302"/>
      <c r="JN302"/>
      <c r="JO302"/>
      <c r="JP302"/>
      <c r="JQ302"/>
      <c r="JR302"/>
      <c r="JS302"/>
      <c r="JT302"/>
      <c r="JU302"/>
      <c r="JV302"/>
      <c r="JW302"/>
      <c r="JX302"/>
      <c r="JY302"/>
      <c r="JZ302"/>
      <c r="KA302"/>
      <c r="KB302"/>
      <c r="KC302"/>
      <c r="KD302"/>
      <c r="KE302"/>
      <c r="KF302"/>
      <c r="KG302"/>
      <c r="KH302"/>
      <c r="KI302"/>
      <c r="KJ302"/>
      <c r="KK302"/>
      <c r="KL302"/>
      <c r="KM302"/>
      <c r="KN302"/>
      <c r="KO302"/>
      <c r="KP302"/>
      <c r="KQ302"/>
      <c r="KR302"/>
      <c r="KS302"/>
      <c r="KT302"/>
      <c r="KU302"/>
      <c r="KV302"/>
      <c r="KW302"/>
      <c r="KX302"/>
      <c r="KY302"/>
      <c r="KZ302"/>
      <c r="LA302"/>
      <c r="LB302"/>
      <c r="LC302"/>
      <c r="LD302"/>
      <c r="LE302"/>
      <c r="LF302"/>
      <c r="LG302"/>
      <c r="LH302"/>
      <c r="LI302"/>
      <c r="LJ302"/>
      <c r="LK302"/>
      <c r="LL302"/>
      <c r="LM302"/>
      <c r="LN302"/>
      <c r="LO302"/>
      <c r="LP302"/>
      <c r="LQ302"/>
      <c r="LR302"/>
      <c r="LS302"/>
      <c r="LT302"/>
      <c r="LU302"/>
      <c r="LV302"/>
      <c r="LW302"/>
      <c r="LX302"/>
      <c r="LY302"/>
      <c r="LZ302"/>
      <c r="MA302"/>
      <c r="MB302"/>
      <c r="MC302"/>
      <c r="MD302"/>
      <c r="ME302"/>
      <c r="MF302"/>
      <c r="MG302"/>
      <c r="MH302"/>
      <c r="MI302"/>
      <c r="MJ302"/>
      <c r="MK302"/>
      <c r="ML302"/>
      <c r="MM302"/>
      <c r="MN302"/>
      <c r="MO302"/>
      <c r="MP302"/>
      <c r="MQ302"/>
      <c r="MR302"/>
      <c r="MS302"/>
      <c r="MT302"/>
      <c r="MU302"/>
      <c r="MV302"/>
      <c r="MW302"/>
      <c r="MX302"/>
      <c r="MY302"/>
      <c r="MZ302"/>
      <c r="NA302"/>
      <c r="NB302"/>
      <c r="NC302"/>
      <c r="ND302"/>
      <c r="NE302"/>
      <c r="NF302"/>
      <c r="NG302"/>
      <c r="NH302"/>
      <c r="NI302"/>
      <c r="NJ302"/>
      <c r="NK302"/>
      <c r="NL302"/>
      <c r="NM302"/>
      <c r="NN302"/>
      <c r="NO302"/>
      <c r="NP302"/>
      <c r="NQ302"/>
      <c r="NR302"/>
      <c r="NS302"/>
      <c r="NT302"/>
      <c r="NU302"/>
      <c r="NV302"/>
      <c r="NW302"/>
      <c r="NX302"/>
      <c r="NY302"/>
      <c r="NZ302"/>
      <c r="OA302"/>
      <c r="OB302"/>
      <c r="OC302"/>
      <c r="OD302"/>
      <c r="OE302"/>
      <c r="OF302"/>
      <c r="OG302"/>
      <c r="OH302"/>
      <c r="OI302"/>
      <c r="OJ302"/>
      <c r="OK302"/>
      <c r="OL302"/>
      <c r="OM302"/>
      <c r="ON302"/>
      <c r="OO302"/>
      <c r="OP302"/>
      <c r="OQ302"/>
      <c r="OR302"/>
      <c r="OS302"/>
      <c r="OT302"/>
      <c r="OU302"/>
      <c r="OV302"/>
      <c r="OW302"/>
      <c r="OX302"/>
      <c r="OY302"/>
      <c r="OZ302"/>
      <c r="PA302"/>
      <c r="PB302"/>
      <c r="PC302"/>
      <c r="PD302"/>
      <c r="PE302"/>
      <c r="PF302"/>
      <c r="PG302"/>
      <c r="PH302"/>
      <c r="PI302"/>
      <c r="PJ302"/>
      <c r="PK302"/>
      <c r="PL302"/>
      <c r="PM302"/>
      <c r="PN302"/>
      <c r="PO302"/>
      <c r="PP302"/>
      <c r="PQ302"/>
      <c r="PR302"/>
      <c r="PS302"/>
      <c r="PT302"/>
      <c r="PU302"/>
      <c r="PV302"/>
      <c r="PW302"/>
      <c r="PX302"/>
      <c r="PY302"/>
      <c r="PZ302"/>
      <c r="QA302"/>
      <c r="QB302"/>
      <c r="QC302"/>
      <c r="QD302"/>
      <c r="QE302"/>
      <c r="QF302"/>
      <c r="QG302"/>
      <c r="QH302"/>
      <c r="QI302"/>
      <c r="QJ302"/>
      <c r="QK302"/>
      <c r="QL302"/>
      <c r="QM302"/>
      <c r="QN302"/>
      <c r="QO302"/>
      <c r="QP302"/>
      <c r="QQ302"/>
      <c r="QR302"/>
      <c r="QS302"/>
      <c r="QT302"/>
      <c r="QU302"/>
      <c r="QV302"/>
      <c r="QW302"/>
      <c r="QX302"/>
      <c r="QY302"/>
      <c r="QZ302"/>
      <c r="RA302"/>
      <c r="RB302"/>
      <c r="RC302"/>
      <c r="RD302"/>
      <c r="RE302"/>
      <c r="RF302"/>
      <c r="RG302"/>
      <c r="RH302"/>
      <c r="RI302"/>
      <c r="RJ302"/>
      <c r="RK302"/>
      <c r="RL302"/>
      <c r="RM302"/>
      <c r="RN302"/>
      <c r="RO302"/>
      <c r="RP302"/>
      <c r="RQ302"/>
      <c r="RR302"/>
      <c r="RS302"/>
      <c r="RT302"/>
      <c r="RU302"/>
      <c r="RV302"/>
      <c r="RW302"/>
      <c r="RX302"/>
      <c r="RY302"/>
      <c r="RZ302"/>
      <c r="SA302"/>
      <c r="SB302"/>
      <c r="SC302"/>
      <c r="SD302"/>
      <c r="SE302"/>
      <c r="SF302"/>
      <c r="SG302"/>
      <c r="SH302"/>
      <c r="SI302"/>
      <c r="SJ302"/>
      <c r="SK302"/>
      <c r="SL302"/>
      <c r="SM302"/>
      <c r="SN302"/>
      <c r="SO302"/>
      <c r="SP302"/>
      <c r="SQ302"/>
      <c r="SR302"/>
      <c r="SS302"/>
      <c r="ST302"/>
      <c r="SU302"/>
      <c r="SV302"/>
      <c r="SW302"/>
      <c r="SX302"/>
      <c r="SY302"/>
      <c r="SZ302"/>
      <c r="TA302"/>
      <c r="TB302"/>
      <c r="TC302"/>
      <c r="TD302"/>
      <c r="TE302"/>
      <c r="TF302"/>
      <c r="TG302"/>
      <c r="TH302"/>
      <c r="TI302"/>
      <c r="TJ302"/>
      <c r="TK302"/>
      <c r="TL302"/>
      <c r="TM302"/>
      <c r="TN302"/>
      <c r="TO302"/>
      <c r="TP302"/>
      <c r="TQ302"/>
      <c r="TR302"/>
      <c r="TS302"/>
      <c r="TT302"/>
      <c r="TU302"/>
      <c r="TV302"/>
      <c r="TW302"/>
      <c r="TX302"/>
      <c r="TY302"/>
      <c r="TZ302"/>
      <c r="UA302"/>
      <c r="UB302"/>
      <c r="UC302"/>
      <c r="UD302"/>
      <c r="UE302"/>
      <c r="UF302"/>
      <c r="UG302"/>
      <c r="UH302"/>
      <c r="UI302"/>
      <c r="UJ302"/>
      <c r="UK302"/>
      <c r="UL302"/>
      <c r="UM302"/>
      <c r="UN302"/>
      <c r="UO302"/>
      <c r="UP302"/>
      <c r="UQ302"/>
      <c r="UR302"/>
      <c r="US302"/>
      <c r="UT302"/>
      <c r="UU302"/>
      <c r="UV302"/>
      <c r="UW302"/>
      <c r="UX302"/>
      <c r="UY302"/>
      <c r="UZ302"/>
      <c r="VA302"/>
      <c r="VB302"/>
      <c r="VC302"/>
      <c r="VD302"/>
      <c r="VE302"/>
      <c r="VF302"/>
      <c r="VG302"/>
      <c r="VH302"/>
      <c r="VI302"/>
      <c r="VJ302"/>
      <c r="VK302"/>
      <c r="VL302"/>
      <c r="VM302"/>
      <c r="VN302"/>
      <c r="VO302"/>
      <c r="VP302"/>
      <c r="VQ302"/>
      <c r="VR302"/>
      <c r="VS302"/>
      <c r="VT302"/>
      <c r="VU302"/>
      <c r="VV302"/>
      <c r="VW302"/>
      <c r="VX302"/>
      <c r="VY302"/>
      <c r="VZ302"/>
      <c r="WA302"/>
      <c r="WB302"/>
      <c r="WC302"/>
      <c r="WD302"/>
      <c r="WE302"/>
      <c r="WF302"/>
      <c r="WG302"/>
      <c r="WH302"/>
      <c r="WI302"/>
      <c r="WJ302"/>
      <c r="WK302"/>
      <c r="WL302"/>
      <c r="WM302"/>
      <c r="WN302"/>
      <c r="WO302"/>
      <c r="WP302"/>
      <c r="WQ302"/>
      <c r="WR302"/>
      <c r="WS302"/>
      <c r="WT302"/>
      <c r="WU302"/>
      <c r="WV302"/>
      <c r="WW302"/>
      <c r="WX302"/>
      <c r="WY302"/>
      <c r="WZ302"/>
      <c r="XA302"/>
      <c r="XB302"/>
      <c r="XC302"/>
      <c r="XD302"/>
      <c r="XE302"/>
      <c r="XF302"/>
      <c r="XG302"/>
      <c r="XH302"/>
      <c r="XI302"/>
      <c r="XJ302"/>
      <c r="XK302"/>
      <c r="XL302"/>
      <c r="XM302"/>
      <c r="XN302"/>
      <c r="XO302"/>
      <c r="XP302"/>
      <c r="XQ302"/>
      <c r="XR302"/>
      <c r="XS302"/>
      <c r="XT302"/>
      <c r="XU302"/>
      <c r="XV302"/>
      <c r="XW302"/>
      <c r="XX302"/>
      <c r="XY302"/>
      <c r="XZ302"/>
      <c r="YA302"/>
      <c r="YB302"/>
      <c r="YC302"/>
      <c r="YD302"/>
      <c r="YE302"/>
      <c r="YF302"/>
      <c r="YG302"/>
      <c r="YH302"/>
      <c r="YI302"/>
      <c r="YJ302"/>
      <c r="YK302"/>
      <c r="YL302"/>
      <c r="YM302"/>
      <c r="YN302"/>
      <c r="YO302"/>
      <c r="YP302"/>
      <c r="YQ302"/>
      <c r="YR302"/>
      <c r="YS302"/>
      <c r="YT302"/>
      <c r="YU302"/>
      <c r="YV302"/>
      <c r="YW302"/>
      <c r="YX302"/>
      <c r="YY302"/>
      <c r="YZ302"/>
      <c r="ZA302"/>
      <c r="ZB302"/>
      <c r="ZC302"/>
      <c r="ZD302"/>
      <c r="ZE302"/>
      <c r="ZF302"/>
      <c r="ZG302"/>
      <c r="ZH302"/>
      <c r="ZI302"/>
      <c r="ZJ302"/>
      <c r="ZK302"/>
      <c r="ZL302"/>
      <c r="ZM302"/>
      <c r="ZN302"/>
      <c r="ZO302"/>
      <c r="ZP302"/>
      <c r="ZQ302"/>
      <c r="ZR302"/>
      <c r="ZS302"/>
      <c r="ZT302"/>
      <c r="ZU302"/>
      <c r="ZV302"/>
      <c r="ZW302"/>
      <c r="ZX302"/>
      <c r="ZY302"/>
      <c r="ZZ302"/>
      <c r="AAA302"/>
      <c r="AAB302"/>
      <c r="AAC302"/>
      <c r="AAD302"/>
      <c r="AAE302"/>
      <c r="AAF302"/>
      <c r="AAG302"/>
      <c r="AAH302"/>
      <c r="AAI302"/>
      <c r="AAJ302"/>
      <c r="AAK302"/>
      <c r="AAL302"/>
      <c r="AAM302"/>
      <c r="AAN302"/>
      <c r="AAO302"/>
      <c r="AAP302"/>
      <c r="AAQ302"/>
      <c r="AAR302"/>
      <c r="AAS302"/>
      <c r="AAT302"/>
      <c r="AAU302"/>
      <c r="AAV302"/>
      <c r="AAW302"/>
      <c r="AAX302"/>
      <c r="AAY302"/>
      <c r="AAZ302"/>
      <c r="ABA302"/>
      <c r="ABB302"/>
      <c r="ABC302"/>
      <c r="ABD302"/>
      <c r="ABE302"/>
      <c r="ABF302"/>
      <c r="ABG302"/>
      <c r="ABH302"/>
      <c r="ABI302"/>
      <c r="ABJ302"/>
      <c r="ABK302"/>
      <c r="ABL302"/>
      <c r="ABM302"/>
      <c r="ABN302"/>
      <c r="ABO302"/>
      <c r="ABP302"/>
      <c r="ABQ302"/>
      <c r="ABR302"/>
      <c r="ABS302"/>
      <c r="ABT302"/>
      <c r="ABU302"/>
      <c r="ABV302"/>
      <c r="ABW302"/>
      <c r="ABX302"/>
      <c r="ABY302"/>
      <c r="ABZ302"/>
      <c r="ACA302"/>
      <c r="ACB302"/>
      <c r="ACC302"/>
      <c r="ACD302"/>
      <c r="ACE302"/>
      <c r="ACF302"/>
      <c r="ACG302"/>
      <c r="ACH302"/>
      <c r="ACI302"/>
      <c r="ACJ302"/>
      <c r="ACK302"/>
      <c r="ACL302"/>
      <c r="ACM302"/>
      <c r="ACN302"/>
      <c r="ACO302"/>
      <c r="ACP302"/>
      <c r="ACQ302"/>
      <c r="ACR302"/>
      <c r="ACS302"/>
      <c r="ACT302"/>
      <c r="ACU302"/>
      <c r="ACV302"/>
      <c r="ACW302"/>
      <c r="ACX302"/>
      <c r="ACY302"/>
      <c r="ACZ302"/>
      <c r="ADA302"/>
      <c r="ADB302"/>
      <c r="ADC302"/>
      <c r="ADD302"/>
      <c r="ADE302"/>
      <c r="ADF302"/>
      <c r="ADG302"/>
      <c r="ADH302"/>
      <c r="ADI302"/>
      <c r="ADJ302"/>
      <c r="ADK302"/>
      <c r="ADL302"/>
      <c r="ADM302"/>
      <c r="ADN302"/>
      <c r="ADO302"/>
      <c r="ADP302"/>
      <c r="ADQ302"/>
      <c r="ADR302"/>
      <c r="ADS302"/>
      <c r="ADT302"/>
      <c r="ADU302"/>
      <c r="ADV302"/>
      <c r="ADW302"/>
      <c r="ADX302"/>
      <c r="ADY302"/>
      <c r="ADZ302"/>
      <c r="AEA302"/>
      <c r="AEB302"/>
      <c r="AEC302"/>
      <c r="AED302"/>
      <c r="AEE302"/>
      <c r="AEF302"/>
      <c r="AEG302"/>
      <c r="AEH302"/>
      <c r="AEI302"/>
      <c r="AEJ302"/>
      <c r="AEK302"/>
      <c r="AEL302"/>
      <c r="AEM302"/>
      <c r="AEN302"/>
      <c r="AEO302"/>
      <c r="AEP302"/>
      <c r="AEQ302"/>
      <c r="AER302"/>
      <c r="AES302"/>
      <c r="AET302"/>
      <c r="AEU302"/>
      <c r="AEV302"/>
      <c r="AEW302"/>
      <c r="AEX302"/>
      <c r="AEY302"/>
      <c r="AEZ302"/>
      <c r="AFA302"/>
      <c r="AFB302"/>
      <c r="AFC302"/>
      <c r="AFD302"/>
      <c r="AFE302"/>
      <c r="AFF302"/>
      <c r="AFG302"/>
      <c r="AFH302"/>
      <c r="AFI302"/>
      <c r="AFJ302"/>
      <c r="AFK302"/>
      <c r="AFL302"/>
      <c r="AFM302"/>
      <c r="AFN302"/>
      <c r="AFO302"/>
      <c r="AFP302"/>
      <c r="AFQ302"/>
      <c r="AFR302"/>
      <c r="AFS302"/>
      <c r="AFT302"/>
      <c r="AFU302"/>
      <c r="AFV302"/>
      <c r="AFW302"/>
      <c r="AFX302"/>
      <c r="AFY302"/>
      <c r="AFZ302"/>
      <c r="AGA302"/>
      <c r="AGB302"/>
      <c r="AGC302"/>
      <c r="AGD302"/>
      <c r="AGE302"/>
      <c r="AGF302"/>
      <c r="AGG302"/>
      <c r="AGH302"/>
      <c r="AGI302"/>
      <c r="AGJ302"/>
      <c r="AGK302"/>
      <c r="AGL302"/>
      <c r="AGM302"/>
      <c r="AGN302"/>
      <c r="AGO302"/>
      <c r="AGP302"/>
      <c r="AGQ302"/>
      <c r="AGR302"/>
      <c r="AGS302"/>
      <c r="AGT302"/>
      <c r="AGU302"/>
      <c r="AGV302"/>
      <c r="AGW302"/>
      <c r="AGX302"/>
      <c r="AGY302"/>
      <c r="AGZ302"/>
      <c r="AHA302"/>
      <c r="AHB302"/>
      <c r="AHC302"/>
      <c r="AHD302"/>
      <c r="AHE302"/>
      <c r="AHF302"/>
      <c r="AHG302"/>
      <c r="AHH302"/>
      <c r="AHI302"/>
      <c r="AHJ302"/>
      <c r="AHK302"/>
      <c r="AHL302"/>
      <c r="AHM302"/>
      <c r="AHN302"/>
      <c r="AHO302"/>
      <c r="AHP302"/>
      <c r="AHQ302"/>
      <c r="AHR302"/>
      <c r="AHS302"/>
      <c r="AHT302"/>
      <c r="AHU302"/>
      <c r="AHV302"/>
      <c r="AHW302"/>
      <c r="AHX302"/>
      <c r="AHY302"/>
      <c r="AHZ302"/>
      <c r="AIA302"/>
      <c r="AIB302"/>
      <c r="AIC302"/>
      <c r="AID302"/>
      <c r="AIE302"/>
      <c r="AIF302"/>
      <c r="AIG302"/>
      <c r="AIH302"/>
      <c r="AII302"/>
      <c r="AIJ302"/>
      <c r="AIK302"/>
      <c r="AIL302"/>
      <c r="AIM302"/>
      <c r="AIN302"/>
      <c r="AIO302"/>
      <c r="AIP302"/>
      <c r="AIQ302"/>
      <c r="AIR302"/>
      <c r="AIS302"/>
      <c r="AIT302"/>
      <c r="AIU302"/>
      <c r="AIV302"/>
      <c r="AIW302"/>
      <c r="AIX302"/>
      <c r="AIY302"/>
      <c r="AIZ302"/>
      <c r="AJA302"/>
      <c r="AJB302"/>
      <c r="AJC302"/>
      <c r="AJD302"/>
      <c r="AJE302"/>
      <c r="AJF302"/>
      <c r="AJG302"/>
      <c r="AJH302"/>
      <c r="AJI302"/>
      <c r="AJJ302"/>
      <c r="AJK302"/>
      <c r="AJL302"/>
      <c r="AJM302"/>
      <c r="AJN302"/>
      <c r="AJO302"/>
      <c r="AJP302"/>
      <c r="AJQ302"/>
      <c r="AJR302"/>
      <c r="AJS302"/>
      <c r="AJT302"/>
      <c r="AJU302"/>
      <c r="AJV302"/>
      <c r="AJW302"/>
      <c r="AJX302"/>
      <c r="AJY302"/>
      <c r="AJZ302"/>
      <c r="AKA302"/>
      <c r="AKB302"/>
      <c r="AKC302"/>
      <c r="AKD302"/>
      <c r="AKE302"/>
      <c r="AKF302"/>
      <c r="AKG302"/>
      <c r="AKH302"/>
      <c r="AKI302"/>
      <c r="AKJ302"/>
      <c r="AKK302"/>
      <c r="AKL302"/>
      <c r="AKM302"/>
      <c r="AKN302"/>
      <c r="AKO302"/>
      <c r="AKP302"/>
      <c r="AKQ302"/>
      <c r="AKR302"/>
      <c r="AKS302"/>
      <c r="AKT302"/>
      <c r="AKU302"/>
      <c r="AKV302"/>
      <c r="AKW302"/>
      <c r="AKX302"/>
      <c r="AKY302"/>
      <c r="AKZ302"/>
      <c r="ALA302"/>
      <c r="ALB302"/>
      <c r="ALC302"/>
      <c r="ALD302"/>
      <c r="ALE302"/>
      <c r="ALF302"/>
      <c r="ALG302"/>
      <c r="ALH302"/>
      <c r="ALI302"/>
      <c r="ALJ302"/>
      <c r="ALK302"/>
      <c r="ALL302"/>
      <c r="ALM302"/>
      <c r="ALN302"/>
      <c r="ALO302"/>
      <c r="ALP302"/>
      <c r="ALQ302"/>
      <c r="ALR302"/>
      <c r="ALS302"/>
      <c r="ALT302"/>
      <c r="ALU302"/>
      <c r="ALV302"/>
      <c r="ALW302"/>
      <c r="ALX302"/>
      <c r="ALY302"/>
      <c r="ALZ302"/>
      <c r="AMA302"/>
      <c r="AMB302"/>
      <c r="AMC302"/>
      <c r="AMD302"/>
      <c r="AME302"/>
      <c r="AMF302"/>
      <c r="AMG302"/>
    </row>
    <row r="303" spans="1:1021" ht="24.75" customHeight="1" x14ac:dyDescent="0.2">
      <c r="A303" s="114" t="s">
        <v>494</v>
      </c>
      <c r="B303" s="115" t="s">
        <v>305</v>
      </c>
      <c r="C303" s="121">
        <v>867</v>
      </c>
      <c r="D303" s="117" t="s">
        <v>654</v>
      </c>
      <c r="E303" s="118" t="s">
        <v>642</v>
      </c>
      <c r="F303" s="102">
        <v>1.05</v>
      </c>
      <c r="G303" s="119">
        <v>13.65</v>
      </c>
      <c r="H303" s="132"/>
      <c r="I303" s="120">
        <f t="shared" si="6"/>
        <v>0</v>
      </c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/>
      <c r="IR303"/>
      <c r="IS303"/>
      <c r="IT303"/>
      <c r="IU303"/>
      <c r="IV303"/>
      <c r="IW303"/>
      <c r="IX303"/>
      <c r="IY303"/>
      <c r="IZ303"/>
      <c r="JA303"/>
      <c r="JB303"/>
      <c r="JC303"/>
      <c r="JD303"/>
      <c r="JE303"/>
      <c r="JF303"/>
      <c r="JG303"/>
      <c r="JH303"/>
      <c r="JI303"/>
      <c r="JJ303"/>
      <c r="JK303"/>
      <c r="JL303"/>
      <c r="JM303"/>
      <c r="JN303"/>
      <c r="JO303"/>
      <c r="JP303"/>
      <c r="JQ303"/>
      <c r="JR303"/>
      <c r="JS303"/>
      <c r="JT303"/>
      <c r="JU303"/>
      <c r="JV303"/>
      <c r="JW303"/>
      <c r="JX303"/>
      <c r="JY303"/>
      <c r="JZ303"/>
      <c r="KA303"/>
      <c r="KB303"/>
      <c r="KC303"/>
      <c r="KD303"/>
      <c r="KE303"/>
      <c r="KF303"/>
      <c r="KG303"/>
      <c r="KH303"/>
      <c r="KI303"/>
      <c r="KJ303"/>
      <c r="KK303"/>
      <c r="KL303"/>
      <c r="KM303"/>
      <c r="KN303"/>
      <c r="KO303"/>
      <c r="KP303"/>
      <c r="KQ303"/>
      <c r="KR303"/>
      <c r="KS303"/>
      <c r="KT303"/>
      <c r="KU303"/>
      <c r="KV303"/>
      <c r="KW303"/>
      <c r="KX303"/>
      <c r="KY303"/>
      <c r="KZ303"/>
      <c r="LA303"/>
      <c r="LB303"/>
      <c r="LC303"/>
      <c r="LD303"/>
      <c r="LE303"/>
      <c r="LF303"/>
      <c r="LG303"/>
      <c r="LH303"/>
      <c r="LI303"/>
      <c r="LJ303"/>
      <c r="LK303"/>
      <c r="LL303"/>
      <c r="LM303"/>
      <c r="LN303"/>
      <c r="LO303"/>
      <c r="LP303"/>
      <c r="LQ303"/>
      <c r="LR303"/>
      <c r="LS303"/>
      <c r="LT303"/>
      <c r="LU303"/>
      <c r="LV303"/>
      <c r="LW303"/>
      <c r="LX303"/>
      <c r="LY303"/>
      <c r="LZ303"/>
      <c r="MA303"/>
      <c r="MB303"/>
      <c r="MC303"/>
      <c r="MD303"/>
      <c r="ME303"/>
      <c r="MF303"/>
      <c r="MG303"/>
      <c r="MH303"/>
      <c r="MI303"/>
      <c r="MJ303"/>
      <c r="MK303"/>
      <c r="ML303"/>
      <c r="MM303"/>
      <c r="MN303"/>
      <c r="MO303"/>
      <c r="MP303"/>
      <c r="MQ303"/>
      <c r="MR303"/>
      <c r="MS303"/>
      <c r="MT303"/>
      <c r="MU303"/>
      <c r="MV303"/>
      <c r="MW303"/>
      <c r="MX303"/>
      <c r="MY303"/>
      <c r="MZ303"/>
      <c r="NA303"/>
      <c r="NB303"/>
      <c r="NC303"/>
      <c r="ND303"/>
      <c r="NE303"/>
      <c r="NF303"/>
      <c r="NG303"/>
      <c r="NH303"/>
      <c r="NI303"/>
      <c r="NJ303"/>
      <c r="NK303"/>
      <c r="NL303"/>
      <c r="NM303"/>
      <c r="NN303"/>
      <c r="NO303"/>
      <c r="NP303"/>
      <c r="NQ303"/>
      <c r="NR303"/>
      <c r="NS303"/>
      <c r="NT303"/>
      <c r="NU303"/>
      <c r="NV303"/>
      <c r="NW303"/>
      <c r="NX303"/>
      <c r="NY303"/>
      <c r="NZ303"/>
      <c r="OA303"/>
      <c r="OB303"/>
      <c r="OC303"/>
      <c r="OD303"/>
      <c r="OE303"/>
      <c r="OF303"/>
      <c r="OG303"/>
      <c r="OH303"/>
      <c r="OI303"/>
      <c r="OJ303"/>
      <c r="OK303"/>
      <c r="OL303"/>
      <c r="OM303"/>
      <c r="ON303"/>
      <c r="OO303"/>
      <c r="OP303"/>
      <c r="OQ303"/>
      <c r="OR303"/>
      <c r="OS303"/>
      <c r="OT303"/>
      <c r="OU303"/>
      <c r="OV303"/>
      <c r="OW303"/>
      <c r="OX303"/>
      <c r="OY303"/>
      <c r="OZ303"/>
      <c r="PA303"/>
      <c r="PB303"/>
      <c r="PC303"/>
      <c r="PD303"/>
      <c r="PE303"/>
      <c r="PF303"/>
      <c r="PG303"/>
      <c r="PH303"/>
      <c r="PI303"/>
      <c r="PJ303"/>
      <c r="PK303"/>
      <c r="PL303"/>
      <c r="PM303"/>
      <c r="PN303"/>
      <c r="PO303"/>
      <c r="PP303"/>
      <c r="PQ303"/>
      <c r="PR303"/>
      <c r="PS303"/>
      <c r="PT303"/>
      <c r="PU303"/>
      <c r="PV303"/>
      <c r="PW303"/>
      <c r="PX303"/>
      <c r="PY303"/>
      <c r="PZ303"/>
      <c r="QA303"/>
      <c r="QB303"/>
      <c r="QC303"/>
      <c r="QD303"/>
      <c r="QE303"/>
      <c r="QF303"/>
      <c r="QG303"/>
      <c r="QH303"/>
      <c r="QI303"/>
      <c r="QJ303"/>
      <c r="QK303"/>
      <c r="QL303"/>
      <c r="QM303"/>
      <c r="QN303"/>
      <c r="QO303"/>
      <c r="QP303"/>
      <c r="QQ303"/>
      <c r="QR303"/>
      <c r="QS303"/>
      <c r="QT303"/>
      <c r="QU303"/>
      <c r="QV303"/>
      <c r="QW303"/>
      <c r="QX303"/>
      <c r="QY303"/>
      <c r="QZ303"/>
      <c r="RA303"/>
      <c r="RB303"/>
      <c r="RC303"/>
      <c r="RD303"/>
      <c r="RE303"/>
      <c r="RF303"/>
      <c r="RG303"/>
      <c r="RH303"/>
      <c r="RI303"/>
      <c r="RJ303"/>
      <c r="RK303"/>
      <c r="RL303"/>
      <c r="RM303"/>
      <c r="RN303"/>
      <c r="RO303"/>
      <c r="RP303"/>
      <c r="RQ303"/>
      <c r="RR303"/>
      <c r="RS303"/>
      <c r="RT303"/>
      <c r="RU303"/>
      <c r="RV303"/>
      <c r="RW303"/>
      <c r="RX303"/>
      <c r="RY303"/>
      <c r="RZ303"/>
      <c r="SA303"/>
      <c r="SB303"/>
      <c r="SC303"/>
      <c r="SD303"/>
      <c r="SE303"/>
      <c r="SF303"/>
      <c r="SG303"/>
      <c r="SH303"/>
      <c r="SI303"/>
      <c r="SJ303"/>
      <c r="SK303"/>
      <c r="SL303"/>
      <c r="SM303"/>
      <c r="SN303"/>
      <c r="SO303"/>
      <c r="SP303"/>
      <c r="SQ303"/>
      <c r="SR303"/>
      <c r="SS303"/>
      <c r="ST303"/>
      <c r="SU303"/>
      <c r="SV303"/>
      <c r="SW303"/>
      <c r="SX303"/>
      <c r="SY303"/>
      <c r="SZ303"/>
      <c r="TA303"/>
      <c r="TB303"/>
      <c r="TC303"/>
      <c r="TD303"/>
      <c r="TE303"/>
      <c r="TF303"/>
      <c r="TG303"/>
      <c r="TH303"/>
      <c r="TI303"/>
      <c r="TJ303"/>
      <c r="TK303"/>
      <c r="TL303"/>
      <c r="TM303"/>
      <c r="TN303"/>
      <c r="TO303"/>
      <c r="TP303"/>
      <c r="TQ303"/>
      <c r="TR303"/>
      <c r="TS303"/>
      <c r="TT303"/>
      <c r="TU303"/>
      <c r="TV303"/>
      <c r="TW303"/>
      <c r="TX303"/>
      <c r="TY303"/>
      <c r="TZ303"/>
      <c r="UA303"/>
      <c r="UB303"/>
      <c r="UC303"/>
      <c r="UD303"/>
      <c r="UE303"/>
      <c r="UF303"/>
      <c r="UG303"/>
      <c r="UH303"/>
      <c r="UI303"/>
      <c r="UJ303"/>
      <c r="UK303"/>
      <c r="UL303"/>
      <c r="UM303"/>
      <c r="UN303"/>
      <c r="UO303"/>
      <c r="UP303"/>
      <c r="UQ303"/>
      <c r="UR303"/>
      <c r="US303"/>
      <c r="UT303"/>
      <c r="UU303"/>
      <c r="UV303"/>
      <c r="UW303"/>
      <c r="UX303"/>
      <c r="UY303"/>
      <c r="UZ303"/>
      <c r="VA303"/>
      <c r="VB303"/>
      <c r="VC303"/>
      <c r="VD303"/>
      <c r="VE303"/>
      <c r="VF303"/>
      <c r="VG303"/>
      <c r="VH303"/>
      <c r="VI303"/>
      <c r="VJ303"/>
      <c r="VK303"/>
      <c r="VL303"/>
      <c r="VM303"/>
      <c r="VN303"/>
      <c r="VO303"/>
      <c r="VP303"/>
      <c r="VQ303"/>
      <c r="VR303"/>
      <c r="VS303"/>
      <c r="VT303"/>
      <c r="VU303"/>
      <c r="VV303"/>
      <c r="VW303"/>
      <c r="VX303"/>
      <c r="VY303"/>
      <c r="VZ303"/>
      <c r="WA303"/>
      <c r="WB303"/>
      <c r="WC303"/>
      <c r="WD303"/>
      <c r="WE303"/>
      <c r="WF303"/>
      <c r="WG303"/>
      <c r="WH303"/>
      <c r="WI303"/>
      <c r="WJ303"/>
      <c r="WK303"/>
      <c r="WL303"/>
      <c r="WM303"/>
      <c r="WN303"/>
      <c r="WO303"/>
      <c r="WP303"/>
      <c r="WQ303"/>
      <c r="WR303"/>
      <c r="WS303"/>
      <c r="WT303"/>
      <c r="WU303"/>
      <c r="WV303"/>
      <c r="WW303"/>
      <c r="WX303"/>
      <c r="WY303"/>
      <c r="WZ303"/>
      <c r="XA303"/>
      <c r="XB303"/>
      <c r="XC303"/>
      <c r="XD303"/>
      <c r="XE303"/>
      <c r="XF303"/>
      <c r="XG303"/>
      <c r="XH303"/>
      <c r="XI303"/>
      <c r="XJ303"/>
      <c r="XK303"/>
      <c r="XL303"/>
      <c r="XM303"/>
      <c r="XN303"/>
      <c r="XO303"/>
      <c r="XP303"/>
      <c r="XQ303"/>
      <c r="XR303"/>
      <c r="XS303"/>
      <c r="XT303"/>
      <c r="XU303"/>
      <c r="XV303"/>
      <c r="XW303"/>
      <c r="XX303"/>
      <c r="XY303"/>
      <c r="XZ303"/>
      <c r="YA303"/>
      <c r="YB303"/>
      <c r="YC303"/>
      <c r="YD303"/>
      <c r="YE303"/>
      <c r="YF303"/>
      <c r="YG303"/>
      <c r="YH303"/>
      <c r="YI303"/>
      <c r="YJ303"/>
      <c r="YK303"/>
      <c r="YL303"/>
      <c r="YM303"/>
      <c r="YN303"/>
      <c r="YO303"/>
      <c r="YP303"/>
      <c r="YQ303"/>
      <c r="YR303"/>
      <c r="YS303"/>
      <c r="YT303"/>
      <c r="YU303"/>
      <c r="YV303"/>
      <c r="YW303"/>
      <c r="YX303"/>
      <c r="YY303"/>
      <c r="YZ303"/>
      <c r="ZA303"/>
      <c r="ZB303"/>
      <c r="ZC303"/>
      <c r="ZD303"/>
      <c r="ZE303"/>
      <c r="ZF303"/>
      <c r="ZG303"/>
      <c r="ZH303"/>
      <c r="ZI303"/>
      <c r="ZJ303"/>
      <c r="ZK303"/>
      <c r="ZL303"/>
      <c r="ZM303"/>
      <c r="ZN303"/>
      <c r="ZO303"/>
      <c r="ZP303"/>
      <c r="ZQ303"/>
      <c r="ZR303"/>
      <c r="ZS303"/>
      <c r="ZT303"/>
      <c r="ZU303"/>
      <c r="ZV303"/>
      <c r="ZW303"/>
      <c r="ZX303"/>
      <c r="ZY303"/>
      <c r="ZZ303"/>
      <c r="AAA303"/>
      <c r="AAB303"/>
      <c r="AAC303"/>
      <c r="AAD303"/>
      <c r="AAE303"/>
      <c r="AAF303"/>
      <c r="AAG303"/>
      <c r="AAH303"/>
      <c r="AAI303"/>
      <c r="AAJ303"/>
      <c r="AAK303"/>
      <c r="AAL303"/>
      <c r="AAM303"/>
      <c r="AAN303"/>
      <c r="AAO303"/>
      <c r="AAP303"/>
      <c r="AAQ303"/>
      <c r="AAR303"/>
      <c r="AAS303"/>
      <c r="AAT303"/>
      <c r="AAU303"/>
      <c r="AAV303"/>
      <c r="AAW303"/>
      <c r="AAX303"/>
      <c r="AAY303"/>
      <c r="AAZ303"/>
      <c r="ABA303"/>
      <c r="ABB303"/>
      <c r="ABC303"/>
      <c r="ABD303"/>
      <c r="ABE303"/>
      <c r="ABF303"/>
      <c r="ABG303"/>
      <c r="ABH303"/>
      <c r="ABI303"/>
      <c r="ABJ303"/>
      <c r="ABK303"/>
      <c r="ABL303"/>
      <c r="ABM303"/>
      <c r="ABN303"/>
      <c r="ABO303"/>
      <c r="ABP303"/>
      <c r="ABQ303"/>
      <c r="ABR303"/>
      <c r="ABS303"/>
      <c r="ABT303"/>
      <c r="ABU303"/>
      <c r="ABV303"/>
      <c r="ABW303"/>
      <c r="ABX303"/>
      <c r="ABY303"/>
      <c r="ABZ303"/>
      <c r="ACA303"/>
      <c r="ACB303"/>
      <c r="ACC303"/>
      <c r="ACD303"/>
      <c r="ACE303"/>
      <c r="ACF303"/>
      <c r="ACG303"/>
      <c r="ACH303"/>
      <c r="ACI303"/>
      <c r="ACJ303"/>
      <c r="ACK303"/>
      <c r="ACL303"/>
      <c r="ACM303"/>
      <c r="ACN303"/>
      <c r="ACO303"/>
      <c r="ACP303"/>
      <c r="ACQ303"/>
      <c r="ACR303"/>
      <c r="ACS303"/>
      <c r="ACT303"/>
      <c r="ACU303"/>
      <c r="ACV303"/>
      <c r="ACW303"/>
      <c r="ACX303"/>
      <c r="ACY303"/>
      <c r="ACZ303"/>
      <c r="ADA303"/>
      <c r="ADB303"/>
      <c r="ADC303"/>
      <c r="ADD303"/>
      <c r="ADE303"/>
      <c r="ADF303"/>
      <c r="ADG303"/>
      <c r="ADH303"/>
      <c r="ADI303"/>
      <c r="ADJ303"/>
      <c r="ADK303"/>
      <c r="ADL303"/>
      <c r="ADM303"/>
      <c r="ADN303"/>
      <c r="ADO303"/>
      <c r="ADP303"/>
      <c r="ADQ303"/>
      <c r="ADR303"/>
      <c r="ADS303"/>
      <c r="ADT303"/>
      <c r="ADU303"/>
      <c r="ADV303"/>
      <c r="ADW303"/>
      <c r="ADX303"/>
      <c r="ADY303"/>
      <c r="ADZ303"/>
      <c r="AEA303"/>
      <c r="AEB303"/>
      <c r="AEC303"/>
      <c r="AED303"/>
      <c r="AEE303"/>
      <c r="AEF303"/>
      <c r="AEG303"/>
      <c r="AEH303"/>
      <c r="AEI303"/>
      <c r="AEJ303"/>
      <c r="AEK303"/>
      <c r="AEL303"/>
      <c r="AEM303"/>
      <c r="AEN303"/>
      <c r="AEO303"/>
      <c r="AEP303"/>
      <c r="AEQ303"/>
      <c r="AER303"/>
      <c r="AES303"/>
      <c r="AET303"/>
      <c r="AEU303"/>
      <c r="AEV303"/>
      <c r="AEW303"/>
      <c r="AEX303"/>
      <c r="AEY303"/>
      <c r="AEZ303"/>
      <c r="AFA303"/>
      <c r="AFB303"/>
      <c r="AFC303"/>
      <c r="AFD303"/>
      <c r="AFE303"/>
      <c r="AFF303"/>
      <c r="AFG303"/>
      <c r="AFH303"/>
      <c r="AFI303"/>
      <c r="AFJ303"/>
      <c r="AFK303"/>
      <c r="AFL303"/>
      <c r="AFM303"/>
      <c r="AFN303"/>
      <c r="AFO303"/>
      <c r="AFP303"/>
      <c r="AFQ303"/>
      <c r="AFR303"/>
      <c r="AFS303"/>
      <c r="AFT303"/>
      <c r="AFU303"/>
      <c r="AFV303"/>
      <c r="AFW303"/>
      <c r="AFX303"/>
      <c r="AFY303"/>
      <c r="AFZ303"/>
      <c r="AGA303"/>
      <c r="AGB303"/>
      <c r="AGC303"/>
      <c r="AGD303"/>
      <c r="AGE303"/>
      <c r="AGF303"/>
      <c r="AGG303"/>
      <c r="AGH303"/>
      <c r="AGI303"/>
      <c r="AGJ303"/>
      <c r="AGK303"/>
      <c r="AGL303"/>
      <c r="AGM303"/>
      <c r="AGN303"/>
      <c r="AGO303"/>
      <c r="AGP303"/>
      <c r="AGQ303"/>
      <c r="AGR303"/>
      <c r="AGS303"/>
      <c r="AGT303"/>
      <c r="AGU303"/>
      <c r="AGV303"/>
      <c r="AGW303"/>
      <c r="AGX303"/>
      <c r="AGY303"/>
      <c r="AGZ303"/>
      <c r="AHA303"/>
      <c r="AHB303"/>
      <c r="AHC303"/>
      <c r="AHD303"/>
      <c r="AHE303"/>
      <c r="AHF303"/>
      <c r="AHG303"/>
      <c r="AHH303"/>
      <c r="AHI303"/>
      <c r="AHJ303"/>
      <c r="AHK303"/>
      <c r="AHL303"/>
      <c r="AHM303"/>
      <c r="AHN303"/>
      <c r="AHO303"/>
      <c r="AHP303"/>
      <c r="AHQ303"/>
      <c r="AHR303"/>
      <c r="AHS303"/>
      <c r="AHT303"/>
      <c r="AHU303"/>
      <c r="AHV303"/>
      <c r="AHW303"/>
      <c r="AHX303"/>
      <c r="AHY303"/>
      <c r="AHZ303"/>
      <c r="AIA303"/>
      <c r="AIB303"/>
      <c r="AIC303"/>
      <c r="AID303"/>
      <c r="AIE303"/>
      <c r="AIF303"/>
      <c r="AIG303"/>
      <c r="AIH303"/>
      <c r="AII303"/>
      <c r="AIJ303"/>
      <c r="AIK303"/>
      <c r="AIL303"/>
      <c r="AIM303"/>
      <c r="AIN303"/>
      <c r="AIO303"/>
      <c r="AIP303"/>
      <c r="AIQ303"/>
      <c r="AIR303"/>
      <c r="AIS303"/>
      <c r="AIT303"/>
      <c r="AIU303"/>
      <c r="AIV303"/>
      <c r="AIW303"/>
      <c r="AIX303"/>
      <c r="AIY303"/>
      <c r="AIZ303"/>
      <c r="AJA303"/>
      <c r="AJB303"/>
      <c r="AJC303"/>
      <c r="AJD303"/>
      <c r="AJE303"/>
      <c r="AJF303"/>
      <c r="AJG303"/>
      <c r="AJH303"/>
      <c r="AJI303"/>
      <c r="AJJ303"/>
      <c r="AJK303"/>
      <c r="AJL303"/>
      <c r="AJM303"/>
      <c r="AJN303"/>
      <c r="AJO303"/>
      <c r="AJP303"/>
      <c r="AJQ303"/>
      <c r="AJR303"/>
      <c r="AJS303"/>
      <c r="AJT303"/>
      <c r="AJU303"/>
      <c r="AJV303"/>
      <c r="AJW303"/>
      <c r="AJX303"/>
      <c r="AJY303"/>
      <c r="AJZ303"/>
      <c r="AKA303"/>
      <c r="AKB303"/>
      <c r="AKC303"/>
      <c r="AKD303"/>
      <c r="AKE303"/>
      <c r="AKF303"/>
      <c r="AKG303"/>
      <c r="AKH303"/>
      <c r="AKI303"/>
      <c r="AKJ303"/>
      <c r="AKK303"/>
      <c r="AKL303"/>
      <c r="AKM303"/>
      <c r="AKN303"/>
      <c r="AKO303"/>
      <c r="AKP303"/>
      <c r="AKQ303"/>
      <c r="AKR303"/>
      <c r="AKS303"/>
      <c r="AKT303"/>
      <c r="AKU303"/>
      <c r="AKV303"/>
      <c r="AKW303"/>
      <c r="AKX303"/>
      <c r="AKY303"/>
      <c r="AKZ303"/>
      <c r="ALA303"/>
      <c r="ALB303"/>
      <c r="ALC303"/>
      <c r="ALD303"/>
      <c r="ALE303"/>
      <c r="ALF303"/>
      <c r="ALG303"/>
      <c r="ALH303"/>
      <c r="ALI303"/>
      <c r="ALJ303"/>
      <c r="ALK303"/>
      <c r="ALL303"/>
      <c r="ALM303"/>
      <c r="ALN303"/>
      <c r="ALO303"/>
      <c r="ALP303"/>
      <c r="ALQ303"/>
      <c r="ALR303"/>
      <c r="ALS303"/>
      <c r="ALT303"/>
      <c r="ALU303"/>
      <c r="ALV303"/>
      <c r="ALW303"/>
      <c r="ALX303"/>
      <c r="ALY303"/>
      <c r="ALZ303"/>
      <c r="AMA303"/>
      <c r="AMB303"/>
      <c r="AMC303"/>
      <c r="AMD303"/>
      <c r="AME303"/>
      <c r="AMF303"/>
      <c r="AMG303"/>
    </row>
    <row r="304" spans="1:1021" ht="24.75" customHeight="1" x14ac:dyDescent="0.2">
      <c r="A304" s="114" t="s">
        <v>495</v>
      </c>
      <c r="B304" s="115" t="s">
        <v>305</v>
      </c>
      <c r="C304" s="121">
        <v>1586</v>
      </c>
      <c r="D304" s="117" t="s">
        <v>777</v>
      </c>
      <c r="E304" s="118" t="s">
        <v>500</v>
      </c>
      <c r="F304" s="102">
        <v>1</v>
      </c>
      <c r="G304" s="119">
        <v>1</v>
      </c>
      <c r="H304" s="132"/>
      <c r="I304" s="120">
        <f t="shared" si="6"/>
        <v>0</v>
      </c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/>
      <c r="IQ304"/>
      <c r="IR304"/>
      <c r="IS304"/>
      <c r="IT304"/>
      <c r="IU304"/>
      <c r="IV304"/>
      <c r="IW304"/>
      <c r="IX304"/>
      <c r="IY304"/>
      <c r="IZ304"/>
      <c r="JA304"/>
      <c r="JB304"/>
      <c r="JC304"/>
      <c r="JD304"/>
      <c r="JE304"/>
      <c r="JF304"/>
      <c r="JG304"/>
      <c r="JH304"/>
      <c r="JI304"/>
      <c r="JJ304"/>
      <c r="JK304"/>
      <c r="JL304"/>
      <c r="JM304"/>
      <c r="JN304"/>
      <c r="JO304"/>
      <c r="JP304"/>
      <c r="JQ304"/>
      <c r="JR304"/>
      <c r="JS304"/>
      <c r="JT304"/>
      <c r="JU304"/>
      <c r="JV304"/>
      <c r="JW304"/>
      <c r="JX304"/>
      <c r="JY304"/>
      <c r="JZ304"/>
      <c r="KA304"/>
      <c r="KB304"/>
      <c r="KC304"/>
      <c r="KD304"/>
      <c r="KE304"/>
      <c r="KF304"/>
      <c r="KG304"/>
      <c r="KH304"/>
      <c r="KI304"/>
      <c r="KJ304"/>
      <c r="KK304"/>
      <c r="KL304"/>
      <c r="KM304"/>
      <c r="KN304"/>
      <c r="KO304"/>
      <c r="KP304"/>
      <c r="KQ304"/>
      <c r="KR304"/>
      <c r="KS304"/>
      <c r="KT304"/>
      <c r="KU304"/>
      <c r="KV304"/>
      <c r="KW304"/>
      <c r="KX304"/>
      <c r="KY304"/>
      <c r="KZ304"/>
      <c r="LA304"/>
      <c r="LB304"/>
      <c r="LC304"/>
      <c r="LD304"/>
      <c r="LE304"/>
      <c r="LF304"/>
      <c r="LG304"/>
      <c r="LH304"/>
      <c r="LI304"/>
      <c r="LJ304"/>
      <c r="LK304"/>
      <c r="LL304"/>
      <c r="LM304"/>
      <c r="LN304"/>
      <c r="LO304"/>
      <c r="LP304"/>
      <c r="LQ304"/>
      <c r="LR304"/>
      <c r="LS304"/>
      <c r="LT304"/>
      <c r="LU304"/>
      <c r="LV304"/>
      <c r="LW304"/>
      <c r="LX304"/>
      <c r="LY304"/>
      <c r="LZ304"/>
      <c r="MA304"/>
      <c r="MB304"/>
      <c r="MC304"/>
      <c r="MD304"/>
      <c r="ME304"/>
      <c r="MF304"/>
      <c r="MG304"/>
      <c r="MH304"/>
      <c r="MI304"/>
      <c r="MJ304"/>
      <c r="MK304"/>
      <c r="ML304"/>
      <c r="MM304"/>
      <c r="MN304"/>
      <c r="MO304"/>
      <c r="MP304"/>
      <c r="MQ304"/>
      <c r="MR304"/>
      <c r="MS304"/>
      <c r="MT304"/>
      <c r="MU304"/>
      <c r="MV304"/>
      <c r="MW304"/>
      <c r="MX304"/>
      <c r="MY304"/>
      <c r="MZ304"/>
      <c r="NA304"/>
      <c r="NB304"/>
      <c r="NC304"/>
      <c r="ND304"/>
      <c r="NE304"/>
      <c r="NF304"/>
      <c r="NG304"/>
      <c r="NH304"/>
      <c r="NI304"/>
      <c r="NJ304"/>
      <c r="NK304"/>
      <c r="NL304"/>
      <c r="NM304"/>
      <c r="NN304"/>
      <c r="NO304"/>
      <c r="NP304"/>
      <c r="NQ304"/>
      <c r="NR304"/>
      <c r="NS304"/>
      <c r="NT304"/>
      <c r="NU304"/>
      <c r="NV304"/>
      <c r="NW304"/>
      <c r="NX304"/>
      <c r="NY304"/>
      <c r="NZ304"/>
      <c r="OA304"/>
      <c r="OB304"/>
      <c r="OC304"/>
      <c r="OD304"/>
      <c r="OE304"/>
      <c r="OF304"/>
      <c r="OG304"/>
      <c r="OH304"/>
      <c r="OI304"/>
      <c r="OJ304"/>
      <c r="OK304"/>
      <c r="OL304"/>
      <c r="OM304"/>
      <c r="ON304"/>
      <c r="OO304"/>
      <c r="OP304"/>
      <c r="OQ304"/>
      <c r="OR304"/>
      <c r="OS304"/>
      <c r="OT304"/>
      <c r="OU304"/>
      <c r="OV304"/>
      <c r="OW304"/>
      <c r="OX304"/>
      <c r="OY304"/>
      <c r="OZ304"/>
      <c r="PA304"/>
      <c r="PB304"/>
      <c r="PC304"/>
      <c r="PD304"/>
      <c r="PE304"/>
      <c r="PF304"/>
      <c r="PG304"/>
      <c r="PH304"/>
      <c r="PI304"/>
      <c r="PJ304"/>
      <c r="PK304"/>
      <c r="PL304"/>
      <c r="PM304"/>
      <c r="PN304"/>
      <c r="PO304"/>
      <c r="PP304"/>
      <c r="PQ304"/>
      <c r="PR304"/>
      <c r="PS304"/>
      <c r="PT304"/>
      <c r="PU304"/>
      <c r="PV304"/>
      <c r="PW304"/>
      <c r="PX304"/>
      <c r="PY304"/>
      <c r="PZ304"/>
      <c r="QA304"/>
      <c r="QB304"/>
      <c r="QC304"/>
      <c r="QD304"/>
      <c r="QE304"/>
      <c r="QF304"/>
      <c r="QG304"/>
      <c r="QH304"/>
      <c r="QI304"/>
      <c r="QJ304"/>
      <c r="QK304"/>
      <c r="QL304"/>
      <c r="QM304"/>
      <c r="QN304"/>
      <c r="QO304"/>
      <c r="QP304"/>
      <c r="QQ304"/>
      <c r="QR304"/>
      <c r="QS304"/>
      <c r="QT304"/>
      <c r="QU304"/>
      <c r="QV304"/>
      <c r="QW304"/>
      <c r="QX304"/>
      <c r="QY304"/>
      <c r="QZ304"/>
      <c r="RA304"/>
      <c r="RB304"/>
      <c r="RC304"/>
      <c r="RD304"/>
      <c r="RE304"/>
      <c r="RF304"/>
      <c r="RG304"/>
      <c r="RH304"/>
      <c r="RI304"/>
      <c r="RJ304"/>
      <c r="RK304"/>
      <c r="RL304"/>
      <c r="RM304"/>
      <c r="RN304"/>
      <c r="RO304"/>
      <c r="RP304"/>
      <c r="RQ304"/>
      <c r="RR304"/>
      <c r="RS304"/>
      <c r="RT304"/>
      <c r="RU304"/>
      <c r="RV304"/>
      <c r="RW304"/>
      <c r="RX304"/>
      <c r="RY304"/>
      <c r="RZ304"/>
      <c r="SA304"/>
      <c r="SB304"/>
      <c r="SC304"/>
      <c r="SD304"/>
      <c r="SE304"/>
      <c r="SF304"/>
      <c r="SG304"/>
      <c r="SH304"/>
      <c r="SI304"/>
      <c r="SJ304"/>
      <c r="SK304"/>
      <c r="SL304"/>
      <c r="SM304"/>
      <c r="SN304"/>
      <c r="SO304"/>
      <c r="SP304"/>
      <c r="SQ304"/>
      <c r="SR304"/>
      <c r="SS304"/>
      <c r="ST304"/>
      <c r="SU304"/>
      <c r="SV304"/>
      <c r="SW304"/>
      <c r="SX304"/>
      <c r="SY304"/>
      <c r="SZ304"/>
      <c r="TA304"/>
      <c r="TB304"/>
      <c r="TC304"/>
      <c r="TD304"/>
      <c r="TE304"/>
      <c r="TF304"/>
      <c r="TG304"/>
      <c r="TH304"/>
      <c r="TI304"/>
      <c r="TJ304"/>
      <c r="TK304"/>
      <c r="TL304"/>
      <c r="TM304"/>
      <c r="TN304"/>
      <c r="TO304"/>
      <c r="TP304"/>
      <c r="TQ304"/>
      <c r="TR304"/>
      <c r="TS304"/>
      <c r="TT304"/>
      <c r="TU304"/>
      <c r="TV304"/>
      <c r="TW304"/>
      <c r="TX304"/>
      <c r="TY304"/>
      <c r="TZ304"/>
      <c r="UA304"/>
      <c r="UB304"/>
      <c r="UC304"/>
      <c r="UD304"/>
      <c r="UE304"/>
      <c r="UF304"/>
      <c r="UG304"/>
      <c r="UH304"/>
      <c r="UI304"/>
      <c r="UJ304"/>
      <c r="UK304"/>
      <c r="UL304"/>
      <c r="UM304"/>
      <c r="UN304"/>
      <c r="UO304"/>
      <c r="UP304"/>
      <c r="UQ304"/>
      <c r="UR304"/>
      <c r="US304"/>
      <c r="UT304"/>
      <c r="UU304"/>
      <c r="UV304"/>
      <c r="UW304"/>
      <c r="UX304"/>
      <c r="UY304"/>
      <c r="UZ304"/>
      <c r="VA304"/>
      <c r="VB304"/>
      <c r="VC304"/>
      <c r="VD304"/>
      <c r="VE304"/>
      <c r="VF304"/>
      <c r="VG304"/>
      <c r="VH304"/>
      <c r="VI304"/>
      <c r="VJ304"/>
      <c r="VK304"/>
      <c r="VL304"/>
      <c r="VM304"/>
      <c r="VN304"/>
      <c r="VO304"/>
      <c r="VP304"/>
      <c r="VQ304"/>
      <c r="VR304"/>
      <c r="VS304"/>
      <c r="VT304"/>
      <c r="VU304"/>
      <c r="VV304"/>
      <c r="VW304"/>
      <c r="VX304"/>
      <c r="VY304"/>
      <c r="VZ304"/>
      <c r="WA304"/>
      <c r="WB304"/>
      <c r="WC304"/>
      <c r="WD304"/>
      <c r="WE304"/>
      <c r="WF304"/>
      <c r="WG304"/>
      <c r="WH304"/>
      <c r="WI304"/>
      <c r="WJ304"/>
      <c r="WK304"/>
      <c r="WL304"/>
      <c r="WM304"/>
      <c r="WN304"/>
      <c r="WO304"/>
      <c r="WP304"/>
      <c r="WQ304"/>
      <c r="WR304"/>
      <c r="WS304"/>
      <c r="WT304"/>
      <c r="WU304"/>
      <c r="WV304"/>
      <c r="WW304"/>
      <c r="WX304"/>
      <c r="WY304"/>
      <c r="WZ304"/>
      <c r="XA304"/>
      <c r="XB304"/>
      <c r="XC304"/>
      <c r="XD304"/>
      <c r="XE304"/>
      <c r="XF304"/>
      <c r="XG304"/>
      <c r="XH304"/>
      <c r="XI304"/>
      <c r="XJ304"/>
      <c r="XK304"/>
      <c r="XL304"/>
      <c r="XM304"/>
      <c r="XN304"/>
      <c r="XO304"/>
      <c r="XP304"/>
      <c r="XQ304"/>
      <c r="XR304"/>
      <c r="XS304"/>
      <c r="XT304"/>
      <c r="XU304"/>
      <c r="XV304"/>
      <c r="XW304"/>
      <c r="XX304"/>
      <c r="XY304"/>
      <c r="XZ304"/>
      <c r="YA304"/>
      <c r="YB304"/>
      <c r="YC304"/>
      <c r="YD304"/>
      <c r="YE304"/>
      <c r="YF304"/>
      <c r="YG304"/>
      <c r="YH304"/>
      <c r="YI304"/>
      <c r="YJ304"/>
      <c r="YK304"/>
      <c r="YL304"/>
      <c r="YM304"/>
      <c r="YN304"/>
      <c r="YO304"/>
      <c r="YP304"/>
      <c r="YQ304"/>
      <c r="YR304"/>
      <c r="YS304"/>
      <c r="YT304"/>
      <c r="YU304"/>
      <c r="YV304"/>
      <c r="YW304"/>
      <c r="YX304"/>
      <c r="YY304"/>
      <c r="YZ304"/>
      <c r="ZA304"/>
      <c r="ZB304"/>
      <c r="ZC304"/>
      <c r="ZD304"/>
      <c r="ZE304"/>
      <c r="ZF304"/>
      <c r="ZG304"/>
      <c r="ZH304"/>
      <c r="ZI304"/>
      <c r="ZJ304"/>
      <c r="ZK304"/>
      <c r="ZL304"/>
      <c r="ZM304"/>
      <c r="ZN304"/>
      <c r="ZO304"/>
      <c r="ZP304"/>
      <c r="ZQ304"/>
      <c r="ZR304"/>
      <c r="ZS304"/>
      <c r="ZT304"/>
      <c r="ZU304"/>
      <c r="ZV304"/>
      <c r="ZW304"/>
      <c r="ZX304"/>
      <c r="ZY304"/>
      <c r="ZZ304"/>
      <c r="AAA304"/>
      <c r="AAB304"/>
      <c r="AAC304"/>
      <c r="AAD304"/>
      <c r="AAE304"/>
      <c r="AAF304"/>
      <c r="AAG304"/>
      <c r="AAH304"/>
      <c r="AAI304"/>
      <c r="AAJ304"/>
      <c r="AAK304"/>
      <c r="AAL304"/>
      <c r="AAM304"/>
      <c r="AAN304"/>
      <c r="AAO304"/>
      <c r="AAP304"/>
      <c r="AAQ304"/>
      <c r="AAR304"/>
      <c r="AAS304"/>
      <c r="AAT304"/>
      <c r="AAU304"/>
      <c r="AAV304"/>
      <c r="AAW304"/>
      <c r="AAX304"/>
      <c r="AAY304"/>
      <c r="AAZ304"/>
      <c r="ABA304"/>
      <c r="ABB304"/>
      <c r="ABC304"/>
      <c r="ABD304"/>
      <c r="ABE304"/>
      <c r="ABF304"/>
      <c r="ABG304"/>
      <c r="ABH304"/>
      <c r="ABI304"/>
      <c r="ABJ304"/>
      <c r="ABK304"/>
      <c r="ABL304"/>
      <c r="ABM304"/>
      <c r="ABN304"/>
      <c r="ABO304"/>
      <c r="ABP304"/>
      <c r="ABQ304"/>
      <c r="ABR304"/>
      <c r="ABS304"/>
      <c r="ABT304"/>
      <c r="ABU304"/>
      <c r="ABV304"/>
      <c r="ABW304"/>
      <c r="ABX304"/>
      <c r="ABY304"/>
      <c r="ABZ304"/>
      <c r="ACA304"/>
      <c r="ACB304"/>
      <c r="ACC304"/>
      <c r="ACD304"/>
      <c r="ACE304"/>
      <c r="ACF304"/>
      <c r="ACG304"/>
      <c r="ACH304"/>
      <c r="ACI304"/>
      <c r="ACJ304"/>
      <c r="ACK304"/>
      <c r="ACL304"/>
      <c r="ACM304"/>
      <c r="ACN304"/>
      <c r="ACO304"/>
      <c r="ACP304"/>
      <c r="ACQ304"/>
      <c r="ACR304"/>
      <c r="ACS304"/>
      <c r="ACT304"/>
      <c r="ACU304"/>
      <c r="ACV304"/>
      <c r="ACW304"/>
      <c r="ACX304"/>
      <c r="ACY304"/>
      <c r="ACZ304"/>
      <c r="ADA304"/>
      <c r="ADB304"/>
      <c r="ADC304"/>
      <c r="ADD304"/>
      <c r="ADE304"/>
      <c r="ADF304"/>
      <c r="ADG304"/>
      <c r="ADH304"/>
      <c r="ADI304"/>
      <c r="ADJ304"/>
      <c r="ADK304"/>
      <c r="ADL304"/>
      <c r="ADM304"/>
      <c r="ADN304"/>
      <c r="ADO304"/>
      <c r="ADP304"/>
      <c r="ADQ304"/>
      <c r="ADR304"/>
      <c r="ADS304"/>
      <c r="ADT304"/>
      <c r="ADU304"/>
      <c r="ADV304"/>
      <c r="ADW304"/>
      <c r="ADX304"/>
      <c r="ADY304"/>
      <c r="ADZ304"/>
      <c r="AEA304"/>
      <c r="AEB304"/>
      <c r="AEC304"/>
      <c r="AED304"/>
      <c r="AEE304"/>
      <c r="AEF304"/>
      <c r="AEG304"/>
      <c r="AEH304"/>
      <c r="AEI304"/>
      <c r="AEJ304"/>
      <c r="AEK304"/>
      <c r="AEL304"/>
      <c r="AEM304"/>
      <c r="AEN304"/>
      <c r="AEO304"/>
      <c r="AEP304"/>
      <c r="AEQ304"/>
      <c r="AER304"/>
      <c r="AES304"/>
      <c r="AET304"/>
      <c r="AEU304"/>
      <c r="AEV304"/>
      <c r="AEW304"/>
      <c r="AEX304"/>
      <c r="AEY304"/>
      <c r="AEZ304"/>
      <c r="AFA304"/>
      <c r="AFB304"/>
      <c r="AFC304"/>
      <c r="AFD304"/>
      <c r="AFE304"/>
      <c r="AFF304"/>
      <c r="AFG304"/>
      <c r="AFH304"/>
      <c r="AFI304"/>
      <c r="AFJ304"/>
      <c r="AFK304"/>
      <c r="AFL304"/>
      <c r="AFM304"/>
      <c r="AFN304"/>
      <c r="AFO304"/>
      <c r="AFP304"/>
      <c r="AFQ304"/>
      <c r="AFR304"/>
      <c r="AFS304"/>
      <c r="AFT304"/>
      <c r="AFU304"/>
      <c r="AFV304"/>
      <c r="AFW304"/>
      <c r="AFX304"/>
      <c r="AFY304"/>
      <c r="AFZ304"/>
      <c r="AGA304"/>
      <c r="AGB304"/>
      <c r="AGC304"/>
      <c r="AGD304"/>
      <c r="AGE304"/>
      <c r="AGF304"/>
      <c r="AGG304"/>
      <c r="AGH304"/>
      <c r="AGI304"/>
      <c r="AGJ304"/>
      <c r="AGK304"/>
      <c r="AGL304"/>
      <c r="AGM304"/>
      <c r="AGN304"/>
      <c r="AGO304"/>
      <c r="AGP304"/>
      <c r="AGQ304"/>
      <c r="AGR304"/>
      <c r="AGS304"/>
      <c r="AGT304"/>
      <c r="AGU304"/>
      <c r="AGV304"/>
      <c r="AGW304"/>
      <c r="AGX304"/>
      <c r="AGY304"/>
      <c r="AGZ304"/>
      <c r="AHA304"/>
      <c r="AHB304"/>
      <c r="AHC304"/>
      <c r="AHD304"/>
      <c r="AHE304"/>
      <c r="AHF304"/>
      <c r="AHG304"/>
      <c r="AHH304"/>
      <c r="AHI304"/>
      <c r="AHJ304"/>
      <c r="AHK304"/>
      <c r="AHL304"/>
      <c r="AHM304"/>
      <c r="AHN304"/>
      <c r="AHO304"/>
      <c r="AHP304"/>
      <c r="AHQ304"/>
      <c r="AHR304"/>
      <c r="AHS304"/>
      <c r="AHT304"/>
      <c r="AHU304"/>
      <c r="AHV304"/>
      <c r="AHW304"/>
      <c r="AHX304"/>
      <c r="AHY304"/>
      <c r="AHZ304"/>
      <c r="AIA304"/>
      <c r="AIB304"/>
      <c r="AIC304"/>
      <c r="AID304"/>
      <c r="AIE304"/>
      <c r="AIF304"/>
      <c r="AIG304"/>
      <c r="AIH304"/>
      <c r="AII304"/>
      <c r="AIJ304"/>
      <c r="AIK304"/>
      <c r="AIL304"/>
      <c r="AIM304"/>
      <c r="AIN304"/>
      <c r="AIO304"/>
      <c r="AIP304"/>
      <c r="AIQ304"/>
      <c r="AIR304"/>
      <c r="AIS304"/>
      <c r="AIT304"/>
      <c r="AIU304"/>
      <c r="AIV304"/>
      <c r="AIW304"/>
      <c r="AIX304"/>
      <c r="AIY304"/>
      <c r="AIZ304"/>
      <c r="AJA304"/>
      <c r="AJB304"/>
      <c r="AJC304"/>
      <c r="AJD304"/>
      <c r="AJE304"/>
      <c r="AJF304"/>
      <c r="AJG304"/>
      <c r="AJH304"/>
      <c r="AJI304"/>
      <c r="AJJ304"/>
      <c r="AJK304"/>
      <c r="AJL304"/>
      <c r="AJM304"/>
      <c r="AJN304"/>
      <c r="AJO304"/>
      <c r="AJP304"/>
      <c r="AJQ304"/>
      <c r="AJR304"/>
      <c r="AJS304"/>
      <c r="AJT304"/>
      <c r="AJU304"/>
      <c r="AJV304"/>
      <c r="AJW304"/>
      <c r="AJX304"/>
      <c r="AJY304"/>
      <c r="AJZ304"/>
      <c r="AKA304"/>
      <c r="AKB304"/>
      <c r="AKC304"/>
      <c r="AKD304"/>
      <c r="AKE304"/>
      <c r="AKF304"/>
      <c r="AKG304"/>
      <c r="AKH304"/>
      <c r="AKI304"/>
      <c r="AKJ304"/>
      <c r="AKK304"/>
      <c r="AKL304"/>
      <c r="AKM304"/>
      <c r="AKN304"/>
      <c r="AKO304"/>
      <c r="AKP304"/>
      <c r="AKQ304"/>
      <c r="AKR304"/>
      <c r="AKS304"/>
      <c r="AKT304"/>
      <c r="AKU304"/>
      <c r="AKV304"/>
      <c r="AKW304"/>
      <c r="AKX304"/>
      <c r="AKY304"/>
      <c r="AKZ304"/>
      <c r="ALA304"/>
      <c r="ALB304"/>
      <c r="ALC304"/>
      <c r="ALD304"/>
      <c r="ALE304"/>
      <c r="ALF304"/>
      <c r="ALG304"/>
      <c r="ALH304"/>
      <c r="ALI304"/>
      <c r="ALJ304"/>
      <c r="ALK304"/>
      <c r="ALL304"/>
      <c r="ALM304"/>
      <c r="ALN304"/>
      <c r="ALO304"/>
      <c r="ALP304"/>
      <c r="ALQ304"/>
      <c r="ALR304"/>
      <c r="ALS304"/>
      <c r="ALT304"/>
      <c r="ALU304"/>
      <c r="ALV304"/>
      <c r="ALW304"/>
      <c r="ALX304"/>
      <c r="ALY304"/>
      <c r="ALZ304"/>
      <c r="AMA304"/>
      <c r="AMB304"/>
      <c r="AMC304"/>
      <c r="AMD304"/>
      <c r="AME304"/>
      <c r="AMF304"/>
      <c r="AMG304"/>
    </row>
    <row r="305" spans="1:1021" ht="24.75" customHeight="1" x14ac:dyDescent="0.2">
      <c r="A305" s="114" t="s">
        <v>496</v>
      </c>
      <c r="B305" s="115" t="s">
        <v>305</v>
      </c>
      <c r="C305" s="121">
        <v>34686</v>
      </c>
      <c r="D305" s="117" t="s">
        <v>679</v>
      </c>
      <c r="E305" s="118" t="s">
        <v>500</v>
      </c>
      <c r="F305" s="102">
        <v>1</v>
      </c>
      <c r="G305" s="119">
        <v>12.0435</v>
      </c>
      <c r="H305" s="132"/>
      <c r="I305" s="120">
        <f t="shared" si="6"/>
        <v>0</v>
      </c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  <c r="IU305"/>
      <c r="IV305"/>
      <c r="IW305"/>
      <c r="IX305"/>
      <c r="IY305"/>
      <c r="IZ305"/>
      <c r="JA305"/>
      <c r="JB305"/>
      <c r="JC305"/>
      <c r="JD305"/>
      <c r="JE305"/>
      <c r="JF305"/>
      <c r="JG305"/>
      <c r="JH305"/>
      <c r="JI305"/>
      <c r="JJ305"/>
      <c r="JK305"/>
      <c r="JL305"/>
      <c r="JM305"/>
      <c r="JN305"/>
      <c r="JO305"/>
      <c r="JP305"/>
      <c r="JQ305"/>
      <c r="JR305"/>
      <c r="JS305"/>
      <c r="JT305"/>
      <c r="JU305"/>
      <c r="JV305"/>
      <c r="JW305"/>
      <c r="JX305"/>
      <c r="JY305"/>
      <c r="JZ305"/>
      <c r="KA305"/>
      <c r="KB305"/>
      <c r="KC305"/>
      <c r="KD305"/>
      <c r="KE305"/>
      <c r="KF305"/>
      <c r="KG305"/>
      <c r="KH305"/>
      <c r="KI305"/>
      <c r="KJ305"/>
      <c r="KK305"/>
      <c r="KL305"/>
      <c r="KM305"/>
      <c r="KN305"/>
      <c r="KO305"/>
      <c r="KP305"/>
      <c r="KQ305"/>
      <c r="KR305"/>
      <c r="KS305"/>
      <c r="KT305"/>
      <c r="KU305"/>
      <c r="KV305"/>
      <c r="KW305"/>
      <c r="KX305"/>
      <c r="KY305"/>
      <c r="KZ305"/>
      <c r="LA305"/>
      <c r="LB305"/>
      <c r="LC305"/>
      <c r="LD305"/>
      <c r="LE305"/>
      <c r="LF305"/>
      <c r="LG305"/>
      <c r="LH305"/>
      <c r="LI305"/>
      <c r="LJ305"/>
      <c r="LK305"/>
      <c r="LL305"/>
      <c r="LM305"/>
      <c r="LN305"/>
      <c r="LO305"/>
      <c r="LP305"/>
      <c r="LQ305"/>
      <c r="LR305"/>
      <c r="LS305"/>
      <c r="LT305"/>
      <c r="LU305"/>
      <c r="LV305"/>
      <c r="LW305"/>
      <c r="LX305"/>
      <c r="LY305"/>
      <c r="LZ305"/>
      <c r="MA305"/>
      <c r="MB305"/>
      <c r="MC305"/>
      <c r="MD305"/>
      <c r="ME305"/>
      <c r="MF305"/>
      <c r="MG305"/>
      <c r="MH305"/>
      <c r="MI305"/>
      <c r="MJ305"/>
      <c r="MK305"/>
      <c r="ML305"/>
      <c r="MM305"/>
      <c r="MN305"/>
      <c r="MO305"/>
      <c r="MP305"/>
      <c r="MQ305"/>
      <c r="MR305"/>
      <c r="MS305"/>
      <c r="MT305"/>
      <c r="MU305"/>
      <c r="MV305"/>
      <c r="MW305"/>
      <c r="MX305"/>
      <c r="MY305"/>
      <c r="MZ305"/>
      <c r="NA305"/>
      <c r="NB305"/>
      <c r="NC305"/>
      <c r="ND305"/>
      <c r="NE305"/>
      <c r="NF305"/>
      <c r="NG305"/>
      <c r="NH305"/>
      <c r="NI305"/>
      <c r="NJ305"/>
      <c r="NK305"/>
      <c r="NL305"/>
      <c r="NM305"/>
      <c r="NN305"/>
      <c r="NO305"/>
      <c r="NP305"/>
      <c r="NQ305"/>
      <c r="NR305"/>
      <c r="NS305"/>
      <c r="NT305"/>
      <c r="NU305"/>
      <c r="NV305"/>
      <c r="NW305"/>
      <c r="NX305"/>
      <c r="NY305"/>
      <c r="NZ305"/>
      <c r="OA305"/>
      <c r="OB305"/>
      <c r="OC305"/>
      <c r="OD305"/>
      <c r="OE305"/>
      <c r="OF305"/>
      <c r="OG305"/>
      <c r="OH305"/>
      <c r="OI305"/>
      <c r="OJ305"/>
      <c r="OK305"/>
      <c r="OL305"/>
      <c r="OM305"/>
      <c r="ON305"/>
      <c r="OO305"/>
      <c r="OP305"/>
      <c r="OQ305"/>
      <c r="OR305"/>
      <c r="OS305"/>
      <c r="OT305"/>
      <c r="OU305"/>
      <c r="OV305"/>
      <c r="OW305"/>
      <c r="OX305"/>
      <c r="OY305"/>
      <c r="OZ305"/>
      <c r="PA305"/>
      <c r="PB305"/>
      <c r="PC305"/>
      <c r="PD305"/>
      <c r="PE305"/>
      <c r="PF305"/>
      <c r="PG305"/>
      <c r="PH305"/>
      <c r="PI305"/>
      <c r="PJ305"/>
      <c r="PK305"/>
      <c r="PL305"/>
      <c r="PM305"/>
      <c r="PN305"/>
      <c r="PO305"/>
      <c r="PP305"/>
      <c r="PQ305"/>
      <c r="PR305"/>
      <c r="PS305"/>
      <c r="PT305"/>
      <c r="PU305"/>
      <c r="PV305"/>
      <c r="PW305"/>
      <c r="PX305"/>
      <c r="PY305"/>
      <c r="PZ305"/>
      <c r="QA305"/>
      <c r="QB305"/>
      <c r="QC305"/>
      <c r="QD305"/>
      <c r="QE305"/>
      <c r="QF305"/>
      <c r="QG305"/>
      <c r="QH305"/>
      <c r="QI305"/>
      <c r="QJ305"/>
      <c r="QK305"/>
      <c r="QL305"/>
      <c r="QM305"/>
      <c r="QN305"/>
      <c r="QO305"/>
      <c r="QP305"/>
      <c r="QQ305"/>
      <c r="QR305"/>
      <c r="QS305"/>
      <c r="QT305"/>
      <c r="QU305"/>
      <c r="QV305"/>
      <c r="QW305"/>
      <c r="QX305"/>
      <c r="QY305"/>
      <c r="QZ305"/>
      <c r="RA305"/>
      <c r="RB305"/>
      <c r="RC305"/>
      <c r="RD305"/>
      <c r="RE305"/>
      <c r="RF305"/>
      <c r="RG305"/>
      <c r="RH305"/>
      <c r="RI305"/>
      <c r="RJ305"/>
      <c r="RK305"/>
      <c r="RL305"/>
      <c r="RM305"/>
      <c r="RN305"/>
      <c r="RO305"/>
      <c r="RP305"/>
      <c r="RQ305"/>
      <c r="RR305"/>
      <c r="RS305"/>
      <c r="RT305"/>
      <c r="RU305"/>
      <c r="RV305"/>
      <c r="RW305"/>
      <c r="RX305"/>
      <c r="RY305"/>
      <c r="RZ305"/>
      <c r="SA305"/>
      <c r="SB305"/>
      <c r="SC305"/>
      <c r="SD305"/>
      <c r="SE305"/>
      <c r="SF305"/>
      <c r="SG305"/>
      <c r="SH305"/>
      <c r="SI305"/>
      <c r="SJ305"/>
      <c r="SK305"/>
      <c r="SL305"/>
      <c r="SM305"/>
      <c r="SN305"/>
      <c r="SO305"/>
      <c r="SP305"/>
      <c r="SQ305"/>
      <c r="SR305"/>
      <c r="SS305"/>
      <c r="ST305"/>
      <c r="SU305"/>
      <c r="SV305"/>
      <c r="SW305"/>
      <c r="SX305"/>
      <c r="SY305"/>
      <c r="SZ305"/>
      <c r="TA305"/>
      <c r="TB305"/>
      <c r="TC305"/>
      <c r="TD305"/>
      <c r="TE305"/>
      <c r="TF305"/>
      <c r="TG305"/>
      <c r="TH305"/>
      <c r="TI305"/>
      <c r="TJ305"/>
      <c r="TK305"/>
      <c r="TL305"/>
      <c r="TM305"/>
      <c r="TN305"/>
      <c r="TO305"/>
      <c r="TP305"/>
      <c r="TQ305"/>
      <c r="TR305"/>
      <c r="TS305"/>
      <c r="TT305"/>
      <c r="TU305"/>
      <c r="TV305"/>
      <c r="TW305"/>
      <c r="TX305"/>
      <c r="TY305"/>
      <c r="TZ305"/>
      <c r="UA305"/>
      <c r="UB305"/>
      <c r="UC305"/>
      <c r="UD305"/>
      <c r="UE305"/>
      <c r="UF305"/>
      <c r="UG305"/>
      <c r="UH305"/>
      <c r="UI305"/>
      <c r="UJ305"/>
      <c r="UK305"/>
      <c r="UL305"/>
      <c r="UM305"/>
      <c r="UN305"/>
      <c r="UO305"/>
      <c r="UP305"/>
      <c r="UQ305"/>
      <c r="UR305"/>
      <c r="US305"/>
      <c r="UT305"/>
      <c r="UU305"/>
      <c r="UV305"/>
      <c r="UW305"/>
      <c r="UX305"/>
      <c r="UY305"/>
      <c r="UZ305"/>
      <c r="VA305"/>
      <c r="VB305"/>
      <c r="VC305"/>
      <c r="VD305"/>
      <c r="VE305"/>
      <c r="VF305"/>
      <c r="VG305"/>
      <c r="VH305"/>
      <c r="VI305"/>
      <c r="VJ305"/>
      <c r="VK305"/>
      <c r="VL305"/>
      <c r="VM305"/>
      <c r="VN305"/>
      <c r="VO305"/>
      <c r="VP305"/>
      <c r="VQ305"/>
      <c r="VR305"/>
      <c r="VS305"/>
      <c r="VT305"/>
      <c r="VU305"/>
      <c r="VV305"/>
      <c r="VW305"/>
      <c r="VX305"/>
      <c r="VY305"/>
      <c r="VZ305"/>
      <c r="WA305"/>
      <c r="WB305"/>
      <c r="WC305"/>
      <c r="WD305"/>
      <c r="WE305"/>
      <c r="WF305"/>
      <c r="WG305"/>
      <c r="WH305"/>
      <c r="WI305"/>
      <c r="WJ305"/>
      <c r="WK305"/>
      <c r="WL305"/>
      <c r="WM305"/>
      <c r="WN305"/>
      <c r="WO305"/>
      <c r="WP305"/>
      <c r="WQ305"/>
      <c r="WR305"/>
      <c r="WS305"/>
      <c r="WT305"/>
      <c r="WU305"/>
      <c r="WV305"/>
      <c r="WW305"/>
      <c r="WX305"/>
      <c r="WY305"/>
      <c r="WZ305"/>
      <c r="XA305"/>
      <c r="XB305"/>
      <c r="XC305"/>
      <c r="XD305"/>
      <c r="XE305"/>
      <c r="XF305"/>
      <c r="XG305"/>
      <c r="XH305"/>
      <c r="XI305"/>
      <c r="XJ305"/>
      <c r="XK305"/>
      <c r="XL305"/>
      <c r="XM305"/>
      <c r="XN305"/>
      <c r="XO305"/>
      <c r="XP305"/>
      <c r="XQ305"/>
      <c r="XR305"/>
      <c r="XS305"/>
      <c r="XT305"/>
      <c r="XU305"/>
      <c r="XV305"/>
      <c r="XW305"/>
      <c r="XX305"/>
      <c r="XY305"/>
      <c r="XZ305"/>
      <c r="YA305"/>
      <c r="YB305"/>
      <c r="YC305"/>
      <c r="YD305"/>
      <c r="YE305"/>
      <c r="YF305"/>
      <c r="YG305"/>
      <c r="YH305"/>
      <c r="YI305"/>
      <c r="YJ305"/>
      <c r="YK305"/>
      <c r="YL305"/>
      <c r="YM305"/>
      <c r="YN305"/>
      <c r="YO305"/>
      <c r="YP305"/>
      <c r="YQ305"/>
      <c r="YR305"/>
      <c r="YS305"/>
      <c r="YT305"/>
      <c r="YU305"/>
      <c r="YV305"/>
      <c r="YW305"/>
      <c r="YX305"/>
      <c r="YY305"/>
      <c r="YZ305"/>
      <c r="ZA305"/>
      <c r="ZB305"/>
      <c r="ZC305"/>
      <c r="ZD305"/>
      <c r="ZE305"/>
      <c r="ZF305"/>
      <c r="ZG305"/>
      <c r="ZH305"/>
      <c r="ZI305"/>
      <c r="ZJ305"/>
      <c r="ZK305"/>
      <c r="ZL305"/>
      <c r="ZM305"/>
      <c r="ZN305"/>
      <c r="ZO305"/>
      <c r="ZP305"/>
      <c r="ZQ305"/>
      <c r="ZR305"/>
      <c r="ZS305"/>
      <c r="ZT305"/>
      <c r="ZU305"/>
      <c r="ZV305"/>
      <c r="ZW305"/>
      <c r="ZX305"/>
      <c r="ZY305"/>
      <c r="ZZ305"/>
      <c r="AAA305"/>
      <c r="AAB305"/>
      <c r="AAC305"/>
      <c r="AAD305"/>
      <c r="AAE305"/>
      <c r="AAF305"/>
      <c r="AAG305"/>
      <c r="AAH305"/>
      <c r="AAI305"/>
      <c r="AAJ305"/>
      <c r="AAK305"/>
      <c r="AAL305"/>
      <c r="AAM305"/>
      <c r="AAN305"/>
      <c r="AAO305"/>
      <c r="AAP305"/>
      <c r="AAQ305"/>
      <c r="AAR305"/>
      <c r="AAS305"/>
      <c r="AAT305"/>
      <c r="AAU305"/>
      <c r="AAV305"/>
      <c r="AAW305"/>
      <c r="AAX305"/>
      <c r="AAY305"/>
      <c r="AAZ305"/>
      <c r="ABA305"/>
      <c r="ABB305"/>
      <c r="ABC305"/>
      <c r="ABD305"/>
      <c r="ABE305"/>
      <c r="ABF305"/>
      <c r="ABG305"/>
      <c r="ABH305"/>
      <c r="ABI305"/>
      <c r="ABJ305"/>
      <c r="ABK305"/>
      <c r="ABL305"/>
      <c r="ABM305"/>
      <c r="ABN305"/>
      <c r="ABO305"/>
      <c r="ABP305"/>
      <c r="ABQ305"/>
      <c r="ABR305"/>
      <c r="ABS305"/>
      <c r="ABT305"/>
      <c r="ABU305"/>
      <c r="ABV305"/>
      <c r="ABW305"/>
      <c r="ABX305"/>
      <c r="ABY305"/>
      <c r="ABZ305"/>
      <c r="ACA305"/>
      <c r="ACB305"/>
      <c r="ACC305"/>
      <c r="ACD305"/>
      <c r="ACE305"/>
      <c r="ACF305"/>
      <c r="ACG305"/>
      <c r="ACH305"/>
      <c r="ACI305"/>
      <c r="ACJ305"/>
      <c r="ACK305"/>
      <c r="ACL305"/>
      <c r="ACM305"/>
      <c r="ACN305"/>
      <c r="ACO305"/>
      <c r="ACP305"/>
      <c r="ACQ305"/>
      <c r="ACR305"/>
      <c r="ACS305"/>
      <c r="ACT305"/>
      <c r="ACU305"/>
      <c r="ACV305"/>
      <c r="ACW305"/>
      <c r="ACX305"/>
      <c r="ACY305"/>
      <c r="ACZ305"/>
      <c r="ADA305"/>
      <c r="ADB305"/>
      <c r="ADC305"/>
      <c r="ADD305"/>
      <c r="ADE305"/>
      <c r="ADF305"/>
      <c r="ADG305"/>
      <c r="ADH305"/>
      <c r="ADI305"/>
      <c r="ADJ305"/>
      <c r="ADK305"/>
      <c r="ADL305"/>
      <c r="ADM305"/>
      <c r="ADN305"/>
      <c r="ADO305"/>
      <c r="ADP305"/>
      <c r="ADQ305"/>
      <c r="ADR305"/>
      <c r="ADS305"/>
      <c r="ADT305"/>
      <c r="ADU305"/>
      <c r="ADV305"/>
      <c r="ADW305"/>
      <c r="ADX305"/>
      <c r="ADY305"/>
      <c r="ADZ305"/>
      <c r="AEA305"/>
      <c r="AEB305"/>
      <c r="AEC305"/>
      <c r="AED305"/>
      <c r="AEE305"/>
      <c r="AEF305"/>
      <c r="AEG305"/>
      <c r="AEH305"/>
      <c r="AEI305"/>
      <c r="AEJ305"/>
      <c r="AEK305"/>
      <c r="AEL305"/>
      <c r="AEM305"/>
      <c r="AEN305"/>
      <c r="AEO305"/>
      <c r="AEP305"/>
      <c r="AEQ305"/>
      <c r="AER305"/>
      <c r="AES305"/>
      <c r="AET305"/>
      <c r="AEU305"/>
      <c r="AEV305"/>
      <c r="AEW305"/>
      <c r="AEX305"/>
      <c r="AEY305"/>
      <c r="AEZ305"/>
      <c r="AFA305"/>
      <c r="AFB305"/>
      <c r="AFC305"/>
      <c r="AFD305"/>
      <c r="AFE305"/>
      <c r="AFF305"/>
      <c r="AFG305"/>
      <c r="AFH305"/>
      <c r="AFI305"/>
      <c r="AFJ305"/>
      <c r="AFK305"/>
      <c r="AFL305"/>
      <c r="AFM305"/>
      <c r="AFN305"/>
      <c r="AFO305"/>
      <c r="AFP305"/>
      <c r="AFQ305"/>
      <c r="AFR305"/>
      <c r="AFS305"/>
      <c r="AFT305"/>
      <c r="AFU305"/>
      <c r="AFV305"/>
      <c r="AFW305"/>
      <c r="AFX305"/>
      <c r="AFY305"/>
      <c r="AFZ305"/>
      <c r="AGA305"/>
      <c r="AGB305"/>
      <c r="AGC305"/>
      <c r="AGD305"/>
      <c r="AGE305"/>
      <c r="AGF305"/>
      <c r="AGG305"/>
      <c r="AGH305"/>
      <c r="AGI305"/>
      <c r="AGJ305"/>
      <c r="AGK305"/>
      <c r="AGL305"/>
      <c r="AGM305"/>
      <c r="AGN305"/>
      <c r="AGO305"/>
      <c r="AGP305"/>
      <c r="AGQ305"/>
      <c r="AGR305"/>
      <c r="AGS305"/>
      <c r="AGT305"/>
      <c r="AGU305"/>
      <c r="AGV305"/>
      <c r="AGW305"/>
      <c r="AGX305"/>
      <c r="AGY305"/>
      <c r="AGZ305"/>
      <c r="AHA305"/>
      <c r="AHB305"/>
      <c r="AHC305"/>
      <c r="AHD305"/>
      <c r="AHE305"/>
      <c r="AHF305"/>
      <c r="AHG305"/>
      <c r="AHH305"/>
      <c r="AHI305"/>
      <c r="AHJ305"/>
      <c r="AHK305"/>
      <c r="AHL305"/>
      <c r="AHM305"/>
      <c r="AHN305"/>
      <c r="AHO305"/>
      <c r="AHP305"/>
      <c r="AHQ305"/>
      <c r="AHR305"/>
      <c r="AHS305"/>
      <c r="AHT305"/>
      <c r="AHU305"/>
      <c r="AHV305"/>
      <c r="AHW305"/>
      <c r="AHX305"/>
      <c r="AHY305"/>
      <c r="AHZ305"/>
      <c r="AIA305"/>
      <c r="AIB305"/>
      <c r="AIC305"/>
      <c r="AID305"/>
      <c r="AIE305"/>
      <c r="AIF305"/>
      <c r="AIG305"/>
      <c r="AIH305"/>
      <c r="AII305"/>
      <c r="AIJ305"/>
      <c r="AIK305"/>
      <c r="AIL305"/>
      <c r="AIM305"/>
      <c r="AIN305"/>
      <c r="AIO305"/>
      <c r="AIP305"/>
      <c r="AIQ305"/>
      <c r="AIR305"/>
      <c r="AIS305"/>
      <c r="AIT305"/>
      <c r="AIU305"/>
      <c r="AIV305"/>
      <c r="AIW305"/>
      <c r="AIX305"/>
      <c r="AIY305"/>
      <c r="AIZ305"/>
      <c r="AJA305"/>
      <c r="AJB305"/>
      <c r="AJC305"/>
      <c r="AJD305"/>
      <c r="AJE305"/>
      <c r="AJF305"/>
      <c r="AJG305"/>
      <c r="AJH305"/>
      <c r="AJI305"/>
      <c r="AJJ305"/>
      <c r="AJK305"/>
      <c r="AJL305"/>
      <c r="AJM305"/>
      <c r="AJN305"/>
      <c r="AJO305"/>
      <c r="AJP305"/>
      <c r="AJQ305"/>
      <c r="AJR305"/>
      <c r="AJS305"/>
      <c r="AJT305"/>
      <c r="AJU305"/>
      <c r="AJV305"/>
      <c r="AJW305"/>
      <c r="AJX305"/>
      <c r="AJY305"/>
      <c r="AJZ305"/>
      <c r="AKA305"/>
      <c r="AKB305"/>
      <c r="AKC305"/>
      <c r="AKD305"/>
      <c r="AKE305"/>
      <c r="AKF305"/>
      <c r="AKG305"/>
      <c r="AKH305"/>
      <c r="AKI305"/>
      <c r="AKJ305"/>
      <c r="AKK305"/>
      <c r="AKL305"/>
      <c r="AKM305"/>
      <c r="AKN305"/>
      <c r="AKO305"/>
      <c r="AKP305"/>
      <c r="AKQ305"/>
      <c r="AKR305"/>
      <c r="AKS305"/>
      <c r="AKT305"/>
      <c r="AKU305"/>
      <c r="AKV305"/>
      <c r="AKW305"/>
      <c r="AKX305"/>
      <c r="AKY305"/>
      <c r="AKZ305"/>
      <c r="ALA305"/>
      <c r="ALB305"/>
      <c r="ALC305"/>
      <c r="ALD305"/>
      <c r="ALE305"/>
      <c r="ALF305"/>
      <c r="ALG305"/>
      <c r="ALH305"/>
      <c r="ALI305"/>
      <c r="ALJ305"/>
      <c r="ALK305"/>
      <c r="ALL305"/>
      <c r="ALM305"/>
      <c r="ALN305"/>
      <c r="ALO305"/>
      <c r="ALP305"/>
      <c r="ALQ305"/>
      <c r="ALR305"/>
      <c r="ALS305"/>
      <c r="ALT305"/>
      <c r="ALU305"/>
      <c r="ALV305"/>
      <c r="ALW305"/>
      <c r="ALX305"/>
      <c r="ALY305"/>
      <c r="ALZ305"/>
      <c r="AMA305"/>
      <c r="AMB305"/>
      <c r="AMC305"/>
      <c r="AMD305"/>
      <c r="AME305"/>
      <c r="AMF305"/>
      <c r="AMG305"/>
    </row>
    <row r="306" spans="1:1021" ht="24.75" customHeight="1" x14ac:dyDescent="0.2">
      <c r="A306" s="114" t="s">
        <v>496</v>
      </c>
      <c r="B306" s="115" t="s">
        <v>305</v>
      </c>
      <c r="C306" s="121">
        <v>1575</v>
      </c>
      <c r="D306" s="117" t="s">
        <v>771</v>
      </c>
      <c r="E306" s="118" t="s">
        <v>500</v>
      </c>
      <c r="F306" s="102">
        <v>1</v>
      </c>
      <c r="G306" s="119">
        <v>12.0435</v>
      </c>
      <c r="H306" s="132"/>
      <c r="I306" s="120">
        <f t="shared" si="6"/>
        <v>0</v>
      </c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  <c r="IP306"/>
      <c r="IQ306"/>
      <c r="IR306"/>
      <c r="IS306"/>
      <c r="IT306"/>
      <c r="IU306"/>
      <c r="IV306"/>
      <c r="IW306"/>
      <c r="IX306"/>
      <c r="IY306"/>
      <c r="IZ306"/>
      <c r="JA306"/>
      <c r="JB306"/>
      <c r="JC306"/>
      <c r="JD306"/>
      <c r="JE306"/>
      <c r="JF306"/>
      <c r="JG306"/>
      <c r="JH306"/>
      <c r="JI306"/>
      <c r="JJ306"/>
      <c r="JK306"/>
      <c r="JL306"/>
      <c r="JM306"/>
      <c r="JN306"/>
      <c r="JO306"/>
      <c r="JP306"/>
      <c r="JQ306"/>
      <c r="JR306"/>
      <c r="JS306"/>
      <c r="JT306"/>
      <c r="JU306"/>
      <c r="JV306"/>
      <c r="JW306"/>
      <c r="JX306"/>
      <c r="JY306"/>
      <c r="JZ306"/>
      <c r="KA306"/>
      <c r="KB306"/>
      <c r="KC306"/>
      <c r="KD306"/>
      <c r="KE306"/>
      <c r="KF306"/>
      <c r="KG306"/>
      <c r="KH306"/>
      <c r="KI306"/>
      <c r="KJ306"/>
      <c r="KK306"/>
      <c r="KL306"/>
      <c r="KM306"/>
      <c r="KN306"/>
      <c r="KO306"/>
      <c r="KP306"/>
      <c r="KQ306"/>
      <c r="KR306"/>
      <c r="KS306"/>
      <c r="KT306"/>
      <c r="KU306"/>
      <c r="KV306"/>
      <c r="KW306"/>
      <c r="KX306"/>
      <c r="KY306"/>
      <c r="KZ306"/>
      <c r="LA306"/>
      <c r="LB306"/>
      <c r="LC306"/>
      <c r="LD306"/>
      <c r="LE306"/>
      <c r="LF306"/>
      <c r="LG306"/>
      <c r="LH306"/>
      <c r="LI306"/>
      <c r="LJ306"/>
      <c r="LK306"/>
      <c r="LL306"/>
      <c r="LM306"/>
      <c r="LN306"/>
      <c r="LO306"/>
      <c r="LP306"/>
      <c r="LQ306"/>
      <c r="LR306"/>
      <c r="LS306"/>
      <c r="LT306"/>
      <c r="LU306"/>
      <c r="LV306"/>
      <c r="LW306"/>
      <c r="LX306"/>
      <c r="LY306"/>
      <c r="LZ306"/>
      <c r="MA306"/>
      <c r="MB306"/>
      <c r="MC306"/>
      <c r="MD306"/>
      <c r="ME306"/>
      <c r="MF306"/>
      <c r="MG306"/>
      <c r="MH306"/>
      <c r="MI306"/>
      <c r="MJ306"/>
      <c r="MK306"/>
      <c r="ML306"/>
      <c r="MM306"/>
      <c r="MN306"/>
      <c r="MO306"/>
      <c r="MP306"/>
      <c r="MQ306"/>
      <c r="MR306"/>
      <c r="MS306"/>
      <c r="MT306"/>
      <c r="MU306"/>
      <c r="MV306"/>
      <c r="MW306"/>
      <c r="MX306"/>
      <c r="MY306"/>
      <c r="MZ306"/>
      <c r="NA306"/>
      <c r="NB306"/>
      <c r="NC306"/>
      <c r="ND306"/>
      <c r="NE306"/>
      <c r="NF306"/>
      <c r="NG306"/>
      <c r="NH306"/>
      <c r="NI306"/>
      <c r="NJ306"/>
      <c r="NK306"/>
      <c r="NL306"/>
      <c r="NM306"/>
      <c r="NN306"/>
      <c r="NO306"/>
      <c r="NP306"/>
      <c r="NQ306"/>
      <c r="NR306"/>
      <c r="NS306"/>
      <c r="NT306"/>
      <c r="NU306"/>
      <c r="NV306"/>
      <c r="NW306"/>
      <c r="NX306"/>
      <c r="NY306"/>
      <c r="NZ306"/>
      <c r="OA306"/>
      <c r="OB306"/>
      <c r="OC306"/>
      <c r="OD306"/>
      <c r="OE306"/>
      <c r="OF306"/>
      <c r="OG306"/>
      <c r="OH306"/>
      <c r="OI306"/>
      <c r="OJ306"/>
      <c r="OK306"/>
      <c r="OL306"/>
      <c r="OM306"/>
      <c r="ON306"/>
      <c r="OO306"/>
      <c r="OP306"/>
      <c r="OQ306"/>
      <c r="OR306"/>
      <c r="OS306"/>
      <c r="OT306"/>
      <c r="OU306"/>
      <c r="OV306"/>
      <c r="OW306"/>
      <c r="OX306"/>
      <c r="OY306"/>
      <c r="OZ306"/>
      <c r="PA306"/>
      <c r="PB306"/>
      <c r="PC306"/>
      <c r="PD306"/>
      <c r="PE306"/>
      <c r="PF306"/>
      <c r="PG306"/>
      <c r="PH306"/>
      <c r="PI306"/>
      <c r="PJ306"/>
      <c r="PK306"/>
      <c r="PL306"/>
      <c r="PM306"/>
      <c r="PN306"/>
      <c r="PO306"/>
      <c r="PP306"/>
      <c r="PQ306"/>
      <c r="PR306"/>
      <c r="PS306"/>
      <c r="PT306"/>
      <c r="PU306"/>
      <c r="PV306"/>
      <c r="PW306"/>
      <c r="PX306"/>
      <c r="PY306"/>
      <c r="PZ306"/>
      <c r="QA306"/>
      <c r="QB306"/>
      <c r="QC306"/>
      <c r="QD306"/>
      <c r="QE306"/>
      <c r="QF306"/>
      <c r="QG306"/>
      <c r="QH306"/>
      <c r="QI306"/>
      <c r="QJ306"/>
      <c r="QK306"/>
      <c r="QL306"/>
      <c r="QM306"/>
      <c r="QN306"/>
      <c r="QO306"/>
      <c r="QP306"/>
      <c r="QQ306"/>
      <c r="QR306"/>
      <c r="QS306"/>
      <c r="QT306"/>
      <c r="QU306"/>
      <c r="QV306"/>
      <c r="QW306"/>
      <c r="QX306"/>
      <c r="QY306"/>
      <c r="QZ306"/>
      <c r="RA306"/>
      <c r="RB306"/>
      <c r="RC306"/>
      <c r="RD306"/>
      <c r="RE306"/>
      <c r="RF306"/>
      <c r="RG306"/>
      <c r="RH306"/>
      <c r="RI306"/>
      <c r="RJ306"/>
      <c r="RK306"/>
      <c r="RL306"/>
      <c r="RM306"/>
      <c r="RN306"/>
      <c r="RO306"/>
      <c r="RP306"/>
      <c r="RQ306"/>
      <c r="RR306"/>
      <c r="RS306"/>
      <c r="RT306"/>
      <c r="RU306"/>
      <c r="RV306"/>
      <c r="RW306"/>
      <c r="RX306"/>
      <c r="RY306"/>
      <c r="RZ306"/>
      <c r="SA306"/>
      <c r="SB306"/>
      <c r="SC306"/>
      <c r="SD306"/>
      <c r="SE306"/>
      <c r="SF306"/>
      <c r="SG306"/>
      <c r="SH306"/>
      <c r="SI306"/>
      <c r="SJ306"/>
      <c r="SK306"/>
      <c r="SL306"/>
      <c r="SM306"/>
      <c r="SN306"/>
      <c r="SO306"/>
      <c r="SP306"/>
      <c r="SQ306"/>
      <c r="SR306"/>
      <c r="SS306"/>
      <c r="ST306"/>
      <c r="SU306"/>
      <c r="SV306"/>
      <c r="SW306"/>
      <c r="SX306"/>
      <c r="SY306"/>
      <c r="SZ306"/>
      <c r="TA306"/>
      <c r="TB306"/>
      <c r="TC306"/>
      <c r="TD306"/>
      <c r="TE306"/>
      <c r="TF306"/>
      <c r="TG306"/>
      <c r="TH306"/>
      <c r="TI306"/>
      <c r="TJ306"/>
      <c r="TK306"/>
      <c r="TL306"/>
      <c r="TM306"/>
      <c r="TN306"/>
      <c r="TO306"/>
      <c r="TP306"/>
      <c r="TQ306"/>
      <c r="TR306"/>
      <c r="TS306"/>
      <c r="TT306"/>
      <c r="TU306"/>
      <c r="TV306"/>
      <c r="TW306"/>
      <c r="TX306"/>
      <c r="TY306"/>
      <c r="TZ306"/>
      <c r="UA306"/>
      <c r="UB306"/>
      <c r="UC306"/>
      <c r="UD306"/>
      <c r="UE306"/>
      <c r="UF306"/>
      <c r="UG306"/>
      <c r="UH306"/>
      <c r="UI306"/>
      <c r="UJ306"/>
      <c r="UK306"/>
      <c r="UL306"/>
      <c r="UM306"/>
      <c r="UN306"/>
      <c r="UO306"/>
      <c r="UP306"/>
      <c r="UQ306"/>
      <c r="UR306"/>
      <c r="US306"/>
      <c r="UT306"/>
      <c r="UU306"/>
      <c r="UV306"/>
      <c r="UW306"/>
      <c r="UX306"/>
      <c r="UY306"/>
      <c r="UZ306"/>
      <c r="VA306"/>
      <c r="VB306"/>
      <c r="VC306"/>
      <c r="VD306"/>
      <c r="VE306"/>
      <c r="VF306"/>
      <c r="VG306"/>
      <c r="VH306"/>
      <c r="VI306"/>
      <c r="VJ306"/>
      <c r="VK306"/>
      <c r="VL306"/>
      <c r="VM306"/>
      <c r="VN306"/>
      <c r="VO306"/>
      <c r="VP306"/>
      <c r="VQ306"/>
      <c r="VR306"/>
      <c r="VS306"/>
      <c r="VT306"/>
      <c r="VU306"/>
      <c r="VV306"/>
      <c r="VW306"/>
      <c r="VX306"/>
      <c r="VY306"/>
      <c r="VZ306"/>
      <c r="WA306"/>
      <c r="WB306"/>
      <c r="WC306"/>
      <c r="WD306"/>
      <c r="WE306"/>
      <c r="WF306"/>
      <c r="WG306"/>
      <c r="WH306"/>
      <c r="WI306"/>
      <c r="WJ306"/>
      <c r="WK306"/>
      <c r="WL306"/>
      <c r="WM306"/>
      <c r="WN306"/>
      <c r="WO306"/>
      <c r="WP306"/>
      <c r="WQ306"/>
      <c r="WR306"/>
      <c r="WS306"/>
      <c r="WT306"/>
      <c r="WU306"/>
      <c r="WV306"/>
      <c r="WW306"/>
      <c r="WX306"/>
      <c r="WY306"/>
      <c r="WZ306"/>
      <c r="XA306"/>
      <c r="XB306"/>
      <c r="XC306"/>
      <c r="XD306"/>
      <c r="XE306"/>
      <c r="XF306"/>
      <c r="XG306"/>
      <c r="XH306"/>
      <c r="XI306"/>
      <c r="XJ306"/>
      <c r="XK306"/>
      <c r="XL306"/>
      <c r="XM306"/>
      <c r="XN306"/>
      <c r="XO306"/>
      <c r="XP306"/>
      <c r="XQ306"/>
      <c r="XR306"/>
      <c r="XS306"/>
      <c r="XT306"/>
      <c r="XU306"/>
      <c r="XV306"/>
      <c r="XW306"/>
      <c r="XX306"/>
      <c r="XY306"/>
      <c r="XZ306"/>
      <c r="YA306"/>
      <c r="YB306"/>
      <c r="YC306"/>
      <c r="YD306"/>
      <c r="YE306"/>
      <c r="YF306"/>
      <c r="YG306"/>
      <c r="YH306"/>
      <c r="YI306"/>
      <c r="YJ306"/>
      <c r="YK306"/>
      <c r="YL306"/>
      <c r="YM306"/>
      <c r="YN306"/>
      <c r="YO306"/>
      <c r="YP306"/>
      <c r="YQ306"/>
      <c r="YR306"/>
      <c r="YS306"/>
      <c r="YT306"/>
      <c r="YU306"/>
      <c r="YV306"/>
      <c r="YW306"/>
      <c r="YX306"/>
      <c r="YY306"/>
      <c r="YZ306"/>
      <c r="ZA306"/>
      <c r="ZB306"/>
      <c r="ZC306"/>
      <c r="ZD306"/>
      <c r="ZE306"/>
      <c r="ZF306"/>
      <c r="ZG306"/>
      <c r="ZH306"/>
      <c r="ZI306"/>
      <c r="ZJ306"/>
      <c r="ZK306"/>
      <c r="ZL306"/>
      <c r="ZM306"/>
      <c r="ZN306"/>
      <c r="ZO306"/>
      <c r="ZP306"/>
      <c r="ZQ306"/>
      <c r="ZR306"/>
      <c r="ZS306"/>
      <c r="ZT306"/>
      <c r="ZU306"/>
      <c r="ZV306"/>
      <c r="ZW306"/>
      <c r="ZX306"/>
      <c r="ZY306"/>
      <c r="ZZ306"/>
      <c r="AAA306"/>
      <c r="AAB306"/>
      <c r="AAC306"/>
      <c r="AAD306"/>
      <c r="AAE306"/>
      <c r="AAF306"/>
      <c r="AAG306"/>
      <c r="AAH306"/>
      <c r="AAI306"/>
      <c r="AAJ306"/>
      <c r="AAK306"/>
      <c r="AAL306"/>
      <c r="AAM306"/>
      <c r="AAN306"/>
      <c r="AAO306"/>
      <c r="AAP306"/>
      <c r="AAQ306"/>
      <c r="AAR306"/>
      <c r="AAS306"/>
      <c r="AAT306"/>
      <c r="AAU306"/>
      <c r="AAV306"/>
      <c r="AAW306"/>
      <c r="AAX306"/>
      <c r="AAY306"/>
      <c r="AAZ306"/>
      <c r="ABA306"/>
      <c r="ABB306"/>
      <c r="ABC306"/>
      <c r="ABD306"/>
      <c r="ABE306"/>
      <c r="ABF306"/>
      <c r="ABG306"/>
      <c r="ABH306"/>
      <c r="ABI306"/>
      <c r="ABJ306"/>
      <c r="ABK306"/>
      <c r="ABL306"/>
      <c r="ABM306"/>
      <c r="ABN306"/>
      <c r="ABO306"/>
      <c r="ABP306"/>
      <c r="ABQ306"/>
      <c r="ABR306"/>
      <c r="ABS306"/>
      <c r="ABT306"/>
      <c r="ABU306"/>
      <c r="ABV306"/>
      <c r="ABW306"/>
      <c r="ABX306"/>
      <c r="ABY306"/>
      <c r="ABZ306"/>
      <c r="ACA306"/>
      <c r="ACB306"/>
      <c r="ACC306"/>
      <c r="ACD306"/>
      <c r="ACE306"/>
      <c r="ACF306"/>
      <c r="ACG306"/>
      <c r="ACH306"/>
      <c r="ACI306"/>
      <c r="ACJ306"/>
      <c r="ACK306"/>
      <c r="ACL306"/>
      <c r="ACM306"/>
      <c r="ACN306"/>
      <c r="ACO306"/>
      <c r="ACP306"/>
      <c r="ACQ306"/>
      <c r="ACR306"/>
      <c r="ACS306"/>
      <c r="ACT306"/>
      <c r="ACU306"/>
      <c r="ACV306"/>
      <c r="ACW306"/>
      <c r="ACX306"/>
      <c r="ACY306"/>
      <c r="ACZ306"/>
      <c r="ADA306"/>
      <c r="ADB306"/>
      <c r="ADC306"/>
      <c r="ADD306"/>
      <c r="ADE306"/>
      <c r="ADF306"/>
      <c r="ADG306"/>
      <c r="ADH306"/>
      <c r="ADI306"/>
      <c r="ADJ306"/>
      <c r="ADK306"/>
      <c r="ADL306"/>
      <c r="ADM306"/>
      <c r="ADN306"/>
      <c r="ADO306"/>
      <c r="ADP306"/>
      <c r="ADQ306"/>
      <c r="ADR306"/>
      <c r="ADS306"/>
      <c r="ADT306"/>
      <c r="ADU306"/>
      <c r="ADV306"/>
      <c r="ADW306"/>
      <c r="ADX306"/>
      <c r="ADY306"/>
      <c r="ADZ306"/>
      <c r="AEA306"/>
      <c r="AEB306"/>
      <c r="AEC306"/>
      <c r="AED306"/>
      <c r="AEE306"/>
      <c r="AEF306"/>
      <c r="AEG306"/>
      <c r="AEH306"/>
      <c r="AEI306"/>
      <c r="AEJ306"/>
      <c r="AEK306"/>
      <c r="AEL306"/>
      <c r="AEM306"/>
      <c r="AEN306"/>
      <c r="AEO306"/>
      <c r="AEP306"/>
      <c r="AEQ306"/>
      <c r="AER306"/>
      <c r="AES306"/>
      <c r="AET306"/>
      <c r="AEU306"/>
      <c r="AEV306"/>
      <c r="AEW306"/>
      <c r="AEX306"/>
      <c r="AEY306"/>
      <c r="AEZ306"/>
      <c r="AFA306"/>
      <c r="AFB306"/>
      <c r="AFC306"/>
      <c r="AFD306"/>
      <c r="AFE306"/>
      <c r="AFF306"/>
      <c r="AFG306"/>
      <c r="AFH306"/>
      <c r="AFI306"/>
      <c r="AFJ306"/>
      <c r="AFK306"/>
      <c r="AFL306"/>
      <c r="AFM306"/>
      <c r="AFN306"/>
      <c r="AFO306"/>
      <c r="AFP306"/>
      <c r="AFQ306"/>
      <c r="AFR306"/>
      <c r="AFS306"/>
      <c r="AFT306"/>
      <c r="AFU306"/>
      <c r="AFV306"/>
      <c r="AFW306"/>
      <c r="AFX306"/>
      <c r="AFY306"/>
      <c r="AFZ306"/>
      <c r="AGA306"/>
      <c r="AGB306"/>
      <c r="AGC306"/>
      <c r="AGD306"/>
      <c r="AGE306"/>
      <c r="AGF306"/>
      <c r="AGG306"/>
      <c r="AGH306"/>
      <c r="AGI306"/>
      <c r="AGJ306"/>
      <c r="AGK306"/>
      <c r="AGL306"/>
      <c r="AGM306"/>
      <c r="AGN306"/>
      <c r="AGO306"/>
      <c r="AGP306"/>
      <c r="AGQ306"/>
      <c r="AGR306"/>
      <c r="AGS306"/>
      <c r="AGT306"/>
      <c r="AGU306"/>
      <c r="AGV306"/>
      <c r="AGW306"/>
      <c r="AGX306"/>
      <c r="AGY306"/>
      <c r="AGZ306"/>
      <c r="AHA306"/>
      <c r="AHB306"/>
      <c r="AHC306"/>
      <c r="AHD306"/>
      <c r="AHE306"/>
      <c r="AHF306"/>
      <c r="AHG306"/>
      <c r="AHH306"/>
      <c r="AHI306"/>
      <c r="AHJ306"/>
      <c r="AHK306"/>
      <c r="AHL306"/>
      <c r="AHM306"/>
      <c r="AHN306"/>
      <c r="AHO306"/>
      <c r="AHP306"/>
      <c r="AHQ306"/>
      <c r="AHR306"/>
      <c r="AHS306"/>
      <c r="AHT306"/>
      <c r="AHU306"/>
      <c r="AHV306"/>
      <c r="AHW306"/>
      <c r="AHX306"/>
      <c r="AHY306"/>
      <c r="AHZ306"/>
      <c r="AIA306"/>
      <c r="AIB306"/>
      <c r="AIC306"/>
      <c r="AID306"/>
      <c r="AIE306"/>
      <c r="AIF306"/>
      <c r="AIG306"/>
      <c r="AIH306"/>
      <c r="AII306"/>
      <c r="AIJ306"/>
      <c r="AIK306"/>
      <c r="AIL306"/>
      <c r="AIM306"/>
      <c r="AIN306"/>
      <c r="AIO306"/>
      <c r="AIP306"/>
      <c r="AIQ306"/>
      <c r="AIR306"/>
      <c r="AIS306"/>
      <c r="AIT306"/>
      <c r="AIU306"/>
      <c r="AIV306"/>
      <c r="AIW306"/>
      <c r="AIX306"/>
      <c r="AIY306"/>
      <c r="AIZ306"/>
      <c r="AJA306"/>
      <c r="AJB306"/>
      <c r="AJC306"/>
      <c r="AJD306"/>
      <c r="AJE306"/>
      <c r="AJF306"/>
      <c r="AJG306"/>
      <c r="AJH306"/>
      <c r="AJI306"/>
      <c r="AJJ306"/>
      <c r="AJK306"/>
      <c r="AJL306"/>
      <c r="AJM306"/>
      <c r="AJN306"/>
      <c r="AJO306"/>
      <c r="AJP306"/>
      <c r="AJQ306"/>
      <c r="AJR306"/>
      <c r="AJS306"/>
      <c r="AJT306"/>
      <c r="AJU306"/>
      <c r="AJV306"/>
      <c r="AJW306"/>
      <c r="AJX306"/>
      <c r="AJY306"/>
      <c r="AJZ306"/>
      <c r="AKA306"/>
      <c r="AKB306"/>
      <c r="AKC306"/>
      <c r="AKD306"/>
      <c r="AKE306"/>
      <c r="AKF306"/>
      <c r="AKG306"/>
      <c r="AKH306"/>
      <c r="AKI306"/>
      <c r="AKJ306"/>
      <c r="AKK306"/>
      <c r="AKL306"/>
      <c r="AKM306"/>
      <c r="AKN306"/>
      <c r="AKO306"/>
      <c r="AKP306"/>
      <c r="AKQ306"/>
      <c r="AKR306"/>
      <c r="AKS306"/>
      <c r="AKT306"/>
      <c r="AKU306"/>
      <c r="AKV306"/>
      <c r="AKW306"/>
      <c r="AKX306"/>
      <c r="AKY306"/>
      <c r="AKZ306"/>
      <c r="ALA306"/>
      <c r="ALB306"/>
      <c r="ALC306"/>
      <c r="ALD306"/>
      <c r="ALE306"/>
      <c r="ALF306"/>
      <c r="ALG306"/>
      <c r="ALH306"/>
      <c r="ALI306"/>
      <c r="ALJ306"/>
      <c r="ALK306"/>
      <c r="ALL306"/>
      <c r="ALM306"/>
      <c r="ALN306"/>
      <c r="ALO306"/>
      <c r="ALP306"/>
      <c r="ALQ306"/>
      <c r="ALR306"/>
      <c r="ALS306"/>
      <c r="ALT306"/>
      <c r="ALU306"/>
      <c r="ALV306"/>
      <c r="ALW306"/>
      <c r="ALX306"/>
      <c r="ALY306"/>
      <c r="ALZ306"/>
      <c r="AMA306"/>
      <c r="AMB306"/>
      <c r="AMC306"/>
      <c r="AMD306"/>
      <c r="AME306"/>
      <c r="AMF306"/>
      <c r="AMG306"/>
    </row>
    <row r="307" spans="1:1021" ht="24.75" customHeight="1" x14ac:dyDescent="0.2">
      <c r="A307" s="114">
        <v>276</v>
      </c>
      <c r="B307" s="48" t="s">
        <v>335</v>
      </c>
      <c r="C307" s="48">
        <v>1</v>
      </c>
      <c r="D307" s="117" t="s">
        <v>795</v>
      </c>
      <c r="E307" s="102" t="s">
        <v>796</v>
      </c>
      <c r="F307" s="102">
        <v>1</v>
      </c>
      <c r="G307" s="119">
        <v>0</v>
      </c>
      <c r="H307" s="132"/>
      <c r="I307" s="120">
        <f t="shared" si="6"/>
        <v>0</v>
      </c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  <c r="II307"/>
      <c r="IJ307"/>
      <c r="IK307"/>
      <c r="IL307"/>
      <c r="IM307"/>
      <c r="IN307"/>
      <c r="IO307"/>
      <c r="IP307"/>
      <c r="IQ307"/>
      <c r="IR307"/>
      <c r="IS307"/>
      <c r="IT307"/>
      <c r="IU307"/>
      <c r="IV307"/>
      <c r="IW307"/>
      <c r="IX307"/>
      <c r="IY307"/>
      <c r="IZ307"/>
      <c r="JA307"/>
      <c r="JB307"/>
      <c r="JC307"/>
      <c r="JD307"/>
      <c r="JE307"/>
      <c r="JF307"/>
      <c r="JG307"/>
      <c r="JH307"/>
      <c r="JI307"/>
      <c r="JJ307"/>
      <c r="JK307"/>
      <c r="JL307"/>
      <c r="JM307"/>
      <c r="JN307"/>
      <c r="JO307"/>
      <c r="JP307"/>
      <c r="JQ307"/>
      <c r="JR307"/>
      <c r="JS307"/>
      <c r="JT307"/>
      <c r="JU307"/>
      <c r="JV307"/>
      <c r="JW307"/>
      <c r="JX307"/>
      <c r="JY307"/>
      <c r="JZ307"/>
      <c r="KA307"/>
      <c r="KB307"/>
      <c r="KC307"/>
      <c r="KD307"/>
      <c r="KE307"/>
      <c r="KF307"/>
      <c r="KG307"/>
      <c r="KH307"/>
      <c r="KI307"/>
      <c r="KJ307"/>
      <c r="KK307"/>
      <c r="KL307"/>
      <c r="KM307"/>
      <c r="KN307"/>
      <c r="KO307"/>
      <c r="KP307"/>
      <c r="KQ307"/>
      <c r="KR307"/>
      <c r="KS307"/>
      <c r="KT307"/>
      <c r="KU307"/>
      <c r="KV307"/>
      <c r="KW307"/>
      <c r="KX307"/>
      <c r="KY307"/>
      <c r="KZ307"/>
      <c r="LA307"/>
      <c r="LB307"/>
      <c r="LC307"/>
      <c r="LD307"/>
      <c r="LE307"/>
      <c r="LF307"/>
      <c r="LG307"/>
      <c r="LH307"/>
      <c r="LI307"/>
      <c r="LJ307"/>
      <c r="LK307"/>
      <c r="LL307"/>
      <c r="LM307"/>
      <c r="LN307"/>
      <c r="LO307"/>
      <c r="LP307"/>
      <c r="LQ307"/>
      <c r="LR307"/>
      <c r="LS307"/>
      <c r="LT307"/>
      <c r="LU307"/>
      <c r="LV307"/>
      <c r="LW307"/>
      <c r="LX307"/>
      <c r="LY307"/>
      <c r="LZ307"/>
      <c r="MA307"/>
      <c r="MB307"/>
      <c r="MC307"/>
      <c r="MD307"/>
      <c r="ME307"/>
      <c r="MF307"/>
      <c r="MG307"/>
      <c r="MH307"/>
      <c r="MI307"/>
      <c r="MJ307"/>
      <c r="MK307"/>
      <c r="ML307"/>
      <c r="MM307"/>
      <c r="MN307"/>
      <c r="MO307"/>
      <c r="MP307"/>
      <c r="MQ307"/>
      <c r="MR307"/>
      <c r="MS307"/>
      <c r="MT307"/>
      <c r="MU307"/>
      <c r="MV307"/>
      <c r="MW307"/>
      <c r="MX307"/>
      <c r="MY307"/>
      <c r="MZ307"/>
      <c r="NA307"/>
      <c r="NB307"/>
      <c r="NC307"/>
      <c r="ND307"/>
      <c r="NE307"/>
      <c r="NF307"/>
      <c r="NG307"/>
      <c r="NH307"/>
      <c r="NI307"/>
      <c r="NJ307"/>
      <c r="NK307"/>
      <c r="NL307"/>
      <c r="NM307"/>
      <c r="NN307"/>
      <c r="NO307"/>
      <c r="NP307"/>
      <c r="NQ307"/>
      <c r="NR307"/>
      <c r="NS307"/>
      <c r="NT307"/>
      <c r="NU307"/>
      <c r="NV307"/>
      <c r="NW307"/>
      <c r="NX307"/>
      <c r="NY307"/>
      <c r="NZ307"/>
      <c r="OA307"/>
      <c r="OB307"/>
      <c r="OC307"/>
      <c r="OD307"/>
      <c r="OE307"/>
      <c r="OF307"/>
      <c r="OG307"/>
      <c r="OH307"/>
      <c r="OI307"/>
      <c r="OJ307"/>
      <c r="OK307"/>
      <c r="OL307"/>
      <c r="OM307"/>
      <c r="ON307"/>
      <c r="OO307"/>
      <c r="OP307"/>
      <c r="OQ307"/>
      <c r="OR307"/>
      <c r="OS307"/>
      <c r="OT307"/>
      <c r="OU307"/>
      <c r="OV307"/>
      <c r="OW307"/>
      <c r="OX307"/>
      <c r="OY307"/>
      <c r="OZ307"/>
      <c r="PA307"/>
      <c r="PB307"/>
      <c r="PC307"/>
      <c r="PD307"/>
      <c r="PE307"/>
      <c r="PF307"/>
      <c r="PG307"/>
      <c r="PH307"/>
      <c r="PI307"/>
      <c r="PJ307"/>
      <c r="PK307"/>
      <c r="PL307"/>
      <c r="PM307"/>
      <c r="PN307"/>
      <c r="PO307"/>
      <c r="PP307"/>
      <c r="PQ307"/>
      <c r="PR307"/>
      <c r="PS307"/>
      <c r="PT307"/>
      <c r="PU307"/>
      <c r="PV307"/>
      <c r="PW307"/>
      <c r="PX307"/>
      <c r="PY307"/>
      <c r="PZ307"/>
      <c r="QA307"/>
      <c r="QB307"/>
      <c r="QC307"/>
      <c r="QD307"/>
      <c r="QE307"/>
      <c r="QF307"/>
      <c r="QG307"/>
      <c r="QH307"/>
      <c r="QI307"/>
      <c r="QJ307"/>
      <c r="QK307"/>
      <c r="QL307"/>
      <c r="QM307"/>
      <c r="QN307"/>
      <c r="QO307"/>
      <c r="QP307"/>
      <c r="QQ307"/>
      <c r="QR307"/>
      <c r="QS307"/>
      <c r="QT307"/>
      <c r="QU307"/>
      <c r="QV307"/>
      <c r="QW307"/>
      <c r="QX307"/>
      <c r="QY307"/>
      <c r="QZ307"/>
      <c r="RA307"/>
      <c r="RB307"/>
      <c r="RC307"/>
      <c r="RD307"/>
      <c r="RE307"/>
      <c r="RF307"/>
      <c r="RG307"/>
      <c r="RH307"/>
      <c r="RI307"/>
      <c r="RJ307"/>
      <c r="RK307"/>
      <c r="RL307"/>
      <c r="RM307"/>
      <c r="RN307"/>
      <c r="RO307"/>
      <c r="RP307"/>
      <c r="RQ307"/>
      <c r="RR307"/>
      <c r="RS307"/>
      <c r="RT307"/>
      <c r="RU307"/>
      <c r="RV307"/>
      <c r="RW307"/>
      <c r="RX307"/>
      <c r="RY307"/>
      <c r="RZ307"/>
      <c r="SA307"/>
      <c r="SB307"/>
      <c r="SC307"/>
      <c r="SD307"/>
      <c r="SE307"/>
      <c r="SF307"/>
      <c r="SG307"/>
      <c r="SH307"/>
      <c r="SI307"/>
      <c r="SJ307"/>
      <c r="SK307"/>
      <c r="SL307"/>
      <c r="SM307"/>
      <c r="SN307"/>
      <c r="SO307"/>
      <c r="SP307"/>
      <c r="SQ307"/>
      <c r="SR307"/>
      <c r="SS307"/>
      <c r="ST307"/>
      <c r="SU307"/>
      <c r="SV307"/>
      <c r="SW307"/>
      <c r="SX307"/>
      <c r="SY307"/>
      <c r="SZ307"/>
      <c r="TA307"/>
      <c r="TB307"/>
      <c r="TC307"/>
      <c r="TD307"/>
      <c r="TE307"/>
      <c r="TF307"/>
      <c r="TG307"/>
      <c r="TH307"/>
      <c r="TI307"/>
      <c r="TJ307"/>
      <c r="TK307"/>
      <c r="TL307"/>
      <c r="TM307"/>
      <c r="TN307"/>
      <c r="TO307"/>
      <c r="TP307"/>
      <c r="TQ307"/>
      <c r="TR307"/>
      <c r="TS307"/>
      <c r="TT307"/>
      <c r="TU307"/>
      <c r="TV307"/>
      <c r="TW307"/>
      <c r="TX307"/>
      <c r="TY307"/>
      <c r="TZ307"/>
      <c r="UA307"/>
      <c r="UB307"/>
      <c r="UC307"/>
      <c r="UD307"/>
      <c r="UE307"/>
      <c r="UF307"/>
      <c r="UG307"/>
      <c r="UH307"/>
      <c r="UI307"/>
      <c r="UJ307"/>
      <c r="UK307"/>
      <c r="UL307"/>
      <c r="UM307"/>
      <c r="UN307"/>
      <c r="UO307"/>
      <c r="UP307"/>
      <c r="UQ307"/>
      <c r="UR307"/>
      <c r="US307"/>
      <c r="UT307"/>
      <c r="UU307"/>
      <c r="UV307"/>
      <c r="UW307"/>
      <c r="UX307"/>
      <c r="UY307"/>
      <c r="UZ307"/>
      <c r="VA307"/>
      <c r="VB307"/>
      <c r="VC307"/>
      <c r="VD307"/>
      <c r="VE307"/>
      <c r="VF307"/>
      <c r="VG307"/>
      <c r="VH307"/>
      <c r="VI307"/>
      <c r="VJ307"/>
      <c r="VK307"/>
      <c r="VL307"/>
      <c r="VM307"/>
      <c r="VN307"/>
      <c r="VO307"/>
      <c r="VP307"/>
      <c r="VQ307"/>
      <c r="VR307"/>
      <c r="VS307"/>
      <c r="VT307"/>
      <c r="VU307"/>
      <c r="VV307"/>
      <c r="VW307"/>
      <c r="VX307"/>
      <c r="VY307"/>
      <c r="VZ307"/>
      <c r="WA307"/>
      <c r="WB307"/>
      <c r="WC307"/>
      <c r="WD307"/>
      <c r="WE307"/>
      <c r="WF307"/>
      <c r="WG307"/>
      <c r="WH307"/>
      <c r="WI307"/>
      <c r="WJ307"/>
      <c r="WK307"/>
      <c r="WL307"/>
      <c r="WM307"/>
      <c r="WN307"/>
      <c r="WO307"/>
      <c r="WP307"/>
      <c r="WQ307"/>
      <c r="WR307"/>
      <c r="WS307"/>
      <c r="WT307"/>
      <c r="WU307"/>
      <c r="WV307"/>
      <c r="WW307"/>
      <c r="WX307"/>
      <c r="WY307"/>
      <c r="WZ307"/>
      <c r="XA307"/>
      <c r="XB307"/>
      <c r="XC307"/>
      <c r="XD307"/>
      <c r="XE307"/>
      <c r="XF307"/>
      <c r="XG307"/>
      <c r="XH307"/>
      <c r="XI307"/>
      <c r="XJ307"/>
      <c r="XK307"/>
      <c r="XL307"/>
      <c r="XM307"/>
      <c r="XN307"/>
      <c r="XO307"/>
      <c r="XP307"/>
      <c r="XQ307"/>
      <c r="XR307"/>
      <c r="XS307"/>
      <c r="XT307"/>
      <c r="XU307"/>
      <c r="XV307"/>
      <c r="XW307"/>
      <c r="XX307"/>
      <c r="XY307"/>
      <c r="XZ307"/>
      <c r="YA307"/>
      <c r="YB307"/>
      <c r="YC307"/>
      <c r="YD307"/>
      <c r="YE307"/>
      <c r="YF307"/>
      <c r="YG307"/>
      <c r="YH307"/>
      <c r="YI307"/>
      <c r="YJ307"/>
      <c r="YK307"/>
      <c r="YL307"/>
      <c r="YM307"/>
      <c r="YN307"/>
      <c r="YO307"/>
      <c r="YP307"/>
      <c r="YQ307"/>
      <c r="YR307"/>
      <c r="YS307"/>
      <c r="YT307"/>
      <c r="YU307"/>
      <c r="YV307"/>
      <c r="YW307"/>
      <c r="YX307"/>
      <c r="YY307"/>
      <c r="YZ307"/>
      <c r="ZA307"/>
      <c r="ZB307"/>
      <c r="ZC307"/>
      <c r="ZD307"/>
      <c r="ZE307"/>
      <c r="ZF307"/>
      <c r="ZG307"/>
      <c r="ZH307"/>
      <c r="ZI307"/>
      <c r="ZJ307"/>
      <c r="ZK307"/>
      <c r="ZL307"/>
      <c r="ZM307"/>
      <c r="ZN307"/>
      <c r="ZO307"/>
      <c r="ZP307"/>
      <c r="ZQ307"/>
      <c r="ZR307"/>
      <c r="ZS307"/>
      <c r="ZT307"/>
      <c r="ZU307"/>
      <c r="ZV307"/>
      <c r="ZW307"/>
      <c r="ZX307"/>
      <c r="ZY307"/>
      <c r="ZZ307"/>
      <c r="AAA307"/>
      <c r="AAB307"/>
      <c r="AAC307"/>
      <c r="AAD307"/>
      <c r="AAE307"/>
      <c r="AAF307"/>
      <c r="AAG307"/>
      <c r="AAH307"/>
      <c r="AAI307"/>
      <c r="AAJ307"/>
      <c r="AAK307"/>
      <c r="AAL307"/>
      <c r="AAM307"/>
      <c r="AAN307"/>
      <c r="AAO307"/>
      <c r="AAP307"/>
      <c r="AAQ307"/>
      <c r="AAR307"/>
      <c r="AAS307"/>
      <c r="AAT307"/>
      <c r="AAU307"/>
      <c r="AAV307"/>
      <c r="AAW307"/>
      <c r="AAX307"/>
      <c r="AAY307"/>
      <c r="AAZ307"/>
      <c r="ABA307"/>
      <c r="ABB307"/>
      <c r="ABC307"/>
      <c r="ABD307"/>
      <c r="ABE307"/>
      <c r="ABF307"/>
      <c r="ABG307"/>
      <c r="ABH307"/>
      <c r="ABI307"/>
      <c r="ABJ307"/>
      <c r="ABK307"/>
      <c r="ABL307"/>
      <c r="ABM307"/>
      <c r="ABN307"/>
      <c r="ABO307"/>
      <c r="ABP307"/>
      <c r="ABQ307"/>
      <c r="ABR307"/>
      <c r="ABS307"/>
      <c r="ABT307"/>
      <c r="ABU307"/>
      <c r="ABV307"/>
      <c r="ABW307"/>
      <c r="ABX307"/>
      <c r="ABY307"/>
      <c r="ABZ307"/>
      <c r="ACA307"/>
      <c r="ACB307"/>
      <c r="ACC307"/>
      <c r="ACD307"/>
      <c r="ACE307"/>
      <c r="ACF307"/>
      <c r="ACG307"/>
      <c r="ACH307"/>
      <c r="ACI307"/>
      <c r="ACJ307"/>
      <c r="ACK307"/>
      <c r="ACL307"/>
      <c r="ACM307"/>
      <c r="ACN307"/>
      <c r="ACO307"/>
      <c r="ACP307"/>
      <c r="ACQ307"/>
      <c r="ACR307"/>
      <c r="ACS307"/>
      <c r="ACT307"/>
      <c r="ACU307"/>
      <c r="ACV307"/>
      <c r="ACW307"/>
      <c r="ACX307"/>
      <c r="ACY307"/>
      <c r="ACZ307"/>
      <c r="ADA307"/>
      <c r="ADB307"/>
      <c r="ADC307"/>
      <c r="ADD307"/>
      <c r="ADE307"/>
      <c r="ADF307"/>
      <c r="ADG307"/>
      <c r="ADH307"/>
      <c r="ADI307"/>
      <c r="ADJ307"/>
      <c r="ADK307"/>
      <c r="ADL307"/>
      <c r="ADM307"/>
      <c r="ADN307"/>
      <c r="ADO307"/>
      <c r="ADP307"/>
      <c r="ADQ307"/>
      <c r="ADR307"/>
      <c r="ADS307"/>
      <c r="ADT307"/>
      <c r="ADU307"/>
      <c r="ADV307"/>
      <c r="ADW307"/>
      <c r="ADX307"/>
      <c r="ADY307"/>
      <c r="ADZ307"/>
      <c r="AEA307"/>
      <c r="AEB307"/>
      <c r="AEC307"/>
      <c r="AED307"/>
      <c r="AEE307"/>
      <c r="AEF307"/>
      <c r="AEG307"/>
      <c r="AEH307"/>
      <c r="AEI307"/>
      <c r="AEJ307"/>
      <c r="AEK307"/>
      <c r="AEL307"/>
      <c r="AEM307"/>
      <c r="AEN307"/>
      <c r="AEO307"/>
      <c r="AEP307"/>
      <c r="AEQ307"/>
      <c r="AER307"/>
      <c r="AES307"/>
      <c r="AET307"/>
      <c r="AEU307"/>
      <c r="AEV307"/>
      <c r="AEW307"/>
      <c r="AEX307"/>
      <c r="AEY307"/>
      <c r="AEZ307"/>
      <c r="AFA307"/>
      <c r="AFB307"/>
      <c r="AFC307"/>
      <c r="AFD307"/>
      <c r="AFE307"/>
      <c r="AFF307"/>
      <c r="AFG307"/>
      <c r="AFH307"/>
      <c r="AFI307"/>
      <c r="AFJ307"/>
      <c r="AFK307"/>
      <c r="AFL307"/>
      <c r="AFM307"/>
      <c r="AFN307"/>
      <c r="AFO307"/>
      <c r="AFP307"/>
      <c r="AFQ307"/>
      <c r="AFR307"/>
      <c r="AFS307"/>
      <c r="AFT307"/>
      <c r="AFU307"/>
      <c r="AFV307"/>
      <c r="AFW307"/>
      <c r="AFX307"/>
      <c r="AFY307"/>
      <c r="AFZ307"/>
      <c r="AGA307"/>
      <c r="AGB307"/>
      <c r="AGC307"/>
      <c r="AGD307"/>
      <c r="AGE307"/>
      <c r="AGF307"/>
      <c r="AGG307"/>
      <c r="AGH307"/>
      <c r="AGI307"/>
      <c r="AGJ307"/>
      <c r="AGK307"/>
      <c r="AGL307"/>
      <c r="AGM307"/>
      <c r="AGN307"/>
      <c r="AGO307"/>
      <c r="AGP307"/>
      <c r="AGQ307"/>
      <c r="AGR307"/>
      <c r="AGS307"/>
      <c r="AGT307"/>
      <c r="AGU307"/>
      <c r="AGV307"/>
      <c r="AGW307"/>
      <c r="AGX307"/>
      <c r="AGY307"/>
      <c r="AGZ307"/>
      <c r="AHA307"/>
      <c r="AHB307"/>
      <c r="AHC307"/>
      <c r="AHD307"/>
      <c r="AHE307"/>
      <c r="AHF307"/>
      <c r="AHG307"/>
      <c r="AHH307"/>
      <c r="AHI307"/>
      <c r="AHJ307"/>
      <c r="AHK307"/>
      <c r="AHL307"/>
      <c r="AHM307"/>
      <c r="AHN307"/>
      <c r="AHO307"/>
      <c r="AHP307"/>
      <c r="AHQ307"/>
      <c r="AHR307"/>
      <c r="AHS307"/>
      <c r="AHT307"/>
      <c r="AHU307"/>
      <c r="AHV307"/>
      <c r="AHW307"/>
      <c r="AHX307"/>
      <c r="AHY307"/>
      <c r="AHZ307"/>
      <c r="AIA307"/>
      <c r="AIB307"/>
      <c r="AIC307"/>
      <c r="AID307"/>
      <c r="AIE307"/>
      <c r="AIF307"/>
      <c r="AIG307"/>
      <c r="AIH307"/>
      <c r="AII307"/>
      <c r="AIJ307"/>
      <c r="AIK307"/>
      <c r="AIL307"/>
      <c r="AIM307"/>
      <c r="AIN307"/>
      <c r="AIO307"/>
      <c r="AIP307"/>
      <c r="AIQ307"/>
      <c r="AIR307"/>
      <c r="AIS307"/>
      <c r="AIT307"/>
      <c r="AIU307"/>
      <c r="AIV307"/>
      <c r="AIW307"/>
      <c r="AIX307"/>
      <c r="AIY307"/>
      <c r="AIZ307"/>
      <c r="AJA307"/>
      <c r="AJB307"/>
      <c r="AJC307"/>
      <c r="AJD307"/>
      <c r="AJE307"/>
      <c r="AJF307"/>
      <c r="AJG307"/>
      <c r="AJH307"/>
      <c r="AJI307"/>
      <c r="AJJ307"/>
      <c r="AJK307"/>
      <c r="AJL307"/>
      <c r="AJM307"/>
      <c r="AJN307"/>
      <c r="AJO307"/>
      <c r="AJP307"/>
      <c r="AJQ307"/>
      <c r="AJR307"/>
      <c r="AJS307"/>
      <c r="AJT307"/>
      <c r="AJU307"/>
      <c r="AJV307"/>
      <c r="AJW307"/>
      <c r="AJX307"/>
      <c r="AJY307"/>
      <c r="AJZ307"/>
      <c r="AKA307"/>
      <c r="AKB307"/>
      <c r="AKC307"/>
      <c r="AKD307"/>
      <c r="AKE307"/>
      <c r="AKF307"/>
      <c r="AKG307"/>
      <c r="AKH307"/>
      <c r="AKI307"/>
      <c r="AKJ307"/>
      <c r="AKK307"/>
      <c r="AKL307"/>
      <c r="AKM307"/>
      <c r="AKN307"/>
      <c r="AKO307"/>
      <c r="AKP307"/>
      <c r="AKQ307"/>
      <c r="AKR307"/>
      <c r="AKS307"/>
      <c r="AKT307"/>
      <c r="AKU307"/>
      <c r="AKV307"/>
      <c r="AKW307"/>
      <c r="AKX307"/>
      <c r="AKY307"/>
      <c r="AKZ307"/>
      <c r="ALA307"/>
      <c r="ALB307"/>
      <c r="ALC307"/>
      <c r="ALD307"/>
      <c r="ALE307"/>
      <c r="ALF307"/>
      <c r="ALG307"/>
      <c r="ALH307"/>
      <c r="ALI307"/>
      <c r="ALJ307"/>
      <c r="ALK307"/>
      <c r="ALL307"/>
      <c r="ALM307"/>
      <c r="ALN307"/>
      <c r="ALO307"/>
      <c r="ALP307"/>
      <c r="ALQ307"/>
      <c r="ALR307"/>
      <c r="ALS307"/>
      <c r="ALT307"/>
      <c r="ALU307"/>
      <c r="ALV307"/>
      <c r="ALW307"/>
      <c r="ALX307"/>
      <c r="ALY307"/>
      <c r="ALZ307"/>
      <c r="AMA307"/>
      <c r="AMB307"/>
      <c r="AMC307"/>
      <c r="AMD307"/>
      <c r="AME307"/>
      <c r="AMF307"/>
      <c r="AMG307"/>
    </row>
    <row r="308" spans="1:1021" ht="24.75" customHeight="1" x14ac:dyDescent="0.2">
      <c r="A308" s="114">
        <v>277</v>
      </c>
      <c r="B308" s="48" t="s">
        <v>335</v>
      </c>
      <c r="C308" s="48">
        <v>2</v>
      </c>
      <c r="D308" s="117" t="s">
        <v>797</v>
      </c>
      <c r="E308" s="102" t="s">
        <v>796</v>
      </c>
      <c r="F308" s="102">
        <v>1</v>
      </c>
      <c r="G308" s="119">
        <v>0</v>
      </c>
      <c r="H308" s="132"/>
      <c r="I308" s="120">
        <f t="shared" si="6"/>
        <v>0</v>
      </c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  <c r="IA308"/>
      <c r="IB308"/>
      <c r="IC308"/>
      <c r="ID308"/>
      <c r="IE308"/>
      <c r="IF308"/>
      <c r="IG308"/>
      <c r="IH308"/>
      <c r="II308"/>
      <c r="IJ308"/>
      <c r="IK308"/>
      <c r="IL308"/>
      <c r="IM308"/>
      <c r="IN308"/>
      <c r="IO308"/>
      <c r="IP308"/>
      <c r="IQ308"/>
      <c r="IR308"/>
      <c r="IS308"/>
      <c r="IT308"/>
      <c r="IU308"/>
      <c r="IV308"/>
      <c r="IW308"/>
      <c r="IX308"/>
      <c r="IY308"/>
      <c r="IZ308"/>
      <c r="JA308"/>
      <c r="JB308"/>
      <c r="JC308"/>
      <c r="JD308"/>
      <c r="JE308"/>
      <c r="JF308"/>
      <c r="JG308"/>
      <c r="JH308"/>
      <c r="JI308"/>
      <c r="JJ308"/>
      <c r="JK308"/>
      <c r="JL308"/>
      <c r="JM308"/>
      <c r="JN308"/>
      <c r="JO308"/>
      <c r="JP308"/>
      <c r="JQ308"/>
      <c r="JR308"/>
      <c r="JS308"/>
      <c r="JT308"/>
      <c r="JU308"/>
      <c r="JV308"/>
      <c r="JW308"/>
      <c r="JX308"/>
      <c r="JY308"/>
      <c r="JZ308"/>
      <c r="KA308"/>
      <c r="KB308"/>
      <c r="KC308"/>
      <c r="KD308"/>
      <c r="KE308"/>
      <c r="KF308"/>
      <c r="KG308"/>
      <c r="KH308"/>
      <c r="KI308"/>
      <c r="KJ308"/>
      <c r="KK308"/>
      <c r="KL308"/>
      <c r="KM308"/>
      <c r="KN308"/>
      <c r="KO308"/>
      <c r="KP308"/>
      <c r="KQ308"/>
      <c r="KR308"/>
      <c r="KS308"/>
      <c r="KT308"/>
      <c r="KU308"/>
      <c r="KV308"/>
      <c r="KW308"/>
      <c r="KX308"/>
      <c r="KY308"/>
      <c r="KZ308"/>
      <c r="LA308"/>
      <c r="LB308"/>
      <c r="LC308"/>
      <c r="LD308"/>
      <c r="LE308"/>
      <c r="LF308"/>
      <c r="LG308"/>
      <c r="LH308"/>
      <c r="LI308"/>
      <c r="LJ308"/>
      <c r="LK308"/>
      <c r="LL308"/>
      <c r="LM308"/>
      <c r="LN308"/>
      <c r="LO308"/>
      <c r="LP308"/>
      <c r="LQ308"/>
      <c r="LR308"/>
      <c r="LS308"/>
      <c r="LT308"/>
      <c r="LU308"/>
      <c r="LV308"/>
      <c r="LW308"/>
      <c r="LX308"/>
      <c r="LY308"/>
      <c r="LZ308"/>
      <c r="MA308"/>
      <c r="MB308"/>
      <c r="MC308"/>
      <c r="MD308"/>
      <c r="ME308"/>
      <c r="MF308"/>
      <c r="MG308"/>
      <c r="MH308"/>
      <c r="MI308"/>
      <c r="MJ308"/>
      <c r="MK308"/>
      <c r="ML308"/>
      <c r="MM308"/>
      <c r="MN308"/>
      <c r="MO308"/>
      <c r="MP308"/>
      <c r="MQ308"/>
      <c r="MR308"/>
      <c r="MS308"/>
      <c r="MT308"/>
      <c r="MU308"/>
      <c r="MV308"/>
      <c r="MW308"/>
      <c r="MX308"/>
      <c r="MY308"/>
      <c r="MZ308"/>
      <c r="NA308"/>
      <c r="NB308"/>
      <c r="NC308"/>
      <c r="ND308"/>
      <c r="NE308"/>
      <c r="NF308"/>
      <c r="NG308"/>
      <c r="NH308"/>
      <c r="NI308"/>
      <c r="NJ308"/>
      <c r="NK308"/>
      <c r="NL308"/>
      <c r="NM308"/>
      <c r="NN308"/>
      <c r="NO308"/>
      <c r="NP308"/>
      <c r="NQ308"/>
      <c r="NR308"/>
      <c r="NS308"/>
      <c r="NT308"/>
      <c r="NU308"/>
      <c r="NV308"/>
      <c r="NW308"/>
      <c r="NX308"/>
      <c r="NY308"/>
      <c r="NZ308"/>
      <c r="OA308"/>
      <c r="OB308"/>
      <c r="OC308"/>
      <c r="OD308"/>
      <c r="OE308"/>
      <c r="OF308"/>
      <c r="OG308"/>
      <c r="OH308"/>
      <c r="OI308"/>
      <c r="OJ308"/>
      <c r="OK308"/>
      <c r="OL308"/>
      <c r="OM308"/>
      <c r="ON308"/>
      <c r="OO308"/>
      <c r="OP308"/>
      <c r="OQ308"/>
      <c r="OR308"/>
      <c r="OS308"/>
      <c r="OT308"/>
      <c r="OU308"/>
      <c r="OV308"/>
      <c r="OW308"/>
      <c r="OX308"/>
      <c r="OY308"/>
      <c r="OZ308"/>
      <c r="PA308"/>
      <c r="PB308"/>
      <c r="PC308"/>
      <c r="PD308"/>
      <c r="PE308"/>
      <c r="PF308"/>
      <c r="PG308"/>
      <c r="PH308"/>
      <c r="PI308"/>
      <c r="PJ308"/>
      <c r="PK308"/>
      <c r="PL308"/>
      <c r="PM308"/>
      <c r="PN308"/>
      <c r="PO308"/>
      <c r="PP308"/>
      <c r="PQ308"/>
      <c r="PR308"/>
      <c r="PS308"/>
      <c r="PT308"/>
      <c r="PU308"/>
      <c r="PV308"/>
      <c r="PW308"/>
      <c r="PX308"/>
      <c r="PY308"/>
      <c r="PZ308"/>
      <c r="QA308"/>
      <c r="QB308"/>
      <c r="QC308"/>
      <c r="QD308"/>
      <c r="QE308"/>
      <c r="QF308"/>
      <c r="QG308"/>
      <c r="QH308"/>
      <c r="QI308"/>
      <c r="QJ308"/>
      <c r="QK308"/>
      <c r="QL308"/>
      <c r="QM308"/>
      <c r="QN308"/>
      <c r="QO308"/>
      <c r="QP308"/>
      <c r="QQ308"/>
      <c r="QR308"/>
      <c r="QS308"/>
      <c r="QT308"/>
      <c r="QU308"/>
      <c r="QV308"/>
      <c r="QW308"/>
      <c r="QX308"/>
      <c r="QY308"/>
      <c r="QZ308"/>
      <c r="RA308"/>
      <c r="RB308"/>
      <c r="RC308"/>
      <c r="RD308"/>
      <c r="RE308"/>
      <c r="RF308"/>
      <c r="RG308"/>
      <c r="RH308"/>
      <c r="RI308"/>
      <c r="RJ308"/>
      <c r="RK308"/>
      <c r="RL308"/>
      <c r="RM308"/>
      <c r="RN308"/>
      <c r="RO308"/>
      <c r="RP308"/>
      <c r="RQ308"/>
      <c r="RR308"/>
      <c r="RS308"/>
      <c r="RT308"/>
      <c r="RU308"/>
      <c r="RV308"/>
      <c r="RW308"/>
      <c r="RX308"/>
      <c r="RY308"/>
      <c r="RZ308"/>
      <c r="SA308"/>
      <c r="SB308"/>
      <c r="SC308"/>
      <c r="SD308"/>
      <c r="SE308"/>
      <c r="SF308"/>
      <c r="SG308"/>
      <c r="SH308"/>
      <c r="SI308"/>
      <c r="SJ308"/>
      <c r="SK308"/>
      <c r="SL308"/>
      <c r="SM308"/>
      <c r="SN308"/>
      <c r="SO308"/>
      <c r="SP308"/>
      <c r="SQ308"/>
      <c r="SR308"/>
      <c r="SS308"/>
      <c r="ST308"/>
      <c r="SU308"/>
      <c r="SV308"/>
      <c r="SW308"/>
      <c r="SX308"/>
      <c r="SY308"/>
      <c r="SZ308"/>
      <c r="TA308"/>
      <c r="TB308"/>
      <c r="TC308"/>
      <c r="TD308"/>
      <c r="TE308"/>
      <c r="TF308"/>
      <c r="TG308"/>
      <c r="TH308"/>
      <c r="TI308"/>
      <c r="TJ308"/>
      <c r="TK308"/>
      <c r="TL308"/>
      <c r="TM308"/>
      <c r="TN308"/>
      <c r="TO308"/>
      <c r="TP308"/>
      <c r="TQ308"/>
      <c r="TR308"/>
      <c r="TS308"/>
      <c r="TT308"/>
      <c r="TU308"/>
      <c r="TV308"/>
      <c r="TW308"/>
      <c r="TX308"/>
      <c r="TY308"/>
      <c r="TZ308"/>
      <c r="UA308"/>
      <c r="UB308"/>
      <c r="UC308"/>
      <c r="UD308"/>
      <c r="UE308"/>
      <c r="UF308"/>
      <c r="UG308"/>
      <c r="UH308"/>
      <c r="UI308"/>
      <c r="UJ308"/>
      <c r="UK308"/>
      <c r="UL308"/>
      <c r="UM308"/>
      <c r="UN308"/>
      <c r="UO308"/>
      <c r="UP308"/>
      <c r="UQ308"/>
      <c r="UR308"/>
      <c r="US308"/>
      <c r="UT308"/>
      <c r="UU308"/>
      <c r="UV308"/>
      <c r="UW308"/>
      <c r="UX308"/>
      <c r="UY308"/>
      <c r="UZ308"/>
      <c r="VA308"/>
      <c r="VB308"/>
      <c r="VC308"/>
      <c r="VD308"/>
      <c r="VE308"/>
      <c r="VF308"/>
      <c r="VG308"/>
      <c r="VH308"/>
      <c r="VI308"/>
      <c r="VJ308"/>
      <c r="VK308"/>
      <c r="VL308"/>
      <c r="VM308"/>
      <c r="VN308"/>
      <c r="VO308"/>
      <c r="VP308"/>
      <c r="VQ308"/>
      <c r="VR308"/>
      <c r="VS308"/>
      <c r="VT308"/>
      <c r="VU308"/>
      <c r="VV308"/>
      <c r="VW308"/>
      <c r="VX308"/>
      <c r="VY308"/>
      <c r="VZ308"/>
      <c r="WA308"/>
      <c r="WB308"/>
      <c r="WC308"/>
      <c r="WD308"/>
      <c r="WE308"/>
      <c r="WF308"/>
      <c r="WG308"/>
      <c r="WH308"/>
      <c r="WI308"/>
      <c r="WJ308"/>
      <c r="WK308"/>
      <c r="WL308"/>
      <c r="WM308"/>
      <c r="WN308"/>
      <c r="WO308"/>
      <c r="WP308"/>
      <c r="WQ308"/>
      <c r="WR308"/>
      <c r="WS308"/>
      <c r="WT308"/>
      <c r="WU308"/>
      <c r="WV308"/>
      <c r="WW308"/>
      <c r="WX308"/>
      <c r="WY308"/>
      <c r="WZ308"/>
      <c r="XA308"/>
      <c r="XB308"/>
      <c r="XC308"/>
      <c r="XD308"/>
      <c r="XE308"/>
      <c r="XF308"/>
      <c r="XG308"/>
      <c r="XH308"/>
      <c r="XI308"/>
      <c r="XJ308"/>
      <c r="XK308"/>
      <c r="XL308"/>
      <c r="XM308"/>
      <c r="XN308"/>
      <c r="XO308"/>
      <c r="XP308"/>
      <c r="XQ308"/>
      <c r="XR308"/>
      <c r="XS308"/>
      <c r="XT308"/>
      <c r="XU308"/>
      <c r="XV308"/>
      <c r="XW308"/>
      <c r="XX308"/>
      <c r="XY308"/>
      <c r="XZ308"/>
      <c r="YA308"/>
      <c r="YB308"/>
      <c r="YC308"/>
      <c r="YD308"/>
      <c r="YE308"/>
      <c r="YF308"/>
      <c r="YG308"/>
      <c r="YH308"/>
      <c r="YI308"/>
      <c r="YJ308"/>
      <c r="YK308"/>
      <c r="YL308"/>
      <c r="YM308"/>
      <c r="YN308"/>
      <c r="YO308"/>
      <c r="YP308"/>
      <c r="YQ308"/>
      <c r="YR308"/>
      <c r="YS308"/>
      <c r="YT308"/>
      <c r="YU308"/>
      <c r="YV308"/>
      <c r="YW308"/>
      <c r="YX308"/>
      <c r="YY308"/>
      <c r="YZ308"/>
      <c r="ZA308"/>
      <c r="ZB308"/>
      <c r="ZC308"/>
      <c r="ZD308"/>
      <c r="ZE308"/>
      <c r="ZF308"/>
      <c r="ZG308"/>
      <c r="ZH308"/>
      <c r="ZI308"/>
      <c r="ZJ308"/>
      <c r="ZK308"/>
      <c r="ZL308"/>
      <c r="ZM308"/>
      <c r="ZN308"/>
      <c r="ZO308"/>
      <c r="ZP308"/>
      <c r="ZQ308"/>
      <c r="ZR308"/>
      <c r="ZS308"/>
      <c r="ZT308"/>
      <c r="ZU308"/>
      <c r="ZV308"/>
      <c r="ZW308"/>
      <c r="ZX308"/>
      <c r="ZY308"/>
      <c r="ZZ308"/>
      <c r="AAA308"/>
      <c r="AAB308"/>
      <c r="AAC308"/>
      <c r="AAD308"/>
      <c r="AAE308"/>
      <c r="AAF308"/>
      <c r="AAG308"/>
      <c r="AAH308"/>
      <c r="AAI308"/>
      <c r="AAJ308"/>
      <c r="AAK308"/>
      <c r="AAL308"/>
      <c r="AAM308"/>
      <c r="AAN308"/>
      <c r="AAO308"/>
      <c r="AAP308"/>
      <c r="AAQ308"/>
      <c r="AAR308"/>
      <c r="AAS308"/>
      <c r="AAT308"/>
      <c r="AAU308"/>
      <c r="AAV308"/>
      <c r="AAW308"/>
      <c r="AAX308"/>
      <c r="AAY308"/>
      <c r="AAZ308"/>
      <c r="ABA308"/>
      <c r="ABB308"/>
      <c r="ABC308"/>
      <c r="ABD308"/>
      <c r="ABE308"/>
      <c r="ABF308"/>
      <c r="ABG308"/>
      <c r="ABH308"/>
      <c r="ABI308"/>
      <c r="ABJ308"/>
      <c r="ABK308"/>
      <c r="ABL308"/>
      <c r="ABM308"/>
      <c r="ABN308"/>
      <c r="ABO308"/>
      <c r="ABP308"/>
      <c r="ABQ308"/>
      <c r="ABR308"/>
      <c r="ABS308"/>
      <c r="ABT308"/>
      <c r="ABU308"/>
      <c r="ABV308"/>
      <c r="ABW308"/>
      <c r="ABX308"/>
      <c r="ABY308"/>
      <c r="ABZ308"/>
      <c r="ACA308"/>
      <c r="ACB308"/>
      <c r="ACC308"/>
      <c r="ACD308"/>
      <c r="ACE308"/>
      <c r="ACF308"/>
      <c r="ACG308"/>
      <c r="ACH308"/>
      <c r="ACI308"/>
      <c r="ACJ308"/>
      <c r="ACK308"/>
      <c r="ACL308"/>
      <c r="ACM308"/>
      <c r="ACN308"/>
      <c r="ACO308"/>
      <c r="ACP308"/>
      <c r="ACQ308"/>
      <c r="ACR308"/>
      <c r="ACS308"/>
      <c r="ACT308"/>
      <c r="ACU308"/>
      <c r="ACV308"/>
      <c r="ACW308"/>
      <c r="ACX308"/>
      <c r="ACY308"/>
      <c r="ACZ308"/>
      <c r="ADA308"/>
      <c r="ADB308"/>
      <c r="ADC308"/>
      <c r="ADD308"/>
      <c r="ADE308"/>
      <c r="ADF308"/>
      <c r="ADG308"/>
      <c r="ADH308"/>
      <c r="ADI308"/>
      <c r="ADJ308"/>
      <c r="ADK308"/>
      <c r="ADL308"/>
      <c r="ADM308"/>
      <c r="ADN308"/>
      <c r="ADO308"/>
      <c r="ADP308"/>
      <c r="ADQ308"/>
      <c r="ADR308"/>
      <c r="ADS308"/>
      <c r="ADT308"/>
      <c r="ADU308"/>
      <c r="ADV308"/>
      <c r="ADW308"/>
      <c r="ADX308"/>
      <c r="ADY308"/>
      <c r="ADZ308"/>
      <c r="AEA308"/>
      <c r="AEB308"/>
      <c r="AEC308"/>
      <c r="AED308"/>
      <c r="AEE308"/>
      <c r="AEF308"/>
      <c r="AEG308"/>
      <c r="AEH308"/>
      <c r="AEI308"/>
      <c r="AEJ308"/>
      <c r="AEK308"/>
      <c r="AEL308"/>
      <c r="AEM308"/>
      <c r="AEN308"/>
      <c r="AEO308"/>
      <c r="AEP308"/>
      <c r="AEQ308"/>
      <c r="AER308"/>
      <c r="AES308"/>
      <c r="AET308"/>
      <c r="AEU308"/>
      <c r="AEV308"/>
      <c r="AEW308"/>
      <c r="AEX308"/>
      <c r="AEY308"/>
      <c r="AEZ308"/>
      <c r="AFA308"/>
      <c r="AFB308"/>
      <c r="AFC308"/>
      <c r="AFD308"/>
      <c r="AFE308"/>
      <c r="AFF308"/>
      <c r="AFG308"/>
      <c r="AFH308"/>
      <c r="AFI308"/>
      <c r="AFJ308"/>
      <c r="AFK308"/>
      <c r="AFL308"/>
      <c r="AFM308"/>
      <c r="AFN308"/>
      <c r="AFO308"/>
      <c r="AFP308"/>
      <c r="AFQ308"/>
      <c r="AFR308"/>
      <c r="AFS308"/>
      <c r="AFT308"/>
      <c r="AFU308"/>
      <c r="AFV308"/>
      <c r="AFW308"/>
      <c r="AFX308"/>
      <c r="AFY308"/>
      <c r="AFZ308"/>
      <c r="AGA308"/>
      <c r="AGB308"/>
      <c r="AGC308"/>
      <c r="AGD308"/>
      <c r="AGE308"/>
      <c r="AGF308"/>
      <c r="AGG308"/>
      <c r="AGH308"/>
      <c r="AGI308"/>
      <c r="AGJ308"/>
      <c r="AGK308"/>
      <c r="AGL308"/>
      <c r="AGM308"/>
      <c r="AGN308"/>
      <c r="AGO308"/>
      <c r="AGP308"/>
      <c r="AGQ308"/>
      <c r="AGR308"/>
      <c r="AGS308"/>
      <c r="AGT308"/>
      <c r="AGU308"/>
      <c r="AGV308"/>
      <c r="AGW308"/>
      <c r="AGX308"/>
      <c r="AGY308"/>
      <c r="AGZ308"/>
      <c r="AHA308"/>
      <c r="AHB308"/>
      <c r="AHC308"/>
      <c r="AHD308"/>
      <c r="AHE308"/>
      <c r="AHF308"/>
      <c r="AHG308"/>
      <c r="AHH308"/>
      <c r="AHI308"/>
      <c r="AHJ308"/>
      <c r="AHK308"/>
      <c r="AHL308"/>
      <c r="AHM308"/>
      <c r="AHN308"/>
      <c r="AHO308"/>
      <c r="AHP308"/>
      <c r="AHQ308"/>
      <c r="AHR308"/>
      <c r="AHS308"/>
      <c r="AHT308"/>
      <c r="AHU308"/>
      <c r="AHV308"/>
      <c r="AHW308"/>
      <c r="AHX308"/>
      <c r="AHY308"/>
      <c r="AHZ308"/>
      <c r="AIA308"/>
      <c r="AIB308"/>
      <c r="AIC308"/>
      <c r="AID308"/>
      <c r="AIE308"/>
      <c r="AIF308"/>
      <c r="AIG308"/>
      <c r="AIH308"/>
      <c r="AII308"/>
      <c r="AIJ308"/>
      <c r="AIK308"/>
      <c r="AIL308"/>
      <c r="AIM308"/>
      <c r="AIN308"/>
      <c r="AIO308"/>
      <c r="AIP308"/>
      <c r="AIQ308"/>
      <c r="AIR308"/>
      <c r="AIS308"/>
      <c r="AIT308"/>
      <c r="AIU308"/>
      <c r="AIV308"/>
      <c r="AIW308"/>
      <c r="AIX308"/>
      <c r="AIY308"/>
      <c r="AIZ308"/>
      <c r="AJA308"/>
      <c r="AJB308"/>
      <c r="AJC308"/>
      <c r="AJD308"/>
      <c r="AJE308"/>
      <c r="AJF308"/>
      <c r="AJG308"/>
      <c r="AJH308"/>
      <c r="AJI308"/>
      <c r="AJJ308"/>
      <c r="AJK308"/>
      <c r="AJL308"/>
      <c r="AJM308"/>
      <c r="AJN308"/>
      <c r="AJO308"/>
      <c r="AJP308"/>
      <c r="AJQ308"/>
      <c r="AJR308"/>
      <c r="AJS308"/>
      <c r="AJT308"/>
      <c r="AJU308"/>
      <c r="AJV308"/>
      <c r="AJW308"/>
      <c r="AJX308"/>
      <c r="AJY308"/>
      <c r="AJZ308"/>
      <c r="AKA308"/>
      <c r="AKB308"/>
      <c r="AKC308"/>
      <c r="AKD308"/>
      <c r="AKE308"/>
      <c r="AKF308"/>
      <c r="AKG308"/>
      <c r="AKH308"/>
      <c r="AKI308"/>
      <c r="AKJ308"/>
      <c r="AKK308"/>
      <c r="AKL308"/>
      <c r="AKM308"/>
      <c r="AKN308"/>
      <c r="AKO308"/>
      <c r="AKP308"/>
      <c r="AKQ308"/>
      <c r="AKR308"/>
      <c r="AKS308"/>
      <c r="AKT308"/>
      <c r="AKU308"/>
      <c r="AKV308"/>
      <c r="AKW308"/>
      <c r="AKX308"/>
      <c r="AKY308"/>
      <c r="AKZ308"/>
      <c r="ALA308"/>
      <c r="ALB308"/>
      <c r="ALC308"/>
      <c r="ALD308"/>
      <c r="ALE308"/>
      <c r="ALF308"/>
      <c r="ALG308"/>
      <c r="ALH308"/>
      <c r="ALI308"/>
      <c r="ALJ308"/>
      <c r="ALK308"/>
      <c r="ALL308"/>
      <c r="ALM308"/>
      <c r="ALN308"/>
      <c r="ALO308"/>
      <c r="ALP308"/>
      <c r="ALQ308"/>
      <c r="ALR308"/>
      <c r="ALS308"/>
      <c r="ALT308"/>
      <c r="ALU308"/>
      <c r="ALV308"/>
      <c r="ALW308"/>
      <c r="ALX308"/>
      <c r="ALY308"/>
      <c r="ALZ308"/>
      <c r="AMA308"/>
      <c r="AMB308"/>
      <c r="AMC308"/>
      <c r="AMD308"/>
      <c r="AME308"/>
      <c r="AMF308"/>
      <c r="AMG308"/>
    </row>
    <row r="309" spans="1:1021" ht="24.75" customHeight="1" x14ac:dyDescent="0.2">
      <c r="A309" s="114">
        <v>278</v>
      </c>
      <c r="B309" s="48" t="s">
        <v>335</v>
      </c>
      <c r="C309" s="48">
        <v>3</v>
      </c>
      <c r="D309" s="117" t="s">
        <v>798</v>
      </c>
      <c r="E309" s="102" t="s">
        <v>796</v>
      </c>
      <c r="F309" s="102">
        <v>1</v>
      </c>
      <c r="G309" s="119">
        <v>0</v>
      </c>
      <c r="H309" s="132"/>
      <c r="I309" s="120">
        <f t="shared" si="6"/>
        <v>0</v>
      </c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  <c r="II309"/>
      <c r="IJ309"/>
      <c r="IK309"/>
      <c r="IL309"/>
      <c r="IM309"/>
      <c r="IN309"/>
      <c r="IO309"/>
      <c r="IP309"/>
      <c r="IQ309"/>
      <c r="IR309"/>
      <c r="IS309"/>
      <c r="IT309"/>
      <c r="IU309"/>
      <c r="IV309"/>
      <c r="IW309"/>
      <c r="IX309"/>
      <c r="IY309"/>
      <c r="IZ309"/>
      <c r="JA309"/>
      <c r="JB309"/>
      <c r="JC309"/>
      <c r="JD309"/>
      <c r="JE309"/>
      <c r="JF309"/>
      <c r="JG309"/>
      <c r="JH309"/>
      <c r="JI309"/>
      <c r="JJ309"/>
      <c r="JK309"/>
      <c r="JL309"/>
      <c r="JM309"/>
      <c r="JN309"/>
      <c r="JO309"/>
      <c r="JP309"/>
      <c r="JQ309"/>
      <c r="JR309"/>
      <c r="JS309"/>
      <c r="JT309"/>
      <c r="JU309"/>
      <c r="JV309"/>
      <c r="JW309"/>
      <c r="JX309"/>
      <c r="JY309"/>
      <c r="JZ309"/>
      <c r="KA309"/>
      <c r="KB309"/>
      <c r="KC309"/>
      <c r="KD309"/>
      <c r="KE309"/>
      <c r="KF309"/>
      <c r="KG309"/>
      <c r="KH309"/>
      <c r="KI309"/>
      <c r="KJ309"/>
      <c r="KK309"/>
      <c r="KL309"/>
      <c r="KM309"/>
      <c r="KN309"/>
      <c r="KO309"/>
      <c r="KP309"/>
      <c r="KQ309"/>
      <c r="KR309"/>
      <c r="KS309"/>
      <c r="KT309"/>
      <c r="KU309"/>
      <c r="KV309"/>
      <c r="KW309"/>
      <c r="KX309"/>
      <c r="KY309"/>
      <c r="KZ309"/>
      <c r="LA309"/>
      <c r="LB309"/>
      <c r="LC309"/>
      <c r="LD309"/>
      <c r="LE309"/>
      <c r="LF309"/>
      <c r="LG309"/>
      <c r="LH309"/>
      <c r="LI309"/>
      <c r="LJ309"/>
      <c r="LK309"/>
      <c r="LL309"/>
      <c r="LM309"/>
      <c r="LN309"/>
      <c r="LO309"/>
      <c r="LP309"/>
      <c r="LQ309"/>
      <c r="LR309"/>
      <c r="LS309"/>
      <c r="LT309"/>
      <c r="LU309"/>
      <c r="LV309"/>
      <c r="LW309"/>
      <c r="LX309"/>
      <c r="LY309"/>
      <c r="LZ309"/>
      <c r="MA309"/>
      <c r="MB309"/>
      <c r="MC309"/>
      <c r="MD309"/>
      <c r="ME309"/>
      <c r="MF309"/>
      <c r="MG309"/>
      <c r="MH309"/>
      <c r="MI309"/>
      <c r="MJ309"/>
      <c r="MK309"/>
      <c r="ML309"/>
      <c r="MM309"/>
      <c r="MN309"/>
      <c r="MO309"/>
      <c r="MP309"/>
      <c r="MQ309"/>
      <c r="MR309"/>
      <c r="MS309"/>
      <c r="MT309"/>
      <c r="MU309"/>
      <c r="MV309"/>
      <c r="MW309"/>
      <c r="MX309"/>
      <c r="MY309"/>
      <c r="MZ309"/>
      <c r="NA309"/>
      <c r="NB309"/>
      <c r="NC309"/>
      <c r="ND309"/>
      <c r="NE309"/>
      <c r="NF309"/>
      <c r="NG309"/>
      <c r="NH309"/>
      <c r="NI309"/>
      <c r="NJ309"/>
      <c r="NK309"/>
      <c r="NL309"/>
      <c r="NM309"/>
      <c r="NN309"/>
      <c r="NO309"/>
      <c r="NP309"/>
      <c r="NQ309"/>
      <c r="NR309"/>
      <c r="NS309"/>
      <c r="NT309"/>
      <c r="NU309"/>
      <c r="NV309"/>
      <c r="NW309"/>
      <c r="NX309"/>
      <c r="NY309"/>
      <c r="NZ309"/>
      <c r="OA309"/>
      <c r="OB309"/>
      <c r="OC309"/>
      <c r="OD309"/>
      <c r="OE309"/>
      <c r="OF309"/>
      <c r="OG309"/>
      <c r="OH309"/>
      <c r="OI309"/>
      <c r="OJ309"/>
      <c r="OK309"/>
      <c r="OL309"/>
      <c r="OM309"/>
      <c r="ON309"/>
      <c r="OO309"/>
      <c r="OP309"/>
      <c r="OQ309"/>
      <c r="OR309"/>
      <c r="OS309"/>
      <c r="OT309"/>
      <c r="OU309"/>
      <c r="OV309"/>
      <c r="OW309"/>
      <c r="OX309"/>
      <c r="OY309"/>
      <c r="OZ309"/>
      <c r="PA309"/>
      <c r="PB309"/>
      <c r="PC309"/>
      <c r="PD309"/>
      <c r="PE309"/>
      <c r="PF309"/>
      <c r="PG309"/>
      <c r="PH309"/>
      <c r="PI309"/>
      <c r="PJ309"/>
      <c r="PK309"/>
      <c r="PL309"/>
      <c r="PM309"/>
      <c r="PN309"/>
      <c r="PO309"/>
      <c r="PP309"/>
      <c r="PQ309"/>
      <c r="PR309"/>
      <c r="PS309"/>
      <c r="PT309"/>
      <c r="PU309"/>
      <c r="PV309"/>
      <c r="PW309"/>
      <c r="PX309"/>
      <c r="PY309"/>
      <c r="PZ309"/>
      <c r="QA309"/>
      <c r="QB309"/>
      <c r="QC309"/>
      <c r="QD309"/>
      <c r="QE309"/>
      <c r="QF309"/>
      <c r="QG309"/>
      <c r="QH309"/>
      <c r="QI309"/>
      <c r="QJ309"/>
      <c r="QK309"/>
      <c r="QL309"/>
      <c r="QM309"/>
      <c r="QN309"/>
      <c r="QO309"/>
      <c r="QP309"/>
      <c r="QQ309"/>
      <c r="QR309"/>
      <c r="QS309"/>
      <c r="QT309"/>
      <c r="QU309"/>
      <c r="QV309"/>
      <c r="QW309"/>
      <c r="QX309"/>
      <c r="QY309"/>
      <c r="QZ309"/>
      <c r="RA309"/>
      <c r="RB309"/>
      <c r="RC309"/>
      <c r="RD309"/>
      <c r="RE309"/>
      <c r="RF309"/>
      <c r="RG309"/>
      <c r="RH309"/>
      <c r="RI309"/>
      <c r="RJ309"/>
      <c r="RK309"/>
      <c r="RL309"/>
      <c r="RM309"/>
      <c r="RN309"/>
      <c r="RO309"/>
      <c r="RP309"/>
      <c r="RQ309"/>
      <c r="RR309"/>
      <c r="RS309"/>
      <c r="RT309"/>
      <c r="RU309"/>
      <c r="RV309"/>
      <c r="RW309"/>
      <c r="RX309"/>
      <c r="RY309"/>
      <c r="RZ309"/>
      <c r="SA309"/>
      <c r="SB309"/>
      <c r="SC309"/>
      <c r="SD309"/>
      <c r="SE309"/>
      <c r="SF309"/>
      <c r="SG309"/>
      <c r="SH309"/>
      <c r="SI309"/>
      <c r="SJ309"/>
      <c r="SK309"/>
      <c r="SL309"/>
      <c r="SM309"/>
      <c r="SN309"/>
      <c r="SO309"/>
      <c r="SP309"/>
      <c r="SQ309"/>
      <c r="SR309"/>
      <c r="SS309"/>
      <c r="ST309"/>
      <c r="SU309"/>
      <c r="SV309"/>
      <c r="SW309"/>
      <c r="SX309"/>
      <c r="SY309"/>
      <c r="SZ309"/>
      <c r="TA309"/>
      <c r="TB309"/>
      <c r="TC309"/>
      <c r="TD309"/>
      <c r="TE309"/>
      <c r="TF309"/>
      <c r="TG309"/>
      <c r="TH309"/>
      <c r="TI309"/>
      <c r="TJ309"/>
      <c r="TK309"/>
      <c r="TL309"/>
      <c r="TM309"/>
      <c r="TN309"/>
      <c r="TO309"/>
      <c r="TP309"/>
      <c r="TQ309"/>
      <c r="TR309"/>
      <c r="TS309"/>
      <c r="TT309"/>
      <c r="TU309"/>
      <c r="TV309"/>
      <c r="TW309"/>
      <c r="TX309"/>
      <c r="TY309"/>
      <c r="TZ309"/>
      <c r="UA309"/>
      <c r="UB309"/>
      <c r="UC309"/>
      <c r="UD309"/>
      <c r="UE309"/>
      <c r="UF309"/>
      <c r="UG309"/>
      <c r="UH309"/>
      <c r="UI309"/>
      <c r="UJ309"/>
      <c r="UK309"/>
      <c r="UL309"/>
      <c r="UM309"/>
      <c r="UN309"/>
      <c r="UO309"/>
      <c r="UP309"/>
      <c r="UQ309"/>
      <c r="UR309"/>
      <c r="US309"/>
      <c r="UT309"/>
      <c r="UU309"/>
      <c r="UV309"/>
      <c r="UW309"/>
      <c r="UX309"/>
      <c r="UY309"/>
      <c r="UZ309"/>
      <c r="VA309"/>
      <c r="VB309"/>
      <c r="VC309"/>
      <c r="VD309"/>
      <c r="VE309"/>
      <c r="VF309"/>
      <c r="VG309"/>
      <c r="VH309"/>
      <c r="VI309"/>
      <c r="VJ309"/>
      <c r="VK309"/>
      <c r="VL309"/>
      <c r="VM309"/>
      <c r="VN309"/>
      <c r="VO309"/>
      <c r="VP309"/>
      <c r="VQ309"/>
      <c r="VR309"/>
      <c r="VS309"/>
      <c r="VT309"/>
      <c r="VU309"/>
      <c r="VV309"/>
      <c r="VW309"/>
      <c r="VX309"/>
      <c r="VY309"/>
      <c r="VZ309"/>
      <c r="WA309"/>
      <c r="WB309"/>
      <c r="WC309"/>
      <c r="WD309"/>
      <c r="WE309"/>
      <c r="WF309"/>
      <c r="WG309"/>
      <c r="WH309"/>
      <c r="WI309"/>
      <c r="WJ309"/>
      <c r="WK309"/>
      <c r="WL309"/>
      <c r="WM309"/>
      <c r="WN309"/>
      <c r="WO309"/>
      <c r="WP309"/>
      <c r="WQ309"/>
      <c r="WR309"/>
      <c r="WS309"/>
      <c r="WT309"/>
      <c r="WU309"/>
      <c r="WV309"/>
      <c r="WW309"/>
      <c r="WX309"/>
      <c r="WY309"/>
      <c r="WZ309"/>
      <c r="XA309"/>
      <c r="XB309"/>
      <c r="XC309"/>
      <c r="XD309"/>
      <c r="XE309"/>
      <c r="XF309"/>
      <c r="XG309"/>
      <c r="XH309"/>
      <c r="XI309"/>
      <c r="XJ309"/>
      <c r="XK309"/>
      <c r="XL309"/>
      <c r="XM309"/>
      <c r="XN309"/>
      <c r="XO309"/>
      <c r="XP309"/>
      <c r="XQ309"/>
      <c r="XR309"/>
      <c r="XS309"/>
      <c r="XT309"/>
      <c r="XU309"/>
      <c r="XV309"/>
      <c r="XW309"/>
      <c r="XX309"/>
      <c r="XY309"/>
      <c r="XZ309"/>
      <c r="YA309"/>
      <c r="YB309"/>
      <c r="YC309"/>
      <c r="YD309"/>
      <c r="YE309"/>
      <c r="YF309"/>
      <c r="YG309"/>
      <c r="YH309"/>
      <c r="YI309"/>
      <c r="YJ309"/>
      <c r="YK309"/>
      <c r="YL309"/>
      <c r="YM309"/>
      <c r="YN309"/>
      <c r="YO309"/>
      <c r="YP309"/>
      <c r="YQ309"/>
      <c r="YR309"/>
      <c r="YS309"/>
      <c r="YT309"/>
      <c r="YU309"/>
      <c r="YV309"/>
      <c r="YW309"/>
      <c r="YX309"/>
      <c r="YY309"/>
      <c r="YZ309"/>
      <c r="ZA309"/>
      <c r="ZB309"/>
      <c r="ZC309"/>
      <c r="ZD309"/>
      <c r="ZE309"/>
      <c r="ZF309"/>
      <c r="ZG309"/>
      <c r="ZH309"/>
      <c r="ZI309"/>
      <c r="ZJ309"/>
      <c r="ZK309"/>
      <c r="ZL309"/>
      <c r="ZM309"/>
      <c r="ZN309"/>
      <c r="ZO309"/>
      <c r="ZP309"/>
      <c r="ZQ309"/>
      <c r="ZR309"/>
      <c r="ZS309"/>
      <c r="ZT309"/>
      <c r="ZU309"/>
      <c r="ZV309"/>
      <c r="ZW309"/>
      <c r="ZX309"/>
      <c r="ZY309"/>
      <c r="ZZ309"/>
      <c r="AAA309"/>
      <c r="AAB309"/>
      <c r="AAC309"/>
      <c r="AAD309"/>
      <c r="AAE309"/>
      <c r="AAF309"/>
      <c r="AAG309"/>
      <c r="AAH309"/>
      <c r="AAI309"/>
      <c r="AAJ309"/>
      <c r="AAK309"/>
      <c r="AAL309"/>
      <c r="AAM309"/>
      <c r="AAN309"/>
      <c r="AAO309"/>
      <c r="AAP309"/>
      <c r="AAQ309"/>
      <c r="AAR309"/>
      <c r="AAS309"/>
      <c r="AAT309"/>
      <c r="AAU309"/>
      <c r="AAV309"/>
      <c r="AAW309"/>
      <c r="AAX309"/>
      <c r="AAY309"/>
      <c r="AAZ309"/>
      <c r="ABA309"/>
      <c r="ABB309"/>
      <c r="ABC309"/>
      <c r="ABD309"/>
      <c r="ABE309"/>
      <c r="ABF309"/>
      <c r="ABG309"/>
      <c r="ABH309"/>
      <c r="ABI309"/>
      <c r="ABJ309"/>
      <c r="ABK309"/>
      <c r="ABL309"/>
      <c r="ABM309"/>
      <c r="ABN309"/>
      <c r="ABO309"/>
      <c r="ABP309"/>
      <c r="ABQ309"/>
      <c r="ABR309"/>
      <c r="ABS309"/>
      <c r="ABT309"/>
      <c r="ABU309"/>
      <c r="ABV309"/>
      <c r="ABW309"/>
      <c r="ABX309"/>
      <c r="ABY309"/>
      <c r="ABZ309"/>
      <c r="ACA309"/>
      <c r="ACB309"/>
      <c r="ACC309"/>
      <c r="ACD309"/>
      <c r="ACE309"/>
      <c r="ACF309"/>
      <c r="ACG309"/>
      <c r="ACH309"/>
      <c r="ACI309"/>
      <c r="ACJ309"/>
      <c r="ACK309"/>
      <c r="ACL309"/>
      <c r="ACM309"/>
      <c r="ACN309"/>
      <c r="ACO309"/>
      <c r="ACP309"/>
      <c r="ACQ309"/>
      <c r="ACR309"/>
      <c r="ACS309"/>
      <c r="ACT309"/>
      <c r="ACU309"/>
      <c r="ACV309"/>
      <c r="ACW309"/>
      <c r="ACX309"/>
      <c r="ACY309"/>
      <c r="ACZ309"/>
      <c r="ADA309"/>
      <c r="ADB309"/>
      <c r="ADC309"/>
      <c r="ADD309"/>
      <c r="ADE309"/>
      <c r="ADF309"/>
      <c r="ADG309"/>
      <c r="ADH309"/>
      <c r="ADI309"/>
      <c r="ADJ309"/>
      <c r="ADK309"/>
      <c r="ADL309"/>
      <c r="ADM309"/>
      <c r="ADN309"/>
      <c r="ADO309"/>
      <c r="ADP309"/>
      <c r="ADQ309"/>
      <c r="ADR309"/>
      <c r="ADS309"/>
      <c r="ADT309"/>
      <c r="ADU309"/>
      <c r="ADV309"/>
      <c r="ADW309"/>
      <c r="ADX309"/>
      <c r="ADY309"/>
      <c r="ADZ309"/>
      <c r="AEA309"/>
      <c r="AEB309"/>
      <c r="AEC309"/>
      <c r="AED309"/>
      <c r="AEE309"/>
      <c r="AEF309"/>
      <c r="AEG309"/>
      <c r="AEH309"/>
      <c r="AEI309"/>
      <c r="AEJ309"/>
      <c r="AEK309"/>
      <c r="AEL309"/>
      <c r="AEM309"/>
      <c r="AEN309"/>
      <c r="AEO309"/>
      <c r="AEP309"/>
      <c r="AEQ309"/>
      <c r="AER309"/>
      <c r="AES309"/>
      <c r="AET309"/>
      <c r="AEU309"/>
      <c r="AEV309"/>
      <c r="AEW309"/>
      <c r="AEX309"/>
      <c r="AEY309"/>
      <c r="AEZ309"/>
      <c r="AFA309"/>
      <c r="AFB309"/>
      <c r="AFC309"/>
      <c r="AFD309"/>
      <c r="AFE309"/>
      <c r="AFF309"/>
      <c r="AFG309"/>
      <c r="AFH309"/>
      <c r="AFI309"/>
      <c r="AFJ309"/>
      <c r="AFK309"/>
      <c r="AFL309"/>
      <c r="AFM309"/>
      <c r="AFN309"/>
      <c r="AFO309"/>
      <c r="AFP309"/>
      <c r="AFQ309"/>
      <c r="AFR309"/>
      <c r="AFS309"/>
      <c r="AFT309"/>
      <c r="AFU309"/>
      <c r="AFV309"/>
      <c r="AFW309"/>
      <c r="AFX309"/>
      <c r="AFY309"/>
      <c r="AFZ309"/>
      <c r="AGA309"/>
      <c r="AGB309"/>
      <c r="AGC309"/>
      <c r="AGD309"/>
      <c r="AGE309"/>
      <c r="AGF309"/>
      <c r="AGG309"/>
      <c r="AGH309"/>
      <c r="AGI309"/>
      <c r="AGJ309"/>
      <c r="AGK309"/>
      <c r="AGL309"/>
      <c r="AGM309"/>
      <c r="AGN309"/>
      <c r="AGO309"/>
      <c r="AGP309"/>
      <c r="AGQ309"/>
      <c r="AGR309"/>
      <c r="AGS309"/>
      <c r="AGT309"/>
      <c r="AGU309"/>
      <c r="AGV309"/>
      <c r="AGW309"/>
      <c r="AGX309"/>
      <c r="AGY309"/>
      <c r="AGZ309"/>
      <c r="AHA309"/>
      <c r="AHB309"/>
      <c r="AHC309"/>
      <c r="AHD309"/>
      <c r="AHE309"/>
      <c r="AHF309"/>
      <c r="AHG309"/>
      <c r="AHH309"/>
      <c r="AHI309"/>
      <c r="AHJ309"/>
      <c r="AHK309"/>
      <c r="AHL309"/>
      <c r="AHM309"/>
      <c r="AHN309"/>
      <c r="AHO309"/>
      <c r="AHP309"/>
      <c r="AHQ309"/>
      <c r="AHR309"/>
      <c r="AHS309"/>
      <c r="AHT309"/>
      <c r="AHU309"/>
      <c r="AHV309"/>
      <c r="AHW309"/>
      <c r="AHX309"/>
      <c r="AHY309"/>
      <c r="AHZ309"/>
      <c r="AIA309"/>
      <c r="AIB309"/>
      <c r="AIC309"/>
      <c r="AID309"/>
      <c r="AIE309"/>
      <c r="AIF309"/>
      <c r="AIG309"/>
      <c r="AIH309"/>
      <c r="AII309"/>
      <c r="AIJ309"/>
      <c r="AIK309"/>
      <c r="AIL309"/>
      <c r="AIM309"/>
      <c r="AIN309"/>
      <c r="AIO309"/>
      <c r="AIP309"/>
      <c r="AIQ309"/>
      <c r="AIR309"/>
      <c r="AIS309"/>
      <c r="AIT309"/>
      <c r="AIU309"/>
      <c r="AIV309"/>
      <c r="AIW309"/>
      <c r="AIX309"/>
      <c r="AIY309"/>
      <c r="AIZ309"/>
      <c r="AJA309"/>
      <c r="AJB309"/>
      <c r="AJC309"/>
      <c r="AJD309"/>
      <c r="AJE309"/>
      <c r="AJF309"/>
      <c r="AJG309"/>
      <c r="AJH309"/>
      <c r="AJI309"/>
      <c r="AJJ309"/>
      <c r="AJK309"/>
      <c r="AJL309"/>
      <c r="AJM309"/>
      <c r="AJN309"/>
      <c r="AJO309"/>
      <c r="AJP309"/>
      <c r="AJQ309"/>
      <c r="AJR309"/>
      <c r="AJS309"/>
      <c r="AJT309"/>
      <c r="AJU309"/>
      <c r="AJV309"/>
      <c r="AJW309"/>
      <c r="AJX309"/>
      <c r="AJY309"/>
      <c r="AJZ309"/>
      <c r="AKA309"/>
      <c r="AKB309"/>
      <c r="AKC309"/>
      <c r="AKD309"/>
      <c r="AKE309"/>
      <c r="AKF309"/>
      <c r="AKG309"/>
      <c r="AKH309"/>
      <c r="AKI309"/>
      <c r="AKJ309"/>
      <c r="AKK309"/>
      <c r="AKL309"/>
      <c r="AKM309"/>
      <c r="AKN309"/>
      <c r="AKO309"/>
      <c r="AKP309"/>
      <c r="AKQ309"/>
      <c r="AKR309"/>
      <c r="AKS309"/>
      <c r="AKT309"/>
      <c r="AKU309"/>
      <c r="AKV309"/>
      <c r="AKW309"/>
      <c r="AKX309"/>
      <c r="AKY309"/>
      <c r="AKZ309"/>
      <c r="ALA309"/>
      <c r="ALB309"/>
      <c r="ALC309"/>
      <c r="ALD309"/>
      <c r="ALE309"/>
      <c r="ALF309"/>
      <c r="ALG309"/>
      <c r="ALH309"/>
      <c r="ALI309"/>
      <c r="ALJ309"/>
      <c r="ALK309"/>
      <c r="ALL309"/>
      <c r="ALM309"/>
      <c r="ALN309"/>
      <c r="ALO309"/>
      <c r="ALP309"/>
      <c r="ALQ309"/>
      <c r="ALR309"/>
      <c r="ALS309"/>
      <c r="ALT309"/>
      <c r="ALU309"/>
      <c r="ALV309"/>
      <c r="ALW309"/>
      <c r="ALX309"/>
      <c r="ALY309"/>
      <c r="ALZ309"/>
      <c r="AMA309"/>
      <c r="AMB309"/>
      <c r="AMC309"/>
      <c r="AMD309"/>
      <c r="AME309"/>
      <c r="AMF309"/>
      <c r="AMG309"/>
    </row>
    <row r="310" spans="1:1021" ht="24.75" customHeight="1" x14ac:dyDescent="0.2">
      <c r="A310" s="114">
        <v>279</v>
      </c>
      <c r="B310" s="48" t="s">
        <v>335</v>
      </c>
      <c r="C310" s="48">
        <v>4</v>
      </c>
      <c r="D310" s="117" t="s">
        <v>799</v>
      </c>
      <c r="E310" s="102" t="s">
        <v>796</v>
      </c>
      <c r="F310" s="102">
        <v>1</v>
      </c>
      <c r="G310" s="119">
        <v>0</v>
      </c>
      <c r="H310" s="132"/>
      <c r="I310" s="120">
        <f t="shared" si="6"/>
        <v>0</v>
      </c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  <c r="HY310"/>
      <c r="HZ310"/>
      <c r="IA310"/>
      <c r="IB310"/>
      <c r="IC310"/>
      <c r="ID310"/>
      <c r="IE310"/>
      <c r="IF310"/>
      <c r="IG310"/>
      <c r="IH310"/>
      <c r="II310"/>
      <c r="IJ310"/>
      <c r="IK310"/>
      <c r="IL310"/>
      <c r="IM310"/>
      <c r="IN310"/>
      <c r="IO310"/>
      <c r="IP310"/>
      <c r="IQ310"/>
      <c r="IR310"/>
      <c r="IS310"/>
      <c r="IT310"/>
      <c r="IU310"/>
      <c r="IV310"/>
      <c r="IW310"/>
      <c r="IX310"/>
      <c r="IY310"/>
      <c r="IZ310"/>
      <c r="JA310"/>
      <c r="JB310"/>
      <c r="JC310"/>
      <c r="JD310"/>
      <c r="JE310"/>
      <c r="JF310"/>
      <c r="JG310"/>
      <c r="JH310"/>
      <c r="JI310"/>
      <c r="JJ310"/>
      <c r="JK310"/>
      <c r="JL310"/>
      <c r="JM310"/>
      <c r="JN310"/>
      <c r="JO310"/>
      <c r="JP310"/>
      <c r="JQ310"/>
      <c r="JR310"/>
      <c r="JS310"/>
      <c r="JT310"/>
      <c r="JU310"/>
      <c r="JV310"/>
      <c r="JW310"/>
      <c r="JX310"/>
      <c r="JY310"/>
      <c r="JZ310"/>
      <c r="KA310"/>
      <c r="KB310"/>
      <c r="KC310"/>
      <c r="KD310"/>
      <c r="KE310"/>
      <c r="KF310"/>
      <c r="KG310"/>
      <c r="KH310"/>
      <c r="KI310"/>
      <c r="KJ310"/>
      <c r="KK310"/>
      <c r="KL310"/>
      <c r="KM310"/>
      <c r="KN310"/>
      <c r="KO310"/>
      <c r="KP310"/>
      <c r="KQ310"/>
      <c r="KR310"/>
      <c r="KS310"/>
      <c r="KT310"/>
      <c r="KU310"/>
      <c r="KV310"/>
      <c r="KW310"/>
      <c r="KX310"/>
      <c r="KY310"/>
      <c r="KZ310"/>
      <c r="LA310"/>
      <c r="LB310"/>
      <c r="LC310"/>
      <c r="LD310"/>
      <c r="LE310"/>
      <c r="LF310"/>
      <c r="LG310"/>
      <c r="LH310"/>
      <c r="LI310"/>
      <c r="LJ310"/>
      <c r="LK310"/>
      <c r="LL310"/>
      <c r="LM310"/>
      <c r="LN310"/>
      <c r="LO310"/>
      <c r="LP310"/>
      <c r="LQ310"/>
      <c r="LR310"/>
      <c r="LS310"/>
      <c r="LT310"/>
      <c r="LU310"/>
      <c r="LV310"/>
      <c r="LW310"/>
      <c r="LX310"/>
      <c r="LY310"/>
      <c r="LZ310"/>
      <c r="MA310"/>
      <c r="MB310"/>
      <c r="MC310"/>
      <c r="MD310"/>
      <c r="ME310"/>
      <c r="MF310"/>
      <c r="MG310"/>
      <c r="MH310"/>
      <c r="MI310"/>
      <c r="MJ310"/>
      <c r="MK310"/>
      <c r="ML310"/>
      <c r="MM310"/>
      <c r="MN310"/>
      <c r="MO310"/>
      <c r="MP310"/>
      <c r="MQ310"/>
      <c r="MR310"/>
      <c r="MS310"/>
      <c r="MT310"/>
      <c r="MU310"/>
      <c r="MV310"/>
      <c r="MW310"/>
      <c r="MX310"/>
      <c r="MY310"/>
      <c r="MZ310"/>
      <c r="NA310"/>
      <c r="NB310"/>
      <c r="NC310"/>
      <c r="ND310"/>
      <c r="NE310"/>
      <c r="NF310"/>
      <c r="NG310"/>
      <c r="NH310"/>
      <c r="NI310"/>
      <c r="NJ310"/>
      <c r="NK310"/>
      <c r="NL310"/>
      <c r="NM310"/>
      <c r="NN310"/>
      <c r="NO310"/>
      <c r="NP310"/>
      <c r="NQ310"/>
      <c r="NR310"/>
      <c r="NS310"/>
      <c r="NT310"/>
      <c r="NU310"/>
      <c r="NV310"/>
      <c r="NW310"/>
      <c r="NX310"/>
      <c r="NY310"/>
      <c r="NZ310"/>
      <c r="OA310"/>
      <c r="OB310"/>
      <c r="OC310"/>
      <c r="OD310"/>
      <c r="OE310"/>
      <c r="OF310"/>
      <c r="OG310"/>
      <c r="OH310"/>
      <c r="OI310"/>
      <c r="OJ310"/>
      <c r="OK310"/>
      <c r="OL310"/>
      <c r="OM310"/>
      <c r="ON310"/>
      <c r="OO310"/>
      <c r="OP310"/>
      <c r="OQ310"/>
      <c r="OR310"/>
      <c r="OS310"/>
      <c r="OT310"/>
      <c r="OU310"/>
      <c r="OV310"/>
      <c r="OW310"/>
      <c r="OX310"/>
      <c r="OY310"/>
      <c r="OZ310"/>
      <c r="PA310"/>
      <c r="PB310"/>
      <c r="PC310"/>
      <c r="PD310"/>
      <c r="PE310"/>
      <c r="PF310"/>
      <c r="PG310"/>
      <c r="PH310"/>
      <c r="PI310"/>
      <c r="PJ310"/>
      <c r="PK310"/>
      <c r="PL310"/>
      <c r="PM310"/>
      <c r="PN310"/>
      <c r="PO310"/>
      <c r="PP310"/>
      <c r="PQ310"/>
      <c r="PR310"/>
      <c r="PS310"/>
      <c r="PT310"/>
      <c r="PU310"/>
      <c r="PV310"/>
      <c r="PW310"/>
      <c r="PX310"/>
      <c r="PY310"/>
      <c r="PZ310"/>
      <c r="QA310"/>
      <c r="QB310"/>
      <c r="QC310"/>
      <c r="QD310"/>
      <c r="QE310"/>
      <c r="QF310"/>
      <c r="QG310"/>
      <c r="QH310"/>
      <c r="QI310"/>
      <c r="QJ310"/>
      <c r="QK310"/>
      <c r="QL310"/>
      <c r="QM310"/>
      <c r="QN310"/>
      <c r="QO310"/>
      <c r="QP310"/>
      <c r="QQ310"/>
      <c r="QR310"/>
      <c r="QS310"/>
      <c r="QT310"/>
      <c r="QU310"/>
      <c r="QV310"/>
      <c r="QW310"/>
      <c r="QX310"/>
      <c r="QY310"/>
      <c r="QZ310"/>
      <c r="RA310"/>
      <c r="RB310"/>
      <c r="RC310"/>
      <c r="RD310"/>
      <c r="RE310"/>
      <c r="RF310"/>
      <c r="RG310"/>
      <c r="RH310"/>
      <c r="RI310"/>
      <c r="RJ310"/>
      <c r="RK310"/>
      <c r="RL310"/>
      <c r="RM310"/>
      <c r="RN310"/>
      <c r="RO310"/>
      <c r="RP310"/>
      <c r="RQ310"/>
      <c r="RR310"/>
      <c r="RS310"/>
      <c r="RT310"/>
      <c r="RU310"/>
      <c r="RV310"/>
      <c r="RW310"/>
      <c r="RX310"/>
      <c r="RY310"/>
      <c r="RZ310"/>
      <c r="SA310"/>
      <c r="SB310"/>
      <c r="SC310"/>
      <c r="SD310"/>
      <c r="SE310"/>
      <c r="SF310"/>
      <c r="SG310"/>
      <c r="SH310"/>
      <c r="SI310"/>
      <c r="SJ310"/>
      <c r="SK310"/>
      <c r="SL310"/>
      <c r="SM310"/>
      <c r="SN310"/>
      <c r="SO310"/>
      <c r="SP310"/>
      <c r="SQ310"/>
      <c r="SR310"/>
      <c r="SS310"/>
      <c r="ST310"/>
      <c r="SU310"/>
      <c r="SV310"/>
      <c r="SW310"/>
      <c r="SX310"/>
      <c r="SY310"/>
      <c r="SZ310"/>
      <c r="TA310"/>
      <c r="TB310"/>
      <c r="TC310"/>
      <c r="TD310"/>
      <c r="TE310"/>
      <c r="TF310"/>
      <c r="TG310"/>
      <c r="TH310"/>
      <c r="TI310"/>
      <c r="TJ310"/>
      <c r="TK310"/>
      <c r="TL310"/>
      <c r="TM310"/>
      <c r="TN310"/>
      <c r="TO310"/>
      <c r="TP310"/>
      <c r="TQ310"/>
      <c r="TR310"/>
      <c r="TS310"/>
      <c r="TT310"/>
      <c r="TU310"/>
      <c r="TV310"/>
      <c r="TW310"/>
      <c r="TX310"/>
      <c r="TY310"/>
      <c r="TZ310"/>
      <c r="UA310"/>
      <c r="UB310"/>
      <c r="UC310"/>
      <c r="UD310"/>
      <c r="UE310"/>
      <c r="UF310"/>
      <c r="UG310"/>
      <c r="UH310"/>
      <c r="UI310"/>
      <c r="UJ310"/>
      <c r="UK310"/>
      <c r="UL310"/>
      <c r="UM310"/>
      <c r="UN310"/>
      <c r="UO310"/>
      <c r="UP310"/>
      <c r="UQ310"/>
      <c r="UR310"/>
      <c r="US310"/>
      <c r="UT310"/>
      <c r="UU310"/>
      <c r="UV310"/>
      <c r="UW310"/>
      <c r="UX310"/>
      <c r="UY310"/>
      <c r="UZ310"/>
      <c r="VA310"/>
      <c r="VB310"/>
      <c r="VC310"/>
      <c r="VD310"/>
      <c r="VE310"/>
      <c r="VF310"/>
      <c r="VG310"/>
      <c r="VH310"/>
      <c r="VI310"/>
      <c r="VJ310"/>
      <c r="VK310"/>
      <c r="VL310"/>
      <c r="VM310"/>
      <c r="VN310"/>
      <c r="VO310"/>
      <c r="VP310"/>
      <c r="VQ310"/>
      <c r="VR310"/>
      <c r="VS310"/>
      <c r="VT310"/>
      <c r="VU310"/>
      <c r="VV310"/>
      <c r="VW310"/>
      <c r="VX310"/>
      <c r="VY310"/>
      <c r="VZ310"/>
      <c r="WA310"/>
      <c r="WB310"/>
      <c r="WC310"/>
      <c r="WD310"/>
      <c r="WE310"/>
      <c r="WF310"/>
      <c r="WG310"/>
      <c r="WH310"/>
      <c r="WI310"/>
      <c r="WJ310"/>
      <c r="WK310"/>
      <c r="WL310"/>
      <c r="WM310"/>
      <c r="WN310"/>
      <c r="WO310"/>
      <c r="WP310"/>
      <c r="WQ310"/>
      <c r="WR310"/>
      <c r="WS310"/>
      <c r="WT310"/>
      <c r="WU310"/>
      <c r="WV310"/>
      <c r="WW310"/>
      <c r="WX310"/>
      <c r="WY310"/>
      <c r="WZ310"/>
      <c r="XA310"/>
      <c r="XB310"/>
      <c r="XC310"/>
      <c r="XD310"/>
      <c r="XE310"/>
      <c r="XF310"/>
      <c r="XG310"/>
      <c r="XH310"/>
      <c r="XI310"/>
      <c r="XJ310"/>
      <c r="XK310"/>
      <c r="XL310"/>
      <c r="XM310"/>
      <c r="XN310"/>
      <c r="XO310"/>
      <c r="XP310"/>
      <c r="XQ310"/>
      <c r="XR310"/>
      <c r="XS310"/>
      <c r="XT310"/>
      <c r="XU310"/>
      <c r="XV310"/>
      <c r="XW310"/>
      <c r="XX310"/>
      <c r="XY310"/>
      <c r="XZ310"/>
      <c r="YA310"/>
      <c r="YB310"/>
      <c r="YC310"/>
      <c r="YD310"/>
      <c r="YE310"/>
      <c r="YF310"/>
      <c r="YG310"/>
      <c r="YH310"/>
      <c r="YI310"/>
      <c r="YJ310"/>
      <c r="YK310"/>
      <c r="YL310"/>
      <c r="YM310"/>
      <c r="YN310"/>
      <c r="YO310"/>
      <c r="YP310"/>
      <c r="YQ310"/>
      <c r="YR310"/>
      <c r="YS310"/>
      <c r="YT310"/>
      <c r="YU310"/>
      <c r="YV310"/>
      <c r="YW310"/>
      <c r="YX310"/>
      <c r="YY310"/>
      <c r="YZ310"/>
      <c r="ZA310"/>
      <c r="ZB310"/>
      <c r="ZC310"/>
      <c r="ZD310"/>
      <c r="ZE310"/>
      <c r="ZF310"/>
      <c r="ZG310"/>
      <c r="ZH310"/>
      <c r="ZI310"/>
      <c r="ZJ310"/>
      <c r="ZK310"/>
      <c r="ZL310"/>
      <c r="ZM310"/>
      <c r="ZN310"/>
      <c r="ZO310"/>
      <c r="ZP310"/>
      <c r="ZQ310"/>
      <c r="ZR310"/>
      <c r="ZS310"/>
      <c r="ZT310"/>
      <c r="ZU310"/>
      <c r="ZV310"/>
      <c r="ZW310"/>
      <c r="ZX310"/>
      <c r="ZY310"/>
      <c r="ZZ310"/>
      <c r="AAA310"/>
      <c r="AAB310"/>
      <c r="AAC310"/>
      <c r="AAD310"/>
      <c r="AAE310"/>
      <c r="AAF310"/>
      <c r="AAG310"/>
      <c r="AAH310"/>
      <c r="AAI310"/>
      <c r="AAJ310"/>
      <c r="AAK310"/>
      <c r="AAL310"/>
      <c r="AAM310"/>
      <c r="AAN310"/>
      <c r="AAO310"/>
      <c r="AAP310"/>
      <c r="AAQ310"/>
      <c r="AAR310"/>
      <c r="AAS310"/>
      <c r="AAT310"/>
      <c r="AAU310"/>
      <c r="AAV310"/>
      <c r="AAW310"/>
      <c r="AAX310"/>
      <c r="AAY310"/>
      <c r="AAZ310"/>
      <c r="ABA310"/>
      <c r="ABB310"/>
      <c r="ABC310"/>
      <c r="ABD310"/>
      <c r="ABE310"/>
      <c r="ABF310"/>
      <c r="ABG310"/>
      <c r="ABH310"/>
      <c r="ABI310"/>
      <c r="ABJ310"/>
      <c r="ABK310"/>
      <c r="ABL310"/>
      <c r="ABM310"/>
      <c r="ABN310"/>
      <c r="ABO310"/>
      <c r="ABP310"/>
      <c r="ABQ310"/>
      <c r="ABR310"/>
      <c r="ABS310"/>
      <c r="ABT310"/>
      <c r="ABU310"/>
      <c r="ABV310"/>
      <c r="ABW310"/>
      <c r="ABX310"/>
      <c r="ABY310"/>
      <c r="ABZ310"/>
      <c r="ACA310"/>
      <c r="ACB310"/>
      <c r="ACC310"/>
      <c r="ACD310"/>
      <c r="ACE310"/>
      <c r="ACF310"/>
      <c r="ACG310"/>
      <c r="ACH310"/>
      <c r="ACI310"/>
      <c r="ACJ310"/>
      <c r="ACK310"/>
      <c r="ACL310"/>
      <c r="ACM310"/>
      <c r="ACN310"/>
      <c r="ACO310"/>
      <c r="ACP310"/>
      <c r="ACQ310"/>
      <c r="ACR310"/>
      <c r="ACS310"/>
      <c r="ACT310"/>
      <c r="ACU310"/>
      <c r="ACV310"/>
      <c r="ACW310"/>
      <c r="ACX310"/>
      <c r="ACY310"/>
      <c r="ACZ310"/>
      <c r="ADA310"/>
      <c r="ADB310"/>
      <c r="ADC310"/>
      <c r="ADD310"/>
      <c r="ADE310"/>
      <c r="ADF310"/>
      <c r="ADG310"/>
      <c r="ADH310"/>
      <c r="ADI310"/>
      <c r="ADJ310"/>
      <c r="ADK310"/>
      <c r="ADL310"/>
      <c r="ADM310"/>
      <c r="ADN310"/>
      <c r="ADO310"/>
      <c r="ADP310"/>
      <c r="ADQ310"/>
      <c r="ADR310"/>
      <c r="ADS310"/>
      <c r="ADT310"/>
      <c r="ADU310"/>
      <c r="ADV310"/>
      <c r="ADW310"/>
      <c r="ADX310"/>
      <c r="ADY310"/>
      <c r="ADZ310"/>
      <c r="AEA310"/>
      <c r="AEB310"/>
      <c r="AEC310"/>
      <c r="AED310"/>
      <c r="AEE310"/>
      <c r="AEF310"/>
      <c r="AEG310"/>
      <c r="AEH310"/>
      <c r="AEI310"/>
      <c r="AEJ310"/>
      <c r="AEK310"/>
      <c r="AEL310"/>
      <c r="AEM310"/>
      <c r="AEN310"/>
      <c r="AEO310"/>
      <c r="AEP310"/>
      <c r="AEQ310"/>
      <c r="AER310"/>
      <c r="AES310"/>
      <c r="AET310"/>
      <c r="AEU310"/>
      <c r="AEV310"/>
      <c r="AEW310"/>
      <c r="AEX310"/>
      <c r="AEY310"/>
      <c r="AEZ310"/>
      <c r="AFA310"/>
      <c r="AFB310"/>
      <c r="AFC310"/>
      <c r="AFD310"/>
      <c r="AFE310"/>
      <c r="AFF310"/>
      <c r="AFG310"/>
      <c r="AFH310"/>
      <c r="AFI310"/>
      <c r="AFJ310"/>
      <c r="AFK310"/>
      <c r="AFL310"/>
      <c r="AFM310"/>
      <c r="AFN310"/>
      <c r="AFO310"/>
      <c r="AFP310"/>
      <c r="AFQ310"/>
      <c r="AFR310"/>
      <c r="AFS310"/>
      <c r="AFT310"/>
      <c r="AFU310"/>
      <c r="AFV310"/>
      <c r="AFW310"/>
      <c r="AFX310"/>
      <c r="AFY310"/>
      <c r="AFZ310"/>
      <c r="AGA310"/>
      <c r="AGB310"/>
      <c r="AGC310"/>
      <c r="AGD310"/>
      <c r="AGE310"/>
      <c r="AGF310"/>
      <c r="AGG310"/>
      <c r="AGH310"/>
      <c r="AGI310"/>
      <c r="AGJ310"/>
      <c r="AGK310"/>
      <c r="AGL310"/>
      <c r="AGM310"/>
      <c r="AGN310"/>
      <c r="AGO310"/>
      <c r="AGP310"/>
      <c r="AGQ310"/>
      <c r="AGR310"/>
      <c r="AGS310"/>
      <c r="AGT310"/>
      <c r="AGU310"/>
      <c r="AGV310"/>
      <c r="AGW310"/>
      <c r="AGX310"/>
      <c r="AGY310"/>
      <c r="AGZ310"/>
      <c r="AHA310"/>
      <c r="AHB310"/>
      <c r="AHC310"/>
      <c r="AHD310"/>
      <c r="AHE310"/>
      <c r="AHF310"/>
      <c r="AHG310"/>
      <c r="AHH310"/>
      <c r="AHI310"/>
      <c r="AHJ310"/>
      <c r="AHK310"/>
      <c r="AHL310"/>
      <c r="AHM310"/>
      <c r="AHN310"/>
      <c r="AHO310"/>
      <c r="AHP310"/>
      <c r="AHQ310"/>
      <c r="AHR310"/>
      <c r="AHS310"/>
      <c r="AHT310"/>
      <c r="AHU310"/>
      <c r="AHV310"/>
      <c r="AHW310"/>
      <c r="AHX310"/>
      <c r="AHY310"/>
      <c r="AHZ310"/>
      <c r="AIA310"/>
      <c r="AIB310"/>
      <c r="AIC310"/>
      <c r="AID310"/>
      <c r="AIE310"/>
      <c r="AIF310"/>
      <c r="AIG310"/>
      <c r="AIH310"/>
      <c r="AII310"/>
      <c r="AIJ310"/>
      <c r="AIK310"/>
      <c r="AIL310"/>
      <c r="AIM310"/>
      <c r="AIN310"/>
      <c r="AIO310"/>
      <c r="AIP310"/>
      <c r="AIQ310"/>
      <c r="AIR310"/>
      <c r="AIS310"/>
      <c r="AIT310"/>
      <c r="AIU310"/>
      <c r="AIV310"/>
      <c r="AIW310"/>
      <c r="AIX310"/>
      <c r="AIY310"/>
      <c r="AIZ310"/>
      <c r="AJA310"/>
      <c r="AJB310"/>
      <c r="AJC310"/>
      <c r="AJD310"/>
      <c r="AJE310"/>
      <c r="AJF310"/>
      <c r="AJG310"/>
      <c r="AJH310"/>
      <c r="AJI310"/>
      <c r="AJJ310"/>
      <c r="AJK310"/>
      <c r="AJL310"/>
      <c r="AJM310"/>
      <c r="AJN310"/>
      <c r="AJO310"/>
      <c r="AJP310"/>
      <c r="AJQ310"/>
      <c r="AJR310"/>
      <c r="AJS310"/>
      <c r="AJT310"/>
      <c r="AJU310"/>
      <c r="AJV310"/>
      <c r="AJW310"/>
      <c r="AJX310"/>
      <c r="AJY310"/>
      <c r="AJZ310"/>
      <c r="AKA310"/>
      <c r="AKB310"/>
      <c r="AKC310"/>
      <c r="AKD310"/>
      <c r="AKE310"/>
      <c r="AKF310"/>
      <c r="AKG310"/>
      <c r="AKH310"/>
      <c r="AKI310"/>
      <c r="AKJ310"/>
      <c r="AKK310"/>
      <c r="AKL310"/>
      <c r="AKM310"/>
      <c r="AKN310"/>
      <c r="AKO310"/>
      <c r="AKP310"/>
      <c r="AKQ310"/>
      <c r="AKR310"/>
      <c r="AKS310"/>
      <c r="AKT310"/>
      <c r="AKU310"/>
      <c r="AKV310"/>
      <c r="AKW310"/>
      <c r="AKX310"/>
      <c r="AKY310"/>
      <c r="AKZ310"/>
      <c r="ALA310"/>
      <c r="ALB310"/>
      <c r="ALC310"/>
      <c r="ALD310"/>
      <c r="ALE310"/>
      <c r="ALF310"/>
      <c r="ALG310"/>
      <c r="ALH310"/>
      <c r="ALI310"/>
      <c r="ALJ310"/>
      <c r="ALK310"/>
      <c r="ALL310"/>
      <c r="ALM310"/>
      <c r="ALN310"/>
      <c r="ALO310"/>
      <c r="ALP310"/>
      <c r="ALQ310"/>
      <c r="ALR310"/>
      <c r="ALS310"/>
      <c r="ALT310"/>
      <c r="ALU310"/>
      <c r="ALV310"/>
      <c r="ALW310"/>
      <c r="ALX310"/>
      <c r="ALY310"/>
      <c r="ALZ310"/>
      <c r="AMA310"/>
      <c r="AMB310"/>
      <c r="AMC310"/>
      <c r="AMD310"/>
      <c r="AME310"/>
      <c r="AMF310"/>
      <c r="AMG310"/>
    </row>
    <row r="311" spans="1:1021" ht="24.75" customHeight="1" x14ac:dyDescent="0.2">
      <c r="A311" s="114">
        <v>280</v>
      </c>
      <c r="B311" s="48" t="s">
        <v>335</v>
      </c>
      <c r="C311" s="48">
        <v>5</v>
      </c>
      <c r="D311" s="117" t="s">
        <v>800</v>
      </c>
      <c r="E311" s="102" t="s">
        <v>796</v>
      </c>
      <c r="F311" s="102">
        <v>1</v>
      </c>
      <c r="G311" s="119">
        <v>0</v>
      </c>
      <c r="H311" s="132"/>
      <c r="I311" s="120">
        <f t="shared" si="6"/>
        <v>0</v>
      </c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  <c r="HF311"/>
      <c r="HG311"/>
      <c r="HH311"/>
      <c r="HI311"/>
      <c r="HJ311"/>
      <c r="HK311"/>
      <c r="HL311"/>
      <c r="HM311"/>
      <c r="HN311"/>
      <c r="HO311"/>
      <c r="HP311"/>
      <c r="HQ311"/>
      <c r="HR311"/>
      <c r="HS311"/>
      <c r="HT311"/>
      <c r="HU311"/>
      <c r="HV311"/>
      <c r="HW311"/>
      <c r="HX311"/>
      <c r="HY311"/>
      <c r="HZ311"/>
      <c r="IA311"/>
      <c r="IB311"/>
      <c r="IC311"/>
      <c r="ID311"/>
      <c r="IE311"/>
      <c r="IF311"/>
      <c r="IG311"/>
      <c r="IH311"/>
      <c r="II311"/>
      <c r="IJ311"/>
      <c r="IK311"/>
      <c r="IL311"/>
      <c r="IM311"/>
      <c r="IN311"/>
      <c r="IO311"/>
      <c r="IP311"/>
      <c r="IQ311"/>
      <c r="IR311"/>
      <c r="IS311"/>
      <c r="IT311"/>
      <c r="IU311"/>
      <c r="IV311"/>
      <c r="IW311"/>
      <c r="IX311"/>
      <c r="IY311"/>
      <c r="IZ311"/>
      <c r="JA311"/>
      <c r="JB311"/>
      <c r="JC311"/>
      <c r="JD311"/>
      <c r="JE311"/>
      <c r="JF311"/>
      <c r="JG311"/>
      <c r="JH311"/>
      <c r="JI311"/>
      <c r="JJ311"/>
      <c r="JK311"/>
      <c r="JL311"/>
      <c r="JM311"/>
      <c r="JN311"/>
      <c r="JO311"/>
      <c r="JP311"/>
      <c r="JQ311"/>
      <c r="JR311"/>
      <c r="JS311"/>
      <c r="JT311"/>
      <c r="JU311"/>
      <c r="JV311"/>
      <c r="JW311"/>
      <c r="JX311"/>
      <c r="JY311"/>
      <c r="JZ311"/>
      <c r="KA311"/>
      <c r="KB311"/>
      <c r="KC311"/>
      <c r="KD311"/>
      <c r="KE311"/>
      <c r="KF311"/>
      <c r="KG311"/>
      <c r="KH311"/>
      <c r="KI311"/>
      <c r="KJ311"/>
      <c r="KK311"/>
      <c r="KL311"/>
      <c r="KM311"/>
      <c r="KN311"/>
      <c r="KO311"/>
      <c r="KP311"/>
      <c r="KQ311"/>
      <c r="KR311"/>
      <c r="KS311"/>
      <c r="KT311"/>
      <c r="KU311"/>
      <c r="KV311"/>
      <c r="KW311"/>
      <c r="KX311"/>
      <c r="KY311"/>
      <c r="KZ311"/>
      <c r="LA311"/>
      <c r="LB311"/>
      <c r="LC311"/>
      <c r="LD311"/>
      <c r="LE311"/>
      <c r="LF311"/>
      <c r="LG311"/>
      <c r="LH311"/>
      <c r="LI311"/>
      <c r="LJ311"/>
      <c r="LK311"/>
      <c r="LL311"/>
      <c r="LM311"/>
      <c r="LN311"/>
      <c r="LO311"/>
      <c r="LP311"/>
      <c r="LQ311"/>
      <c r="LR311"/>
      <c r="LS311"/>
      <c r="LT311"/>
      <c r="LU311"/>
      <c r="LV311"/>
      <c r="LW311"/>
      <c r="LX311"/>
      <c r="LY311"/>
      <c r="LZ311"/>
      <c r="MA311"/>
      <c r="MB311"/>
      <c r="MC311"/>
      <c r="MD311"/>
      <c r="ME311"/>
      <c r="MF311"/>
      <c r="MG311"/>
      <c r="MH311"/>
      <c r="MI311"/>
      <c r="MJ311"/>
      <c r="MK311"/>
      <c r="ML311"/>
      <c r="MM311"/>
      <c r="MN311"/>
      <c r="MO311"/>
      <c r="MP311"/>
      <c r="MQ311"/>
      <c r="MR311"/>
      <c r="MS311"/>
      <c r="MT311"/>
      <c r="MU311"/>
      <c r="MV311"/>
      <c r="MW311"/>
      <c r="MX311"/>
      <c r="MY311"/>
      <c r="MZ311"/>
      <c r="NA311"/>
      <c r="NB311"/>
      <c r="NC311"/>
      <c r="ND311"/>
      <c r="NE311"/>
      <c r="NF311"/>
      <c r="NG311"/>
      <c r="NH311"/>
      <c r="NI311"/>
      <c r="NJ311"/>
      <c r="NK311"/>
      <c r="NL311"/>
      <c r="NM311"/>
      <c r="NN311"/>
      <c r="NO311"/>
      <c r="NP311"/>
      <c r="NQ311"/>
      <c r="NR311"/>
      <c r="NS311"/>
      <c r="NT311"/>
      <c r="NU311"/>
      <c r="NV311"/>
      <c r="NW311"/>
      <c r="NX311"/>
      <c r="NY311"/>
      <c r="NZ311"/>
      <c r="OA311"/>
      <c r="OB311"/>
      <c r="OC311"/>
      <c r="OD311"/>
      <c r="OE311"/>
      <c r="OF311"/>
      <c r="OG311"/>
      <c r="OH311"/>
      <c r="OI311"/>
      <c r="OJ311"/>
      <c r="OK311"/>
      <c r="OL311"/>
      <c r="OM311"/>
      <c r="ON311"/>
      <c r="OO311"/>
      <c r="OP311"/>
      <c r="OQ311"/>
      <c r="OR311"/>
      <c r="OS311"/>
      <c r="OT311"/>
      <c r="OU311"/>
      <c r="OV311"/>
      <c r="OW311"/>
      <c r="OX311"/>
      <c r="OY311"/>
      <c r="OZ311"/>
      <c r="PA311"/>
      <c r="PB311"/>
      <c r="PC311"/>
      <c r="PD311"/>
      <c r="PE311"/>
      <c r="PF311"/>
      <c r="PG311"/>
      <c r="PH311"/>
      <c r="PI311"/>
      <c r="PJ311"/>
      <c r="PK311"/>
      <c r="PL311"/>
      <c r="PM311"/>
      <c r="PN311"/>
      <c r="PO311"/>
      <c r="PP311"/>
      <c r="PQ311"/>
      <c r="PR311"/>
      <c r="PS311"/>
      <c r="PT311"/>
      <c r="PU311"/>
      <c r="PV311"/>
      <c r="PW311"/>
      <c r="PX311"/>
      <c r="PY311"/>
      <c r="PZ311"/>
      <c r="QA311"/>
      <c r="QB311"/>
      <c r="QC311"/>
      <c r="QD311"/>
      <c r="QE311"/>
      <c r="QF311"/>
      <c r="QG311"/>
      <c r="QH311"/>
      <c r="QI311"/>
      <c r="QJ311"/>
      <c r="QK311"/>
      <c r="QL311"/>
      <c r="QM311"/>
      <c r="QN311"/>
      <c r="QO311"/>
      <c r="QP311"/>
      <c r="QQ311"/>
      <c r="QR311"/>
      <c r="QS311"/>
      <c r="QT311"/>
      <c r="QU311"/>
      <c r="QV311"/>
      <c r="QW311"/>
      <c r="QX311"/>
      <c r="QY311"/>
      <c r="QZ311"/>
      <c r="RA311"/>
      <c r="RB311"/>
      <c r="RC311"/>
      <c r="RD311"/>
      <c r="RE311"/>
      <c r="RF311"/>
      <c r="RG311"/>
      <c r="RH311"/>
      <c r="RI311"/>
      <c r="RJ311"/>
      <c r="RK311"/>
      <c r="RL311"/>
      <c r="RM311"/>
      <c r="RN311"/>
      <c r="RO311"/>
      <c r="RP311"/>
      <c r="RQ311"/>
      <c r="RR311"/>
      <c r="RS311"/>
      <c r="RT311"/>
      <c r="RU311"/>
      <c r="RV311"/>
      <c r="RW311"/>
      <c r="RX311"/>
      <c r="RY311"/>
      <c r="RZ311"/>
      <c r="SA311"/>
      <c r="SB311"/>
      <c r="SC311"/>
      <c r="SD311"/>
      <c r="SE311"/>
      <c r="SF311"/>
      <c r="SG311"/>
      <c r="SH311"/>
      <c r="SI311"/>
      <c r="SJ311"/>
      <c r="SK311"/>
      <c r="SL311"/>
      <c r="SM311"/>
      <c r="SN311"/>
      <c r="SO311"/>
      <c r="SP311"/>
      <c r="SQ311"/>
      <c r="SR311"/>
      <c r="SS311"/>
      <c r="ST311"/>
      <c r="SU311"/>
      <c r="SV311"/>
      <c r="SW311"/>
      <c r="SX311"/>
      <c r="SY311"/>
      <c r="SZ311"/>
      <c r="TA311"/>
      <c r="TB311"/>
      <c r="TC311"/>
      <c r="TD311"/>
      <c r="TE311"/>
      <c r="TF311"/>
      <c r="TG311"/>
      <c r="TH311"/>
      <c r="TI311"/>
      <c r="TJ311"/>
      <c r="TK311"/>
      <c r="TL311"/>
      <c r="TM311"/>
      <c r="TN311"/>
      <c r="TO311"/>
      <c r="TP311"/>
      <c r="TQ311"/>
      <c r="TR311"/>
      <c r="TS311"/>
      <c r="TT311"/>
      <c r="TU311"/>
      <c r="TV311"/>
      <c r="TW311"/>
      <c r="TX311"/>
      <c r="TY311"/>
      <c r="TZ311"/>
      <c r="UA311"/>
      <c r="UB311"/>
      <c r="UC311"/>
      <c r="UD311"/>
      <c r="UE311"/>
      <c r="UF311"/>
      <c r="UG311"/>
      <c r="UH311"/>
      <c r="UI311"/>
      <c r="UJ311"/>
      <c r="UK311"/>
      <c r="UL311"/>
      <c r="UM311"/>
      <c r="UN311"/>
      <c r="UO311"/>
      <c r="UP311"/>
      <c r="UQ311"/>
      <c r="UR311"/>
      <c r="US311"/>
      <c r="UT311"/>
      <c r="UU311"/>
      <c r="UV311"/>
      <c r="UW311"/>
      <c r="UX311"/>
      <c r="UY311"/>
      <c r="UZ311"/>
      <c r="VA311"/>
      <c r="VB311"/>
      <c r="VC311"/>
      <c r="VD311"/>
      <c r="VE311"/>
      <c r="VF311"/>
      <c r="VG311"/>
      <c r="VH311"/>
      <c r="VI311"/>
      <c r="VJ311"/>
      <c r="VK311"/>
      <c r="VL311"/>
      <c r="VM311"/>
      <c r="VN311"/>
      <c r="VO311"/>
      <c r="VP311"/>
      <c r="VQ311"/>
      <c r="VR311"/>
      <c r="VS311"/>
      <c r="VT311"/>
      <c r="VU311"/>
      <c r="VV311"/>
      <c r="VW311"/>
      <c r="VX311"/>
      <c r="VY311"/>
      <c r="VZ311"/>
      <c r="WA311"/>
      <c r="WB311"/>
      <c r="WC311"/>
      <c r="WD311"/>
      <c r="WE311"/>
      <c r="WF311"/>
      <c r="WG311"/>
      <c r="WH311"/>
      <c r="WI311"/>
      <c r="WJ311"/>
      <c r="WK311"/>
      <c r="WL311"/>
      <c r="WM311"/>
      <c r="WN311"/>
      <c r="WO311"/>
      <c r="WP311"/>
      <c r="WQ311"/>
      <c r="WR311"/>
      <c r="WS311"/>
      <c r="WT311"/>
      <c r="WU311"/>
      <c r="WV311"/>
      <c r="WW311"/>
      <c r="WX311"/>
      <c r="WY311"/>
      <c r="WZ311"/>
      <c r="XA311"/>
      <c r="XB311"/>
      <c r="XC311"/>
      <c r="XD311"/>
      <c r="XE311"/>
      <c r="XF311"/>
      <c r="XG311"/>
      <c r="XH311"/>
      <c r="XI311"/>
      <c r="XJ311"/>
      <c r="XK311"/>
      <c r="XL311"/>
      <c r="XM311"/>
      <c r="XN311"/>
      <c r="XO311"/>
      <c r="XP311"/>
      <c r="XQ311"/>
      <c r="XR311"/>
      <c r="XS311"/>
      <c r="XT311"/>
      <c r="XU311"/>
      <c r="XV311"/>
      <c r="XW311"/>
      <c r="XX311"/>
      <c r="XY311"/>
      <c r="XZ311"/>
      <c r="YA311"/>
      <c r="YB311"/>
      <c r="YC311"/>
      <c r="YD311"/>
      <c r="YE311"/>
      <c r="YF311"/>
      <c r="YG311"/>
      <c r="YH311"/>
      <c r="YI311"/>
      <c r="YJ311"/>
      <c r="YK311"/>
      <c r="YL311"/>
      <c r="YM311"/>
      <c r="YN311"/>
      <c r="YO311"/>
      <c r="YP311"/>
      <c r="YQ311"/>
      <c r="YR311"/>
      <c r="YS311"/>
      <c r="YT311"/>
      <c r="YU311"/>
      <c r="YV311"/>
      <c r="YW311"/>
      <c r="YX311"/>
      <c r="YY311"/>
      <c r="YZ311"/>
      <c r="ZA311"/>
      <c r="ZB311"/>
      <c r="ZC311"/>
      <c r="ZD311"/>
      <c r="ZE311"/>
      <c r="ZF311"/>
      <c r="ZG311"/>
      <c r="ZH311"/>
      <c r="ZI311"/>
      <c r="ZJ311"/>
      <c r="ZK311"/>
      <c r="ZL311"/>
      <c r="ZM311"/>
      <c r="ZN311"/>
      <c r="ZO311"/>
      <c r="ZP311"/>
      <c r="ZQ311"/>
      <c r="ZR311"/>
      <c r="ZS311"/>
      <c r="ZT311"/>
      <c r="ZU311"/>
      <c r="ZV311"/>
      <c r="ZW311"/>
      <c r="ZX311"/>
      <c r="ZY311"/>
      <c r="ZZ311"/>
      <c r="AAA311"/>
      <c r="AAB311"/>
      <c r="AAC311"/>
      <c r="AAD311"/>
      <c r="AAE311"/>
      <c r="AAF311"/>
      <c r="AAG311"/>
      <c r="AAH311"/>
      <c r="AAI311"/>
      <c r="AAJ311"/>
      <c r="AAK311"/>
      <c r="AAL311"/>
      <c r="AAM311"/>
      <c r="AAN311"/>
      <c r="AAO311"/>
      <c r="AAP311"/>
      <c r="AAQ311"/>
      <c r="AAR311"/>
      <c r="AAS311"/>
      <c r="AAT311"/>
      <c r="AAU311"/>
      <c r="AAV311"/>
      <c r="AAW311"/>
      <c r="AAX311"/>
      <c r="AAY311"/>
      <c r="AAZ311"/>
      <c r="ABA311"/>
      <c r="ABB311"/>
      <c r="ABC311"/>
      <c r="ABD311"/>
      <c r="ABE311"/>
      <c r="ABF311"/>
      <c r="ABG311"/>
      <c r="ABH311"/>
      <c r="ABI311"/>
      <c r="ABJ311"/>
      <c r="ABK311"/>
      <c r="ABL311"/>
      <c r="ABM311"/>
      <c r="ABN311"/>
      <c r="ABO311"/>
      <c r="ABP311"/>
      <c r="ABQ311"/>
      <c r="ABR311"/>
      <c r="ABS311"/>
      <c r="ABT311"/>
      <c r="ABU311"/>
      <c r="ABV311"/>
      <c r="ABW311"/>
      <c r="ABX311"/>
      <c r="ABY311"/>
      <c r="ABZ311"/>
      <c r="ACA311"/>
      <c r="ACB311"/>
      <c r="ACC311"/>
      <c r="ACD311"/>
      <c r="ACE311"/>
      <c r="ACF311"/>
      <c r="ACG311"/>
      <c r="ACH311"/>
      <c r="ACI311"/>
      <c r="ACJ311"/>
      <c r="ACK311"/>
      <c r="ACL311"/>
      <c r="ACM311"/>
      <c r="ACN311"/>
      <c r="ACO311"/>
      <c r="ACP311"/>
      <c r="ACQ311"/>
      <c r="ACR311"/>
      <c r="ACS311"/>
      <c r="ACT311"/>
      <c r="ACU311"/>
      <c r="ACV311"/>
      <c r="ACW311"/>
      <c r="ACX311"/>
      <c r="ACY311"/>
      <c r="ACZ311"/>
      <c r="ADA311"/>
      <c r="ADB311"/>
      <c r="ADC311"/>
      <c r="ADD311"/>
      <c r="ADE311"/>
      <c r="ADF311"/>
      <c r="ADG311"/>
      <c r="ADH311"/>
      <c r="ADI311"/>
      <c r="ADJ311"/>
      <c r="ADK311"/>
      <c r="ADL311"/>
      <c r="ADM311"/>
      <c r="ADN311"/>
      <c r="ADO311"/>
      <c r="ADP311"/>
      <c r="ADQ311"/>
      <c r="ADR311"/>
      <c r="ADS311"/>
      <c r="ADT311"/>
      <c r="ADU311"/>
      <c r="ADV311"/>
      <c r="ADW311"/>
      <c r="ADX311"/>
      <c r="ADY311"/>
      <c r="ADZ311"/>
      <c r="AEA311"/>
      <c r="AEB311"/>
      <c r="AEC311"/>
      <c r="AED311"/>
      <c r="AEE311"/>
      <c r="AEF311"/>
      <c r="AEG311"/>
      <c r="AEH311"/>
      <c r="AEI311"/>
      <c r="AEJ311"/>
      <c r="AEK311"/>
      <c r="AEL311"/>
      <c r="AEM311"/>
      <c r="AEN311"/>
      <c r="AEO311"/>
      <c r="AEP311"/>
      <c r="AEQ311"/>
      <c r="AER311"/>
      <c r="AES311"/>
      <c r="AET311"/>
      <c r="AEU311"/>
      <c r="AEV311"/>
      <c r="AEW311"/>
      <c r="AEX311"/>
      <c r="AEY311"/>
      <c r="AEZ311"/>
      <c r="AFA311"/>
      <c r="AFB311"/>
      <c r="AFC311"/>
      <c r="AFD311"/>
      <c r="AFE311"/>
      <c r="AFF311"/>
      <c r="AFG311"/>
      <c r="AFH311"/>
      <c r="AFI311"/>
      <c r="AFJ311"/>
      <c r="AFK311"/>
      <c r="AFL311"/>
      <c r="AFM311"/>
      <c r="AFN311"/>
      <c r="AFO311"/>
      <c r="AFP311"/>
      <c r="AFQ311"/>
      <c r="AFR311"/>
      <c r="AFS311"/>
      <c r="AFT311"/>
      <c r="AFU311"/>
      <c r="AFV311"/>
      <c r="AFW311"/>
      <c r="AFX311"/>
      <c r="AFY311"/>
      <c r="AFZ311"/>
      <c r="AGA311"/>
      <c r="AGB311"/>
      <c r="AGC311"/>
      <c r="AGD311"/>
      <c r="AGE311"/>
      <c r="AGF311"/>
      <c r="AGG311"/>
      <c r="AGH311"/>
      <c r="AGI311"/>
      <c r="AGJ311"/>
      <c r="AGK311"/>
      <c r="AGL311"/>
      <c r="AGM311"/>
      <c r="AGN311"/>
      <c r="AGO311"/>
      <c r="AGP311"/>
      <c r="AGQ311"/>
      <c r="AGR311"/>
      <c r="AGS311"/>
      <c r="AGT311"/>
      <c r="AGU311"/>
      <c r="AGV311"/>
      <c r="AGW311"/>
      <c r="AGX311"/>
      <c r="AGY311"/>
      <c r="AGZ311"/>
      <c r="AHA311"/>
      <c r="AHB311"/>
      <c r="AHC311"/>
      <c r="AHD311"/>
      <c r="AHE311"/>
      <c r="AHF311"/>
      <c r="AHG311"/>
      <c r="AHH311"/>
      <c r="AHI311"/>
      <c r="AHJ311"/>
      <c r="AHK311"/>
      <c r="AHL311"/>
      <c r="AHM311"/>
      <c r="AHN311"/>
      <c r="AHO311"/>
      <c r="AHP311"/>
      <c r="AHQ311"/>
      <c r="AHR311"/>
      <c r="AHS311"/>
      <c r="AHT311"/>
      <c r="AHU311"/>
      <c r="AHV311"/>
      <c r="AHW311"/>
      <c r="AHX311"/>
      <c r="AHY311"/>
      <c r="AHZ311"/>
      <c r="AIA311"/>
      <c r="AIB311"/>
      <c r="AIC311"/>
      <c r="AID311"/>
      <c r="AIE311"/>
      <c r="AIF311"/>
      <c r="AIG311"/>
      <c r="AIH311"/>
      <c r="AII311"/>
      <c r="AIJ311"/>
      <c r="AIK311"/>
      <c r="AIL311"/>
      <c r="AIM311"/>
      <c r="AIN311"/>
      <c r="AIO311"/>
      <c r="AIP311"/>
      <c r="AIQ311"/>
      <c r="AIR311"/>
      <c r="AIS311"/>
      <c r="AIT311"/>
      <c r="AIU311"/>
      <c r="AIV311"/>
      <c r="AIW311"/>
      <c r="AIX311"/>
      <c r="AIY311"/>
      <c r="AIZ311"/>
      <c r="AJA311"/>
      <c r="AJB311"/>
      <c r="AJC311"/>
      <c r="AJD311"/>
      <c r="AJE311"/>
      <c r="AJF311"/>
      <c r="AJG311"/>
      <c r="AJH311"/>
      <c r="AJI311"/>
      <c r="AJJ311"/>
      <c r="AJK311"/>
      <c r="AJL311"/>
      <c r="AJM311"/>
      <c r="AJN311"/>
      <c r="AJO311"/>
      <c r="AJP311"/>
      <c r="AJQ311"/>
      <c r="AJR311"/>
      <c r="AJS311"/>
      <c r="AJT311"/>
      <c r="AJU311"/>
      <c r="AJV311"/>
      <c r="AJW311"/>
      <c r="AJX311"/>
      <c r="AJY311"/>
      <c r="AJZ311"/>
      <c r="AKA311"/>
      <c r="AKB311"/>
      <c r="AKC311"/>
      <c r="AKD311"/>
      <c r="AKE311"/>
      <c r="AKF311"/>
      <c r="AKG311"/>
      <c r="AKH311"/>
      <c r="AKI311"/>
      <c r="AKJ311"/>
      <c r="AKK311"/>
      <c r="AKL311"/>
      <c r="AKM311"/>
      <c r="AKN311"/>
      <c r="AKO311"/>
      <c r="AKP311"/>
      <c r="AKQ311"/>
      <c r="AKR311"/>
      <c r="AKS311"/>
      <c r="AKT311"/>
      <c r="AKU311"/>
      <c r="AKV311"/>
      <c r="AKW311"/>
      <c r="AKX311"/>
      <c r="AKY311"/>
      <c r="AKZ311"/>
      <c r="ALA311"/>
      <c r="ALB311"/>
      <c r="ALC311"/>
      <c r="ALD311"/>
      <c r="ALE311"/>
      <c r="ALF311"/>
      <c r="ALG311"/>
      <c r="ALH311"/>
      <c r="ALI311"/>
      <c r="ALJ311"/>
      <c r="ALK311"/>
      <c r="ALL311"/>
      <c r="ALM311"/>
      <c r="ALN311"/>
      <c r="ALO311"/>
      <c r="ALP311"/>
      <c r="ALQ311"/>
      <c r="ALR311"/>
      <c r="ALS311"/>
      <c r="ALT311"/>
      <c r="ALU311"/>
      <c r="ALV311"/>
      <c r="ALW311"/>
      <c r="ALX311"/>
      <c r="ALY311"/>
      <c r="ALZ311"/>
      <c r="AMA311"/>
      <c r="AMB311"/>
      <c r="AMC311"/>
      <c r="AMD311"/>
      <c r="AME311"/>
      <c r="AMF311"/>
      <c r="AMG311"/>
    </row>
    <row r="312" spans="1:1021" ht="24.75" customHeight="1" x14ac:dyDescent="0.2">
      <c r="A312" s="114">
        <v>281</v>
      </c>
      <c r="B312" s="48" t="s">
        <v>335</v>
      </c>
      <c r="C312" s="48">
        <v>6</v>
      </c>
      <c r="D312" s="117" t="s">
        <v>801</v>
      </c>
      <c r="E312" s="102" t="s">
        <v>796</v>
      </c>
      <c r="F312" s="102">
        <v>1</v>
      </c>
      <c r="G312" s="119">
        <v>0</v>
      </c>
      <c r="H312" s="132"/>
      <c r="I312" s="120">
        <f t="shared" si="6"/>
        <v>0</v>
      </c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  <c r="IK312"/>
      <c r="IL312"/>
      <c r="IM312"/>
      <c r="IN312"/>
      <c r="IO312"/>
      <c r="IP312"/>
      <c r="IQ312"/>
      <c r="IR312"/>
      <c r="IS312"/>
      <c r="IT312"/>
      <c r="IU312"/>
      <c r="IV312"/>
      <c r="IW312"/>
      <c r="IX312"/>
      <c r="IY312"/>
      <c r="IZ312"/>
      <c r="JA312"/>
      <c r="JB312"/>
      <c r="JC312"/>
      <c r="JD312"/>
      <c r="JE312"/>
      <c r="JF312"/>
      <c r="JG312"/>
      <c r="JH312"/>
      <c r="JI312"/>
      <c r="JJ312"/>
      <c r="JK312"/>
      <c r="JL312"/>
      <c r="JM312"/>
      <c r="JN312"/>
      <c r="JO312"/>
      <c r="JP312"/>
      <c r="JQ312"/>
      <c r="JR312"/>
      <c r="JS312"/>
      <c r="JT312"/>
      <c r="JU312"/>
      <c r="JV312"/>
      <c r="JW312"/>
      <c r="JX312"/>
      <c r="JY312"/>
      <c r="JZ312"/>
      <c r="KA312"/>
      <c r="KB312"/>
      <c r="KC312"/>
      <c r="KD312"/>
      <c r="KE312"/>
      <c r="KF312"/>
      <c r="KG312"/>
      <c r="KH312"/>
      <c r="KI312"/>
      <c r="KJ312"/>
      <c r="KK312"/>
      <c r="KL312"/>
      <c r="KM312"/>
      <c r="KN312"/>
      <c r="KO312"/>
      <c r="KP312"/>
      <c r="KQ312"/>
      <c r="KR312"/>
      <c r="KS312"/>
      <c r="KT312"/>
      <c r="KU312"/>
      <c r="KV312"/>
      <c r="KW312"/>
      <c r="KX312"/>
      <c r="KY312"/>
      <c r="KZ312"/>
      <c r="LA312"/>
      <c r="LB312"/>
      <c r="LC312"/>
      <c r="LD312"/>
      <c r="LE312"/>
      <c r="LF312"/>
      <c r="LG312"/>
      <c r="LH312"/>
      <c r="LI312"/>
      <c r="LJ312"/>
      <c r="LK312"/>
      <c r="LL312"/>
      <c r="LM312"/>
      <c r="LN312"/>
      <c r="LO312"/>
      <c r="LP312"/>
      <c r="LQ312"/>
      <c r="LR312"/>
      <c r="LS312"/>
      <c r="LT312"/>
      <c r="LU312"/>
      <c r="LV312"/>
      <c r="LW312"/>
      <c r="LX312"/>
      <c r="LY312"/>
      <c r="LZ312"/>
      <c r="MA312"/>
      <c r="MB312"/>
      <c r="MC312"/>
      <c r="MD312"/>
      <c r="ME312"/>
      <c r="MF312"/>
      <c r="MG312"/>
      <c r="MH312"/>
      <c r="MI312"/>
      <c r="MJ312"/>
      <c r="MK312"/>
      <c r="ML312"/>
      <c r="MM312"/>
      <c r="MN312"/>
      <c r="MO312"/>
      <c r="MP312"/>
      <c r="MQ312"/>
      <c r="MR312"/>
      <c r="MS312"/>
      <c r="MT312"/>
      <c r="MU312"/>
      <c r="MV312"/>
      <c r="MW312"/>
      <c r="MX312"/>
      <c r="MY312"/>
      <c r="MZ312"/>
      <c r="NA312"/>
      <c r="NB312"/>
      <c r="NC312"/>
      <c r="ND312"/>
      <c r="NE312"/>
      <c r="NF312"/>
      <c r="NG312"/>
      <c r="NH312"/>
      <c r="NI312"/>
      <c r="NJ312"/>
      <c r="NK312"/>
      <c r="NL312"/>
      <c r="NM312"/>
      <c r="NN312"/>
      <c r="NO312"/>
      <c r="NP312"/>
      <c r="NQ312"/>
      <c r="NR312"/>
      <c r="NS312"/>
      <c r="NT312"/>
      <c r="NU312"/>
      <c r="NV312"/>
      <c r="NW312"/>
      <c r="NX312"/>
      <c r="NY312"/>
      <c r="NZ312"/>
      <c r="OA312"/>
      <c r="OB312"/>
      <c r="OC312"/>
      <c r="OD312"/>
      <c r="OE312"/>
      <c r="OF312"/>
      <c r="OG312"/>
      <c r="OH312"/>
      <c r="OI312"/>
      <c r="OJ312"/>
      <c r="OK312"/>
      <c r="OL312"/>
      <c r="OM312"/>
      <c r="ON312"/>
      <c r="OO312"/>
      <c r="OP312"/>
      <c r="OQ312"/>
      <c r="OR312"/>
      <c r="OS312"/>
      <c r="OT312"/>
      <c r="OU312"/>
      <c r="OV312"/>
      <c r="OW312"/>
      <c r="OX312"/>
      <c r="OY312"/>
      <c r="OZ312"/>
      <c r="PA312"/>
      <c r="PB312"/>
      <c r="PC312"/>
      <c r="PD312"/>
      <c r="PE312"/>
      <c r="PF312"/>
      <c r="PG312"/>
      <c r="PH312"/>
      <c r="PI312"/>
      <c r="PJ312"/>
      <c r="PK312"/>
      <c r="PL312"/>
      <c r="PM312"/>
      <c r="PN312"/>
      <c r="PO312"/>
      <c r="PP312"/>
      <c r="PQ312"/>
      <c r="PR312"/>
      <c r="PS312"/>
      <c r="PT312"/>
      <c r="PU312"/>
      <c r="PV312"/>
      <c r="PW312"/>
      <c r="PX312"/>
      <c r="PY312"/>
      <c r="PZ312"/>
      <c r="QA312"/>
      <c r="QB312"/>
      <c r="QC312"/>
      <c r="QD312"/>
      <c r="QE312"/>
      <c r="QF312"/>
      <c r="QG312"/>
      <c r="QH312"/>
      <c r="QI312"/>
      <c r="QJ312"/>
      <c r="QK312"/>
      <c r="QL312"/>
      <c r="QM312"/>
      <c r="QN312"/>
      <c r="QO312"/>
      <c r="QP312"/>
      <c r="QQ312"/>
      <c r="QR312"/>
      <c r="QS312"/>
      <c r="QT312"/>
      <c r="QU312"/>
      <c r="QV312"/>
      <c r="QW312"/>
      <c r="QX312"/>
      <c r="QY312"/>
      <c r="QZ312"/>
      <c r="RA312"/>
      <c r="RB312"/>
      <c r="RC312"/>
      <c r="RD312"/>
      <c r="RE312"/>
      <c r="RF312"/>
      <c r="RG312"/>
      <c r="RH312"/>
      <c r="RI312"/>
      <c r="RJ312"/>
      <c r="RK312"/>
      <c r="RL312"/>
      <c r="RM312"/>
      <c r="RN312"/>
      <c r="RO312"/>
      <c r="RP312"/>
      <c r="RQ312"/>
      <c r="RR312"/>
      <c r="RS312"/>
      <c r="RT312"/>
      <c r="RU312"/>
      <c r="RV312"/>
      <c r="RW312"/>
      <c r="RX312"/>
      <c r="RY312"/>
      <c r="RZ312"/>
      <c r="SA312"/>
      <c r="SB312"/>
      <c r="SC312"/>
      <c r="SD312"/>
      <c r="SE312"/>
      <c r="SF312"/>
      <c r="SG312"/>
      <c r="SH312"/>
      <c r="SI312"/>
      <c r="SJ312"/>
      <c r="SK312"/>
      <c r="SL312"/>
      <c r="SM312"/>
      <c r="SN312"/>
      <c r="SO312"/>
      <c r="SP312"/>
      <c r="SQ312"/>
      <c r="SR312"/>
      <c r="SS312"/>
      <c r="ST312"/>
      <c r="SU312"/>
      <c r="SV312"/>
      <c r="SW312"/>
      <c r="SX312"/>
      <c r="SY312"/>
      <c r="SZ312"/>
      <c r="TA312"/>
      <c r="TB312"/>
      <c r="TC312"/>
      <c r="TD312"/>
      <c r="TE312"/>
      <c r="TF312"/>
      <c r="TG312"/>
      <c r="TH312"/>
      <c r="TI312"/>
      <c r="TJ312"/>
      <c r="TK312"/>
      <c r="TL312"/>
      <c r="TM312"/>
      <c r="TN312"/>
      <c r="TO312"/>
      <c r="TP312"/>
      <c r="TQ312"/>
      <c r="TR312"/>
      <c r="TS312"/>
      <c r="TT312"/>
      <c r="TU312"/>
      <c r="TV312"/>
      <c r="TW312"/>
      <c r="TX312"/>
      <c r="TY312"/>
      <c r="TZ312"/>
      <c r="UA312"/>
      <c r="UB312"/>
      <c r="UC312"/>
      <c r="UD312"/>
      <c r="UE312"/>
      <c r="UF312"/>
      <c r="UG312"/>
      <c r="UH312"/>
      <c r="UI312"/>
      <c r="UJ312"/>
      <c r="UK312"/>
      <c r="UL312"/>
      <c r="UM312"/>
      <c r="UN312"/>
      <c r="UO312"/>
      <c r="UP312"/>
      <c r="UQ312"/>
      <c r="UR312"/>
      <c r="US312"/>
      <c r="UT312"/>
      <c r="UU312"/>
      <c r="UV312"/>
      <c r="UW312"/>
      <c r="UX312"/>
      <c r="UY312"/>
      <c r="UZ312"/>
      <c r="VA312"/>
      <c r="VB312"/>
      <c r="VC312"/>
      <c r="VD312"/>
      <c r="VE312"/>
      <c r="VF312"/>
      <c r="VG312"/>
      <c r="VH312"/>
      <c r="VI312"/>
      <c r="VJ312"/>
      <c r="VK312"/>
      <c r="VL312"/>
      <c r="VM312"/>
      <c r="VN312"/>
      <c r="VO312"/>
      <c r="VP312"/>
      <c r="VQ312"/>
      <c r="VR312"/>
      <c r="VS312"/>
      <c r="VT312"/>
      <c r="VU312"/>
      <c r="VV312"/>
      <c r="VW312"/>
      <c r="VX312"/>
      <c r="VY312"/>
      <c r="VZ312"/>
      <c r="WA312"/>
      <c r="WB312"/>
      <c r="WC312"/>
      <c r="WD312"/>
      <c r="WE312"/>
      <c r="WF312"/>
      <c r="WG312"/>
      <c r="WH312"/>
      <c r="WI312"/>
      <c r="WJ312"/>
      <c r="WK312"/>
      <c r="WL312"/>
      <c r="WM312"/>
      <c r="WN312"/>
      <c r="WO312"/>
      <c r="WP312"/>
      <c r="WQ312"/>
      <c r="WR312"/>
      <c r="WS312"/>
      <c r="WT312"/>
      <c r="WU312"/>
      <c r="WV312"/>
      <c r="WW312"/>
      <c r="WX312"/>
      <c r="WY312"/>
      <c r="WZ312"/>
      <c r="XA312"/>
      <c r="XB312"/>
      <c r="XC312"/>
      <c r="XD312"/>
      <c r="XE312"/>
      <c r="XF312"/>
      <c r="XG312"/>
      <c r="XH312"/>
      <c r="XI312"/>
      <c r="XJ312"/>
      <c r="XK312"/>
      <c r="XL312"/>
      <c r="XM312"/>
      <c r="XN312"/>
      <c r="XO312"/>
      <c r="XP312"/>
      <c r="XQ312"/>
      <c r="XR312"/>
      <c r="XS312"/>
      <c r="XT312"/>
      <c r="XU312"/>
      <c r="XV312"/>
      <c r="XW312"/>
      <c r="XX312"/>
      <c r="XY312"/>
      <c r="XZ312"/>
      <c r="YA312"/>
      <c r="YB312"/>
      <c r="YC312"/>
      <c r="YD312"/>
      <c r="YE312"/>
      <c r="YF312"/>
      <c r="YG312"/>
      <c r="YH312"/>
      <c r="YI312"/>
      <c r="YJ312"/>
      <c r="YK312"/>
      <c r="YL312"/>
      <c r="YM312"/>
      <c r="YN312"/>
      <c r="YO312"/>
      <c r="YP312"/>
      <c r="YQ312"/>
      <c r="YR312"/>
      <c r="YS312"/>
      <c r="YT312"/>
      <c r="YU312"/>
      <c r="YV312"/>
      <c r="YW312"/>
      <c r="YX312"/>
      <c r="YY312"/>
      <c r="YZ312"/>
      <c r="ZA312"/>
      <c r="ZB312"/>
      <c r="ZC312"/>
      <c r="ZD312"/>
      <c r="ZE312"/>
      <c r="ZF312"/>
      <c r="ZG312"/>
      <c r="ZH312"/>
      <c r="ZI312"/>
      <c r="ZJ312"/>
      <c r="ZK312"/>
      <c r="ZL312"/>
      <c r="ZM312"/>
      <c r="ZN312"/>
      <c r="ZO312"/>
      <c r="ZP312"/>
      <c r="ZQ312"/>
      <c r="ZR312"/>
      <c r="ZS312"/>
      <c r="ZT312"/>
      <c r="ZU312"/>
      <c r="ZV312"/>
      <c r="ZW312"/>
      <c r="ZX312"/>
      <c r="ZY312"/>
      <c r="ZZ312"/>
      <c r="AAA312"/>
      <c r="AAB312"/>
      <c r="AAC312"/>
      <c r="AAD312"/>
      <c r="AAE312"/>
      <c r="AAF312"/>
      <c r="AAG312"/>
      <c r="AAH312"/>
      <c r="AAI312"/>
      <c r="AAJ312"/>
      <c r="AAK312"/>
      <c r="AAL312"/>
      <c r="AAM312"/>
      <c r="AAN312"/>
      <c r="AAO312"/>
      <c r="AAP312"/>
      <c r="AAQ312"/>
      <c r="AAR312"/>
      <c r="AAS312"/>
      <c r="AAT312"/>
      <c r="AAU312"/>
      <c r="AAV312"/>
      <c r="AAW312"/>
      <c r="AAX312"/>
      <c r="AAY312"/>
      <c r="AAZ312"/>
      <c r="ABA312"/>
      <c r="ABB312"/>
      <c r="ABC312"/>
      <c r="ABD312"/>
      <c r="ABE312"/>
      <c r="ABF312"/>
      <c r="ABG312"/>
      <c r="ABH312"/>
      <c r="ABI312"/>
      <c r="ABJ312"/>
      <c r="ABK312"/>
      <c r="ABL312"/>
      <c r="ABM312"/>
      <c r="ABN312"/>
      <c r="ABO312"/>
      <c r="ABP312"/>
      <c r="ABQ312"/>
      <c r="ABR312"/>
      <c r="ABS312"/>
      <c r="ABT312"/>
      <c r="ABU312"/>
      <c r="ABV312"/>
      <c r="ABW312"/>
      <c r="ABX312"/>
      <c r="ABY312"/>
      <c r="ABZ312"/>
      <c r="ACA312"/>
      <c r="ACB312"/>
      <c r="ACC312"/>
      <c r="ACD312"/>
      <c r="ACE312"/>
      <c r="ACF312"/>
      <c r="ACG312"/>
      <c r="ACH312"/>
      <c r="ACI312"/>
      <c r="ACJ312"/>
      <c r="ACK312"/>
      <c r="ACL312"/>
      <c r="ACM312"/>
      <c r="ACN312"/>
      <c r="ACO312"/>
      <c r="ACP312"/>
      <c r="ACQ312"/>
      <c r="ACR312"/>
      <c r="ACS312"/>
      <c r="ACT312"/>
      <c r="ACU312"/>
      <c r="ACV312"/>
      <c r="ACW312"/>
      <c r="ACX312"/>
      <c r="ACY312"/>
      <c r="ACZ312"/>
      <c r="ADA312"/>
      <c r="ADB312"/>
      <c r="ADC312"/>
      <c r="ADD312"/>
      <c r="ADE312"/>
      <c r="ADF312"/>
      <c r="ADG312"/>
      <c r="ADH312"/>
      <c r="ADI312"/>
      <c r="ADJ312"/>
      <c r="ADK312"/>
      <c r="ADL312"/>
      <c r="ADM312"/>
      <c r="ADN312"/>
      <c r="ADO312"/>
      <c r="ADP312"/>
      <c r="ADQ312"/>
      <c r="ADR312"/>
      <c r="ADS312"/>
      <c r="ADT312"/>
      <c r="ADU312"/>
      <c r="ADV312"/>
      <c r="ADW312"/>
      <c r="ADX312"/>
      <c r="ADY312"/>
      <c r="ADZ312"/>
      <c r="AEA312"/>
      <c r="AEB312"/>
      <c r="AEC312"/>
      <c r="AED312"/>
      <c r="AEE312"/>
      <c r="AEF312"/>
      <c r="AEG312"/>
      <c r="AEH312"/>
      <c r="AEI312"/>
      <c r="AEJ312"/>
      <c r="AEK312"/>
      <c r="AEL312"/>
      <c r="AEM312"/>
      <c r="AEN312"/>
      <c r="AEO312"/>
      <c r="AEP312"/>
      <c r="AEQ312"/>
      <c r="AER312"/>
      <c r="AES312"/>
      <c r="AET312"/>
      <c r="AEU312"/>
      <c r="AEV312"/>
      <c r="AEW312"/>
      <c r="AEX312"/>
      <c r="AEY312"/>
      <c r="AEZ312"/>
      <c r="AFA312"/>
      <c r="AFB312"/>
      <c r="AFC312"/>
      <c r="AFD312"/>
      <c r="AFE312"/>
      <c r="AFF312"/>
      <c r="AFG312"/>
      <c r="AFH312"/>
      <c r="AFI312"/>
      <c r="AFJ312"/>
      <c r="AFK312"/>
      <c r="AFL312"/>
      <c r="AFM312"/>
      <c r="AFN312"/>
      <c r="AFO312"/>
      <c r="AFP312"/>
      <c r="AFQ312"/>
      <c r="AFR312"/>
      <c r="AFS312"/>
      <c r="AFT312"/>
      <c r="AFU312"/>
      <c r="AFV312"/>
      <c r="AFW312"/>
      <c r="AFX312"/>
      <c r="AFY312"/>
      <c r="AFZ312"/>
      <c r="AGA312"/>
      <c r="AGB312"/>
      <c r="AGC312"/>
      <c r="AGD312"/>
      <c r="AGE312"/>
      <c r="AGF312"/>
      <c r="AGG312"/>
      <c r="AGH312"/>
      <c r="AGI312"/>
      <c r="AGJ312"/>
      <c r="AGK312"/>
      <c r="AGL312"/>
      <c r="AGM312"/>
      <c r="AGN312"/>
      <c r="AGO312"/>
      <c r="AGP312"/>
      <c r="AGQ312"/>
      <c r="AGR312"/>
      <c r="AGS312"/>
      <c r="AGT312"/>
      <c r="AGU312"/>
      <c r="AGV312"/>
      <c r="AGW312"/>
      <c r="AGX312"/>
      <c r="AGY312"/>
      <c r="AGZ312"/>
      <c r="AHA312"/>
      <c r="AHB312"/>
      <c r="AHC312"/>
      <c r="AHD312"/>
      <c r="AHE312"/>
      <c r="AHF312"/>
      <c r="AHG312"/>
      <c r="AHH312"/>
      <c r="AHI312"/>
      <c r="AHJ312"/>
      <c r="AHK312"/>
      <c r="AHL312"/>
      <c r="AHM312"/>
      <c r="AHN312"/>
      <c r="AHO312"/>
      <c r="AHP312"/>
      <c r="AHQ312"/>
      <c r="AHR312"/>
      <c r="AHS312"/>
      <c r="AHT312"/>
      <c r="AHU312"/>
      <c r="AHV312"/>
      <c r="AHW312"/>
      <c r="AHX312"/>
      <c r="AHY312"/>
      <c r="AHZ312"/>
      <c r="AIA312"/>
      <c r="AIB312"/>
      <c r="AIC312"/>
      <c r="AID312"/>
      <c r="AIE312"/>
      <c r="AIF312"/>
      <c r="AIG312"/>
      <c r="AIH312"/>
      <c r="AII312"/>
      <c r="AIJ312"/>
      <c r="AIK312"/>
      <c r="AIL312"/>
      <c r="AIM312"/>
      <c r="AIN312"/>
      <c r="AIO312"/>
      <c r="AIP312"/>
      <c r="AIQ312"/>
      <c r="AIR312"/>
      <c r="AIS312"/>
      <c r="AIT312"/>
      <c r="AIU312"/>
      <c r="AIV312"/>
      <c r="AIW312"/>
      <c r="AIX312"/>
      <c r="AIY312"/>
      <c r="AIZ312"/>
      <c r="AJA312"/>
      <c r="AJB312"/>
      <c r="AJC312"/>
      <c r="AJD312"/>
      <c r="AJE312"/>
      <c r="AJF312"/>
      <c r="AJG312"/>
      <c r="AJH312"/>
      <c r="AJI312"/>
      <c r="AJJ312"/>
      <c r="AJK312"/>
      <c r="AJL312"/>
      <c r="AJM312"/>
      <c r="AJN312"/>
      <c r="AJO312"/>
      <c r="AJP312"/>
      <c r="AJQ312"/>
      <c r="AJR312"/>
      <c r="AJS312"/>
      <c r="AJT312"/>
      <c r="AJU312"/>
      <c r="AJV312"/>
      <c r="AJW312"/>
      <c r="AJX312"/>
      <c r="AJY312"/>
      <c r="AJZ312"/>
      <c r="AKA312"/>
      <c r="AKB312"/>
      <c r="AKC312"/>
      <c r="AKD312"/>
      <c r="AKE312"/>
      <c r="AKF312"/>
      <c r="AKG312"/>
      <c r="AKH312"/>
      <c r="AKI312"/>
      <c r="AKJ312"/>
      <c r="AKK312"/>
      <c r="AKL312"/>
      <c r="AKM312"/>
      <c r="AKN312"/>
      <c r="AKO312"/>
      <c r="AKP312"/>
      <c r="AKQ312"/>
      <c r="AKR312"/>
      <c r="AKS312"/>
      <c r="AKT312"/>
      <c r="AKU312"/>
      <c r="AKV312"/>
      <c r="AKW312"/>
      <c r="AKX312"/>
      <c r="AKY312"/>
      <c r="AKZ312"/>
      <c r="ALA312"/>
      <c r="ALB312"/>
      <c r="ALC312"/>
      <c r="ALD312"/>
      <c r="ALE312"/>
      <c r="ALF312"/>
      <c r="ALG312"/>
      <c r="ALH312"/>
      <c r="ALI312"/>
      <c r="ALJ312"/>
      <c r="ALK312"/>
      <c r="ALL312"/>
      <c r="ALM312"/>
      <c r="ALN312"/>
      <c r="ALO312"/>
      <c r="ALP312"/>
      <c r="ALQ312"/>
      <c r="ALR312"/>
      <c r="ALS312"/>
      <c r="ALT312"/>
      <c r="ALU312"/>
      <c r="ALV312"/>
      <c r="ALW312"/>
      <c r="ALX312"/>
      <c r="ALY312"/>
      <c r="ALZ312"/>
      <c r="AMA312"/>
      <c r="AMB312"/>
      <c r="AMC312"/>
      <c r="AMD312"/>
      <c r="AME312"/>
      <c r="AMF312"/>
      <c r="AMG312"/>
    </row>
    <row r="313" spans="1:1021" ht="24.75" customHeight="1" x14ac:dyDescent="0.2">
      <c r="A313" s="114">
        <v>282</v>
      </c>
      <c r="B313" s="48" t="s">
        <v>335</v>
      </c>
      <c r="C313" s="48">
        <v>7</v>
      </c>
      <c r="D313" s="117" t="s">
        <v>802</v>
      </c>
      <c r="E313" s="102" t="s">
        <v>796</v>
      </c>
      <c r="F313" s="102">
        <v>1</v>
      </c>
      <c r="G313" s="119">
        <v>0</v>
      </c>
      <c r="H313" s="132"/>
      <c r="I313" s="120">
        <f t="shared" si="6"/>
        <v>0</v>
      </c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  <c r="IK313"/>
      <c r="IL313"/>
      <c r="IM313"/>
      <c r="IN313"/>
      <c r="IO313"/>
      <c r="IP313"/>
      <c r="IQ313"/>
      <c r="IR313"/>
      <c r="IS313"/>
      <c r="IT313"/>
      <c r="IU313"/>
      <c r="IV313"/>
      <c r="IW313"/>
      <c r="IX313"/>
      <c r="IY313"/>
      <c r="IZ313"/>
      <c r="JA313"/>
      <c r="JB313"/>
      <c r="JC313"/>
      <c r="JD313"/>
      <c r="JE313"/>
      <c r="JF313"/>
      <c r="JG313"/>
      <c r="JH313"/>
      <c r="JI313"/>
      <c r="JJ313"/>
      <c r="JK313"/>
      <c r="JL313"/>
      <c r="JM313"/>
      <c r="JN313"/>
      <c r="JO313"/>
      <c r="JP313"/>
      <c r="JQ313"/>
      <c r="JR313"/>
      <c r="JS313"/>
      <c r="JT313"/>
      <c r="JU313"/>
      <c r="JV313"/>
      <c r="JW313"/>
      <c r="JX313"/>
      <c r="JY313"/>
      <c r="JZ313"/>
      <c r="KA313"/>
      <c r="KB313"/>
      <c r="KC313"/>
      <c r="KD313"/>
      <c r="KE313"/>
      <c r="KF313"/>
      <c r="KG313"/>
      <c r="KH313"/>
      <c r="KI313"/>
      <c r="KJ313"/>
      <c r="KK313"/>
      <c r="KL313"/>
      <c r="KM313"/>
      <c r="KN313"/>
      <c r="KO313"/>
      <c r="KP313"/>
      <c r="KQ313"/>
      <c r="KR313"/>
      <c r="KS313"/>
      <c r="KT313"/>
      <c r="KU313"/>
      <c r="KV313"/>
      <c r="KW313"/>
      <c r="KX313"/>
      <c r="KY313"/>
      <c r="KZ313"/>
      <c r="LA313"/>
      <c r="LB313"/>
      <c r="LC313"/>
      <c r="LD313"/>
      <c r="LE313"/>
      <c r="LF313"/>
      <c r="LG313"/>
      <c r="LH313"/>
      <c r="LI313"/>
      <c r="LJ313"/>
      <c r="LK313"/>
      <c r="LL313"/>
      <c r="LM313"/>
      <c r="LN313"/>
      <c r="LO313"/>
      <c r="LP313"/>
      <c r="LQ313"/>
      <c r="LR313"/>
      <c r="LS313"/>
      <c r="LT313"/>
      <c r="LU313"/>
      <c r="LV313"/>
      <c r="LW313"/>
      <c r="LX313"/>
      <c r="LY313"/>
      <c r="LZ313"/>
      <c r="MA313"/>
      <c r="MB313"/>
      <c r="MC313"/>
      <c r="MD313"/>
      <c r="ME313"/>
      <c r="MF313"/>
      <c r="MG313"/>
      <c r="MH313"/>
      <c r="MI313"/>
      <c r="MJ313"/>
      <c r="MK313"/>
      <c r="ML313"/>
      <c r="MM313"/>
      <c r="MN313"/>
      <c r="MO313"/>
      <c r="MP313"/>
      <c r="MQ313"/>
      <c r="MR313"/>
      <c r="MS313"/>
      <c r="MT313"/>
      <c r="MU313"/>
      <c r="MV313"/>
      <c r="MW313"/>
      <c r="MX313"/>
      <c r="MY313"/>
      <c r="MZ313"/>
      <c r="NA313"/>
      <c r="NB313"/>
      <c r="NC313"/>
      <c r="ND313"/>
      <c r="NE313"/>
      <c r="NF313"/>
      <c r="NG313"/>
      <c r="NH313"/>
      <c r="NI313"/>
      <c r="NJ313"/>
      <c r="NK313"/>
      <c r="NL313"/>
      <c r="NM313"/>
      <c r="NN313"/>
      <c r="NO313"/>
      <c r="NP313"/>
      <c r="NQ313"/>
      <c r="NR313"/>
      <c r="NS313"/>
      <c r="NT313"/>
      <c r="NU313"/>
      <c r="NV313"/>
      <c r="NW313"/>
      <c r="NX313"/>
      <c r="NY313"/>
      <c r="NZ313"/>
      <c r="OA313"/>
      <c r="OB313"/>
      <c r="OC313"/>
      <c r="OD313"/>
      <c r="OE313"/>
      <c r="OF313"/>
      <c r="OG313"/>
      <c r="OH313"/>
      <c r="OI313"/>
      <c r="OJ313"/>
      <c r="OK313"/>
      <c r="OL313"/>
      <c r="OM313"/>
      <c r="ON313"/>
      <c r="OO313"/>
      <c r="OP313"/>
      <c r="OQ313"/>
      <c r="OR313"/>
      <c r="OS313"/>
      <c r="OT313"/>
      <c r="OU313"/>
      <c r="OV313"/>
      <c r="OW313"/>
      <c r="OX313"/>
      <c r="OY313"/>
      <c r="OZ313"/>
      <c r="PA313"/>
      <c r="PB313"/>
      <c r="PC313"/>
      <c r="PD313"/>
      <c r="PE313"/>
      <c r="PF313"/>
      <c r="PG313"/>
      <c r="PH313"/>
      <c r="PI313"/>
      <c r="PJ313"/>
      <c r="PK313"/>
      <c r="PL313"/>
      <c r="PM313"/>
      <c r="PN313"/>
      <c r="PO313"/>
      <c r="PP313"/>
      <c r="PQ313"/>
      <c r="PR313"/>
      <c r="PS313"/>
      <c r="PT313"/>
      <c r="PU313"/>
      <c r="PV313"/>
      <c r="PW313"/>
      <c r="PX313"/>
      <c r="PY313"/>
      <c r="PZ313"/>
      <c r="QA313"/>
      <c r="QB313"/>
      <c r="QC313"/>
      <c r="QD313"/>
      <c r="QE313"/>
      <c r="QF313"/>
      <c r="QG313"/>
      <c r="QH313"/>
      <c r="QI313"/>
      <c r="QJ313"/>
      <c r="QK313"/>
      <c r="QL313"/>
      <c r="QM313"/>
      <c r="QN313"/>
      <c r="QO313"/>
      <c r="QP313"/>
      <c r="QQ313"/>
      <c r="QR313"/>
      <c r="QS313"/>
      <c r="QT313"/>
      <c r="QU313"/>
      <c r="QV313"/>
      <c r="QW313"/>
      <c r="QX313"/>
      <c r="QY313"/>
      <c r="QZ313"/>
      <c r="RA313"/>
      <c r="RB313"/>
      <c r="RC313"/>
      <c r="RD313"/>
      <c r="RE313"/>
      <c r="RF313"/>
      <c r="RG313"/>
      <c r="RH313"/>
      <c r="RI313"/>
      <c r="RJ313"/>
      <c r="RK313"/>
      <c r="RL313"/>
      <c r="RM313"/>
      <c r="RN313"/>
      <c r="RO313"/>
      <c r="RP313"/>
      <c r="RQ313"/>
      <c r="RR313"/>
      <c r="RS313"/>
      <c r="RT313"/>
      <c r="RU313"/>
      <c r="RV313"/>
      <c r="RW313"/>
      <c r="RX313"/>
      <c r="RY313"/>
      <c r="RZ313"/>
      <c r="SA313"/>
      <c r="SB313"/>
      <c r="SC313"/>
      <c r="SD313"/>
      <c r="SE313"/>
      <c r="SF313"/>
      <c r="SG313"/>
      <c r="SH313"/>
      <c r="SI313"/>
      <c r="SJ313"/>
      <c r="SK313"/>
      <c r="SL313"/>
      <c r="SM313"/>
      <c r="SN313"/>
      <c r="SO313"/>
      <c r="SP313"/>
      <c r="SQ313"/>
      <c r="SR313"/>
      <c r="SS313"/>
      <c r="ST313"/>
      <c r="SU313"/>
      <c r="SV313"/>
      <c r="SW313"/>
      <c r="SX313"/>
      <c r="SY313"/>
      <c r="SZ313"/>
      <c r="TA313"/>
      <c r="TB313"/>
      <c r="TC313"/>
      <c r="TD313"/>
      <c r="TE313"/>
      <c r="TF313"/>
      <c r="TG313"/>
      <c r="TH313"/>
      <c r="TI313"/>
      <c r="TJ313"/>
      <c r="TK313"/>
      <c r="TL313"/>
      <c r="TM313"/>
      <c r="TN313"/>
      <c r="TO313"/>
      <c r="TP313"/>
      <c r="TQ313"/>
      <c r="TR313"/>
      <c r="TS313"/>
      <c r="TT313"/>
      <c r="TU313"/>
      <c r="TV313"/>
      <c r="TW313"/>
      <c r="TX313"/>
      <c r="TY313"/>
      <c r="TZ313"/>
      <c r="UA313"/>
      <c r="UB313"/>
      <c r="UC313"/>
      <c r="UD313"/>
      <c r="UE313"/>
      <c r="UF313"/>
      <c r="UG313"/>
      <c r="UH313"/>
      <c r="UI313"/>
      <c r="UJ313"/>
      <c r="UK313"/>
      <c r="UL313"/>
      <c r="UM313"/>
      <c r="UN313"/>
      <c r="UO313"/>
      <c r="UP313"/>
      <c r="UQ313"/>
      <c r="UR313"/>
      <c r="US313"/>
      <c r="UT313"/>
      <c r="UU313"/>
      <c r="UV313"/>
      <c r="UW313"/>
      <c r="UX313"/>
      <c r="UY313"/>
      <c r="UZ313"/>
      <c r="VA313"/>
      <c r="VB313"/>
      <c r="VC313"/>
      <c r="VD313"/>
      <c r="VE313"/>
      <c r="VF313"/>
      <c r="VG313"/>
      <c r="VH313"/>
      <c r="VI313"/>
      <c r="VJ313"/>
      <c r="VK313"/>
      <c r="VL313"/>
      <c r="VM313"/>
      <c r="VN313"/>
      <c r="VO313"/>
      <c r="VP313"/>
      <c r="VQ313"/>
      <c r="VR313"/>
      <c r="VS313"/>
      <c r="VT313"/>
      <c r="VU313"/>
      <c r="VV313"/>
      <c r="VW313"/>
      <c r="VX313"/>
      <c r="VY313"/>
      <c r="VZ313"/>
      <c r="WA313"/>
      <c r="WB313"/>
      <c r="WC313"/>
      <c r="WD313"/>
      <c r="WE313"/>
      <c r="WF313"/>
      <c r="WG313"/>
      <c r="WH313"/>
      <c r="WI313"/>
      <c r="WJ313"/>
      <c r="WK313"/>
      <c r="WL313"/>
      <c r="WM313"/>
      <c r="WN313"/>
      <c r="WO313"/>
      <c r="WP313"/>
      <c r="WQ313"/>
      <c r="WR313"/>
      <c r="WS313"/>
      <c r="WT313"/>
      <c r="WU313"/>
      <c r="WV313"/>
      <c r="WW313"/>
      <c r="WX313"/>
      <c r="WY313"/>
      <c r="WZ313"/>
      <c r="XA313"/>
      <c r="XB313"/>
      <c r="XC313"/>
      <c r="XD313"/>
      <c r="XE313"/>
      <c r="XF313"/>
      <c r="XG313"/>
      <c r="XH313"/>
      <c r="XI313"/>
      <c r="XJ313"/>
      <c r="XK313"/>
      <c r="XL313"/>
      <c r="XM313"/>
      <c r="XN313"/>
      <c r="XO313"/>
      <c r="XP313"/>
      <c r="XQ313"/>
      <c r="XR313"/>
      <c r="XS313"/>
      <c r="XT313"/>
      <c r="XU313"/>
      <c r="XV313"/>
      <c r="XW313"/>
      <c r="XX313"/>
      <c r="XY313"/>
      <c r="XZ313"/>
      <c r="YA313"/>
      <c r="YB313"/>
      <c r="YC313"/>
      <c r="YD313"/>
      <c r="YE313"/>
      <c r="YF313"/>
      <c r="YG313"/>
      <c r="YH313"/>
      <c r="YI313"/>
      <c r="YJ313"/>
      <c r="YK313"/>
      <c r="YL313"/>
      <c r="YM313"/>
      <c r="YN313"/>
      <c r="YO313"/>
      <c r="YP313"/>
      <c r="YQ313"/>
      <c r="YR313"/>
      <c r="YS313"/>
      <c r="YT313"/>
      <c r="YU313"/>
      <c r="YV313"/>
      <c r="YW313"/>
      <c r="YX313"/>
      <c r="YY313"/>
      <c r="YZ313"/>
      <c r="ZA313"/>
      <c r="ZB313"/>
      <c r="ZC313"/>
      <c r="ZD313"/>
      <c r="ZE313"/>
      <c r="ZF313"/>
      <c r="ZG313"/>
      <c r="ZH313"/>
      <c r="ZI313"/>
      <c r="ZJ313"/>
      <c r="ZK313"/>
      <c r="ZL313"/>
      <c r="ZM313"/>
      <c r="ZN313"/>
      <c r="ZO313"/>
      <c r="ZP313"/>
      <c r="ZQ313"/>
      <c r="ZR313"/>
      <c r="ZS313"/>
      <c r="ZT313"/>
      <c r="ZU313"/>
      <c r="ZV313"/>
      <c r="ZW313"/>
      <c r="ZX313"/>
      <c r="ZY313"/>
      <c r="ZZ313"/>
      <c r="AAA313"/>
      <c r="AAB313"/>
      <c r="AAC313"/>
      <c r="AAD313"/>
      <c r="AAE313"/>
      <c r="AAF313"/>
      <c r="AAG313"/>
      <c r="AAH313"/>
      <c r="AAI313"/>
      <c r="AAJ313"/>
      <c r="AAK313"/>
      <c r="AAL313"/>
      <c r="AAM313"/>
      <c r="AAN313"/>
      <c r="AAO313"/>
      <c r="AAP313"/>
      <c r="AAQ313"/>
      <c r="AAR313"/>
      <c r="AAS313"/>
      <c r="AAT313"/>
      <c r="AAU313"/>
      <c r="AAV313"/>
      <c r="AAW313"/>
      <c r="AAX313"/>
      <c r="AAY313"/>
      <c r="AAZ313"/>
      <c r="ABA313"/>
      <c r="ABB313"/>
      <c r="ABC313"/>
      <c r="ABD313"/>
      <c r="ABE313"/>
      <c r="ABF313"/>
      <c r="ABG313"/>
      <c r="ABH313"/>
      <c r="ABI313"/>
      <c r="ABJ313"/>
      <c r="ABK313"/>
      <c r="ABL313"/>
      <c r="ABM313"/>
      <c r="ABN313"/>
      <c r="ABO313"/>
      <c r="ABP313"/>
      <c r="ABQ313"/>
      <c r="ABR313"/>
      <c r="ABS313"/>
      <c r="ABT313"/>
      <c r="ABU313"/>
      <c r="ABV313"/>
      <c r="ABW313"/>
      <c r="ABX313"/>
      <c r="ABY313"/>
      <c r="ABZ313"/>
      <c r="ACA313"/>
      <c r="ACB313"/>
      <c r="ACC313"/>
      <c r="ACD313"/>
      <c r="ACE313"/>
      <c r="ACF313"/>
      <c r="ACG313"/>
      <c r="ACH313"/>
      <c r="ACI313"/>
      <c r="ACJ313"/>
      <c r="ACK313"/>
      <c r="ACL313"/>
      <c r="ACM313"/>
      <c r="ACN313"/>
      <c r="ACO313"/>
      <c r="ACP313"/>
      <c r="ACQ313"/>
      <c r="ACR313"/>
      <c r="ACS313"/>
      <c r="ACT313"/>
      <c r="ACU313"/>
      <c r="ACV313"/>
      <c r="ACW313"/>
      <c r="ACX313"/>
      <c r="ACY313"/>
      <c r="ACZ313"/>
      <c r="ADA313"/>
      <c r="ADB313"/>
      <c r="ADC313"/>
      <c r="ADD313"/>
      <c r="ADE313"/>
      <c r="ADF313"/>
      <c r="ADG313"/>
      <c r="ADH313"/>
      <c r="ADI313"/>
      <c r="ADJ313"/>
      <c r="ADK313"/>
      <c r="ADL313"/>
      <c r="ADM313"/>
      <c r="ADN313"/>
      <c r="ADO313"/>
      <c r="ADP313"/>
      <c r="ADQ313"/>
      <c r="ADR313"/>
      <c r="ADS313"/>
      <c r="ADT313"/>
      <c r="ADU313"/>
      <c r="ADV313"/>
      <c r="ADW313"/>
      <c r="ADX313"/>
      <c r="ADY313"/>
      <c r="ADZ313"/>
      <c r="AEA313"/>
      <c r="AEB313"/>
      <c r="AEC313"/>
      <c r="AED313"/>
      <c r="AEE313"/>
      <c r="AEF313"/>
      <c r="AEG313"/>
      <c r="AEH313"/>
      <c r="AEI313"/>
      <c r="AEJ313"/>
      <c r="AEK313"/>
      <c r="AEL313"/>
      <c r="AEM313"/>
      <c r="AEN313"/>
      <c r="AEO313"/>
      <c r="AEP313"/>
      <c r="AEQ313"/>
      <c r="AER313"/>
      <c r="AES313"/>
      <c r="AET313"/>
      <c r="AEU313"/>
      <c r="AEV313"/>
      <c r="AEW313"/>
      <c r="AEX313"/>
      <c r="AEY313"/>
      <c r="AEZ313"/>
      <c r="AFA313"/>
      <c r="AFB313"/>
      <c r="AFC313"/>
      <c r="AFD313"/>
      <c r="AFE313"/>
      <c r="AFF313"/>
      <c r="AFG313"/>
      <c r="AFH313"/>
      <c r="AFI313"/>
      <c r="AFJ313"/>
      <c r="AFK313"/>
      <c r="AFL313"/>
      <c r="AFM313"/>
      <c r="AFN313"/>
      <c r="AFO313"/>
      <c r="AFP313"/>
      <c r="AFQ313"/>
      <c r="AFR313"/>
      <c r="AFS313"/>
      <c r="AFT313"/>
      <c r="AFU313"/>
      <c r="AFV313"/>
      <c r="AFW313"/>
      <c r="AFX313"/>
      <c r="AFY313"/>
      <c r="AFZ313"/>
      <c r="AGA313"/>
      <c r="AGB313"/>
      <c r="AGC313"/>
      <c r="AGD313"/>
      <c r="AGE313"/>
      <c r="AGF313"/>
      <c r="AGG313"/>
      <c r="AGH313"/>
      <c r="AGI313"/>
      <c r="AGJ313"/>
      <c r="AGK313"/>
      <c r="AGL313"/>
      <c r="AGM313"/>
      <c r="AGN313"/>
      <c r="AGO313"/>
      <c r="AGP313"/>
      <c r="AGQ313"/>
      <c r="AGR313"/>
      <c r="AGS313"/>
      <c r="AGT313"/>
      <c r="AGU313"/>
      <c r="AGV313"/>
      <c r="AGW313"/>
      <c r="AGX313"/>
      <c r="AGY313"/>
      <c r="AGZ313"/>
      <c r="AHA313"/>
      <c r="AHB313"/>
      <c r="AHC313"/>
      <c r="AHD313"/>
      <c r="AHE313"/>
      <c r="AHF313"/>
      <c r="AHG313"/>
      <c r="AHH313"/>
      <c r="AHI313"/>
      <c r="AHJ313"/>
      <c r="AHK313"/>
      <c r="AHL313"/>
      <c r="AHM313"/>
      <c r="AHN313"/>
      <c r="AHO313"/>
      <c r="AHP313"/>
      <c r="AHQ313"/>
      <c r="AHR313"/>
      <c r="AHS313"/>
      <c r="AHT313"/>
      <c r="AHU313"/>
      <c r="AHV313"/>
      <c r="AHW313"/>
      <c r="AHX313"/>
      <c r="AHY313"/>
      <c r="AHZ313"/>
      <c r="AIA313"/>
      <c r="AIB313"/>
      <c r="AIC313"/>
      <c r="AID313"/>
      <c r="AIE313"/>
      <c r="AIF313"/>
      <c r="AIG313"/>
      <c r="AIH313"/>
      <c r="AII313"/>
      <c r="AIJ313"/>
      <c r="AIK313"/>
      <c r="AIL313"/>
      <c r="AIM313"/>
      <c r="AIN313"/>
      <c r="AIO313"/>
      <c r="AIP313"/>
      <c r="AIQ313"/>
      <c r="AIR313"/>
      <c r="AIS313"/>
      <c r="AIT313"/>
      <c r="AIU313"/>
      <c r="AIV313"/>
      <c r="AIW313"/>
      <c r="AIX313"/>
      <c r="AIY313"/>
      <c r="AIZ313"/>
      <c r="AJA313"/>
      <c r="AJB313"/>
      <c r="AJC313"/>
      <c r="AJD313"/>
      <c r="AJE313"/>
      <c r="AJF313"/>
      <c r="AJG313"/>
      <c r="AJH313"/>
      <c r="AJI313"/>
      <c r="AJJ313"/>
      <c r="AJK313"/>
      <c r="AJL313"/>
      <c r="AJM313"/>
      <c r="AJN313"/>
      <c r="AJO313"/>
      <c r="AJP313"/>
      <c r="AJQ313"/>
      <c r="AJR313"/>
      <c r="AJS313"/>
      <c r="AJT313"/>
      <c r="AJU313"/>
      <c r="AJV313"/>
      <c r="AJW313"/>
      <c r="AJX313"/>
      <c r="AJY313"/>
      <c r="AJZ313"/>
      <c r="AKA313"/>
      <c r="AKB313"/>
      <c r="AKC313"/>
      <c r="AKD313"/>
      <c r="AKE313"/>
      <c r="AKF313"/>
      <c r="AKG313"/>
      <c r="AKH313"/>
      <c r="AKI313"/>
      <c r="AKJ313"/>
      <c r="AKK313"/>
      <c r="AKL313"/>
      <c r="AKM313"/>
      <c r="AKN313"/>
      <c r="AKO313"/>
      <c r="AKP313"/>
      <c r="AKQ313"/>
      <c r="AKR313"/>
      <c r="AKS313"/>
      <c r="AKT313"/>
      <c r="AKU313"/>
      <c r="AKV313"/>
      <c r="AKW313"/>
      <c r="AKX313"/>
      <c r="AKY313"/>
      <c r="AKZ313"/>
      <c r="ALA313"/>
      <c r="ALB313"/>
      <c r="ALC313"/>
      <c r="ALD313"/>
      <c r="ALE313"/>
      <c r="ALF313"/>
      <c r="ALG313"/>
      <c r="ALH313"/>
      <c r="ALI313"/>
      <c r="ALJ313"/>
      <c r="ALK313"/>
      <c r="ALL313"/>
      <c r="ALM313"/>
      <c r="ALN313"/>
      <c r="ALO313"/>
      <c r="ALP313"/>
      <c r="ALQ313"/>
      <c r="ALR313"/>
      <c r="ALS313"/>
      <c r="ALT313"/>
      <c r="ALU313"/>
      <c r="ALV313"/>
      <c r="ALW313"/>
      <c r="ALX313"/>
      <c r="ALY313"/>
      <c r="ALZ313"/>
      <c r="AMA313"/>
      <c r="AMB313"/>
      <c r="AMC313"/>
      <c r="AMD313"/>
      <c r="AME313"/>
      <c r="AMF313"/>
      <c r="AMG313"/>
    </row>
    <row r="314" spans="1:1021" ht="24.75" customHeight="1" x14ac:dyDescent="0.2">
      <c r="A314" s="114">
        <v>283</v>
      </c>
      <c r="B314" s="48" t="s">
        <v>335</v>
      </c>
      <c r="C314" s="48">
        <v>8</v>
      </c>
      <c r="D314" s="117" t="s">
        <v>803</v>
      </c>
      <c r="E314" s="102" t="s">
        <v>796</v>
      </c>
      <c r="F314" s="102">
        <v>1</v>
      </c>
      <c r="G314" s="119">
        <v>0</v>
      </c>
      <c r="H314" s="132"/>
      <c r="I314" s="120">
        <f t="shared" si="6"/>
        <v>0</v>
      </c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  <c r="HY314"/>
      <c r="HZ314"/>
      <c r="IA314"/>
      <c r="IB314"/>
      <c r="IC314"/>
      <c r="ID314"/>
      <c r="IE314"/>
      <c r="IF314"/>
      <c r="IG314"/>
      <c r="IH314"/>
      <c r="II314"/>
      <c r="IJ314"/>
      <c r="IK314"/>
      <c r="IL314"/>
      <c r="IM314"/>
      <c r="IN314"/>
      <c r="IO314"/>
      <c r="IP314"/>
      <c r="IQ314"/>
      <c r="IR314"/>
      <c r="IS314"/>
      <c r="IT314"/>
      <c r="IU314"/>
      <c r="IV314"/>
      <c r="IW314"/>
      <c r="IX314"/>
      <c r="IY314"/>
      <c r="IZ314"/>
      <c r="JA314"/>
      <c r="JB314"/>
      <c r="JC314"/>
      <c r="JD314"/>
      <c r="JE314"/>
      <c r="JF314"/>
      <c r="JG314"/>
      <c r="JH314"/>
      <c r="JI314"/>
      <c r="JJ314"/>
      <c r="JK314"/>
      <c r="JL314"/>
      <c r="JM314"/>
      <c r="JN314"/>
      <c r="JO314"/>
      <c r="JP314"/>
      <c r="JQ314"/>
      <c r="JR314"/>
      <c r="JS314"/>
      <c r="JT314"/>
      <c r="JU314"/>
      <c r="JV314"/>
      <c r="JW314"/>
      <c r="JX314"/>
      <c r="JY314"/>
      <c r="JZ314"/>
      <c r="KA314"/>
      <c r="KB314"/>
      <c r="KC314"/>
      <c r="KD314"/>
      <c r="KE314"/>
      <c r="KF314"/>
      <c r="KG314"/>
      <c r="KH314"/>
      <c r="KI314"/>
      <c r="KJ314"/>
      <c r="KK314"/>
      <c r="KL314"/>
      <c r="KM314"/>
      <c r="KN314"/>
      <c r="KO314"/>
      <c r="KP314"/>
      <c r="KQ314"/>
      <c r="KR314"/>
      <c r="KS314"/>
      <c r="KT314"/>
      <c r="KU314"/>
      <c r="KV314"/>
      <c r="KW314"/>
      <c r="KX314"/>
      <c r="KY314"/>
      <c r="KZ314"/>
      <c r="LA314"/>
      <c r="LB314"/>
      <c r="LC314"/>
      <c r="LD314"/>
      <c r="LE314"/>
      <c r="LF314"/>
      <c r="LG314"/>
      <c r="LH314"/>
      <c r="LI314"/>
      <c r="LJ314"/>
      <c r="LK314"/>
      <c r="LL314"/>
      <c r="LM314"/>
      <c r="LN314"/>
      <c r="LO314"/>
      <c r="LP314"/>
      <c r="LQ314"/>
      <c r="LR314"/>
      <c r="LS314"/>
      <c r="LT314"/>
      <c r="LU314"/>
      <c r="LV314"/>
      <c r="LW314"/>
      <c r="LX314"/>
      <c r="LY314"/>
      <c r="LZ314"/>
      <c r="MA314"/>
      <c r="MB314"/>
      <c r="MC314"/>
      <c r="MD314"/>
      <c r="ME314"/>
      <c r="MF314"/>
      <c r="MG314"/>
      <c r="MH314"/>
      <c r="MI314"/>
      <c r="MJ314"/>
      <c r="MK314"/>
      <c r="ML314"/>
      <c r="MM314"/>
      <c r="MN314"/>
      <c r="MO314"/>
      <c r="MP314"/>
      <c r="MQ314"/>
      <c r="MR314"/>
      <c r="MS314"/>
      <c r="MT314"/>
      <c r="MU314"/>
      <c r="MV314"/>
      <c r="MW314"/>
      <c r="MX314"/>
      <c r="MY314"/>
      <c r="MZ314"/>
      <c r="NA314"/>
      <c r="NB314"/>
      <c r="NC314"/>
      <c r="ND314"/>
      <c r="NE314"/>
      <c r="NF314"/>
      <c r="NG314"/>
      <c r="NH314"/>
      <c r="NI314"/>
      <c r="NJ314"/>
      <c r="NK314"/>
      <c r="NL314"/>
      <c r="NM314"/>
      <c r="NN314"/>
      <c r="NO314"/>
      <c r="NP314"/>
      <c r="NQ314"/>
      <c r="NR314"/>
      <c r="NS314"/>
      <c r="NT314"/>
      <c r="NU314"/>
      <c r="NV314"/>
      <c r="NW314"/>
      <c r="NX314"/>
      <c r="NY314"/>
      <c r="NZ314"/>
      <c r="OA314"/>
      <c r="OB314"/>
      <c r="OC314"/>
      <c r="OD314"/>
      <c r="OE314"/>
      <c r="OF314"/>
      <c r="OG314"/>
      <c r="OH314"/>
      <c r="OI314"/>
      <c r="OJ314"/>
      <c r="OK314"/>
      <c r="OL314"/>
      <c r="OM314"/>
      <c r="ON314"/>
      <c r="OO314"/>
      <c r="OP314"/>
      <c r="OQ314"/>
      <c r="OR314"/>
      <c r="OS314"/>
      <c r="OT314"/>
      <c r="OU314"/>
      <c r="OV314"/>
      <c r="OW314"/>
      <c r="OX314"/>
      <c r="OY314"/>
      <c r="OZ314"/>
      <c r="PA314"/>
      <c r="PB314"/>
      <c r="PC314"/>
      <c r="PD314"/>
      <c r="PE314"/>
      <c r="PF314"/>
      <c r="PG314"/>
      <c r="PH314"/>
      <c r="PI314"/>
      <c r="PJ314"/>
      <c r="PK314"/>
      <c r="PL314"/>
      <c r="PM314"/>
      <c r="PN314"/>
      <c r="PO314"/>
      <c r="PP314"/>
      <c r="PQ314"/>
      <c r="PR314"/>
      <c r="PS314"/>
      <c r="PT314"/>
      <c r="PU314"/>
      <c r="PV314"/>
      <c r="PW314"/>
      <c r="PX314"/>
      <c r="PY314"/>
      <c r="PZ314"/>
      <c r="QA314"/>
      <c r="QB314"/>
      <c r="QC314"/>
      <c r="QD314"/>
      <c r="QE314"/>
      <c r="QF314"/>
      <c r="QG314"/>
      <c r="QH314"/>
      <c r="QI314"/>
      <c r="QJ314"/>
      <c r="QK314"/>
      <c r="QL314"/>
      <c r="QM314"/>
      <c r="QN314"/>
      <c r="QO314"/>
      <c r="QP314"/>
      <c r="QQ314"/>
      <c r="QR314"/>
      <c r="QS314"/>
      <c r="QT314"/>
      <c r="QU314"/>
      <c r="QV314"/>
      <c r="QW314"/>
      <c r="QX314"/>
      <c r="QY314"/>
      <c r="QZ314"/>
      <c r="RA314"/>
      <c r="RB314"/>
      <c r="RC314"/>
      <c r="RD314"/>
      <c r="RE314"/>
      <c r="RF314"/>
      <c r="RG314"/>
      <c r="RH314"/>
      <c r="RI314"/>
      <c r="RJ314"/>
      <c r="RK314"/>
      <c r="RL314"/>
      <c r="RM314"/>
      <c r="RN314"/>
      <c r="RO314"/>
      <c r="RP314"/>
      <c r="RQ314"/>
      <c r="RR314"/>
      <c r="RS314"/>
      <c r="RT314"/>
      <c r="RU314"/>
      <c r="RV314"/>
      <c r="RW314"/>
      <c r="RX314"/>
      <c r="RY314"/>
      <c r="RZ314"/>
      <c r="SA314"/>
      <c r="SB314"/>
      <c r="SC314"/>
      <c r="SD314"/>
      <c r="SE314"/>
      <c r="SF314"/>
      <c r="SG314"/>
      <c r="SH314"/>
      <c r="SI314"/>
      <c r="SJ314"/>
      <c r="SK314"/>
      <c r="SL314"/>
      <c r="SM314"/>
      <c r="SN314"/>
      <c r="SO314"/>
      <c r="SP314"/>
      <c r="SQ314"/>
      <c r="SR314"/>
      <c r="SS314"/>
      <c r="ST314"/>
      <c r="SU314"/>
      <c r="SV314"/>
      <c r="SW314"/>
      <c r="SX314"/>
      <c r="SY314"/>
      <c r="SZ314"/>
      <c r="TA314"/>
      <c r="TB314"/>
      <c r="TC314"/>
      <c r="TD314"/>
      <c r="TE314"/>
      <c r="TF314"/>
      <c r="TG314"/>
      <c r="TH314"/>
      <c r="TI314"/>
      <c r="TJ314"/>
      <c r="TK314"/>
      <c r="TL314"/>
      <c r="TM314"/>
      <c r="TN314"/>
      <c r="TO314"/>
      <c r="TP314"/>
      <c r="TQ314"/>
      <c r="TR314"/>
      <c r="TS314"/>
      <c r="TT314"/>
      <c r="TU314"/>
      <c r="TV314"/>
      <c r="TW314"/>
      <c r="TX314"/>
      <c r="TY314"/>
      <c r="TZ314"/>
      <c r="UA314"/>
      <c r="UB314"/>
      <c r="UC314"/>
      <c r="UD314"/>
      <c r="UE314"/>
      <c r="UF314"/>
      <c r="UG314"/>
      <c r="UH314"/>
      <c r="UI314"/>
      <c r="UJ314"/>
      <c r="UK314"/>
      <c r="UL314"/>
      <c r="UM314"/>
      <c r="UN314"/>
      <c r="UO314"/>
      <c r="UP314"/>
      <c r="UQ314"/>
      <c r="UR314"/>
      <c r="US314"/>
      <c r="UT314"/>
      <c r="UU314"/>
      <c r="UV314"/>
      <c r="UW314"/>
      <c r="UX314"/>
      <c r="UY314"/>
      <c r="UZ314"/>
      <c r="VA314"/>
      <c r="VB314"/>
      <c r="VC314"/>
      <c r="VD314"/>
      <c r="VE314"/>
      <c r="VF314"/>
      <c r="VG314"/>
      <c r="VH314"/>
      <c r="VI314"/>
      <c r="VJ314"/>
      <c r="VK314"/>
      <c r="VL314"/>
      <c r="VM314"/>
      <c r="VN314"/>
      <c r="VO314"/>
      <c r="VP314"/>
      <c r="VQ314"/>
      <c r="VR314"/>
      <c r="VS314"/>
      <c r="VT314"/>
      <c r="VU314"/>
      <c r="VV314"/>
      <c r="VW314"/>
      <c r="VX314"/>
      <c r="VY314"/>
      <c r="VZ314"/>
      <c r="WA314"/>
      <c r="WB314"/>
      <c r="WC314"/>
      <c r="WD314"/>
      <c r="WE314"/>
      <c r="WF314"/>
      <c r="WG314"/>
      <c r="WH314"/>
      <c r="WI314"/>
      <c r="WJ314"/>
      <c r="WK314"/>
      <c r="WL314"/>
      <c r="WM314"/>
      <c r="WN314"/>
      <c r="WO314"/>
      <c r="WP314"/>
      <c r="WQ314"/>
      <c r="WR314"/>
      <c r="WS314"/>
      <c r="WT314"/>
      <c r="WU314"/>
      <c r="WV314"/>
      <c r="WW314"/>
      <c r="WX314"/>
      <c r="WY314"/>
      <c r="WZ314"/>
      <c r="XA314"/>
      <c r="XB314"/>
      <c r="XC314"/>
      <c r="XD314"/>
      <c r="XE314"/>
      <c r="XF314"/>
      <c r="XG314"/>
      <c r="XH314"/>
      <c r="XI314"/>
      <c r="XJ314"/>
      <c r="XK314"/>
      <c r="XL314"/>
      <c r="XM314"/>
      <c r="XN314"/>
      <c r="XO314"/>
      <c r="XP314"/>
      <c r="XQ314"/>
      <c r="XR314"/>
      <c r="XS314"/>
      <c r="XT314"/>
      <c r="XU314"/>
      <c r="XV314"/>
      <c r="XW314"/>
      <c r="XX314"/>
      <c r="XY314"/>
      <c r="XZ314"/>
      <c r="YA314"/>
      <c r="YB314"/>
      <c r="YC314"/>
      <c r="YD314"/>
      <c r="YE314"/>
      <c r="YF314"/>
      <c r="YG314"/>
      <c r="YH314"/>
      <c r="YI314"/>
      <c r="YJ314"/>
      <c r="YK314"/>
      <c r="YL314"/>
      <c r="YM314"/>
      <c r="YN314"/>
      <c r="YO314"/>
      <c r="YP314"/>
      <c r="YQ314"/>
      <c r="YR314"/>
      <c r="YS314"/>
      <c r="YT314"/>
      <c r="YU314"/>
      <c r="YV314"/>
      <c r="YW314"/>
      <c r="YX314"/>
      <c r="YY314"/>
      <c r="YZ314"/>
      <c r="ZA314"/>
      <c r="ZB314"/>
      <c r="ZC314"/>
      <c r="ZD314"/>
      <c r="ZE314"/>
      <c r="ZF314"/>
      <c r="ZG314"/>
      <c r="ZH314"/>
      <c r="ZI314"/>
      <c r="ZJ314"/>
      <c r="ZK314"/>
      <c r="ZL314"/>
      <c r="ZM314"/>
      <c r="ZN314"/>
      <c r="ZO314"/>
      <c r="ZP314"/>
      <c r="ZQ314"/>
      <c r="ZR314"/>
      <c r="ZS314"/>
      <c r="ZT314"/>
      <c r="ZU314"/>
      <c r="ZV314"/>
      <c r="ZW314"/>
      <c r="ZX314"/>
      <c r="ZY314"/>
      <c r="ZZ314"/>
      <c r="AAA314"/>
      <c r="AAB314"/>
      <c r="AAC314"/>
      <c r="AAD314"/>
      <c r="AAE314"/>
      <c r="AAF314"/>
      <c r="AAG314"/>
      <c r="AAH314"/>
      <c r="AAI314"/>
      <c r="AAJ314"/>
      <c r="AAK314"/>
      <c r="AAL314"/>
      <c r="AAM314"/>
      <c r="AAN314"/>
      <c r="AAO314"/>
      <c r="AAP314"/>
      <c r="AAQ314"/>
      <c r="AAR314"/>
      <c r="AAS314"/>
      <c r="AAT314"/>
      <c r="AAU314"/>
      <c r="AAV314"/>
      <c r="AAW314"/>
      <c r="AAX314"/>
      <c r="AAY314"/>
      <c r="AAZ314"/>
      <c r="ABA314"/>
      <c r="ABB314"/>
      <c r="ABC314"/>
      <c r="ABD314"/>
      <c r="ABE314"/>
      <c r="ABF314"/>
      <c r="ABG314"/>
      <c r="ABH314"/>
      <c r="ABI314"/>
      <c r="ABJ314"/>
      <c r="ABK314"/>
      <c r="ABL314"/>
      <c r="ABM314"/>
      <c r="ABN314"/>
      <c r="ABO314"/>
      <c r="ABP314"/>
      <c r="ABQ314"/>
      <c r="ABR314"/>
      <c r="ABS314"/>
      <c r="ABT314"/>
      <c r="ABU314"/>
      <c r="ABV314"/>
      <c r="ABW314"/>
      <c r="ABX314"/>
      <c r="ABY314"/>
      <c r="ABZ314"/>
      <c r="ACA314"/>
      <c r="ACB314"/>
      <c r="ACC314"/>
      <c r="ACD314"/>
      <c r="ACE314"/>
      <c r="ACF314"/>
      <c r="ACG314"/>
      <c r="ACH314"/>
      <c r="ACI314"/>
      <c r="ACJ314"/>
      <c r="ACK314"/>
      <c r="ACL314"/>
      <c r="ACM314"/>
      <c r="ACN314"/>
      <c r="ACO314"/>
      <c r="ACP314"/>
      <c r="ACQ314"/>
      <c r="ACR314"/>
      <c r="ACS314"/>
      <c r="ACT314"/>
      <c r="ACU314"/>
      <c r="ACV314"/>
      <c r="ACW314"/>
      <c r="ACX314"/>
      <c r="ACY314"/>
      <c r="ACZ314"/>
      <c r="ADA314"/>
      <c r="ADB314"/>
      <c r="ADC314"/>
      <c r="ADD314"/>
      <c r="ADE314"/>
      <c r="ADF314"/>
      <c r="ADG314"/>
      <c r="ADH314"/>
      <c r="ADI314"/>
      <c r="ADJ314"/>
      <c r="ADK314"/>
      <c r="ADL314"/>
      <c r="ADM314"/>
      <c r="ADN314"/>
      <c r="ADO314"/>
      <c r="ADP314"/>
      <c r="ADQ314"/>
      <c r="ADR314"/>
      <c r="ADS314"/>
      <c r="ADT314"/>
      <c r="ADU314"/>
      <c r="ADV314"/>
      <c r="ADW314"/>
      <c r="ADX314"/>
      <c r="ADY314"/>
      <c r="ADZ314"/>
      <c r="AEA314"/>
      <c r="AEB314"/>
      <c r="AEC314"/>
      <c r="AED314"/>
      <c r="AEE314"/>
      <c r="AEF314"/>
      <c r="AEG314"/>
      <c r="AEH314"/>
      <c r="AEI314"/>
      <c r="AEJ314"/>
      <c r="AEK314"/>
      <c r="AEL314"/>
      <c r="AEM314"/>
      <c r="AEN314"/>
      <c r="AEO314"/>
      <c r="AEP314"/>
      <c r="AEQ314"/>
      <c r="AER314"/>
      <c r="AES314"/>
      <c r="AET314"/>
      <c r="AEU314"/>
      <c r="AEV314"/>
      <c r="AEW314"/>
      <c r="AEX314"/>
      <c r="AEY314"/>
      <c r="AEZ314"/>
      <c r="AFA314"/>
      <c r="AFB314"/>
      <c r="AFC314"/>
      <c r="AFD314"/>
      <c r="AFE314"/>
      <c r="AFF314"/>
      <c r="AFG314"/>
      <c r="AFH314"/>
      <c r="AFI314"/>
      <c r="AFJ314"/>
      <c r="AFK314"/>
      <c r="AFL314"/>
      <c r="AFM314"/>
      <c r="AFN314"/>
      <c r="AFO314"/>
      <c r="AFP314"/>
      <c r="AFQ314"/>
      <c r="AFR314"/>
      <c r="AFS314"/>
      <c r="AFT314"/>
      <c r="AFU314"/>
      <c r="AFV314"/>
      <c r="AFW314"/>
      <c r="AFX314"/>
      <c r="AFY314"/>
      <c r="AFZ314"/>
      <c r="AGA314"/>
      <c r="AGB314"/>
      <c r="AGC314"/>
      <c r="AGD314"/>
      <c r="AGE314"/>
      <c r="AGF314"/>
      <c r="AGG314"/>
      <c r="AGH314"/>
      <c r="AGI314"/>
      <c r="AGJ314"/>
      <c r="AGK314"/>
      <c r="AGL314"/>
      <c r="AGM314"/>
      <c r="AGN314"/>
      <c r="AGO314"/>
      <c r="AGP314"/>
      <c r="AGQ314"/>
      <c r="AGR314"/>
      <c r="AGS314"/>
      <c r="AGT314"/>
      <c r="AGU314"/>
      <c r="AGV314"/>
      <c r="AGW314"/>
      <c r="AGX314"/>
      <c r="AGY314"/>
      <c r="AGZ314"/>
      <c r="AHA314"/>
      <c r="AHB314"/>
      <c r="AHC314"/>
      <c r="AHD314"/>
      <c r="AHE314"/>
      <c r="AHF314"/>
      <c r="AHG314"/>
      <c r="AHH314"/>
      <c r="AHI314"/>
      <c r="AHJ314"/>
      <c r="AHK314"/>
      <c r="AHL314"/>
      <c r="AHM314"/>
      <c r="AHN314"/>
      <c r="AHO314"/>
      <c r="AHP314"/>
      <c r="AHQ314"/>
      <c r="AHR314"/>
      <c r="AHS314"/>
      <c r="AHT314"/>
      <c r="AHU314"/>
      <c r="AHV314"/>
      <c r="AHW314"/>
      <c r="AHX314"/>
      <c r="AHY314"/>
      <c r="AHZ314"/>
      <c r="AIA314"/>
      <c r="AIB314"/>
      <c r="AIC314"/>
      <c r="AID314"/>
      <c r="AIE314"/>
      <c r="AIF314"/>
      <c r="AIG314"/>
      <c r="AIH314"/>
      <c r="AII314"/>
      <c r="AIJ314"/>
      <c r="AIK314"/>
      <c r="AIL314"/>
      <c r="AIM314"/>
      <c r="AIN314"/>
      <c r="AIO314"/>
      <c r="AIP314"/>
      <c r="AIQ314"/>
      <c r="AIR314"/>
      <c r="AIS314"/>
      <c r="AIT314"/>
      <c r="AIU314"/>
      <c r="AIV314"/>
      <c r="AIW314"/>
      <c r="AIX314"/>
      <c r="AIY314"/>
      <c r="AIZ314"/>
      <c r="AJA314"/>
      <c r="AJB314"/>
      <c r="AJC314"/>
      <c r="AJD314"/>
      <c r="AJE314"/>
      <c r="AJF314"/>
      <c r="AJG314"/>
      <c r="AJH314"/>
      <c r="AJI314"/>
      <c r="AJJ314"/>
      <c r="AJK314"/>
      <c r="AJL314"/>
      <c r="AJM314"/>
      <c r="AJN314"/>
      <c r="AJO314"/>
      <c r="AJP314"/>
      <c r="AJQ314"/>
      <c r="AJR314"/>
      <c r="AJS314"/>
      <c r="AJT314"/>
      <c r="AJU314"/>
      <c r="AJV314"/>
      <c r="AJW314"/>
      <c r="AJX314"/>
      <c r="AJY314"/>
      <c r="AJZ314"/>
      <c r="AKA314"/>
      <c r="AKB314"/>
      <c r="AKC314"/>
      <c r="AKD314"/>
      <c r="AKE314"/>
      <c r="AKF314"/>
      <c r="AKG314"/>
      <c r="AKH314"/>
      <c r="AKI314"/>
      <c r="AKJ314"/>
      <c r="AKK314"/>
      <c r="AKL314"/>
      <c r="AKM314"/>
      <c r="AKN314"/>
      <c r="AKO314"/>
      <c r="AKP314"/>
      <c r="AKQ314"/>
      <c r="AKR314"/>
      <c r="AKS314"/>
      <c r="AKT314"/>
      <c r="AKU314"/>
      <c r="AKV314"/>
      <c r="AKW314"/>
      <c r="AKX314"/>
      <c r="AKY314"/>
      <c r="AKZ314"/>
      <c r="ALA314"/>
      <c r="ALB314"/>
      <c r="ALC314"/>
      <c r="ALD314"/>
      <c r="ALE314"/>
      <c r="ALF314"/>
      <c r="ALG314"/>
      <c r="ALH314"/>
      <c r="ALI314"/>
      <c r="ALJ314"/>
      <c r="ALK314"/>
      <c r="ALL314"/>
      <c r="ALM314"/>
      <c r="ALN314"/>
      <c r="ALO314"/>
      <c r="ALP314"/>
      <c r="ALQ314"/>
      <c r="ALR314"/>
      <c r="ALS314"/>
      <c r="ALT314"/>
      <c r="ALU314"/>
      <c r="ALV314"/>
      <c r="ALW314"/>
      <c r="ALX314"/>
      <c r="ALY314"/>
      <c r="ALZ314"/>
      <c r="AMA314"/>
      <c r="AMB314"/>
      <c r="AMC314"/>
      <c r="AMD314"/>
      <c r="AME314"/>
      <c r="AMF314"/>
      <c r="AMG314"/>
    </row>
    <row r="315" spans="1:1021" ht="24.75" customHeight="1" x14ac:dyDescent="0.2">
      <c r="A315" s="114">
        <v>284</v>
      </c>
      <c r="B315" s="48" t="s">
        <v>335</v>
      </c>
      <c r="C315" s="48">
        <v>9</v>
      </c>
      <c r="D315" s="117" t="s">
        <v>804</v>
      </c>
      <c r="E315" s="102" t="s">
        <v>796</v>
      </c>
      <c r="F315" s="102">
        <v>1</v>
      </c>
      <c r="G315" s="119">
        <v>346</v>
      </c>
      <c r="H315" s="132"/>
      <c r="I315" s="120">
        <f t="shared" si="6"/>
        <v>0</v>
      </c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  <c r="II315"/>
      <c r="IJ315"/>
      <c r="IK315"/>
      <c r="IL315"/>
      <c r="IM315"/>
      <c r="IN315"/>
      <c r="IO315"/>
      <c r="IP315"/>
      <c r="IQ315"/>
      <c r="IR315"/>
      <c r="IS315"/>
      <c r="IT315"/>
      <c r="IU315"/>
      <c r="IV315"/>
      <c r="IW315"/>
      <c r="IX315"/>
      <c r="IY315"/>
      <c r="IZ315"/>
      <c r="JA315"/>
      <c r="JB315"/>
      <c r="JC315"/>
      <c r="JD315"/>
      <c r="JE315"/>
      <c r="JF315"/>
      <c r="JG315"/>
      <c r="JH315"/>
      <c r="JI315"/>
      <c r="JJ315"/>
      <c r="JK315"/>
      <c r="JL315"/>
      <c r="JM315"/>
      <c r="JN315"/>
      <c r="JO315"/>
      <c r="JP315"/>
      <c r="JQ315"/>
      <c r="JR315"/>
      <c r="JS315"/>
      <c r="JT315"/>
      <c r="JU315"/>
      <c r="JV315"/>
      <c r="JW315"/>
      <c r="JX315"/>
      <c r="JY315"/>
      <c r="JZ315"/>
      <c r="KA315"/>
      <c r="KB315"/>
      <c r="KC315"/>
      <c r="KD315"/>
      <c r="KE315"/>
      <c r="KF315"/>
      <c r="KG315"/>
      <c r="KH315"/>
      <c r="KI315"/>
      <c r="KJ315"/>
      <c r="KK315"/>
      <c r="KL315"/>
      <c r="KM315"/>
      <c r="KN315"/>
      <c r="KO315"/>
      <c r="KP315"/>
      <c r="KQ315"/>
      <c r="KR315"/>
      <c r="KS315"/>
      <c r="KT315"/>
      <c r="KU315"/>
      <c r="KV315"/>
      <c r="KW315"/>
      <c r="KX315"/>
      <c r="KY315"/>
      <c r="KZ315"/>
      <c r="LA315"/>
      <c r="LB315"/>
      <c r="LC315"/>
      <c r="LD315"/>
      <c r="LE315"/>
      <c r="LF315"/>
      <c r="LG315"/>
      <c r="LH315"/>
      <c r="LI315"/>
      <c r="LJ315"/>
      <c r="LK315"/>
      <c r="LL315"/>
      <c r="LM315"/>
      <c r="LN315"/>
      <c r="LO315"/>
      <c r="LP315"/>
      <c r="LQ315"/>
      <c r="LR315"/>
      <c r="LS315"/>
      <c r="LT315"/>
      <c r="LU315"/>
      <c r="LV315"/>
      <c r="LW315"/>
      <c r="LX315"/>
      <c r="LY315"/>
      <c r="LZ315"/>
      <c r="MA315"/>
      <c r="MB315"/>
      <c r="MC315"/>
      <c r="MD315"/>
      <c r="ME315"/>
      <c r="MF315"/>
      <c r="MG315"/>
      <c r="MH315"/>
      <c r="MI315"/>
      <c r="MJ315"/>
      <c r="MK315"/>
      <c r="ML315"/>
      <c r="MM315"/>
      <c r="MN315"/>
      <c r="MO315"/>
      <c r="MP315"/>
      <c r="MQ315"/>
      <c r="MR315"/>
      <c r="MS315"/>
      <c r="MT315"/>
      <c r="MU315"/>
      <c r="MV315"/>
      <c r="MW315"/>
      <c r="MX315"/>
      <c r="MY315"/>
      <c r="MZ315"/>
      <c r="NA315"/>
      <c r="NB315"/>
      <c r="NC315"/>
      <c r="ND315"/>
      <c r="NE315"/>
      <c r="NF315"/>
      <c r="NG315"/>
      <c r="NH315"/>
      <c r="NI315"/>
      <c r="NJ315"/>
      <c r="NK315"/>
      <c r="NL315"/>
      <c r="NM315"/>
      <c r="NN315"/>
      <c r="NO315"/>
      <c r="NP315"/>
      <c r="NQ315"/>
      <c r="NR315"/>
      <c r="NS315"/>
      <c r="NT315"/>
      <c r="NU315"/>
      <c r="NV315"/>
      <c r="NW315"/>
      <c r="NX315"/>
      <c r="NY315"/>
      <c r="NZ315"/>
      <c r="OA315"/>
      <c r="OB315"/>
      <c r="OC315"/>
      <c r="OD315"/>
      <c r="OE315"/>
      <c r="OF315"/>
      <c r="OG315"/>
      <c r="OH315"/>
      <c r="OI315"/>
      <c r="OJ315"/>
      <c r="OK315"/>
      <c r="OL315"/>
      <c r="OM315"/>
      <c r="ON315"/>
      <c r="OO315"/>
      <c r="OP315"/>
      <c r="OQ315"/>
      <c r="OR315"/>
      <c r="OS315"/>
      <c r="OT315"/>
      <c r="OU315"/>
      <c r="OV315"/>
      <c r="OW315"/>
      <c r="OX315"/>
      <c r="OY315"/>
      <c r="OZ315"/>
      <c r="PA315"/>
      <c r="PB315"/>
      <c r="PC315"/>
      <c r="PD315"/>
      <c r="PE315"/>
      <c r="PF315"/>
      <c r="PG315"/>
      <c r="PH315"/>
      <c r="PI315"/>
      <c r="PJ315"/>
      <c r="PK315"/>
      <c r="PL315"/>
      <c r="PM315"/>
      <c r="PN315"/>
      <c r="PO315"/>
      <c r="PP315"/>
      <c r="PQ315"/>
      <c r="PR315"/>
      <c r="PS315"/>
      <c r="PT315"/>
      <c r="PU315"/>
      <c r="PV315"/>
      <c r="PW315"/>
      <c r="PX315"/>
      <c r="PY315"/>
      <c r="PZ315"/>
      <c r="QA315"/>
      <c r="QB315"/>
      <c r="QC315"/>
      <c r="QD315"/>
      <c r="QE315"/>
      <c r="QF315"/>
      <c r="QG315"/>
      <c r="QH315"/>
      <c r="QI315"/>
      <c r="QJ315"/>
      <c r="QK315"/>
      <c r="QL315"/>
      <c r="QM315"/>
      <c r="QN315"/>
      <c r="QO315"/>
      <c r="QP315"/>
      <c r="QQ315"/>
      <c r="QR315"/>
      <c r="QS315"/>
      <c r="QT315"/>
      <c r="QU315"/>
      <c r="QV315"/>
      <c r="QW315"/>
      <c r="QX315"/>
      <c r="QY315"/>
      <c r="QZ315"/>
      <c r="RA315"/>
      <c r="RB315"/>
      <c r="RC315"/>
      <c r="RD315"/>
      <c r="RE315"/>
      <c r="RF315"/>
      <c r="RG315"/>
      <c r="RH315"/>
      <c r="RI315"/>
      <c r="RJ315"/>
      <c r="RK315"/>
      <c r="RL315"/>
      <c r="RM315"/>
      <c r="RN315"/>
      <c r="RO315"/>
      <c r="RP315"/>
      <c r="RQ315"/>
      <c r="RR315"/>
      <c r="RS315"/>
      <c r="RT315"/>
      <c r="RU315"/>
      <c r="RV315"/>
      <c r="RW315"/>
      <c r="RX315"/>
      <c r="RY315"/>
      <c r="RZ315"/>
      <c r="SA315"/>
      <c r="SB315"/>
      <c r="SC315"/>
      <c r="SD315"/>
      <c r="SE315"/>
      <c r="SF315"/>
      <c r="SG315"/>
      <c r="SH315"/>
      <c r="SI315"/>
      <c r="SJ315"/>
      <c r="SK315"/>
      <c r="SL315"/>
      <c r="SM315"/>
      <c r="SN315"/>
      <c r="SO315"/>
      <c r="SP315"/>
      <c r="SQ315"/>
      <c r="SR315"/>
      <c r="SS315"/>
      <c r="ST315"/>
      <c r="SU315"/>
      <c r="SV315"/>
      <c r="SW315"/>
      <c r="SX315"/>
      <c r="SY315"/>
      <c r="SZ315"/>
      <c r="TA315"/>
      <c r="TB315"/>
      <c r="TC315"/>
      <c r="TD315"/>
      <c r="TE315"/>
      <c r="TF315"/>
      <c r="TG315"/>
      <c r="TH315"/>
      <c r="TI315"/>
      <c r="TJ315"/>
      <c r="TK315"/>
      <c r="TL315"/>
      <c r="TM315"/>
      <c r="TN315"/>
      <c r="TO315"/>
      <c r="TP315"/>
      <c r="TQ315"/>
      <c r="TR315"/>
      <c r="TS315"/>
      <c r="TT315"/>
      <c r="TU315"/>
      <c r="TV315"/>
      <c r="TW315"/>
      <c r="TX315"/>
      <c r="TY315"/>
      <c r="TZ315"/>
      <c r="UA315"/>
      <c r="UB315"/>
      <c r="UC315"/>
      <c r="UD315"/>
      <c r="UE315"/>
      <c r="UF315"/>
      <c r="UG315"/>
      <c r="UH315"/>
      <c r="UI315"/>
      <c r="UJ315"/>
      <c r="UK315"/>
      <c r="UL315"/>
      <c r="UM315"/>
      <c r="UN315"/>
      <c r="UO315"/>
      <c r="UP315"/>
      <c r="UQ315"/>
      <c r="UR315"/>
      <c r="US315"/>
      <c r="UT315"/>
      <c r="UU315"/>
      <c r="UV315"/>
      <c r="UW315"/>
      <c r="UX315"/>
      <c r="UY315"/>
      <c r="UZ315"/>
      <c r="VA315"/>
      <c r="VB315"/>
      <c r="VC315"/>
      <c r="VD315"/>
      <c r="VE315"/>
      <c r="VF315"/>
      <c r="VG315"/>
      <c r="VH315"/>
      <c r="VI315"/>
      <c r="VJ315"/>
      <c r="VK315"/>
      <c r="VL315"/>
      <c r="VM315"/>
      <c r="VN315"/>
      <c r="VO315"/>
      <c r="VP315"/>
      <c r="VQ315"/>
      <c r="VR315"/>
      <c r="VS315"/>
      <c r="VT315"/>
      <c r="VU315"/>
      <c r="VV315"/>
      <c r="VW315"/>
      <c r="VX315"/>
      <c r="VY315"/>
      <c r="VZ315"/>
      <c r="WA315"/>
      <c r="WB315"/>
      <c r="WC315"/>
      <c r="WD315"/>
      <c r="WE315"/>
      <c r="WF315"/>
      <c r="WG315"/>
      <c r="WH315"/>
      <c r="WI315"/>
      <c r="WJ315"/>
      <c r="WK315"/>
      <c r="WL315"/>
      <c r="WM315"/>
      <c r="WN315"/>
      <c r="WO315"/>
      <c r="WP315"/>
      <c r="WQ315"/>
      <c r="WR315"/>
      <c r="WS315"/>
      <c r="WT315"/>
      <c r="WU315"/>
      <c r="WV315"/>
      <c r="WW315"/>
      <c r="WX315"/>
      <c r="WY315"/>
      <c r="WZ315"/>
      <c r="XA315"/>
      <c r="XB315"/>
      <c r="XC315"/>
      <c r="XD315"/>
      <c r="XE315"/>
      <c r="XF315"/>
      <c r="XG315"/>
      <c r="XH315"/>
      <c r="XI315"/>
      <c r="XJ315"/>
      <c r="XK315"/>
      <c r="XL315"/>
      <c r="XM315"/>
      <c r="XN315"/>
      <c r="XO315"/>
      <c r="XP315"/>
      <c r="XQ315"/>
      <c r="XR315"/>
      <c r="XS315"/>
      <c r="XT315"/>
      <c r="XU315"/>
      <c r="XV315"/>
      <c r="XW315"/>
      <c r="XX315"/>
      <c r="XY315"/>
      <c r="XZ315"/>
      <c r="YA315"/>
      <c r="YB315"/>
      <c r="YC315"/>
      <c r="YD315"/>
      <c r="YE315"/>
      <c r="YF315"/>
      <c r="YG315"/>
      <c r="YH315"/>
      <c r="YI315"/>
      <c r="YJ315"/>
      <c r="YK315"/>
      <c r="YL315"/>
      <c r="YM315"/>
      <c r="YN315"/>
      <c r="YO315"/>
      <c r="YP315"/>
      <c r="YQ315"/>
      <c r="YR315"/>
      <c r="YS315"/>
      <c r="YT315"/>
      <c r="YU315"/>
      <c r="YV315"/>
      <c r="YW315"/>
      <c r="YX315"/>
      <c r="YY315"/>
      <c r="YZ315"/>
      <c r="ZA315"/>
      <c r="ZB315"/>
      <c r="ZC315"/>
      <c r="ZD315"/>
      <c r="ZE315"/>
      <c r="ZF315"/>
      <c r="ZG315"/>
      <c r="ZH315"/>
      <c r="ZI315"/>
      <c r="ZJ315"/>
      <c r="ZK315"/>
      <c r="ZL315"/>
      <c r="ZM315"/>
      <c r="ZN315"/>
      <c r="ZO315"/>
      <c r="ZP315"/>
      <c r="ZQ315"/>
      <c r="ZR315"/>
      <c r="ZS315"/>
      <c r="ZT315"/>
      <c r="ZU315"/>
      <c r="ZV315"/>
      <c r="ZW315"/>
      <c r="ZX315"/>
      <c r="ZY315"/>
      <c r="ZZ315"/>
      <c r="AAA315"/>
      <c r="AAB315"/>
      <c r="AAC315"/>
      <c r="AAD315"/>
      <c r="AAE315"/>
      <c r="AAF315"/>
      <c r="AAG315"/>
      <c r="AAH315"/>
      <c r="AAI315"/>
      <c r="AAJ315"/>
      <c r="AAK315"/>
      <c r="AAL315"/>
      <c r="AAM315"/>
      <c r="AAN315"/>
      <c r="AAO315"/>
      <c r="AAP315"/>
      <c r="AAQ315"/>
      <c r="AAR315"/>
      <c r="AAS315"/>
      <c r="AAT315"/>
      <c r="AAU315"/>
      <c r="AAV315"/>
      <c r="AAW315"/>
      <c r="AAX315"/>
      <c r="AAY315"/>
      <c r="AAZ315"/>
      <c r="ABA315"/>
      <c r="ABB315"/>
      <c r="ABC315"/>
      <c r="ABD315"/>
      <c r="ABE315"/>
      <c r="ABF315"/>
      <c r="ABG315"/>
      <c r="ABH315"/>
      <c r="ABI315"/>
      <c r="ABJ315"/>
      <c r="ABK315"/>
      <c r="ABL315"/>
      <c r="ABM315"/>
      <c r="ABN315"/>
      <c r="ABO315"/>
      <c r="ABP315"/>
      <c r="ABQ315"/>
      <c r="ABR315"/>
      <c r="ABS315"/>
      <c r="ABT315"/>
      <c r="ABU315"/>
      <c r="ABV315"/>
      <c r="ABW315"/>
      <c r="ABX315"/>
      <c r="ABY315"/>
      <c r="ABZ315"/>
      <c r="ACA315"/>
      <c r="ACB315"/>
      <c r="ACC315"/>
      <c r="ACD315"/>
      <c r="ACE315"/>
      <c r="ACF315"/>
      <c r="ACG315"/>
      <c r="ACH315"/>
      <c r="ACI315"/>
      <c r="ACJ315"/>
      <c r="ACK315"/>
      <c r="ACL315"/>
      <c r="ACM315"/>
      <c r="ACN315"/>
      <c r="ACO315"/>
      <c r="ACP315"/>
      <c r="ACQ315"/>
      <c r="ACR315"/>
      <c r="ACS315"/>
      <c r="ACT315"/>
      <c r="ACU315"/>
      <c r="ACV315"/>
      <c r="ACW315"/>
      <c r="ACX315"/>
      <c r="ACY315"/>
      <c r="ACZ315"/>
      <c r="ADA315"/>
      <c r="ADB315"/>
      <c r="ADC315"/>
      <c r="ADD315"/>
      <c r="ADE315"/>
      <c r="ADF315"/>
      <c r="ADG315"/>
      <c r="ADH315"/>
      <c r="ADI315"/>
      <c r="ADJ315"/>
      <c r="ADK315"/>
      <c r="ADL315"/>
      <c r="ADM315"/>
      <c r="ADN315"/>
      <c r="ADO315"/>
      <c r="ADP315"/>
      <c r="ADQ315"/>
      <c r="ADR315"/>
      <c r="ADS315"/>
      <c r="ADT315"/>
      <c r="ADU315"/>
      <c r="ADV315"/>
      <c r="ADW315"/>
      <c r="ADX315"/>
      <c r="ADY315"/>
      <c r="ADZ315"/>
      <c r="AEA315"/>
      <c r="AEB315"/>
      <c r="AEC315"/>
      <c r="AED315"/>
      <c r="AEE315"/>
      <c r="AEF315"/>
      <c r="AEG315"/>
      <c r="AEH315"/>
      <c r="AEI315"/>
      <c r="AEJ315"/>
      <c r="AEK315"/>
      <c r="AEL315"/>
      <c r="AEM315"/>
      <c r="AEN315"/>
      <c r="AEO315"/>
      <c r="AEP315"/>
      <c r="AEQ315"/>
      <c r="AER315"/>
      <c r="AES315"/>
      <c r="AET315"/>
      <c r="AEU315"/>
      <c r="AEV315"/>
      <c r="AEW315"/>
      <c r="AEX315"/>
      <c r="AEY315"/>
      <c r="AEZ315"/>
      <c r="AFA315"/>
      <c r="AFB315"/>
      <c r="AFC315"/>
      <c r="AFD315"/>
      <c r="AFE315"/>
      <c r="AFF315"/>
      <c r="AFG315"/>
      <c r="AFH315"/>
      <c r="AFI315"/>
      <c r="AFJ315"/>
      <c r="AFK315"/>
      <c r="AFL315"/>
      <c r="AFM315"/>
      <c r="AFN315"/>
      <c r="AFO315"/>
      <c r="AFP315"/>
      <c r="AFQ315"/>
      <c r="AFR315"/>
      <c r="AFS315"/>
      <c r="AFT315"/>
      <c r="AFU315"/>
      <c r="AFV315"/>
      <c r="AFW315"/>
      <c r="AFX315"/>
      <c r="AFY315"/>
      <c r="AFZ315"/>
      <c r="AGA315"/>
      <c r="AGB315"/>
      <c r="AGC315"/>
      <c r="AGD315"/>
      <c r="AGE315"/>
      <c r="AGF315"/>
      <c r="AGG315"/>
      <c r="AGH315"/>
      <c r="AGI315"/>
      <c r="AGJ315"/>
      <c r="AGK315"/>
      <c r="AGL315"/>
      <c r="AGM315"/>
      <c r="AGN315"/>
      <c r="AGO315"/>
      <c r="AGP315"/>
      <c r="AGQ315"/>
      <c r="AGR315"/>
      <c r="AGS315"/>
      <c r="AGT315"/>
      <c r="AGU315"/>
      <c r="AGV315"/>
      <c r="AGW315"/>
      <c r="AGX315"/>
      <c r="AGY315"/>
      <c r="AGZ315"/>
      <c r="AHA315"/>
      <c r="AHB315"/>
      <c r="AHC315"/>
      <c r="AHD315"/>
      <c r="AHE315"/>
      <c r="AHF315"/>
      <c r="AHG315"/>
      <c r="AHH315"/>
      <c r="AHI315"/>
      <c r="AHJ315"/>
      <c r="AHK315"/>
      <c r="AHL315"/>
      <c r="AHM315"/>
      <c r="AHN315"/>
      <c r="AHO315"/>
      <c r="AHP315"/>
      <c r="AHQ315"/>
      <c r="AHR315"/>
      <c r="AHS315"/>
      <c r="AHT315"/>
      <c r="AHU315"/>
      <c r="AHV315"/>
      <c r="AHW315"/>
      <c r="AHX315"/>
      <c r="AHY315"/>
      <c r="AHZ315"/>
      <c r="AIA315"/>
      <c r="AIB315"/>
      <c r="AIC315"/>
      <c r="AID315"/>
      <c r="AIE315"/>
      <c r="AIF315"/>
      <c r="AIG315"/>
      <c r="AIH315"/>
      <c r="AII315"/>
      <c r="AIJ315"/>
      <c r="AIK315"/>
      <c r="AIL315"/>
      <c r="AIM315"/>
      <c r="AIN315"/>
      <c r="AIO315"/>
      <c r="AIP315"/>
      <c r="AIQ315"/>
      <c r="AIR315"/>
      <c r="AIS315"/>
      <c r="AIT315"/>
      <c r="AIU315"/>
      <c r="AIV315"/>
      <c r="AIW315"/>
      <c r="AIX315"/>
      <c r="AIY315"/>
      <c r="AIZ315"/>
      <c r="AJA315"/>
      <c r="AJB315"/>
      <c r="AJC315"/>
      <c r="AJD315"/>
      <c r="AJE315"/>
      <c r="AJF315"/>
      <c r="AJG315"/>
      <c r="AJH315"/>
      <c r="AJI315"/>
      <c r="AJJ315"/>
      <c r="AJK315"/>
      <c r="AJL315"/>
      <c r="AJM315"/>
      <c r="AJN315"/>
      <c r="AJO315"/>
      <c r="AJP315"/>
      <c r="AJQ315"/>
      <c r="AJR315"/>
      <c r="AJS315"/>
      <c r="AJT315"/>
      <c r="AJU315"/>
      <c r="AJV315"/>
      <c r="AJW315"/>
      <c r="AJX315"/>
      <c r="AJY315"/>
      <c r="AJZ315"/>
      <c r="AKA315"/>
      <c r="AKB315"/>
      <c r="AKC315"/>
      <c r="AKD315"/>
      <c r="AKE315"/>
      <c r="AKF315"/>
      <c r="AKG315"/>
      <c r="AKH315"/>
      <c r="AKI315"/>
      <c r="AKJ315"/>
      <c r="AKK315"/>
      <c r="AKL315"/>
      <c r="AKM315"/>
      <c r="AKN315"/>
      <c r="AKO315"/>
      <c r="AKP315"/>
      <c r="AKQ315"/>
      <c r="AKR315"/>
      <c r="AKS315"/>
      <c r="AKT315"/>
      <c r="AKU315"/>
      <c r="AKV315"/>
      <c r="AKW315"/>
      <c r="AKX315"/>
      <c r="AKY315"/>
      <c r="AKZ315"/>
      <c r="ALA315"/>
      <c r="ALB315"/>
      <c r="ALC315"/>
      <c r="ALD315"/>
      <c r="ALE315"/>
      <c r="ALF315"/>
      <c r="ALG315"/>
      <c r="ALH315"/>
      <c r="ALI315"/>
      <c r="ALJ315"/>
      <c r="ALK315"/>
      <c r="ALL315"/>
      <c r="ALM315"/>
      <c r="ALN315"/>
      <c r="ALO315"/>
      <c r="ALP315"/>
      <c r="ALQ315"/>
      <c r="ALR315"/>
      <c r="ALS315"/>
      <c r="ALT315"/>
      <c r="ALU315"/>
      <c r="ALV315"/>
      <c r="ALW315"/>
      <c r="ALX315"/>
      <c r="ALY315"/>
      <c r="ALZ315"/>
      <c r="AMA315"/>
      <c r="AMB315"/>
      <c r="AMC315"/>
      <c r="AMD315"/>
      <c r="AME315"/>
      <c r="AMF315"/>
      <c r="AMG315"/>
    </row>
    <row r="316" spans="1:1021" ht="24.75" customHeight="1" x14ac:dyDescent="0.2">
      <c r="A316" s="114">
        <v>285</v>
      </c>
      <c r="B316" s="48" t="s">
        <v>335</v>
      </c>
      <c r="C316" s="48">
        <v>10</v>
      </c>
      <c r="D316" s="117" t="s">
        <v>805</v>
      </c>
      <c r="E316" s="102" t="s">
        <v>796</v>
      </c>
      <c r="F316" s="102">
        <v>1</v>
      </c>
      <c r="G316" s="119">
        <v>0</v>
      </c>
      <c r="H316" s="132"/>
      <c r="I316" s="120">
        <f t="shared" si="6"/>
        <v>0</v>
      </c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/>
      <c r="IQ316"/>
      <c r="IR316"/>
      <c r="IS316"/>
      <c r="IT316"/>
      <c r="IU316"/>
      <c r="IV316"/>
      <c r="IW316"/>
      <c r="IX316"/>
      <c r="IY316"/>
      <c r="IZ316"/>
      <c r="JA316"/>
      <c r="JB316"/>
      <c r="JC316"/>
      <c r="JD316"/>
      <c r="JE316"/>
      <c r="JF316"/>
      <c r="JG316"/>
      <c r="JH316"/>
      <c r="JI316"/>
      <c r="JJ316"/>
      <c r="JK316"/>
      <c r="JL316"/>
      <c r="JM316"/>
      <c r="JN316"/>
      <c r="JO316"/>
      <c r="JP316"/>
      <c r="JQ316"/>
      <c r="JR316"/>
      <c r="JS316"/>
      <c r="JT316"/>
      <c r="JU316"/>
      <c r="JV316"/>
      <c r="JW316"/>
      <c r="JX316"/>
      <c r="JY316"/>
      <c r="JZ316"/>
      <c r="KA316"/>
      <c r="KB316"/>
      <c r="KC316"/>
      <c r="KD316"/>
      <c r="KE316"/>
      <c r="KF316"/>
      <c r="KG316"/>
      <c r="KH316"/>
      <c r="KI316"/>
      <c r="KJ316"/>
      <c r="KK316"/>
      <c r="KL316"/>
      <c r="KM316"/>
      <c r="KN316"/>
      <c r="KO316"/>
      <c r="KP316"/>
      <c r="KQ316"/>
      <c r="KR316"/>
      <c r="KS316"/>
      <c r="KT316"/>
      <c r="KU316"/>
      <c r="KV316"/>
      <c r="KW316"/>
      <c r="KX316"/>
      <c r="KY316"/>
      <c r="KZ316"/>
      <c r="LA316"/>
      <c r="LB316"/>
      <c r="LC316"/>
      <c r="LD316"/>
      <c r="LE316"/>
      <c r="LF316"/>
      <c r="LG316"/>
      <c r="LH316"/>
      <c r="LI316"/>
      <c r="LJ316"/>
      <c r="LK316"/>
      <c r="LL316"/>
      <c r="LM316"/>
      <c r="LN316"/>
      <c r="LO316"/>
      <c r="LP316"/>
      <c r="LQ316"/>
      <c r="LR316"/>
      <c r="LS316"/>
      <c r="LT316"/>
      <c r="LU316"/>
      <c r="LV316"/>
      <c r="LW316"/>
      <c r="LX316"/>
      <c r="LY316"/>
      <c r="LZ316"/>
      <c r="MA316"/>
      <c r="MB316"/>
      <c r="MC316"/>
      <c r="MD316"/>
      <c r="ME316"/>
      <c r="MF316"/>
      <c r="MG316"/>
      <c r="MH316"/>
      <c r="MI316"/>
      <c r="MJ316"/>
      <c r="MK316"/>
      <c r="ML316"/>
      <c r="MM316"/>
      <c r="MN316"/>
      <c r="MO316"/>
      <c r="MP316"/>
      <c r="MQ316"/>
      <c r="MR316"/>
      <c r="MS316"/>
      <c r="MT316"/>
      <c r="MU316"/>
      <c r="MV316"/>
      <c r="MW316"/>
      <c r="MX316"/>
      <c r="MY316"/>
      <c r="MZ316"/>
      <c r="NA316"/>
      <c r="NB316"/>
      <c r="NC316"/>
      <c r="ND316"/>
      <c r="NE316"/>
      <c r="NF316"/>
      <c r="NG316"/>
      <c r="NH316"/>
      <c r="NI316"/>
      <c r="NJ316"/>
      <c r="NK316"/>
      <c r="NL316"/>
      <c r="NM316"/>
      <c r="NN316"/>
      <c r="NO316"/>
      <c r="NP316"/>
      <c r="NQ316"/>
      <c r="NR316"/>
      <c r="NS316"/>
      <c r="NT316"/>
      <c r="NU316"/>
      <c r="NV316"/>
      <c r="NW316"/>
      <c r="NX316"/>
      <c r="NY316"/>
      <c r="NZ316"/>
      <c r="OA316"/>
      <c r="OB316"/>
      <c r="OC316"/>
      <c r="OD316"/>
      <c r="OE316"/>
      <c r="OF316"/>
      <c r="OG316"/>
      <c r="OH316"/>
      <c r="OI316"/>
      <c r="OJ316"/>
      <c r="OK316"/>
      <c r="OL316"/>
      <c r="OM316"/>
      <c r="ON316"/>
      <c r="OO316"/>
      <c r="OP316"/>
      <c r="OQ316"/>
      <c r="OR316"/>
      <c r="OS316"/>
      <c r="OT316"/>
      <c r="OU316"/>
      <c r="OV316"/>
      <c r="OW316"/>
      <c r="OX316"/>
      <c r="OY316"/>
      <c r="OZ316"/>
      <c r="PA316"/>
      <c r="PB316"/>
      <c r="PC316"/>
      <c r="PD316"/>
      <c r="PE316"/>
      <c r="PF316"/>
      <c r="PG316"/>
      <c r="PH316"/>
      <c r="PI316"/>
      <c r="PJ316"/>
      <c r="PK316"/>
      <c r="PL316"/>
      <c r="PM316"/>
      <c r="PN316"/>
      <c r="PO316"/>
      <c r="PP316"/>
      <c r="PQ316"/>
      <c r="PR316"/>
      <c r="PS316"/>
      <c r="PT316"/>
      <c r="PU316"/>
      <c r="PV316"/>
      <c r="PW316"/>
      <c r="PX316"/>
      <c r="PY316"/>
      <c r="PZ316"/>
      <c r="QA316"/>
      <c r="QB316"/>
      <c r="QC316"/>
      <c r="QD316"/>
      <c r="QE316"/>
      <c r="QF316"/>
      <c r="QG316"/>
      <c r="QH316"/>
      <c r="QI316"/>
      <c r="QJ316"/>
      <c r="QK316"/>
      <c r="QL316"/>
      <c r="QM316"/>
      <c r="QN316"/>
      <c r="QO316"/>
      <c r="QP316"/>
      <c r="QQ316"/>
      <c r="QR316"/>
      <c r="QS316"/>
      <c r="QT316"/>
      <c r="QU316"/>
      <c r="QV316"/>
      <c r="QW316"/>
      <c r="QX316"/>
      <c r="QY316"/>
      <c r="QZ316"/>
      <c r="RA316"/>
      <c r="RB316"/>
      <c r="RC316"/>
      <c r="RD316"/>
      <c r="RE316"/>
      <c r="RF316"/>
      <c r="RG316"/>
      <c r="RH316"/>
      <c r="RI316"/>
      <c r="RJ316"/>
      <c r="RK316"/>
      <c r="RL316"/>
      <c r="RM316"/>
      <c r="RN316"/>
      <c r="RO316"/>
      <c r="RP316"/>
      <c r="RQ316"/>
      <c r="RR316"/>
      <c r="RS316"/>
      <c r="RT316"/>
      <c r="RU316"/>
      <c r="RV316"/>
      <c r="RW316"/>
      <c r="RX316"/>
      <c r="RY316"/>
      <c r="RZ316"/>
      <c r="SA316"/>
      <c r="SB316"/>
      <c r="SC316"/>
      <c r="SD316"/>
      <c r="SE316"/>
      <c r="SF316"/>
      <c r="SG316"/>
      <c r="SH316"/>
      <c r="SI316"/>
      <c r="SJ316"/>
      <c r="SK316"/>
      <c r="SL316"/>
      <c r="SM316"/>
      <c r="SN316"/>
      <c r="SO316"/>
      <c r="SP316"/>
      <c r="SQ316"/>
      <c r="SR316"/>
      <c r="SS316"/>
      <c r="ST316"/>
      <c r="SU316"/>
      <c r="SV316"/>
      <c r="SW316"/>
      <c r="SX316"/>
      <c r="SY316"/>
      <c r="SZ316"/>
      <c r="TA316"/>
      <c r="TB316"/>
      <c r="TC316"/>
      <c r="TD316"/>
      <c r="TE316"/>
      <c r="TF316"/>
      <c r="TG316"/>
      <c r="TH316"/>
      <c r="TI316"/>
      <c r="TJ316"/>
      <c r="TK316"/>
      <c r="TL316"/>
      <c r="TM316"/>
      <c r="TN316"/>
      <c r="TO316"/>
      <c r="TP316"/>
      <c r="TQ316"/>
      <c r="TR316"/>
      <c r="TS316"/>
      <c r="TT316"/>
      <c r="TU316"/>
      <c r="TV316"/>
      <c r="TW316"/>
      <c r="TX316"/>
      <c r="TY316"/>
      <c r="TZ316"/>
      <c r="UA316"/>
      <c r="UB316"/>
      <c r="UC316"/>
      <c r="UD316"/>
      <c r="UE316"/>
      <c r="UF316"/>
      <c r="UG316"/>
      <c r="UH316"/>
      <c r="UI316"/>
      <c r="UJ316"/>
      <c r="UK316"/>
      <c r="UL316"/>
      <c r="UM316"/>
      <c r="UN316"/>
      <c r="UO316"/>
      <c r="UP316"/>
      <c r="UQ316"/>
      <c r="UR316"/>
      <c r="US316"/>
      <c r="UT316"/>
      <c r="UU316"/>
      <c r="UV316"/>
      <c r="UW316"/>
      <c r="UX316"/>
      <c r="UY316"/>
      <c r="UZ316"/>
      <c r="VA316"/>
      <c r="VB316"/>
      <c r="VC316"/>
      <c r="VD316"/>
      <c r="VE316"/>
      <c r="VF316"/>
      <c r="VG316"/>
      <c r="VH316"/>
      <c r="VI316"/>
      <c r="VJ316"/>
      <c r="VK316"/>
      <c r="VL316"/>
      <c r="VM316"/>
      <c r="VN316"/>
      <c r="VO316"/>
      <c r="VP316"/>
      <c r="VQ316"/>
      <c r="VR316"/>
      <c r="VS316"/>
      <c r="VT316"/>
      <c r="VU316"/>
      <c r="VV316"/>
      <c r="VW316"/>
      <c r="VX316"/>
      <c r="VY316"/>
      <c r="VZ316"/>
      <c r="WA316"/>
      <c r="WB316"/>
      <c r="WC316"/>
      <c r="WD316"/>
      <c r="WE316"/>
      <c r="WF316"/>
      <c r="WG316"/>
      <c r="WH316"/>
      <c r="WI316"/>
      <c r="WJ316"/>
      <c r="WK316"/>
      <c r="WL316"/>
      <c r="WM316"/>
      <c r="WN316"/>
      <c r="WO316"/>
      <c r="WP316"/>
      <c r="WQ316"/>
      <c r="WR316"/>
      <c r="WS316"/>
      <c r="WT316"/>
      <c r="WU316"/>
      <c r="WV316"/>
      <c r="WW316"/>
      <c r="WX316"/>
      <c r="WY316"/>
      <c r="WZ316"/>
      <c r="XA316"/>
      <c r="XB316"/>
      <c r="XC316"/>
      <c r="XD316"/>
      <c r="XE316"/>
      <c r="XF316"/>
      <c r="XG316"/>
      <c r="XH316"/>
      <c r="XI316"/>
      <c r="XJ316"/>
      <c r="XK316"/>
      <c r="XL316"/>
      <c r="XM316"/>
      <c r="XN316"/>
      <c r="XO316"/>
      <c r="XP316"/>
      <c r="XQ316"/>
      <c r="XR316"/>
      <c r="XS316"/>
      <c r="XT316"/>
      <c r="XU316"/>
      <c r="XV316"/>
      <c r="XW316"/>
      <c r="XX316"/>
      <c r="XY316"/>
      <c r="XZ316"/>
      <c r="YA316"/>
      <c r="YB316"/>
      <c r="YC316"/>
      <c r="YD316"/>
      <c r="YE316"/>
      <c r="YF316"/>
      <c r="YG316"/>
      <c r="YH316"/>
      <c r="YI316"/>
      <c r="YJ316"/>
      <c r="YK316"/>
      <c r="YL316"/>
      <c r="YM316"/>
      <c r="YN316"/>
      <c r="YO316"/>
      <c r="YP316"/>
      <c r="YQ316"/>
      <c r="YR316"/>
      <c r="YS316"/>
      <c r="YT316"/>
      <c r="YU316"/>
      <c r="YV316"/>
      <c r="YW316"/>
      <c r="YX316"/>
      <c r="YY316"/>
      <c r="YZ316"/>
      <c r="ZA316"/>
      <c r="ZB316"/>
      <c r="ZC316"/>
      <c r="ZD316"/>
      <c r="ZE316"/>
      <c r="ZF316"/>
      <c r="ZG316"/>
      <c r="ZH316"/>
      <c r="ZI316"/>
      <c r="ZJ316"/>
      <c r="ZK316"/>
      <c r="ZL316"/>
      <c r="ZM316"/>
      <c r="ZN316"/>
      <c r="ZO316"/>
      <c r="ZP316"/>
      <c r="ZQ316"/>
      <c r="ZR316"/>
      <c r="ZS316"/>
      <c r="ZT316"/>
      <c r="ZU316"/>
      <c r="ZV316"/>
      <c r="ZW316"/>
      <c r="ZX316"/>
      <c r="ZY316"/>
      <c r="ZZ316"/>
      <c r="AAA316"/>
      <c r="AAB316"/>
      <c r="AAC316"/>
      <c r="AAD316"/>
      <c r="AAE316"/>
      <c r="AAF316"/>
      <c r="AAG316"/>
      <c r="AAH316"/>
      <c r="AAI316"/>
      <c r="AAJ316"/>
      <c r="AAK316"/>
      <c r="AAL316"/>
      <c r="AAM316"/>
      <c r="AAN316"/>
      <c r="AAO316"/>
      <c r="AAP316"/>
      <c r="AAQ316"/>
      <c r="AAR316"/>
      <c r="AAS316"/>
      <c r="AAT316"/>
      <c r="AAU316"/>
      <c r="AAV316"/>
      <c r="AAW316"/>
      <c r="AAX316"/>
      <c r="AAY316"/>
      <c r="AAZ316"/>
      <c r="ABA316"/>
      <c r="ABB316"/>
      <c r="ABC316"/>
      <c r="ABD316"/>
      <c r="ABE316"/>
      <c r="ABF316"/>
      <c r="ABG316"/>
      <c r="ABH316"/>
      <c r="ABI316"/>
      <c r="ABJ316"/>
      <c r="ABK316"/>
      <c r="ABL316"/>
      <c r="ABM316"/>
      <c r="ABN316"/>
      <c r="ABO316"/>
      <c r="ABP316"/>
      <c r="ABQ316"/>
      <c r="ABR316"/>
      <c r="ABS316"/>
      <c r="ABT316"/>
      <c r="ABU316"/>
      <c r="ABV316"/>
      <c r="ABW316"/>
      <c r="ABX316"/>
      <c r="ABY316"/>
      <c r="ABZ316"/>
      <c r="ACA316"/>
      <c r="ACB316"/>
      <c r="ACC316"/>
      <c r="ACD316"/>
      <c r="ACE316"/>
      <c r="ACF316"/>
      <c r="ACG316"/>
      <c r="ACH316"/>
      <c r="ACI316"/>
      <c r="ACJ316"/>
      <c r="ACK316"/>
      <c r="ACL316"/>
      <c r="ACM316"/>
      <c r="ACN316"/>
      <c r="ACO316"/>
      <c r="ACP316"/>
      <c r="ACQ316"/>
      <c r="ACR316"/>
      <c r="ACS316"/>
      <c r="ACT316"/>
      <c r="ACU316"/>
      <c r="ACV316"/>
      <c r="ACW316"/>
      <c r="ACX316"/>
      <c r="ACY316"/>
      <c r="ACZ316"/>
      <c r="ADA316"/>
      <c r="ADB316"/>
      <c r="ADC316"/>
      <c r="ADD316"/>
      <c r="ADE316"/>
      <c r="ADF316"/>
      <c r="ADG316"/>
      <c r="ADH316"/>
      <c r="ADI316"/>
      <c r="ADJ316"/>
      <c r="ADK316"/>
      <c r="ADL316"/>
      <c r="ADM316"/>
      <c r="ADN316"/>
      <c r="ADO316"/>
      <c r="ADP316"/>
      <c r="ADQ316"/>
      <c r="ADR316"/>
      <c r="ADS316"/>
      <c r="ADT316"/>
      <c r="ADU316"/>
      <c r="ADV316"/>
      <c r="ADW316"/>
      <c r="ADX316"/>
      <c r="ADY316"/>
      <c r="ADZ316"/>
      <c r="AEA316"/>
      <c r="AEB316"/>
      <c r="AEC316"/>
      <c r="AED316"/>
      <c r="AEE316"/>
      <c r="AEF316"/>
      <c r="AEG316"/>
      <c r="AEH316"/>
      <c r="AEI316"/>
      <c r="AEJ316"/>
      <c r="AEK316"/>
      <c r="AEL316"/>
      <c r="AEM316"/>
      <c r="AEN316"/>
      <c r="AEO316"/>
      <c r="AEP316"/>
      <c r="AEQ316"/>
      <c r="AER316"/>
      <c r="AES316"/>
      <c r="AET316"/>
      <c r="AEU316"/>
      <c r="AEV316"/>
      <c r="AEW316"/>
      <c r="AEX316"/>
      <c r="AEY316"/>
      <c r="AEZ316"/>
      <c r="AFA316"/>
      <c r="AFB316"/>
      <c r="AFC316"/>
      <c r="AFD316"/>
      <c r="AFE316"/>
      <c r="AFF316"/>
      <c r="AFG316"/>
      <c r="AFH316"/>
      <c r="AFI316"/>
      <c r="AFJ316"/>
      <c r="AFK316"/>
      <c r="AFL316"/>
      <c r="AFM316"/>
      <c r="AFN316"/>
      <c r="AFO316"/>
      <c r="AFP316"/>
      <c r="AFQ316"/>
      <c r="AFR316"/>
      <c r="AFS316"/>
      <c r="AFT316"/>
      <c r="AFU316"/>
      <c r="AFV316"/>
      <c r="AFW316"/>
      <c r="AFX316"/>
      <c r="AFY316"/>
      <c r="AFZ316"/>
      <c r="AGA316"/>
      <c r="AGB316"/>
      <c r="AGC316"/>
      <c r="AGD316"/>
      <c r="AGE316"/>
      <c r="AGF316"/>
      <c r="AGG316"/>
      <c r="AGH316"/>
      <c r="AGI316"/>
      <c r="AGJ316"/>
      <c r="AGK316"/>
      <c r="AGL316"/>
      <c r="AGM316"/>
      <c r="AGN316"/>
      <c r="AGO316"/>
      <c r="AGP316"/>
      <c r="AGQ316"/>
      <c r="AGR316"/>
      <c r="AGS316"/>
      <c r="AGT316"/>
      <c r="AGU316"/>
      <c r="AGV316"/>
      <c r="AGW316"/>
      <c r="AGX316"/>
      <c r="AGY316"/>
      <c r="AGZ316"/>
      <c r="AHA316"/>
      <c r="AHB316"/>
      <c r="AHC316"/>
      <c r="AHD316"/>
      <c r="AHE316"/>
      <c r="AHF316"/>
      <c r="AHG316"/>
      <c r="AHH316"/>
      <c r="AHI316"/>
      <c r="AHJ316"/>
      <c r="AHK316"/>
      <c r="AHL316"/>
      <c r="AHM316"/>
      <c r="AHN316"/>
      <c r="AHO316"/>
      <c r="AHP316"/>
      <c r="AHQ316"/>
      <c r="AHR316"/>
      <c r="AHS316"/>
      <c r="AHT316"/>
      <c r="AHU316"/>
      <c r="AHV316"/>
      <c r="AHW316"/>
      <c r="AHX316"/>
      <c r="AHY316"/>
      <c r="AHZ316"/>
      <c r="AIA316"/>
      <c r="AIB316"/>
      <c r="AIC316"/>
      <c r="AID316"/>
      <c r="AIE316"/>
      <c r="AIF316"/>
      <c r="AIG316"/>
      <c r="AIH316"/>
      <c r="AII316"/>
      <c r="AIJ316"/>
      <c r="AIK316"/>
      <c r="AIL316"/>
      <c r="AIM316"/>
      <c r="AIN316"/>
      <c r="AIO316"/>
      <c r="AIP316"/>
      <c r="AIQ316"/>
      <c r="AIR316"/>
      <c r="AIS316"/>
      <c r="AIT316"/>
      <c r="AIU316"/>
      <c r="AIV316"/>
      <c r="AIW316"/>
      <c r="AIX316"/>
      <c r="AIY316"/>
      <c r="AIZ316"/>
      <c r="AJA316"/>
      <c r="AJB316"/>
      <c r="AJC316"/>
      <c r="AJD316"/>
      <c r="AJE316"/>
      <c r="AJF316"/>
      <c r="AJG316"/>
      <c r="AJH316"/>
      <c r="AJI316"/>
      <c r="AJJ316"/>
      <c r="AJK316"/>
      <c r="AJL316"/>
      <c r="AJM316"/>
      <c r="AJN316"/>
      <c r="AJO316"/>
      <c r="AJP316"/>
      <c r="AJQ316"/>
      <c r="AJR316"/>
      <c r="AJS316"/>
      <c r="AJT316"/>
      <c r="AJU316"/>
      <c r="AJV316"/>
      <c r="AJW316"/>
      <c r="AJX316"/>
      <c r="AJY316"/>
      <c r="AJZ316"/>
      <c r="AKA316"/>
      <c r="AKB316"/>
      <c r="AKC316"/>
      <c r="AKD316"/>
      <c r="AKE316"/>
      <c r="AKF316"/>
      <c r="AKG316"/>
      <c r="AKH316"/>
      <c r="AKI316"/>
      <c r="AKJ316"/>
      <c r="AKK316"/>
      <c r="AKL316"/>
      <c r="AKM316"/>
      <c r="AKN316"/>
      <c r="AKO316"/>
      <c r="AKP316"/>
      <c r="AKQ316"/>
      <c r="AKR316"/>
      <c r="AKS316"/>
      <c r="AKT316"/>
      <c r="AKU316"/>
      <c r="AKV316"/>
      <c r="AKW316"/>
      <c r="AKX316"/>
      <c r="AKY316"/>
      <c r="AKZ316"/>
      <c r="ALA316"/>
      <c r="ALB316"/>
      <c r="ALC316"/>
      <c r="ALD316"/>
      <c r="ALE316"/>
      <c r="ALF316"/>
      <c r="ALG316"/>
      <c r="ALH316"/>
      <c r="ALI316"/>
      <c r="ALJ316"/>
      <c r="ALK316"/>
      <c r="ALL316"/>
      <c r="ALM316"/>
      <c r="ALN316"/>
      <c r="ALO316"/>
      <c r="ALP316"/>
      <c r="ALQ316"/>
      <c r="ALR316"/>
      <c r="ALS316"/>
      <c r="ALT316"/>
      <c r="ALU316"/>
      <c r="ALV316"/>
      <c r="ALW316"/>
      <c r="ALX316"/>
      <c r="ALY316"/>
      <c r="ALZ316"/>
      <c r="AMA316"/>
      <c r="AMB316"/>
      <c r="AMC316"/>
      <c r="AMD316"/>
      <c r="AME316"/>
      <c r="AMF316"/>
      <c r="AMG316"/>
    </row>
    <row r="317" spans="1:1021" ht="24.75" customHeight="1" x14ac:dyDescent="0.2">
      <c r="A317" s="114">
        <v>286</v>
      </c>
      <c r="B317" s="48" t="s">
        <v>335</v>
      </c>
      <c r="C317" s="48">
        <v>11</v>
      </c>
      <c r="D317" s="117" t="s">
        <v>806</v>
      </c>
      <c r="E317" s="102" t="s">
        <v>796</v>
      </c>
      <c r="F317" s="102">
        <v>1</v>
      </c>
      <c r="G317" s="119">
        <v>0</v>
      </c>
      <c r="H317" s="132"/>
      <c r="I317" s="120">
        <f t="shared" si="6"/>
        <v>0</v>
      </c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  <c r="IT317"/>
      <c r="IU317"/>
      <c r="IV317"/>
      <c r="IW317"/>
      <c r="IX317"/>
      <c r="IY317"/>
      <c r="IZ317"/>
      <c r="JA317"/>
      <c r="JB317"/>
      <c r="JC317"/>
      <c r="JD317"/>
      <c r="JE317"/>
      <c r="JF317"/>
      <c r="JG317"/>
      <c r="JH317"/>
      <c r="JI317"/>
      <c r="JJ317"/>
      <c r="JK317"/>
      <c r="JL317"/>
      <c r="JM317"/>
      <c r="JN317"/>
      <c r="JO317"/>
      <c r="JP317"/>
      <c r="JQ317"/>
      <c r="JR317"/>
      <c r="JS317"/>
      <c r="JT317"/>
      <c r="JU317"/>
      <c r="JV317"/>
      <c r="JW317"/>
      <c r="JX317"/>
      <c r="JY317"/>
      <c r="JZ317"/>
      <c r="KA317"/>
      <c r="KB317"/>
      <c r="KC317"/>
      <c r="KD317"/>
      <c r="KE317"/>
      <c r="KF317"/>
      <c r="KG317"/>
      <c r="KH317"/>
      <c r="KI317"/>
      <c r="KJ317"/>
      <c r="KK317"/>
      <c r="KL317"/>
      <c r="KM317"/>
      <c r="KN317"/>
      <c r="KO317"/>
      <c r="KP317"/>
      <c r="KQ317"/>
      <c r="KR317"/>
      <c r="KS317"/>
      <c r="KT317"/>
      <c r="KU317"/>
      <c r="KV317"/>
      <c r="KW317"/>
      <c r="KX317"/>
      <c r="KY317"/>
      <c r="KZ317"/>
      <c r="LA317"/>
      <c r="LB317"/>
      <c r="LC317"/>
      <c r="LD317"/>
      <c r="LE317"/>
      <c r="LF317"/>
      <c r="LG317"/>
      <c r="LH317"/>
      <c r="LI317"/>
      <c r="LJ317"/>
      <c r="LK317"/>
      <c r="LL317"/>
      <c r="LM317"/>
      <c r="LN317"/>
      <c r="LO317"/>
      <c r="LP317"/>
      <c r="LQ317"/>
      <c r="LR317"/>
      <c r="LS317"/>
      <c r="LT317"/>
      <c r="LU317"/>
      <c r="LV317"/>
      <c r="LW317"/>
      <c r="LX317"/>
      <c r="LY317"/>
      <c r="LZ317"/>
      <c r="MA317"/>
      <c r="MB317"/>
      <c r="MC317"/>
      <c r="MD317"/>
      <c r="ME317"/>
      <c r="MF317"/>
      <c r="MG317"/>
      <c r="MH317"/>
      <c r="MI317"/>
      <c r="MJ317"/>
      <c r="MK317"/>
      <c r="ML317"/>
      <c r="MM317"/>
      <c r="MN317"/>
      <c r="MO317"/>
      <c r="MP317"/>
      <c r="MQ317"/>
      <c r="MR317"/>
      <c r="MS317"/>
      <c r="MT317"/>
      <c r="MU317"/>
      <c r="MV317"/>
      <c r="MW317"/>
      <c r="MX317"/>
      <c r="MY317"/>
      <c r="MZ317"/>
      <c r="NA317"/>
      <c r="NB317"/>
      <c r="NC317"/>
      <c r="ND317"/>
      <c r="NE317"/>
      <c r="NF317"/>
      <c r="NG317"/>
      <c r="NH317"/>
      <c r="NI317"/>
      <c r="NJ317"/>
      <c r="NK317"/>
      <c r="NL317"/>
      <c r="NM317"/>
      <c r="NN317"/>
      <c r="NO317"/>
      <c r="NP317"/>
      <c r="NQ317"/>
      <c r="NR317"/>
      <c r="NS317"/>
      <c r="NT317"/>
      <c r="NU317"/>
      <c r="NV317"/>
      <c r="NW317"/>
      <c r="NX317"/>
      <c r="NY317"/>
      <c r="NZ317"/>
      <c r="OA317"/>
      <c r="OB317"/>
      <c r="OC317"/>
      <c r="OD317"/>
      <c r="OE317"/>
      <c r="OF317"/>
      <c r="OG317"/>
      <c r="OH317"/>
      <c r="OI317"/>
      <c r="OJ317"/>
      <c r="OK317"/>
      <c r="OL317"/>
      <c r="OM317"/>
      <c r="ON317"/>
      <c r="OO317"/>
      <c r="OP317"/>
      <c r="OQ317"/>
      <c r="OR317"/>
      <c r="OS317"/>
      <c r="OT317"/>
      <c r="OU317"/>
      <c r="OV317"/>
      <c r="OW317"/>
      <c r="OX317"/>
      <c r="OY317"/>
      <c r="OZ317"/>
      <c r="PA317"/>
      <c r="PB317"/>
      <c r="PC317"/>
      <c r="PD317"/>
      <c r="PE317"/>
      <c r="PF317"/>
      <c r="PG317"/>
      <c r="PH317"/>
      <c r="PI317"/>
      <c r="PJ317"/>
      <c r="PK317"/>
      <c r="PL317"/>
      <c r="PM317"/>
      <c r="PN317"/>
      <c r="PO317"/>
      <c r="PP317"/>
      <c r="PQ317"/>
      <c r="PR317"/>
      <c r="PS317"/>
      <c r="PT317"/>
      <c r="PU317"/>
      <c r="PV317"/>
      <c r="PW317"/>
      <c r="PX317"/>
      <c r="PY317"/>
      <c r="PZ317"/>
      <c r="QA317"/>
      <c r="QB317"/>
      <c r="QC317"/>
      <c r="QD317"/>
      <c r="QE317"/>
      <c r="QF317"/>
      <c r="QG317"/>
      <c r="QH317"/>
      <c r="QI317"/>
      <c r="QJ317"/>
      <c r="QK317"/>
      <c r="QL317"/>
      <c r="QM317"/>
      <c r="QN317"/>
      <c r="QO317"/>
      <c r="QP317"/>
      <c r="QQ317"/>
      <c r="QR317"/>
      <c r="QS317"/>
      <c r="QT317"/>
      <c r="QU317"/>
      <c r="QV317"/>
      <c r="QW317"/>
      <c r="QX317"/>
      <c r="QY317"/>
      <c r="QZ317"/>
      <c r="RA317"/>
      <c r="RB317"/>
      <c r="RC317"/>
      <c r="RD317"/>
      <c r="RE317"/>
      <c r="RF317"/>
      <c r="RG317"/>
      <c r="RH317"/>
      <c r="RI317"/>
      <c r="RJ317"/>
      <c r="RK317"/>
      <c r="RL317"/>
      <c r="RM317"/>
      <c r="RN317"/>
      <c r="RO317"/>
      <c r="RP317"/>
      <c r="RQ317"/>
      <c r="RR317"/>
      <c r="RS317"/>
      <c r="RT317"/>
      <c r="RU317"/>
      <c r="RV317"/>
      <c r="RW317"/>
      <c r="RX317"/>
      <c r="RY317"/>
      <c r="RZ317"/>
      <c r="SA317"/>
      <c r="SB317"/>
      <c r="SC317"/>
      <c r="SD317"/>
      <c r="SE317"/>
      <c r="SF317"/>
      <c r="SG317"/>
      <c r="SH317"/>
      <c r="SI317"/>
      <c r="SJ317"/>
      <c r="SK317"/>
      <c r="SL317"/>
      <c r="SM317"/>
      <c r="SN317"/>
      <c r="SO317"/>
      <c r="SP317"/>
      <c r="SQ317"/>
      <c r="SR317"/>
      <c r="SS317"/>
      <c r="ST317"/>
      <c r="SU317"/>
      <c r="SV317"/>
      <c r="SW317"/>
      <c r="SX317"/>
      <c r="SY317"/>
      <c r="SZ317"/>
      <c r="TA317"/>
      <c r="TB317"/>
      <c r="TC317"/>
      <c r="TD317"/>
      <c r="TE317"/>
      <c r="TF317"/>
      <c r="TG317"/>
      <c r="TH317"/>
      <c r="TI317"/>
      <c r="TJ317"/>
      <c r="TK317"/>
      <c r="TL317"/>
      <c r="TM317"/>
      <c r="TN317"/>
      <c r="TO317"/>
      <c r="TP317"/>
      <c r="TQ317"/>
      <c r="TR317"/>
      <c r="TS317"/>
      <c r="TT317"/>
      <c r="TU317"/>
      <c r="TV317"/>
      <c r="TW317"/>
      <c r="TX317"/>
      <c r="TY317"/>
      <c r="TZ317"/>
      <c r="UA317"/>
      <c r="UB317"/>
      <c r="UC317"/>
      <c r="UD317"/>
      <c r="UE317"/>
      <c r="UF317"/>
      <c r="UG317"/>
      <c r="UH317"/>
      <c r="UI317"/>
      <c r="UJ317"/>
      <c r="UK317"/>
      <c r="UL317"/>
      <c r="UM317"/>
      <c r="UN317"/>
      <c r="UO317"/>
      <c r="UP317"/>
      <c r="UQ317"/>
      <c r="UR317"/>
      <c r="US317"/>
      <c r="UT317"/>
      <c r="UU317"/>
      <c r="UV317"/>
      <c r="UW317"/>
      <c r="UX317"/>
      <c r="UY317"/>
      <c r="UZ317"/>
      <c r="VA317"/>
      <c r="VB317"/>
      <c r="VC317"/>
      <c r="VD317"/>
      <c r="VE317"/>
      <c r="VF317"/>
      <c r="VG317"/>
      <c r="VH317"/>
      <c r="VI317"/>
      <c r="VJ317"/>
      <c r="VK317"/>
      <c r="VL317"/>
      <c r="VM317"/>
      <c r="VN317"/>
      <c r="VO317"/>
      <c r="VP317"/>
      <c r="VQ317"/>
      <c r="VR317"/>
      <c r="VS317"/>
      <c r="VT317"/>
      <c r="VU317"/>
      <c r="VV317"/>
      <c r="VW317"/>
      <c r="VX317"/>
      <c r="VY317"/>
      <c r="VZ317"/>
      <c r="WA317"/>
      <c r="WB317"/>
      <c r="WC317"/>
      <c r="WD317"/>
      <c r="WE317"/>
      <c r="WF317"/>
      <c r="WG317"/>
      <c r="WH317"/>
      <c r="WI317"/>
      <c r="WJ317"/>
      <c r="WK317"/>
      <c r="WL317"/>
      <c r="WM317"/>
      <c r="WN317"/>
      <c r="WO317"/>
      <c r="WP317"/>
      <c r="WQ317"/>
      <c r="WR317"/>
      <c r="WS317"/>
      <c r="WT317"/>
      <c r="WU317"/>
      <c r="WV317"/>
      <c r="WW317"/>
      <c r="WX317"/>
      <c r="WY317"/>
      <c r="WZ317"/>
      <c r="XA317"/>
      <c r="XB317"/>
      <c r="XC317"/>
      <c r="XD317"/>
      <c r="XE317"/>
      <c r="XF317"/>
      <c r="XG317"/>
      <c r="XH317"/>
      <c r="XI317"/>
      <c r="XJ317"/>
      <c r="XK317"/>
      <c r="XL317"/>
      <c r="XM317"/>
      <c r="XN317"/>
      <c r="XO317"/>
      <c r="XP317"/>
      <c r="XQ317"/>
      <c r="XR317"/>
      <c r="XS317"/>
      <c r="XT317"/>
      <c r="XU317"/>
      <c r="XV317"/>
      <c r="XW317"/>
      <c r="XX317"/>
      <c r="XY317"/>
      <c r="XZ317"/>
      <c r="YA317"/>
      <c r="YB317"/>
      <c r="YC317"/>
      <c r="YD317"/>
      <c r="YE317"/>
      <c r="YF317"/>
      <c r="YG317"/>
      <c r="YH317"/>
      <c r="YI317"/>
      <c r="YJ317"/>
      <c r="YK317"/>
      <c r="YL317"/>
      <c r="YM317"/>
      <c r="YN317"/>
      <c r="YO317"/>
      <c r="YP317"/>
      <c r="YQ317"/>
      <c r="YR317"/>
      <c r="YS317"/>
      <c r="YT317"/>
      <c r="YU317"/>
      <c r="YV317"/>
      <c r="YW317"/>
      <c r="YX317"/>
      <c r="YY317"/>
      <c r="YZ317"/>
      <c r="ZA317"/>
      <c r="ZB317"/>
      <c r="ZC317"/>
      <c r="ZD317"/>
      <c r="ZE317"/>
      <c r="ZF317"/>
      <c r="ZG317"/>
      <c r="ZH317"/>
      <c r="ZI317"/>
      <c r="ZJ317"/>
      <c r="ZK317"/>
      <c r="ZL317"/>
      <c r="ZM317"/>
      <c r="ZN317"/>
      <c r="ZO317"/>
      <c r="ZP317"/>
      <c r="ZQ317"/>
      <c r="ZR317"/>
      <c r="ZS317"/>
      <c r="ZT317"/>
      <c r="ZU317"/>
      <c r="ZV317"/>
      <c r="ZW317"/>
      <c r="ZX317"/>
      <c r="ZY317"/>
      <c r="ZZ317"/>
      <c r="AAA317"/>
      <c r="AAB317"/>
      <c r="AAC317"/>
      <c r="AAD317"/>
      <c r="AAE317"/>
      <c r="AAF317"/>
      <c r="AAG317"/>
      <c r="AAH317"/>
      <c r="AAI317"/>
      <c r="AAJ317"/>
      <c r="AAK317"/>
      <c r="AAL317"/>
      <c r="AAM317"/>
      <c r="AAN317"/>
      <c r="AAO317"/>
      <c r="AAP317"/>
      <c r="AAQ317"/>
      <c r="AAR317"/>
      <c r="AAS317"/>
      <c r="AAT317"/>
      <c r="AAU317"/>
      <c r="AAV317"/>
      <c r="AAW317"/>
      <c r="AAX317"/>
      <c r="AAY317"/>
      <c r="AAZ317"/>
      <c r="ABA317"/>
      <c r="ABB317"/>
      <c r="ABC317"/>
      <c r="ABD317"/>
      <c r="ABE317"/>
      <c r="ABF317"/>
      <c r="ABG317"/>
      <c r="ABH317"/>
      <c r="ABI317"/>
      <c r="ABJ317"/>
      <c r="ABK317"/>
      <c r="ABL317"/>
      <c r="ABM317"/>
      <c r="ABN317"/>
      <c r="ABO317"/>
      <c r="ABP317"/>
      <c r="ABQ317"/>
      <c r="ABR317"/>
      <c r="ABS317"/>
      <c r="ABT317"/>
      <c r="ABU317"/>
      <c r="ABV317"/>
      <c r="ABW317"/>
      <c r="ABX317"/>
      <c r="ABY317"/>
      <c r="ABZ317"/>
      <c r="ACA317"/>
      <c r="ACB317"/>
      <c r="ACC317"/>
      <c r="ACD317"/>
      <c r="ACE317"/>
      <c r="ACF317"/>
      <c r="ACG317"/>
      <c r="ACH317"/>
      <c r="ACI317"/>
      <c r="ACJ317"/>
      <c r="ACK317"/>
      <c r="ACL317"/>
      <c r="ACM317"/>
      <c r="ACN317"/>
      <c r="ACO317"/>
      <c r="ACP317"/>
      <c r="ACQ317"/>
      <c r="ACR317"/>
      <c r="ACS317"/>
      <c r="ACT317"/>
      <c r="ACU317"/>
      <c r="ACV317"/>
      <c r="ACW317"/>
      <c r="ACX317"/>
      <c r="ACY317"/>
      <c r="ACZ317"/>
      <c r="ADA317"/>
      <c r="ADB317"/>
      <c r="ADC317"/>
      <c r="ADD317"/>
      <c r="ADE317"/>
      <c r="ADF317"/>
      <c r="ADG317"/>
      <c r="ADH317"/>
      <c r="ADI317"/>
      <c r="ADJ317"/>
      <c r="ADK317"/>
      <c r="ADL317"/>
      <c r="ADM317"/>
      <c r="ADN317"/>
      <c r="ADO317"/>
      <c r="ADP317"/>
      <c r="ADQ317"/>
      <c r="ADR317"/>
      <c r="ADS317"/>
      <c r="ADT317"/>
      <c r="ADU317"/>
      <c r="ADV317"/>
      <c r="ADW317"/>
      <c r="ADX317"/>
      <c r="ADY317"/>
      <c r="ADZ317"/>
      <c r="AEA317"/>
      <c r="AEB317"/>
      <c r="AEC317"/>
      <c r="AED317"/>
      <c r="AEE317"/>
      <c r="AEF317"/>
      <c r="AEG317"/>
      <c r="AEH317"/>
      <c r="AEI317"/>
      <c r="AEJ317"/>
      <c r="AEK317"/>
      <c r="AEL317"/>
      <c r="AEM317"/>
      <c r="AEN317"/>
      <c r="AEO317"/>
      <c r="AEP317"/>
      <c r="AEQ317"/>
      <c r="AER317"/>
      <c r="AES317"/>
      <c r="AET317"/>
      <c r="AEU317"/>
      <c r="AEV317"/>
      <c r="AEW317"/>
      <c r="AEX317"/>
      <c r="AEY317"/>
      <c r="AEZ317"/>
      <c r="AFA317"/>
      <c r="AFB317"/>
      <c r="AFC317"/>
      <c r="AFD317"/>
      <c r="AFE317"/>
      <c r="AFF317"/>
      <c r="AFG317"/>
      <c r="AFH317"/>
      <c r="AFI317"/>
      <c r="AFJ317"/>
      <c r="AFK317"/>
      <c r="AFL317"/>
      <c r="AFM317"/>
      <c r="AFN317"/>
      <c r="AFO317"/>
      <c r="AFP317"/>
      <c r="AFQ317"/>
      <c r="AFR317"/>
      <c r="AFS317"/>
      <c r="AFT317"/>
      <c r="AFU317"/>
      <c r="AFV317"/>
      <c r="AFW317"/>
      <c r="AFX317"/>
      <c r="AFY317"/>
      <c r="AFZ317"/>
      <c r="AGA317"/>
      <c r="AGB317"/>
      <c r="AGC317"/>
      <c r="AGD317"/>
      <c r="AGE317"/>
      <c r="AGF317"/>
      <c r="AGG317"/>
      <c r="AGH317"/>
      <c r="AGI317"/>
      <c r="AGJ317"/>
      <c r="AGK317"/>
      <c r="AGL317"/>
      <c r="AGM317"/>
      <c r="AGN317"/>
      <c r="AGO317"/>
      <c r="AGP317"/>
      <c r="AGQ317"/>
      <c r="AGR317"/>
      <c r="AGS317"/>
      <c r="AGT317"/>
      <c r="AGU317"/>
      <c r="AGV317"/>
      <c r="AGW317"/>
      <c r="AGX317"/>
      <c r="AGY317"/>
      <c r="AGZ317"/>
      <c r="AHA317"/>
      <c r="AHB317"/>
      <c r="AHC317"/>
      <c r="AHD317"/>
      <c r="AHE317"/>
      <c r="AHF317"/>
      <c r="AHG317"/>
      <c r="AHH317"/>
      <c r="AHI317"/>
      <c r="AHJ317"/>
      <c r="AHK317"/>
      <c r="AHL317"/>
      <c r="AHM317"/>
      <c r="AHN317"/>
      <c r="AHO317"/>
      <c r="AHP317"/>
      <c r="AHQ317"/>
      <c r="AHR317"/>
      <c r="AHS317"/>
      <c r="AHT317"/>
      <c r="AHU317"/>
      <c r="AHV317"/>
      <c r="AHW317"/>
      <c r="AHX317"/>
      <c r="AHY317"/>
      <c r="AHZ317"/>
      <c r="AIA317"/>
      <c r="AIB317"/>
      <c r="AIC317"/>
      <c r="AID317"/>
      <c r="AIE317"/>
      <c r="AIF317"/>
      <c r="AIG317"/>
      <c r="AIH317"/>
      <c r="AII317"/>
      <c r="AIJ317"/>
      <c r="AIK317"/>
      <c r="AIL317"/>
      <c r="AIM317"/>
      <c r="AIN317"/>
      <c r="AIO317"/>
      <c r="AIP317"/>
      <c r="AIQ317"/>
      <c r="AIR317"/>
      <c r="AIS317"/>
      <c r="AIT317"/>
      <c r="AIU317"/>
      <c r="AIV317"/>
      <c r="AIW317"/>
      <c r="AIX317"/>
      <c r="AIY317"/>
      <c r="AIZ317"/>
      <c r="AJA317"/>
      <c r="AJB317"/>
      <c r="AJC317"/>
      <c r="AJD317"/>
      <c r="AJE317"/>
      <c r="AJF317"/>
      <c r="AJG317"/>
      <c r="AJH317"/>
      <c r="AJI317"/>
      <c r="AJJ317"/>
      <c r="AJK317"/>
      <c r="AJL317"/>
      <c r="AJM317"/>
      <c r="AJN317"/>
      <c r="AJO317"/>
      <c r="AJP317"/>
      <c r="AJQ317"/>
      <c r="AJR317"/>
      <c r="AJS317"/>
      <c r="AJT317"/>
      <c r="AJU317"/>
      <c r="AJV317"/>
      <c r="AJW317"/>
      <c r="AJX317"/>
      <c r="AJY317"/>
      <c r="AJZ317"/>
      <c r="AKA317"/>
      <c r="AKB317"/>
      <c r="AKC317"/>
      <c r="AKD317"/>
      <c r="AKE317"/>
      <c r="AKF317"/>
      <c r="AKG317"/>
      <c r="AKH317"/>
      <c r="AKI317"/>
      <c r="AKJ317"/>
      <c r="AKK317"/>
      <c r="AKL317"/>
      <c r="AKM317"/>
      <c r="AKN317"/>
      <c r="AKO317"/>
      <c r="AKP317"/>
      <c r="AKQ317"/>
      <c r="AKR317"/>
      <c r="AKS317"/>
      <c r="AKT317"/>
      <c r="AKU317"/>
      <c r="AKV317"/>
      <c r="AKW317"/>
      <c r="AKX317"/>
      <c r="AKY317"/>
      <c r="AKZ317"/>
      <c r="ALA317"/>
      <c r="ALB317"/>
      <c r="ALC317"/>
      <c r="ALD317"/>
      <c r="ALE317"/>
      <c r="ALF317"/>
      <c r="ALG317"/>
      <c r="ALH317"/>
      <c r="ALI317"/>
      <c r="ALJ317"/>
      <c r="ALK317"/>
      <c r="ALL317"/>
      <c r="ALM317"/>
      <c r="ALN317"/>
      <c r="ALO317"/>
      <c r="ALP317"/>
      <c r="ALQ317"/>
      <c r="ALR317"/>
      <c r="ALS317"/>
      <c r="ALT317"/>
      <c r="ALU317"/>
      <c r="ALV317"/>
      <c r="ALW317"/>
      <c r="ALX317"/>
      <c r="ALY317"/>
      <c r="ALZ317"/>
      <c r="AMA317"/>
      <c r="AMB317"/>
      <c r="AMC317"/>
      <c r="AMD317"/>
      <c r="AME317"/>
      <c r="AMF317"/>
      <c r="AMG317"/>
    </row>
    <row r="318" spans="1:1021" ht="24.75" customHeight="1" x14ac:dyDescent="0.2">
      <c r="A318" s="114">
        <v>287</v>
      </c>
      <c r="B318" s="48" t="s">
        <v>335</v>
      </c>
      <c r="C318" s="48">
        <v>12</v>
      </c>
      <c r="D318" s="117" t="s">
        <v>807</v>
      </c>
      <c r="E318" s="102" t="s">
        <v>796</v>
      </c>
      <c r="F318" s="102">
        <v>1</v>
      </c>
      <c r="G318" s="119">
        <v>0</v>
      </c>
      <c r="H318" s="132"/>
      <c r="I318" s="120">
        <f t="shared" si="6"/>
        <v>0</v>
      </c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/>
      <c r="IQ318"/>
      <c r="IR318"/>
      <c r="IS318"/>
      <c r="IT318"/>
      <c r="IU318"/>
      <c r="IV318"/>
      <c r="IW318"/>
      <c r="IX318"/>
      <c r="IY318"/>
      <c r="IZ318"/>
      <c r="JA318"/>
      <c r="JB318"/>
      <c r="JC318"/>
      <c r="JD318"/>
      <c r="JE318"/>
      <c r="JF318"/>
      <c r="JG318"/>
      <c r="JH318"/>
      <c r="JI318"/>
      <c r="JJ318"/>
      <c r="JK318"/>
      <c r="JL318"/>
      <c r="JM318"/>
      <c r="JN318"/>
      <c r="JO318"/>
      <c r="JP318"/>
      <c r="JQ318"/>
      <c r="JR318"/>
      <c r="JS318"/>
      <c r="JT318"/>
      <c r="JU318"/>
      <c r="JV318"/>
      <c r="JW318"/>
      <c r="JX318"/>
      <c r="JY318"/>
      <c r="JZ318"/>
      <c r="KA318"/>
      <c r="KB318"/>
      <c r="KC318"/>
      <c r="KD318"/>
      <c r="KE318"/>
      <c r="KF318"/>
      <c r="KG318"/>
      <c r="KH318"/>
      <c r="KI318"/>
      <c r="KJ318"/>
      <c r="KK318"/>
      <c r="KL318"/>
      <c r="KM318"/>
      <c r="KN318"/>
      <c r="KO318"/>
      <c r="KP318"/>
      <c r="KQ318"/>
      <c r="KR318"/>
      <c r="KS318"/>
      <c r="KT318"/>
      <c r="KU318"/>
      <c r="KV318"/>
      <c r="KW318"/>
      <c r="KX318"/>
      <c r="KY318"/>
      <c r="KZ318"/>
      <c r="LA318"/>
      <c r="LB318"/>
      <c r="LC318"/>
      <c r="LD318"/>
      <c r="LE318"/>
      <c r="LF318"/>
      <c r="LG318"/>
      <c r="LH318"/>
      <c r="LI318"/>
      <c r="LJ318"/>
      <c r="LK318"/>
      <c r="LL318"/>
      <c r="LM318"/>
      <c r="LN318"/>
      <c r="LO318"/>
      <c r="LP318"/>
      <c r="LQ318"/>
      <c r="LR318"/>
      <c r="LS318"/>
      <c r="LT318"/>
      <c r="LU318"/>
      <c r="LV318"/>
      <c r="LW318"/>
      <c r="LX318"/>
      <c r="LY318"/>
      <c r="LZ318"/>
      <c r="MA318"/>
      <c r="MB318"/>
      <c r="MC318"/>
      <c r="MD318"/>
      <c r="ME318"/>
      <c r="MF318"/>
      <c r="MG318"/>
      <c r="MH318"/>
      <c r="MI318"/>
      <c r="MJ318"/>
      <c r="MK318"/>
      <c r="ML318"/>
      <c r="MM318"/>
      <c r="MN318"/>
      <c r="MO318"/>
      <c r="MP318"/>
      <c r="MQ318"/>
      <c r="MR318"/>
      <c r="MS318"/>
      <c r="MT318"/>
      <c r="MU318"/>
      <c r="MV318"/>
      <c r="MW318"/>
      <c r="MX318"/>
      <c r="MY318"/>
      <c r="MZ318"/>
      <c r="NA318"/>
      <c r="NB318"/>
      <c r="NC318"/>
      <c r="ND318"/>
      <c r="NE318"/>
      <c r="NF318"/>
      <c r="NG318"/>
      <c r="NH318"/>
      <c r="NI318"/>
      <c r="NJ318"/>
      <c r="NK318"/>
      <c r="NL318"/>
      <c r="NM318"/>
      <c r="NN318"/>
      <c r="NO318"/>
      <c r="NP318"/>
      <c r="NQ318"/>
      <c r="NR318"/>
      <c r="NS318"/>
      <c r="NT318"/>
      <c r="NU318"/>
      <c r="NV318"/>
      <c r="NW318"/>
      <c r="NX318"/>
      <c r="NY318"/>
      <c r="NZ318"/>
      <c r="OA318"/>
      <c r="OB318"/>
      <c r="OC318"/>
      <c r="OD318"/>
      <c r="OE318"/>
      <c r="OF318"/>
      <c r="OG318"/>
      <c r="OH318"/>
      <c r="OI318"/>
      <c r="OJ318"/>
      <c r="OK318"/>
      <c r="OL318"/>
      <c r="OM318"/>
      <c r="ON318"/>
      <c r="OO318"/>
      <c r="OP318"/>
      <c r="OQ318"/>
      <c r="OR318"/>
      <c r="OS318"/>
      <c r="OT318"/>
      <c r="OU318"/>
      <c r="OV318"/>
      <c r="OW318"/>
      <c r="OX318"/>
      <c r="OY318"/>
      <c r="OZ318"/>
      <c r="PA318"/>
      <c r="PB318"/>
      <c r="PC318"/>
      <c r="PD318"/>
      <c r="PE318"/>
      <c r="PF318"/>
      <c r="PG318"/>
      <c r="PH318"/>
      <c r="PI318"/>
      <c r="PJ318"/>
      <c r="PK318"/>
      <c r="PL318"/>
      <c r="PM318"/>
      <c r="PN318"/>
      <c r="PO318"/>
      <c r="PP318"/>
      <c r="PQ318"/>
      <c r="PR318"/>
      <c r="PS318"/>
      <c r="PT318"/>
      <c r="PU318"/>
      <c r="PV318"/>
      <c r="PW318"/>
      <c r="PX318"/>
      <c r="PY318"/>
      <c r="PZ318"/>
      <c r="QA318"/>
      <c r="QB318"/>
      <c r="QC318"/>
      <c r="QD318"/>
      <c r="QE318"/>
      <c r="QF318"/>
      <c r="QG318"/>
      <c r="QH318"/>
      <c r="QI318"/>
      <c r="QJ318"/>
      <c r="QK318"/>
      <c r="QL318"/>
      <c r="QM318"/>
      <c r="QN318"/>
      <c r="QO318"/>
      <c r="QP318"/>
      <c r="QQ318"/>
      <c r="QR318"/>
      <c r="QS318"/>
      <c r="QT318"/>
      <c r="QU318"/>
      <c r="QV318"/>
      <c r="QW318"/>
      <c r="QX318"/>
      <c r="QY318"/>
      <c r="QZ318"/>
      <c r="RA318"/>
      <c r="RB318"/>
      <c r="RC318"/>
      <c r="RD318"/>
      <c r="RE318"/>
      <c r="RF318"/>
      <c r="RG318"/>
      <c r="RH318"/>
      <c r="RI318"/>
      <c r="RJ318"/>
      <c r="RK318"/>
      <c r="RL318"/>
      <c r="RM318"/>
      <c r="RN318"/>
      <c r="RO318"/>
      <c r="RP318"/>
      <c r="RQ318"/>
      <c r="RR318"/>
      <c r="RS318"/>
      <c r="RT318"/>
      <c r="RU318"/>
      <c r="RV318"/>
      <c r="RW318"/>
      <c r="RX318"/>
      <c r="RY318"/>
      <c r="RZ318"/>
      <c r="SA318"/>
      <c r="SB318"/>
      <c r="SC318"/>
      <c r="SD318"/>
      <c r="SE318"/>
      <c r="SF318"/>
      <c r="SG318"/>
      <c r="SH318"/>
      <c r="SI318"/>
      <c r="SJ318"/>
      <c r="SK318"/>
      <c r="SL318"/>
      <c r="SM318"/>
      <c r="SN318"/>
      <c r="SO318"/>
      <c r="SP318"/>
      <c r="SQ318"/>
      <c r="SR318"/>
      <c r="SS318"/>
      <c r="ST318"/>
      <c r="SU318"/>
      <c r="SV318"/>
      <c r="SW318"/>
      <c r="SX318"/>
      <c r="SY318"/>
      <c r="SZ318"/>
      <c r="TA318"/>
      <c r="TB318"/>
      <c r="TC318"/>
      <c r="TD318"/>
      <c r="TE318"/>
      <c r="TF318"/>
      <c r="TG318"/>
      <c r="TH318"/>
      <c r="TI318"/>
      <c r="TJ318"/>
      <c r="TK318"/>
      <c r="TL318"/>
      <c r="TM318"/>
      <c r="TN318"/>
      <c r="TO318"/>
      <c r="TP318"/>
      <c r="TQ318"/>
      <c r="TR318"/>
      <c r="TS318"/>
      <c r="TT318"/>
      <c r="TU318"/>
      <c r="TV318"/>
      <c r="TW318"/>
      <c r="TX318"/>
      <c r="TY318"/>
      <c r="TZ318"/>
      <c r="UA318"/>
      <c r="UB318"/>
      <c r="UC318"/>
      <c r="UD318"/>
      <c r="UE318"/>
      <c r="UF318"/>
      <c r="UG318"/>
      <c r="UH318"/>
      <c r="UI318"/>
      <c r="UJ318"/>
      <c r="UK318"/>
      <c r="UL318"/>
      <c r="UM318"/>
      <c r="UN318"/>
      <c r="UO318"/>
      <c r="UP318"/>
      <c r="UQ318"/>
      <c r="UR318"/>
      <c r="US318"/>
      <c r="UT318"/>
      <c r="UU318"/>
      <c r="UV318"/>
      <c r="UW318"/>
      <c r="UX318"/>
      <c r="UY318"/>
      <c r="UZ318"/>
      <c r="VA318"/>
      <c r="VB318"/>
      <c r="VC318"/>
      <c r="VD318"/>
      <c r="VE318"/>
      <c r="VF318"/>
      <c r="VG318"/>
      <c r="VH318"/>
      <c r="VI318"/>
      <c r="VJ318"/>
      <c r="VK318"/>
      <c r="VL318"/>
      <c r="VM318"/>
      <c r="VN318"/>
      <c r="VO318"/>
      <c r="VP318"/>
      <c r="VQ318"/>
      <c r="VR318"/>
      <c r="VS318"/>
      <c r="VT318"/>
      <c r="VU318"/>
      <c r="VV318"/>
      <c r="VW318"/>
      <c r="VX318"/>
      <c r="VY318"/>
      <c r="VZ318"/>
      <c r="WA318"/>
      <c r="WB318"/>
      <c r="WC318"/>
      <c r="WD318"/>
      <c r="WE318"/>
      <c r="WF318"/>
      <c r="WG318"/>
      <c r="WH318"/>
      <c r="WI318"/>
      <c r="WJ318"/>
      <c r="WK318"/>
      <c r="WL318"/>
      <c r="WM318"/>
      <c r="WN318"/>
      <c r="WO318"/>
      <c r="WP318"/>
      <c r="WQ318"/>
      <c r="WR318"/>
      <c r="WS318"/>
      <c r="WT318"/>
      <c r="WU318"/>
      <c r="WV318"/>
      <c r="WW318"/>
      <c r="WX318"/>
      <c r="WY318"/>
      <c r="WZ318"/>
      <c r="XA318"/>
      <c r="XB318"/>
      <c r="XC318"/>
      <c r="XD318"/>
      <c r="XE318"/>
      <c r="XF318"/>
      <c r="XG318"/>
      <c r="XH318"/>
      <c r="XI318"/>
      <c r="XJ318"/>
      <c r="XK318"/>
      <c r="XL318"/>
      <c r="XM318"/>
      <c r="XN318"/>
      <c r="XO318"/>
      <c r="XP318"/>
      <c r="XQ318"/>
      <c r="XR318"/>
      <c r="XS318"/>
      <c r="XT318"/>
      <c r="XU318"/>
      <c r="XV318"/>
      <c r="XW318"/>
      <c r="XX318"/>
      <c r="XY318"/>
      <c r="XZ318"/>
      <c r="YA318"/>
      <c r="YB318"/>
      <c r="YC318"/>
      <c r="YD318"/>
      <c r="YE318"/>
      <c r="YF318"/>
      <c r="YG318"/>
      <c r="YH318"/>
      <c r="YI318"/>
      <c r="YJ318"/>
      <c r="YK318"/>
      <c r="YL318"/>
      <c r="YM318"/>
      <c r="YN318"/>
      <c r="YO318"/>
      <c r="YP318"/>
      <c r="YQ318"/>
      <c r="YR318"/>
      <c r="YS318"/>
      <c r="YT318"/>
      <c r="YU318"/>
      <c r="YV318"/>
      <c r="YW318"/>
      <c r="YX318"/>
      <c r="YY318"/>
      <c r="YZ318"/>
      <c r="ZA318"/>
      <c r="ZB318"/>
      <c r="ZC318"/>
      <c r="ZD318"/>
      <c r="ZE318"/>
      <c r="ZF318"/>
      <c r="ZG318"/>
      <c r="ZH318"/>
      <c r="ZI318"/>
      <c r="ZJ318"/>
      <c r="ZK318"/>
      <c r="ZL318"/>
      <c r="ZM318"/>
      <c r="ZN318"/>
      <c r="ZO318"/>
      <c r="ZP318"/>
      <c r="ZQ318"/>
      <c r="ZR318"/>
      <c r="ZS318"/>
      <c r="ZT318"/>
      <c r="ZU318"/>
      <c r="ZV318"/>
      <c r="ZW318"/>
      <c r="ZX318"/>
      <c r="ZY318"/>
      <c r="ZZ318"/>
      <c r="AAA318"/>
      <c r="AAB318"/>
      <c r="AAC318"/>
      <c r="AAD318"/>
      <c r="AAE318"/>
      <c r="AAF318"/>
      <c r="AAG318"/>
      <c r="AAH318"/>
      <c r="AAI318"/>
      <c r="AAJ318"/>
      <c r="AAK318"/>
      <c r="AAL318"/>
      <c r="AAM318"/>
      <c r="AAN318"/>
      <c r="AAO318"/>
      <c r="AAP318"/>
      <c r="AAQ318"/>
      <c r="AAR318"/>
      <c r="AAS318"/>
      <c r="AAT318"/>
      <c r="AAU318"/>
      <c r="AAV318"/>
      <c r="AAW318"/>
      <c r="AAX318"/>
      <c r="AAY318"/>
      <c r="AAZ318"/>
      <c r="ABA318"/>
      <c r="ABB318"/>
      <c r="ABC318"/>
      <c r="ABD318"/>
      <c r="ABE318"/>
      <c r="ABF318"/>
      <c r="ABG318"/>
      <c r="ABH318"/>
      <c r="ABI318"/>
      <c r="ABJ318"/>
      <c r="ABK318"/>
      <c r="ABL318"/>
      <c r="ABM318"/>
      <c r="ABN318"/>
      <c r="ABO318"/>
      <c r="ABP318"/>
      <c r="ABQ318"/>
      <c r="ABR318"/>
      <c r="ABS318"/>
      <c r="ABT318"/>
      <c r="ABU318"/>
      <c r="ABV318"/>
      <c r="ABW318"/>
      <c r="ABX318"/>
      <c r="ABY318"/>
      <c r="ABZ318"/>
      <c r="ACA318"/>
      <c r="ACB318"/>
      <c r="ACC318"/>
      <c r="ACD318"/>
      <c r="ACE318"/>
      <c r="ACF318"/>
      <c r="ACG318"/>
      <c r="ACH318"/>
      <c r="ACI318"/>
      <c r="ACJ318"/>
      <c r="ACK318"/>
      <c r="ACL318"/>
      <c r="ACM318"/>
      <c r="ACN318"/>
      <c r="ACO318"/>
      <c r="ACP318"/>
      <c r="ACQ318"/>
      <c r="ACR318"/>
      <c r="ACS318"/>
      <c r="ACT318"/>
      <c r="ACU318"/>
      <c r="ACV318"/>
      <c r="ACW318"/>
      <c r="ACX318"/>
      <c r="ACY318"/>
      <c r="ACZ318"/>
      <c r="ADA318"/>
      <c r="ADB318"/>
      <c r="ADC318"/>
      <c r="ADD318"/>
      <c r="ADE318"/>
      <c r="ADF318"/>
      <c r="ADG318"/>
      <c r="ADH318"/>
      <c r="ADI318"/>
      <c r="ADJ318"/>
      <c r="ADK318"/>
      <c r="ADL318"/>
      <c r="ADM318"/>
      <c r="ADN318"/>
      <c r="ADO318"/>
      <c r="ADP318"/>
      <c r="ADQ318"/>
      <c r="ADR318"/>
      <c r="ADS318"/>
      <c r="ADT318"/>
      <c r="ADU318"/>
      <c r="ADV318"/>
      <c r="ADW318"/>
      <c r="ADX318"/>
      <c r="ADY318"/>
      <c r="ADZ318"/>
      <c r="AEA318"/>
      <c r="AEB318"/>
      <c r="AEC318"/>
      <c r="AED318"/>
      <c r="AEE318"/>
      <c r="AEF318"/>
      <c r="AEG318"/>
      <c r="AEH318"/>
      <c r="AEI318"/>
      <c r="AEJ318"/>
      <c r="AEK318"/>
      <c r="AEL318"/>
      <c r="AEM318"/>
      <c r="AEN318"/>
      <c r="AEO318"/>
      <c r="AEP318"/>
      <c r="AEQ318"/>
      <c r="AER318"/>
      <c r="AES318"/>
      <c r="AET318"/>
      <c r="AEU318"/>
      <c r="AEV318"/>
      <c r="AEW318"/>
      <c r="AEX318"/>
      <c r="AEY318"/>
      <c r="AEZ318"/>
      <c r="AFA318"/>
      <c r="AFB318"/>
      <c r="AFC318"/>
      <c r="AFD318"/>
      <c r="AFE318"/>
      <c r="AFF318"/>
      <c r="AFG318"/>
      <c r="AFH318"/>
      <c r="AFI318"/>
      <c r="AFJ318"/>
      <c r="AFK318"/>
      <c r="AFL318"/>
      <c r="AFM318"/>
      <c r="AFN318"/>
      <c r="AFO318"/>
      <c r="AFP318"/>
      <c r="AFQ318"/>
      <c r="AFR318"/>
      <c r="AFS318"/>
      <c r="AFT318"/>
      <c r="AFU318"/>
      <c r="AFV318"/>
      <c r="AFW318"/>
      <c r="AFX318"/>
      <c r="AFY318"/>
      <c r="AFZ318"/>
      <c r="AGA318"/>
      <c r="AGB318"/>
      <c r="AGC318"/>
      <c r="AGD318"/>
      <c r="AGE318"/>
      <c r="AGF318"/>
      <c r="AGG318"/>
      <c r="AGH318"/>
      <c r="AGI318"/>
      <c r="AGJ318"/>
      <c r="AGK318"/>
      <c r="AGL318"/>
      <c r="AGM318"/>
      <c r="AGN318"/>
      <c r="AGO318"/>
      <c r="AGP318"/>
      <c r="AGQ318"/>
      <c r="AGR318"/>
      <c r="AGS318"/>
      <c r="AGT318"/>
      <c r="AGU318"/>
      <c r="AGV318"/>
      <c r="AGW318"/>
      <c r="AGX318"/>
      <c r="AGY318"/>
      <c r="AGZ318"/>
      <c r="AHA318"/>
      <c r="AHB318"/>
      <c r="AHC318"/>
      <c r="AHD318"/>
      <c r="AHE318"/>
      <c r="AHF318"/>
      <c r="AHG318"/>
      <c r="AHH318"/>
      <c r="AHI318"/>
      <c r="AHJ318"/>
      <c r="AHK318"/>
      <c r="AHL318"/>
      <c r="AHM318"/>
      <c r="AHN318"/>
      <c r="AHO318"/>
      <c r="AHP318"/>
      <c r="AHQ318"/>
      <c r="AHR318"/>
      <c r="AHS318"/>
      <c r="AHT318"/>
      <c r="AHU318"/>
      <c r="AHV318"/>
      <c r="AHW318"/>
      <c r="AHX318"/>
      <c r="AHY318"/>
      <c r="AHZ318"/>
      <c r="AIA318"/>
      <c r="AIB318"/>
      <c r="AIC318"/>
      <c r="AID318"/>
      <c r="AIE318"/>
      <c r="AIF318"/>
      <c r="AIG318"/>
      <c r="AIH318"/>
      <c r="AII318"/>
      <c r="AIJ318"/>
      <c r="AIK318"/>
      <c r="AIL318"/>
      <c r="AIM318"/>
      <c r="AIN318"/>
      <c r="AIO318"/>
      <c r="AIP318"/>
      <c r="AIQ318"/>
      <c r="AIR318"/>
      <c r="AIS318"/>
      <c r="AIT318"/>
      <c r="AIU318"/>
      <c r="AIV318"/>
      <c r="AIW318"/>
      <c r="AIX318"/>
      <c r="AIY318"/>
      <c r="AIZ318"/>
      <c r="AJA318"/>
      <c r="AJB318"/>
      <c r="AJC318"/>
      <c r="AJD318"/>
      <c r="AJE318"/>
      <c r="AJF318"/>
      <c r="AJG318"/>
      <c r="AJH318"/>
      <c r="AJI318"/>
      <c r="AJJ318"/>
      <c r="AJK318"/>
      <c r="AJL318"/>
      <c r="AJM318"/>
      <c r="AJN318"/>
      <c r="AJO318"/>
      <c r="AJP318"/>
      <c r="AJQ318"/>
      <c r="AJR318"/>
      <c r="AJS318"/>
      <c r="AJT318"/>
      <c r="AJU318"/>
      <c r="AJV318"/>
      <c r="AJW318"/>
      <c r="AJX318"/>
      <c r="AJY318"/>
      <c r="AJZ318"/>
      <c r="AKA318"/>
      <c r="AKB318"/>
      <c r="AKC318"/>
      <c r="AKD318"/>
      <c r="AKE318"/>
      <c r="AKF318"/>
      <c r="AKG318"/>
      <c r="AKH318"/>
      <c r="AKI318"/>
      <c r="AKJ318"/>
      <c r="AKK318"/>
      <c r="AKL318"/>
      <c r="AKM318"/>
      <c r="AKN318"/>
      <c r="AKO318"/>
      <c r="AKP318"/>
      <c r="AKQ318"/>
      <c r="AKR318"/>
      <c r="AKS318"/>
      <c r="AKT318"/>
      <c r="AKU318"/>
      <c r="AKV318"/>
      <c r="AKW318"/>
      <c r="AKX318"/>
      <c r="AKY318"/>
      <c r="AKZ318"/>
      <c r="ALA318"/>
      <c r="ALB318"/>
      <c r="ALC318"/>
      <c r="ALD318"/>
      <c r="ALE318"/>
      <c r="ALF318"/>
      <c r="ALG318"/>
      <c r="ALH318"/>
      <c r="ALI318"/>
      <c r="ALJ318"/>
      <c r="ALK318"/>
      <c r="ALL318"/>
      <c r="ALM318"/>
      <c r="ALN318"/>
      <c r="ALO318"/>
      <c r="ALP318"/>
      <c r="ALQ318"/>
      <c r="ALR318"/>
      <c r="ALS318"/>
      <c r="ALT318"/>
      <c r="ALU318"/>
      <c r="ALV318"/>
      <c r="ALW318"/>
      <c r="ALX318"/>
      <c r="ALY318"/>
      <c r="ALZ318"/>
      <c r="AMA318"/>
      <c r="AMB318"/>
      <c r="AMC318"/>
      <c r="AMD318"/>
      <c r="AME318"/>
      <c r="AMF318"/>
      <c r="AMG318"/>
    </row>
    <row r="319" spans="1:1021" ht="24.75" customHeight="1" x14ac:dyDescent="0.2">
      <c r="A319" s="114">
        <v>288</v>
      </c>
      <c r="B319" s="48" t="s">
        <v>335</v>
      </c>
      <c r="C319" s="48">
        <v>13</v>
      </c>
      <c r="D319" s="117" t="s">
        <v>808</v>
      </c>
      <c r="E319" s="102" t="s">
        <v>796</v>
      </c>
      <c r="F319" s="102">
        <v>1</v>
      </c>
      <c r="G319" s="119">
        <v>24</v>
      </c>
      <c r="H319" s="132"/>
      <c r="I319" s="120">
        <f t="shared" si="6"/>
        <v>0</v>
      </c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/>
      <c r="IR319"/>
      <c r="IS319"/>
      <c r="IT319"/>
      <c r="IU319"/>
      <c r="IV319"/>
      <c r="IW319"/>
      <c r="IX319"/>
      <c r="IY319"/>
      <c r="IZ319"/>
      <c r="JA319"/>
      <c r="JB319"/>
      <c r="JC319"/>
      <c r="JD319"/>
      <c r="JE319"/>
      <c r="JF319"/>
      <c r="JG319"/>
      <c r="JH319"/>
      <c r="JI319"/>
      <c r="JJ319"/>
      <c r="JK319"/>
      <c r="JL319"/>
      <c r="JM319"/>
      <c r="JN319"/>
      <c r="JO319"/>
      <c r="JP319"/>
      <c r="JQ319"/>
      <c r="JR319"/>
      <c r="JS319"/>
      <c r="JT319"/>
      <c r="JU319"/>
      <c r="JV319"/>
      <c r="JW319"/>
      <c r="JX319"/>
      <c r="JY319"/>
      <c r="JZ319"/>
      <c r="KA319"/>
      <c r="KB319"/>
      <c r="KC319"/>
      <c r="KD319"/>
      <c r="KE319"/>
      <c r="KF319"/>
      <c r="KG319"/>
      <c r="KH319"/>
      <c r="KI319"/>
      <c r="KJ319"/>
      <c r="KK319"/>
      <c r="KL319"/>
      <c r="KM319"/>
      <c r="KN319"/>
      <c r="KO319"/>
      <c r="KP319"/>
      <c r="KQ319"/>
      <c r="KR319"/>
      <c r="KS319"/>
      <c r="KT319"/>
      <c r="KU319"/>
      <c r="KV319"/>
      <c r="KW319"/>
      <c r="KX319"/>
      <c r="KY319"/>
      <c r="KZ319"/>
      <c r="LA319"/>
      <c r="LB319"/>
      <c r="LC319"/>
      <c r="LD319"/>
      <c r="LE319"/>
      <c r="LF319"/>
      <c r="LG319"/>
      <c r="LH319"/>
      <c r="LI319"/>
      <c r="LJ319"/>
      <c r="LK319"/>
      <c r="LL319"/>
      <c r="LM319"/>
      <c r="LN319"/>
      <c r="LO319"/>
      <c r="LP319"/>
      <c r="LQ319"/>
      <c r="LR319"/>
      <c r="LS319"/>
      <c r="LT319"/>
      <c r="LU319"/>
      <c r="LV319"/>
      <c r="LW319"/>
      <c r="LX319"/>
      <c r="LY319"/>
      <c r="LZ319"/>
      <c r="MA319"/>
      <c r="MB319"/>
      <c r="MC319"/>
      <c r="MD319"/>
      <c r="ME319"/>
      <c r="MF319"/>
      <c r="MG319"/>
      <c r="MH319"/>
      <c r="MI319"/>
      <c r="MJ319"/>
      <c r="MK319"/>
      <c r="ML319"/>
      <c r="MM319"/>
      <c r="MN319"/>
      <c r="MO319"/>
      <c r="MP319"/>
      <c r="MQ319"/>
      <c r="MR319"/>
      <c r="MS319"/>
      <c r="MT319"/>
      <c r="MU319"/>
      <c r="MV319"/>
      <c r="MW319"/>
      <c r="MX319"/>
      <c r="MY319"/>
      <c r="MZ319"/>
      <c r="NA319"/>
      <c r="NB319"/>
      <c r="NC319"/>
      <c r="ND319"/>
      <c r="NE319"/>
      <c r="NF319"/>
      <c r="NG319"/>
      <c r="NH319"/>
      <c r="NI319"/>
      <c r="NJ319"/>
      <c r="NK319"/>
      <c r="NL319"/>
      <c r="NM319"/>
      <c r="NN319"/>
      <c r="NO319"/>
      <c r="NP319"/>
      <c r="NQ319"/>
      <c r="NR319"/>
      <c r="NS319"/>
      <c r="NT319"/>
      <c r="NU319"/>
      <c r="NV319"/>
      <c r="NW319"/>
      <c r="NX319"/>
      <c r="NY319"/>
      <c r="NZ319"/>
      <c r="OA319"/>
      <c r="OB319"/>
      <c r="OC319"/>
      <c r="OD319"/>
      <c r="OE319"/>
      <c r="OF319"/>
      <c r="OG319"/>
      <c r="OH319"/>
      <c r="OI319"/>
      <c r="OJ319"/>
      <c r="OK319"/>
      <c r="OL319"/>
      <c r="OM319"/>
      <c r="ON319"/>
      <c r="OO319"/>
      <c r="OP319"/>
      <c r="OQ319"/>
      <c r="OR319"/>
      <c r="OS319"/>
      <c r="OT319"/>
      <c r="OU319"/>
      <c r="OV319"/>
      <c r="OW319"/>
      <c r="OX319"/>
      <c r="OY319"/>
      <c r="OZ319"/>
      <c r="PA319"/>
      <c r="PB319"/>
      <c r="PC319"/>
      <c r="PD319"/>
      <c r="PE319"/>
      <c r="PF319"/>
      <c r="PG319"/>
      <c r="PH319"/>
      <c r="PI319"/>
      <c r="PJ319"/>
      <c r="PK319"/>
      <c r="PL319"/>
      <c r="PM319"/>
      <c r="PN319"/>
      <c r="PO319"/>
      <c r="PP319"/>
      <c r="PQ319"/>
      <c r="PR319"/>
      <c r="PS319"/>
      <c r="PT319"/>
      <c r="PU319"/>
      <c r="PV319"/>
      <c r="PW319"/>
      <c r="PX319"/>
      <c r="PY319"/>
      <c r="PZ319"/>
      <c r="QA319"/>
      <c r="QB319"/>
      <c r="QC319"/>
      <c r="QD319"/>
      <c r="QE319"/>
      <c r="QF319"/>
      <c r="QG319"/>
      <c r="QH319"/>
      <c r="QI319"/>
      <c r="QJ319"/>
      <c r="QK319"/>
      <c r="QL319"/>
      <c r="QM319"/>
      <c r="QN319"/>
      <c r="QO319"/>
      <c r="QP319"/>
      <c r="QQ319"/>
      <c r="QR319"/>
      <c r="QS319"/>
      <c r="QT319"/>
      <c r="QU319"/>
      <c r="QV319"/>
      <c r="QW319"/>
      <c r="QX319"/>
      <c r="QY319"/>
      <c r="QZ319"/>
      <c r="RA319"/>
      <c r="RB319"/>
      <c r="RC319"/>
      <c r="RD319"/>
      <c r="RE319"/>
      <c r="RF319"/>
      <c r="RG319"/>
      <c r="RH319"/>
      <c r="RI319"/>
      <c r="RJ319"/>
      <c r="RK319"/>
      <c r="RL319"/>
      <c r="RM319"/>
      <c r="RN319"/>
      <c r="RO319"/>
      <c r="RP319"/>
      <c r="RQ319"/>
      <c r="RR319"/>
      <c r="RS319"/>
      <c r="RT319"/>
      <c r="RU319"/>
      <c r="RV319"/>
      <c r="RW319"/>
      <c r="RX319"/>
      <c r="RY319"/>
      <c r="RZ319"/>
      <c r="SA319"/>
      <c r="SB319"/>
      <c r="SC319"/>
      <c r="SD319"/>
      <c r="SE319"/>
      <c r="SF319"/>
      <c r="SG319"/>
      <c r="SH319"/>
      <c r="SI319"/>
      <c r="SJ319"/>
      <c r="SK319"/>
      <c r="SL319"/>
      <c r="SM319"/>
      <c r="SN319"/>
      <c r="SO319"/>
      <c r="SP319"/>
      <c r="SQ319"/>
      <c r="SR319"/>
      <c r="SS319"/>
      <c r="ST319"/>
      <c r="SU319"/>
      <c r="SV319"/>
      <c r="SW319"/>
      <c r="SX319"/>
      <c r="SY319"/>
      <c r="SZ319"/>
      <c r="TA319"/>
      <c r="TB319"/>
      <c r="TC319"/>
      <c r="TD319"/>
      <c r="TE319"/>
      <c r="TF319"/>
      <c r="TG319"/>
      <c r="TH319"/>
      <c r="TI319"/>
      <c r="TJ319"/>
      <c r="TK319"/>
      <c r="TL319"/>
      <c r="TM319"/>
      <c r="TN319"/>
      <c r="TO319"/>
      <c r="TP319"/>
      <c r="TQ319"/>
      <c r="TR319"/>
      <c r="TS319"/>
      <c r="TT319"/>
      <c r="TU319"/>
      <c r="TV319"/>
      <c r="TW319"/>
      <c r="TX319"/>
      <c r="TY319"/>
      <c r="TZ319"/>
      <c r="UA319"/>
      <c r="UB319"/>
      <c r="UC319"/>
      <c r="UD319"/>
      <c r="UE319"/>
      <c r="UF319"/>
      <c r="UG319"/>
      <c r="UH319"/>
      <c r="UI319"/>
      <c r="UJ319"/>
      <c r="UK319"/>
      <c r="UL319"/>
      <c r="UM319"/>
      <c r="UN319"/>
      <c r="UO319"/>
      <c r="UP319"/>
      <c r="UQ319"/>
      <c r="UR319"/>
      <c r="US319"/>
      <c r="UT319"/>
      <c r="UU319"/>
      <c r="UV319"/>
      <c r="UW319"/>
      <c r="UX319"/>
      <c r="UY319"/>
      <c r="UZ319"/>
      <c r="VA319"/>
      <c r="VB319"/>
      <c r="VC319"/>
      <c r="VD319"/>
      <c r="VE319"/>
      <c r="VF319"/>
      <c r="VG319"/>
      <c r="VH319"/>
      <c r="VI319"/>
      <c r="VJ319"/>
      <c r="VK319"/>
      <c r="VL319"/>
      <c r="VM319"/>
      <c r="VN319"/>
      <c r="VO319"/>
      <c r="VP319"/>
      <c r="VQ319"/>
      <c r="VR319"/>
      <c r="VS319"/>
      <c r="VT319"/>
      <c r="VU319"/>
      <c r="VV319"/>
      <c r="VW319"/>
      <c r="VX319"/>
      <c r="VY319"/>
      <c r="VZ319"/>
      <c r="WA319"/>
      <c r="WB319"/>
      <c r="WC319"/>
      <c r="WD319"/>
      <c r="WE319"/>
      <c r="WF319"/>
      <c r="WG319"/>
      <c r="WH319"/>
      <c r="WI319"/>
      <c r="WJ319"/>
      <c r="WK319"/>
      <c r="WL319"/>
      <c r="WM319"/>
      <c r="WN319"/>
      <c r="WO319"/>
      <c r="WP319"/>
      <c r="WQ319"/>
      <c r="WR319"/>
      <c r="WS319"/>
      <c r="WT319"/>
      <c r="WU319"/>
      <c r="WV319"/>
      <c r="WW319"/>
      <c r="WX319"/>
      <c r="WY319"/>
      <c r="WZ319"/>
      <c r="XA319"/>
      <c r="XB319"/>
      <c r="XC319"/>
      <c r="XD319"/>
      <c r="XE319"/>
      <c r="XF319"/>
      <c r="XG319"/>
      <c r="XH319"/>
      <c r="XI319"/>
      <c r="XJ319"/>
      <c r="XK319"/>
      <c r="XL319"/>
      <c r="XM319"/>
      <c r="XN319"/>
      <c r="XO319"/>
      <c r="XP319"/>
      <c r="XQ319"/>
      <c r="XR319"/>
      <c r="XS319"/>
      <c r="XT319"/>
      <c r="XU319"/>
      <c r="XV319"/>
      <c r="XW319"/>
      <c r="XX319"/>
      <c r="XY319"/>
      <c r="XZ319"/>
      <c r="YA319"/>
      <c r="YB319"/>
      <c r="YC319"/>
      <c r="YD319"/>
      <c r="YE319"/>
      <c r="YF319"/>
      <c r="YG319"/>
      <c r="YH319"/>
      <c r="YI319"/>
      <c r="YJ319"/>
      <c r="YK319"/>
      <c r="YL319"/>
      <c r="YM319"/>
      <c r="YN319"/>
      <c r="YO319"/>
      <c r="YP319"/>
      <c r="YQ319"/>
      <c r="YR319"/>
      <c r="YS319"/>
      <c r="YT319"/>
      <c r="YU319"/>
      <c r="YV319"/>
      <c r="YW319"/>
      <c r="YX319"/>
      <c r="YY319"/>
      <c r="YZ319"/>
      <c r="ZA319"/>
      <c r="ZB319"/>
      <c r="ZC319"/>
      <c r="ZD319"/>
      <c r="ZE319"/>
      <c r="ZF319"/>
      <c r="ZG319"/>
      <c r="ZH319"/>
      <c r="ZI319"/>
      <c r="ZJ319"/>
      <c r="ZK319"/>
      <c r="ZL319"/>
      <c r="ZM319"/>
      <c r="ZN319"/>
      <c r="ZO319"/>
      <c r="ZP319"/>
      <c r="ZQ319"/>
      <c r="ZR319"/>
      <c r="ZS319"/>
      <c r="ZT319"/>
      <c r="ZU319"/>
      <c r="ZV319"/>
      <c r="ZW319"/>
      <c r="ZX319"/>
      <c r="ZY319"/>
      <c r="ZZ319"/>
      <c r="AAA319"/>
      <c r="AAB319"/>
      <c r="AAC319"/>
      <c r="AAD319"/>
      <c r="AAE319"/>
      <c r="AAF319"/>
      <c r="AAG319"/>
      <c r="AAH319"/>
      <c r="AAI319"/>
      <c r="AAJ319"/>
      <c r="AAK319"/>
      <c r="AAL319"/>
      <c r="AAM319"/>
      <c r="AAN319"/>
      <c r="AAO319"/>
      <c r="AAP319"/>
      <c r="AAQ319"/>
      <c r="AAR319"/>
      <c r="AAS319"/>
      <c r="AAT319"/>
      <c r="AAU319"/>
      <c r="AAV319"/>
      <c r="AAW319"/>
      <c r="AAX319"/>
      <c r="AAY319"/>
      <c r="AAZ319"/>
      <c r="ABA319"/>
      <c r="ABB319"/>
      <c r="ABC319"/>
      <c r="ABD319"/>
      <c r="ABE319"/>
      <c r="ABF319"/>
      <c r="ABG319"/>
      <c r="ABH319"/>
      <c r="ABI319"/>
      <c r="ABJ319"/>
      <c r="ABK319"/>
      <c r="ABL319"/>
      <c r="ABM319"/>
      <c r="ABN319"/>
      <c r="ABO319"/>
      <c r="ABP319"/>
      <c r="ABQ319"/>
      <c r="ABR319"/>
      <c r="ABS319"/>
      <c r="ABT319"/>
      <c r="ABU319"/>
      <c r="ABV319"/>
      <c r="ABW319"/>
      <c r="ABX319"/>
      <c r="ABY319"/>
      <c r="ABZ319"/>
      <c r="ACA319"/>
      <c r="ACB319"/>
      <c r="ACC319"/>
      <c r="ACD319"/>
      <c r="ACE319"/>
      <c r="ACF319"/>
      <c r="ACG319"/>
      <c r="ACH319"/>
      <c r="ACI319"/>
      <c r="ACJ319"/>
      <c r="ACK319"/>
      <c r="ACL319"/>
      <c r="ACM319"/>
      <c r="ACN319"/>
      <c r="ACO319"/>
      <c r="ACP319"/>
      <c r="ACQ319"/>
      <c r="ACR319"/>
      <c r="ACS319"/>
      <c r="ACT319"/>
      <c r="ACU319"/>
      <c r="ACV319"/>
      <c r="ACW319"/>
      <c r="ACX319"/>
      <c r="ACY319"/>
      <c r="ACZ319"/>
      <c r="ADA319"/>
      <c r="ADB319"/>
      <c r="ADC319"/>
      <c r="ADD319"/>
      <c r="ADE319"/>
      <c r="ADF319"/>
      <c r="ADG319"/>
      <c r="ADH319"/>
      <c r="ADI319"/>
      <c r="ADJ319"/>
      <c r="ADK319"/>
      <c r="ADL319"/>
      <c r="ADM319"/>
      <c r="ADN319"/>
      <c r="ADO319"/>
      <c r="ADP319"/>
      <c r="ADQ319"/>
      <c r="ADR319"/>
      <c r="ADS319"/>
      <c r="ADT319"/>
      <c r="ADU319"/>
      <c r="ADV319"/>
      <c r="ADW319"/>
      <c r="ADX319"/>
      <c r="ADY319"/>
      <c r="ADZ319"/>
      <c r="AEA319"/>
      <c r="AEB319"/>
      <c r="AEC319"/>
      <c r="AED319"/>
      <c r="AEE319"/>
      <c r="AEF319"/>
      <c r="AEG319"/>
      <c r="AEH319"/>
      <c r="AEI319"/>
      <c r="AEJ319"/>
      <c r="AEK319"/>
      <c r="AEL319"/>
      <c r="AEM319"/>
      <c r="AEN319"/>
      <c r="AEO319"/>
      <c r="AEP319"/>
      <c r="AEQ319"/>
      <c r="AER319"/>
      <c r="AES319"/>
      <c r="AET319"/>
      <c r="AEU319"/>
      <c r="AEV319"/>
      <c r="AEW319"/>
      <c r="AEX319"/>
      <c r="AEY319"/>
      <c r="AEZ319"/>
      <c r="AFA319"/>
      <c r="AFB319"/>
      <c r="AFC319"/>
      <c r="AFD319"/>
      <c r="AFE319"/>
      <c r="AFF319"/>
      <c r="AFG319"/>
      <c r="AFH319"/>
      <c r="AFI319"/>
      <c r="AFJ319"/>
      <c r="AFK319"/>
      <c r="AFL319"/>
      <c r="AFM319"/>
      <c r="AFN319"/>
      <c r="AFO319"/>
      <c r="AFP319"/>
      <c r="AFQ319"/>
      <c r="AFR319"/>
      <c r="AFS319"/>
      <c r="AFT319"/>
      <c r="AFU319"/>
      <c r="AFV319"/>
      <c r="AFW319"/>
      <c r="AFX319"/>
      <c r="AFY319"/>
      <c r="AFZ319"/>
      <c r="AGA319"/>
      <c r="AGB319"/>
      <c r="AGC319"/>
      <c r="AGD319"/>
      <c r="AGE319"/>
      <c r="AGF319"/>
      <c r="AGG319"/>
      <c r="AGH319"/>
      <c r="AGI319"/>
      <c r="AGJ319"/>
      <c r="AGK319"/>
      <c r="AGL319"/>
      <c r="AGM319"/>
      <c r="AGN319"/>
      <c r="AGO319"/>
      <c r="AGP319"/>
      <c r="AGQ319"/>
      <c r="AGR319"/>
      <c r="AGS319"/>
      <c r="AGT319"/>
      <c r="AGU319"/>
      <c r="AGV319"/>
      <c r="AGW319"/>
      <c r="AGX319"/>
      <c r="AGY319"/>
      <c r="AGZ319"/>
      <c r="AHA319"/>
      <c r="AHB319"/>
      <c r="AHC319"/>
      <c r="AHD319"/>
      <c r="AHE319"/>
      <c r="AHF319"/>
      <c r="AHG319"/>
      <c r="AHH319"/>
      <c r="AHI319"/>
      <c r="AHJ319"/>
      <c r="AHK319"/>
      <c r="AHL319"/>
      <c r="AHM319"/>
      <c r="AHN319"/>
      <c r="AHO319"/>
      <c r="AHP319"/>
      <c r="AHQ319"/>
      <c r="AHR319"/>
      <c r="AHS319"/>
      <c r="AHT319"/>
      <c r="AHU319"/>
      <c r="AHV319"/>
      <c r="AHW319"/>
      <c r="AHX319"/>
      <c r="AHY319"/>
      <c r="AHZ319"/>
      <c r="AIA319"/>
      <c r="AIB319"/>
      <c r="AIC319"/>
      <c r="AID319"/>
      <c r="AIE319"/>
      <c r="AIF319"/>
      <c r="AIG319"/>
      <c r="AIH319"/>
      <c r="AII319"/>
      <c r="AIJ319"/>
      <c r="AIK319"/>
      <c r="AIL319"/>
      <c r="AIM319"/>
      <c r="AIN319"/>
      <c r="AIO319"/>
      <c r="AIP319"/>
      <c r="AIQ319"/>
      <c r="AIR319"/>
      <c r="AIS319"/>
      <c r="AIT319"/>
      <c r="AIU319"/>
      <c r="AIV319"/>
      <c r="AIW319"/>
      <c r="AIX319"/>
      <c r="AIY319"/>
      <c r="AIZ319"/>
      <c r="AJA319"/>
      <c r="AJB319"/>
      <c r="AJC319"/>
      <c r="AJD319"/>
      <c r="AJE319"/>
      <c r="AJF319"/>
      <c r="AJG319"/>
      <c r="AJH319"/>
      <c r="AJI319"/>
      <c r="AJJ319"/>
      <c r="AJK319"/>
      <c r="AJL319"/>
      <c r="AJM319"/>
      <c r="AJN319"/>
      <c r="AJO319"/>
      <c r="AJP319"/>
      <c r="AJQ319"/>
      <c r="AJR319"/>
      <c r="AJS319"/>
      <c r="AJT319"/>
      <c r="AJU319"/>
      <c r="AJV319"/>
      <c r="AJW319"/>
      <c r="AJX319"/>
      <c r="AJY319"/>
      <c r="AJZ319"/>
      <c r="AKA319"/>
      <c r="AKB319"/>
      <c r="AKC319"/>
      <c r="AKD319"/>
      <c r="AKE319"/>
      <c r="AKF319"/>
      <c r="AKG319"/>
      <c r="AKH319"/>
      <c r="AKI319"/>
      <c r="AKJ319"/>
      <c r="AKK319"/>
      <c r="AKL319"/>
      <c r="AKM319"/>
      <c r="AKN319"/>
      <c r="AKO319"/>
      <c r="AKP319"/>
      <c r="AKQ319"/>
      <c r="AKR319"/>
      <c r="AKS319"/>
      <c r="AKT319"/>
      <c r="AKU319"/>
      <c r="AKV319"/>
      <c r="AKW319"/>
      <c r="AKX319"/>
      <c r="AKY319"/>
      <c r="AKZ319"/>
      <c r="ALA319"/>
      <c r="ALB319"/>
      <c r="ALC319"/>
      <c r="ALD319"/>
      <c r="ALE319"/>
      <c r="ALF319"/>
      <c r="ALG319"/>
      <c r="ALH319"/>
      <c r="ALI319"/>
      <c r="ALJ319"/>
      <c r="ALK319"/>
      <c r="ALL319"/>
      <c r="ALM319"/>
      <c r="ALN319"/>
      <c r="ALO319"/>
      <c r="ALP319"/>
      <c r="ALQ319"/>
      <c r="ALR319"/>
      <c r="ALS319"/>
      <c r="ALT319"/>
      <c r="ALU319"/>
      <c r="ALV319"/>
      <c r="ALW319"/>
      <c r="ALX319"/>
      <c r="ALY319"/>
      <c r="ALZ319"/>
      <c r="AMA319"/>
      <c r="AMB319"/>
      <c r="AMC319"/>
      <c r="AMD319"/>
      <c r="AME319"/>
      <c r="AMF319"/>
      <c r="AMG319"/>
    </row>
    <row r="320" spans="1:1021" ht="24.75" customHeight="1" x14ac:dyDescent="0.2">
      <c r="A320" s="114">
        <v>289</v>
      </c>
      <c r="B320" s="48" t="s">
        <v>335</v>
      </c>
      <c r="C320" s="48">
        <v>14</v>
      </c>
      <c r="D320" s="117" t="s">
        <v>809</v>
      </c>
      <c r="E320" s="102" t="s">
        <v>796</v>
      </c>
      <c r="F320" s="102">
        <v>1</v>
      </c>
      <c r="G320" s="119">
        <v>87</v>
      </c>
      <c r="H320" s="132"/>
      <c r="I320" s="120">
        <f t="shared" si="6"/>
        <v>0</v>
      </c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/>
      <c r="IR320"/>
      <c r="IS320"/>
      <c r="IT320"/>
      <c r="IU320"/>
      <c r="IV320"/>
      <c r="IW320"/>
      <c r="IX320"/>
      <c r="IY320"/>
      <c r="IZ320"/>
      <c r="JA320"/>
      <c r="JB320"/>
      <c r="JC320"/>
      <c r="JD320"/>
      <c r="JE320"/>
      <c r="JF320"/>
      <c r="JG320"/>
      <c r="JH320"/>
      <c r="JI320"/>
      <c r="JJ320"/>
      <c r="JK320"/>
      <c r="JL320"/>
      <c r="JM320"/>
      <c r="JN320"/>
      <c r="JO320"/>
      <c r="JP320"/>
      <c r="JQ320"/>
      <c r="JR320"/>
      <c r="JS320"/>
      <c r="JT320"/>
      <c r="JU320"/>
      <c r="JV320"/>
      <c r="JW320"/>
      <c r="JX320"/>
      <c r="JY320"/>
      <c r="JZ320"/>
      <c r="KA320"/>
      <c r="KB320"/>
      <c r="KC320"/>
      <c r="KD320"/>
      <c r="KE320"/>
      <c r="KF320"/>
      <c r="KG320"/>
      <c r="KH320"/>
      <c r="KI320"/>
      <c r="KJ320"/>
      <c r="KK320"/>
      <c r="KL320"/>
      <c r="KM320"/>
      <c r="KN320"/>
      <c r="KO320"/>
      <c r="KP320"/>
      <c r="KQ320"/>
      <c r="KR320"/>
      <c r="KS320"/>
      <c r="KT320"/>
      <c r="KU320"/>
      <c r="KV320"/>
      <c r="KW320"/>
      <c r="KX320"/>
      <c r="KY320"/>
      <c r="KZ320"/>
      <c r="LA320"/>
      <c r="LB320"/>
      <c r="LC320"/>
      <c r="LD320"/>
      <c r="LE320"/>
      <c r="LF320"/>
      <c r="LG320"/>
      <c r="LH320"/>
      <c r="LI320"/>
      <c r="LJ320"/>
      <c r="LK320"/>
      <c r="LL320"/>
      <c r="LM320"/>
      <c r="LN320"/>
      <c r="LO320"/>
      <c r="LP320"/>
      <c r="LQ320"/>
      <c r="LR320"/>
      <c r="LS320"/>
      <c r="LT320"/>
      <c r="LU320"/>
      <c r="LV320"/>
      <c r="LW320"/>
      <c r="LX320"/>
      <c r="LY320"/>
      <c r="LZ320"/>
      <c r="MA320"/>
      <c r="MB320"/>
      <c r="MC320"/>
      <c r="MD320"/>
      <c r="ME320"/>
      <c r="MF320"/>
      <c r="MG320"/>
      <c r="MH320"/>
      <c r="MI320"/>
      <c r="MJ320"/>
      <c r="MK320"/>
      <c r="ML320"/>
      <c r="MM320"/>
      <c r="MN320"/>
      <c r="MO320"/>
      <c r="MP320"/>
      <c r="MQ320"/>
      <c r="MR320"/>
      <c r="MS320"/>
      <c r="MT320"/>
      <c r="MU320"/>
      <c r="MV320"/>
      <c r="MW320"/>
      <c r="MX320"/>
      <c r="MY320"/>
      <c r="MZ320"/>
      <c r="NA320"/>
      <c r="NB320"/>
      <c r="NC320"/>
      <c r="ND320"/>
      <c r="NE320"/>
      <c r="NF320"/>
      <c r="NG320"/>
      <c r="NH320"/>
      <c r="NI320"/>
      <c r="NJ320"/>
      <c r="NK320"/>
      <c r="NL320"/>
      <c r="NM320"/>
      <c r="NN320"/>
      <c r="NO320"/>
      <c r="NP320"/>
      <c r="NQ320"/>
      <c r="NR320"/>
      <c r="NS320"/>
      <c r="NT320"/>
      <c r="NU320"/>
      <c r="NV320"/>
      <c r="NW320"/>
      <c r="NX320"/>
      <c r="NY320"/>
      <c r="NZ320"/>
      <c r="OA320"/>
      <c r="OB320"/>
      <c r="OC320"/>
      <c r="OD320"/>
      <c r="OE320"/>
      <c r="OF320"/>
      <c r="OG320"/>
      <c r="OH320"/>
      <c r="OI320"/>
      <c r="OJ320"/>
      <c r="OK320"/>
      <c r="OL320"/>
      <c r="OM320"/>
      <c r="ON320"/>
      <c r="OO320"/>
      <c r="OP320"/>
      <c r="OQ320"/>
      <c r="OR320"/>
      <c r="OS320"/>
      <c r="OT320"/>
      <c r="OU320"/>
      <c r="OV320"/>
      <c r="OW320"/>
      <c r="OX320"/>
      <c r="OY320"/>
      <c r="OZ320"/>
      <c r="PA320"/>
      <c r="PB320"/>
      <c r="PC320"/>
      <c r="PD320"/>
      <c r="PE320"/>
      <c r="PF320"/>
      <c r="PG320"/>
      <c r="PH320"/>
      <c r="PI320"/>
      <c r="PJ320"/>
      <c r="PK320"/>
      <c r="PL320"/>
      <c r="PM320"/>
      <c r="PN320"/>
      <c r="PO320"/>
      <c r="PP320"/>
      <c r="PQ320"/>
      <c r="PR320"/>
      <c r="PS320"/>
      <c r="PT320"/>
      <c r="PU320"/>
      <c r="PV320"/>
      <c r="PW320"/>
      <c r="PX320"/>
      <c r="PY320"/>
      <c r="PZ320"/>
      <c r="QA320"/>
      <c r="QB320"/>
      <c r="QC320"/>
      <c r="QD320"/>
      <c r="QE320"/>
      <c r="QF320"/>
      <c r="QG320"/>
      <c r="QH320"/>
      <c r="QI320"/>
      <c r="QJ320"/>
      <c r="QK320"/>
      <c r="QL320"/>
      <c r="QM320"/>
      <c r="QN320"/>
      <c r="QO320"/>
      <c r="QP320"/>
      <c r="QQ320"/>
      <c r="QR320"/>
      <c r="QS320"/>
      <c r="QT320"/>
      <c r="QU320"/>
      <c r="QV320"/>
      <c r="QW320"/>
      <c r="QX320"/>
      <c r="QY320"/>
      <c r="QZ320"/>
      <c r="RA320"/>
      <c r="RB320"/>
      <c r="RC320"/>
      <c r="RD320"/>
      <c r="RE320"/>
      <c r="RF320"/>
      <c r="RG320"/>
      <c r="RH320"/>
      <c r="RI320"/>
      <c r="RJ320"/>
      <c r="RK320"/>
      <c r="RL320"/>
      <c r="RM320"/>
      <c r="RN320"/>
      <c r="RO320"/>
      <c r="RP320"/>
      <c r="RQ320"/>
      <c r="RR320"/>
      <c r="RS320"/>
      <c r="RT320"/>
      <c r="RU320"/>
      <c r="RV320"/>
      <c r="RW320"/>
      <c r="RX320"/>
      <c r="RY320"/>
      <c r="RZ320"/>
      <c r="SA320"/>
      <c r="SB320"/>
      <c r="SC320"/>
      <c r="SD320"/>
      <c r="SE320"/>
      <c r="SF320"/>
      <c r="SG320"/>
      <c r="SH320"/>
      <c r="SI320"/>
      <c r="SJ320"/>
      <c r="SK320"/>
      <c r="SL320"/>
      <c r="SM320"/>
      <c r="SN320"/>
      <c r="SO320"/>
      <c r="SP320"/>
      <c r="SQ320"/>
      <c r="SR320"/>
      <c r="SS320"/>
      <c r="ST320"/>
      <c r="SU320"/>
      <c r="SV320"/>
      <c r="SW320"/>
      <c r="SX320"/>
      <c r="SY320"/>
      <c r="SZ320"/>
      <c r="TA320"/>
      <c r="TB320"/>
      <c r="TC320"/>
      <c r="TD320"/>
      <c r="TE320"/>
      <c r="TF320"/>
      <c r="TG320"/>
      <c r="TH320"/>
      <c r="TI320"/>
      <c r="TJ320"/>
      <c r="TK320"/>
      <c r="TL320"/>
      <c r="TM320"/>
      <c r="TN320"/>
      <c r="TO320"/>
      <c r="TP320"/>
      <c r="TQ320"/>
      <c r="TR320"/>
      <c r="TS320"/>
      <c r="TT320"/>
      <c r="TU320"/>
      <c r="TV320"/>
      <c r="TW320"/>
      <c r="TX320"/>
      <c r="TY320"/>
      <c r="TZ320"/>
      <c r="UA320"/>
      <c r="UB320"/>
      <c r="UC320"/>
      <c r="UD320"/>
      <c r="UE320"/>
      <c r="UF320"/>
      <c r="UG320"/>
      <c r="UH320"/>
      <c r="UI320"/>
      <c r="UJ320"/>
      <c r="UK320"/>
      <c r="UL320"/>
      <c r="UM320"/>
      <c r="UN320"/>
      <c r="UO320"/>
      <c r="UP320"/>
      <c r="UQ320"/>
      <c r="UR320"/>
      <c r="US320"/>
      <c r="UT320"/>
      <c r="UU320"/>
      <c r="UV320"/>
      <c r="UW320"/>
      <c r="UX320"/>
      <c r="UY320"/>
      <c r="UZ320"/>
      <c r="VA320"/>
      <c r="VB320"/>
      <c r="VC320"/>
      <c r="VD320"/>
      <c r="VE320"/>
      <c r="VF320"/>
      <c r="VG320"/>
      <c r="VH320"/>
      <c r="VI320"/>
      <c r="VJ320"/>
      <c r="VK320"/>
      <c r="VL320"/>
      <c r="VM320"/>
      <c r="VN320"/>
      <c r="VO320"/>
      <c r="VP320"/>
      <c r="VQ320"/>
      <c r="VR320"/>
      <c r="VS320"/>
      <c r="VT320"/>
      <c r="VU320"/>
      <c r="VV320"/>
      <c r="VW320"/>
      <c r="VX320"/>
      <c r="VY320"/>
      <c r="VZ320"/>
      <c r="WA320"/>
      <c r="WB320"/>
      <c r="WC320"/>
      <c r="WD320"/>
      <c r="WE320"/>
      <c r="WF320"/>
      <c r="WG320"/>
      <c r="WH320"/>
      <c r="WI320"/>
      <c r="WJ320"/>
      <c r="WK320"/>
      <c r="WL320"/>
      <c r="WM320"/>
      <c r="WN320"/>
      <c r="WO320"/>
      <c r="WP320"/>
      <c r="WQ320"/>
      <c r="WR320"/>
      <c r="WS320"/>
      <c r="WT320"/>
      <c r="WU320"/>
      <c r="WV320"/>
      <c r="WW320"/>
      <c r="WX320"/>
      <c r="WY320"/>
      <c r="WZ320"/>
      <c r="XA320"/>
      <c r="XB320"/>
      <c r="XC320"/>
      <c r="XD320"/>
      <c r="XE320"/>
      <c r="XF320"/>
      <c r="XG320"/>
      <c r="XH320"/>
      <c r="XI320"/>
      <c r="XJ320"/>
      <c r="XK320"/>
      <c r="XL320"/>
      <c r="XM320"/>
      <c r="XN320"/>
      <c r="XO320"/>
      <c r="XP320"/>
      <c r="XQ320"/>
      <c r="XR320"/>
      <c r="XS320"/>
      <c r="XT320"/>
      <c r="XU320"/>
      <c r="XV320"/>
      <c r="XW320"/>
      <c r="XX320"/>
      <c r="XY320"/>
      <c r="XZ320"/>
      <c r="YA320"/>
      <c r="YB320"/>
      <c r="YC320"/>
      <c r="YD320"/>
      <c r="YE320"/>
      <c r="YF320"/>
      <c r="YG320"/>
      <c r="YH320"/>
      <c r="YI320"/>
      <c r="YJ320"/>
      <c r="YK320"/>
      <c r="YL320"/>
      <c r="YM320"/>
      <c r="YN320"/>
      <c r="YO320"/>
      <c r="YP320"/>
      <c r="YQ320"/>
      <c r="YR320"/>
      <c r="YS320"/>
      <c r="YT320"/>
      <c r="YU320"/>
      <c r="YV320"/>
      <c r="YW320"/>
      <c r="YX320"/>
      <c r="YY320"/>
      <c r="YZ320"/>
      <c r="ZA320"/>
      <c r="ZB320"/>
      <c r="ZC320"/>
      <c r="ZD320"/>
      <c r="ZE320"/>
      <c r="ZF320"/>
      <c r="ZG320"/>
      <c r="ZH320"/>
      <c r="ZI320"/>
      <c r="ZJ320"/>
      <c r="ZK320"/>
      <c r="ZL320"/>
      <c r="ZM320"/>
      <c r="ZN320"/>
      <c r="ZO320"/>
      <c r="ZP320"/>
      <c r="ZQ320"/>
      <c r="ZR320"/>
      <c r="ZS320"/>
      <c r="ZT320"/>
      <c r="ZU320"/>
      <c r="ZV320"/>
      <c r="ZW320"/>
      <c r="ZX320"/>
      <c r="ZY320"/>
      <c r="ZZ320"/>
      <c r="AAA320"/>
      <c r="AAB320"/>
      <c r="AAC320"/>
      <c r="AAD320"/>
      <c r="AAE320"/>
      <c r="AAF320"/>
      <c r="AAG320"/>
      <c r="AAH320"/>
      <c r="AAI320"/>
      <c r="AAJ320"/>
      <c r="AAK320"/>
      <c r="AAL320"/>
      <c r="AAM320"/>
      <c r="AAN320"/>
      <c r="AAO320"/>
      <c r="AAP320"/>
      <c r="AAQ320"/>
      <c r="AAR320"/>
      <c r="AAS320"/>
      <c r="AAT320"/>
      <c r="AAU320"/>
      <c r="AAV320"/>
      <c r="AAW320"/>
      <c r="AAX320"/>
      <c r="AAY320"/>
      <c r="AAZ320"/>
      <c r="ABA320"/>
      <c r="ABB320"/>
      <c r="ABC320"/>
      <c r="ABD320"/>
      <c r="ABE320"/>
      <c r="ABF320"/>
      <c r="ABG320"/>
      <c r="ABH320"/>
      <c r="ABI320"/>
      <c r="ABJ320"/>
      <c r="ABK320"/>
      <c r="ABL320"/>
      <c r="ABM320"/>
      <c r="ABN320"/>
      <c r="ABO320"/>
      <c r="ABP320"/>
      <c r="ABQ320"/>
      <c r="ABR320"/>
      <c r="ABS320"/>
      <c r="ABT320"/>
      <c r="ABU320"/>
      <c r="ABV320"/>
      <c r="ABW320"/>
      <c r="ABX320"/>
      <c r="ABY320"/>
      <c r="ABZ320"/>
      <c r="ACA320"/>
      <c r="ACB320"/>
      <c r="ACC320"/>
      <c r="ACD320"/>
      <c r="ACE320"/>
      <c r="ACF320"/>
      <c r="ACG320"/>
      <c r="ACH320"/>
      <c r="ACI320"/>
      <c r="ACJ320"/>
      <c r="ACK320"/>
      <c r="ACL320"/>
      <c r="ACM320"/>
      <c r="ACN320"/>
      <c r="ACO320"/>
      <c r="ACP320"/>
      <c r="ACQ320"/>
      <c r="ACR320"/>
      <c r="ACS320"/>
      <c r="ACT320"/>
      <c r="ACU320"/>
      <c r="ACV320"/>
      <c r="ACW320"/>
      <c r="ACX320"/>
      <c r="ACY320"/>
      <c r="ACZ320"/>
      <c r="ADA320"/>
      <c r="ADB320"/>
      <c r="ADC320"/>
      <c r="ADD320"/>
      <c r="ADE320"/>
      <c r="ADF320"/>
      <c r="ADG320"/>
      <c r="ADH320"/>
      <c r="ADI320"/>
      <c r="ADJ320"/>
      <c r="ADK320"/>
      <c r="ADL320"/>
      <c r="ADM320"/>
      <c r="ADN320"/>
      <c r="ADO320"/>
      <c r="ADP320"/>
      <c r="ADQ320"/>
      <c r="ADR320"/>
      <c r="ADS320"/>
      <c r="ADT320"/>
      <c r="ADU320"/>
      <c r="ADV320"/>
      <c r="ADW320"/>
      <c r="ADX320"/>
      <c r="ADY320"/>
      <c r="ADZ320"/>
      <c r="AEA320"/>
      <c r="AEB320"/>
      <c r="AEC320"/>
      <c r="AED320"/>
      <c r="AEE320"/>
      <c r="AEF320"/>
      <c r="AEG320"/>
      <c r="AEH320"/>
      <c r="AEI320"/>
      <c r="AEJ320"/>
      <c r="AEK320"/>
      <c r="AEL320"/>
      <c r="AEM320"/>
      <c r="AEN320"/>
      <c r="AEO320"/>
      <c r="AEP320"/>
      <c r="AEQ320"/>
      <c r="AER320"/>
      <c r="AES320"/>
      <c r="AET320"/>
      <c r="AEU320"/>
      <c r="AEV320"/>
      <c r="AEW320"/>
      <c r="AEX320"/>
      <c r="AEY320"/>
      <c r="AEZ320"/>
      <c r="AFA320"/>
      <c r="AFB320"/>
      <c r="AFC320"/>
      <c r="AFD320"/>
      <c r="AFE320"/>
      <c r="AFF320"/>
      <c r="AFG320"/>
      <c r="AFH320"/>
      <c r="AFI320"/>
      <c r="AFJ320"/>
      <c r="AFK320"/>
      <c r="AFL320"/>
      <c r="AFM320"/>
      <c r="AFN320"/>
      <c r="AFO320"/>
      <c r="AFP320"/>
      <c r="AFQ320"/>
      <c r="AFR320"/>
      <c r="AFS320"/>
      <c r="AFT320"/>
      <c r="AFU320"/>
      <c r="AFV320"/>
      <c r="AFW320"/>
      <c r="AFX320"/>
      <c r="AFY320"/>
      <c r="AFZ320"/>
      <c r="AGA320"/>
      <c r="AGB320"/>
      <c r="AGC320"/>
      <c r="AGD320"/>
      <c r="AGE320"/>
      <c r="AGF320"/>
      <c r="AGG320"/>
      <c r="AGH320"/>
      <c r="AGI320"/>
      <c r="AGJ320"/>
      <c r="AGK320"/>
      <c r="AGL320"/>
      <c r="AGM320"/>
      <c r="AGN320"/>
      <c r="AGO320"/>
      <c r="AGP320"/>
      <c r="AGQ320"/>
      <c r="AGR320"/>
      <c r="AGS320"/>
      <c r="AGT320"/>
      <c r="AGU320"/>
      <c r="AGV320"/>
      <c r="AGW320"/>
      <c r="AGX320"/>
      <c r="AGY320"/>
      <c r="AGZ320"/>
      <c r="AHA320"/>
      <c r="AHB320"/>
      <c r="AHC320"/>
      <c r="AHD320"/>
      <c r="AHE320"/>
      <c r="AHF320"/>
      <c r="AHG320"/>
      <c r="AHH320"/>
      <c r="AHI320"/>
      <c r="AHJ320"/>
      <c r="AHK320"/>
      <c r="AHL320"/>
      <c r="AHM320"/>
      <c r="AHN320"/>
      <c r="AHO320"/>
      <c r="AHP320"/>
      <c r="AHQ320"/>
      <c r="AHR320"/>
      <c r="AHS320"/>
      <c r="AHT320"/>
      <c r="AHU320"/>
      <c r="AHV320"/>
      <c r="AHW320"/>
      <c r="AHX320"/>
      <c r="AHY320"/>
      <c r="AHZ320"/>
      <c r="AIA320"/>
      <c r="AIB320"/>
      <c r="AIC320"/>
      <c r="AID320"/>
      <c r="AIE320"/>
      <c r="AIF320"/>
      <c r="AIG320"/>
      <c r="AIH320"/>
      <c r="AII320"/>
      <c r="AIJ320"/>
      <c r="AIK320"/>
      <c r="AIL320"/>
      <c r="AIM320"/>
      <c r="AIN320"/>
      <c r="AIO320"/>
      <c r="AIP320"/>
      <c r="AIQ320"/>
      <c r="AIR320"/>
      <c r="AIS320"/>
      <c r="AIT320"/>
      <c r="AIU320"/>
      <c r="AIV320"/>
      <c r="AIW320"/>
      <c r="AIX320"/>
      <c r="AIY320"/>
      <c r="AIZ320"/>
      <c r="AJA320"/>
      <c r="AJB320"/>
      <c r="AJC320"/>
      <c r="AJD320"/>
      <c r="AJE320"/>
      <c r="AJF320"/>
      <c r="AJG320"/>
      <c r="AJH320"/>
      <c r="AJI320"/>
      <c r="AJJ320"/>
      <c r="AJK320"/>
      <c r="AJL320"/>
      <c r="AJM320"/>
      <c r="AJN320"/>
      <c r="AJO320"/>
      <c r="AJP320"/>
      <c r="AJQ320"/>
      <c r="AJR320"/>
      <c r="AJS320"/>
      <c r="AJT320"/>
      <c r="AJU320"/>
      <c r="AJV320"/>
      <c r="AJW320"/>
      <c r="AJX320"/>
      <c r="AJY320"/>
      <c r="AJZ320"/>
      <c r="AKA320"/>
      <c r="AKB320"/>
      <c r="AKC320"/>
      <c r="AKD320"/>
      <c r="AKE320"/>
      <c r="AKF320"/>
      <c r="AKG320"/>
      <c r="AKH320"/>
      <c r="AKI320"/>
      <c r="AKJ320"/>
      <c r="AKK320"/>
      <c r="AKL320"/>
      <c r="AKM320"/>
      <c r="AKN320"/>
      <c r="AKO320"/>
      <c r="AKP320"/>
      <c r="AKQ320"/>
      <c r="AKR320"/>
      <c r="AKS320"/>
      <c r="AKT320"/>
      <c r="AKU320"/>
      <c r="AKV320"/>
      <c r="AKW320"/>
      <c r="AKX320"/>
      <c r="AKY320"/>
      <c r="AKZ320"/>
      <c r="ALA320"/>
      <c r="ALB320"/>
      <c r="ALC320"/>
      <c r="ALD320"/>
      <c r="ALE320"/>
      <c r="ALF320"/>
      <c r="ALG320"/>
      <c r="ALH320"/>
      <c r="ALI320"/>
      <c r="ALJ320"/>
      <c r="ALK320"/>
      <c r="ALL320"/>
      <c r="ALM320"/>
      <c r="ALN320"/>
      <c r="ALO320"/>
      <c r="ALP320"/>
      <c r="ALQ320"/>
      <c r="ALR320"/>
      <c r="ALS320"/>
      <c r="ALT320"/>
      <c r="ALU320"/>
      <c r="ALV320"/>
      <c r="ALW320"/>
      <c r="ALX320"/>
      <c r="ALY320"/>
      <c r="ALZ320"/>
      <c r="AMA320"/>
      <c r="AMB320"/>
      <c r="AMC320"/>
      <c r="AMD320"/>
      <c r="AME320"/>
      <c r="AMF320"/>
      <c r="AMG320"/>
    </row>
    <row r="321" spans="1:1021" ht="24.75" customHeight="1" x14ac:dyDescent="0.2"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  <c r="IT321"/>
      <c r="IU321"/>
      <c r="IV321"/>
      <c r="IW321"/>
      <c r="IX321"/>
      <c r="IY321"/>
      <c r="IZ321"/>
      <c r="JA321"/>
      <c r="JB321"/>
      <c r="JC321"/>
      <c r="JD321"/>
      <c r="JE321"/>
      <c r="JF321"/>
      <c r="JG321"/>
      <c r="JH321"/>
      <c r="JI321"/>
      <c r="JJ321"/>
      <c r="JK321"/>
      <c r="JL321"/>
      <c r="JM321"/>
      <c r="JN321"/>
      <c r="JO321"/>
      <c r="JP321"/>
      <c r="JQ321"/>
      <c r="JR321"/>
      <c r="JS321"/>
      <c r="JT321"/>
      <c r="JU321"/>
      <c r="JV321"/>
      <c r="JW321"/>
      <c r="JX321"/>
      <c r="JY321"/>
      <c r="JZ321"/>
      <c r="KA321"/>
      <c r="KB321"/>
      <c r="KC321"/>
      <c r="KD321"/>
      <c r="KE321"/>
      <c r="KF321"/>
      <c r="KG321"/>
      <c r="KH321"/>
      <c r="KI321"/>
      <c r="KJ321"/>
      <c r="KK321"/>
      <c r="KL321"/>
      <c r="KM321"/>
      <c r="KN321"/>
      <c r="KO321"/>
      <c r="KP321"/>
      <c r="KQ321"/>
      <c r="KR321"/>
      <c r="KS321"/>
      <c r="KT321"/>
      <c r="KU321"/>
      <c r="KV321"/>
      <c r="KW321"/>
      <c r="KX321"/>
      <c r="KY321"/>
      <c r="KZ321"/>
      <c r="LA321"/>
      <c r="LB321"/>
      <c r="LC321"/>
      <c r="LD321"/>
      <c r="LE321"/>
      <c r="LF321"/>
      <c r="LG321"/>
      <c r="LH321"/>
      <c r="LI321"/>
      <c r="LJ321"/>
      <c r="LK321"/>
      <c r="LL321"/>
      <c r="LM321"/>
      <c r="LN321"/>
      <c r="LO321"/>
      <c r="LP321"/>
      <c r="LQ321"/>
      <c r="LR321"/>
      <c r="LS321"/>
      <c r="LT321"/>
      <c r="LU321"/>
      <c r="LV321"/>
      <c r="LW321"/>
      <c r="LX321"/>
      <c r="LY321"/>
      <c r="LZ321"/>
      <c r="MA321"/>
      <c r="MB321"/>
      <c r="MC321"/>
      <c r="MD321"/>
      <c r="ME321"/>
      <c r="MF321"/>
      <c r="MG321"/>
      <c r="MH321"/>
      <c r="MI321"/>
      <c r="MJ321"/>
      <c r="MK321"/>
      <c r="ML321"/>
      <c r="MM321"/>
      <c r="MN321"/>
      <c r="MO321"/>
      <c r="MP321"/>
      <c r="MQ321"/>
      <c r="MR321"/>
      <c r="MS321"/>
      <c r="MT321"/>
      <c r="MU321"/>
      <c r="MV321"/>
      <c r="MW321"/>
      <c r="MX321"/>
      <c r="MY321"/>
      <c r="MZ321"/>
      <c r="NA321"/>
      <c r="NB321"/>
      <c r="NC321"/>
      <c r="ND321"/>
      <c r="NE321"/>
      <c r="NF321"/>
      <c r="NG321"/>
      <c r="NH321"/>
      <c r="NI321"/>
      <c r="NJ321"/>
      <c r="NK321"/>
      <c r="NL321"/>
      <c r="NM321"/>
      <c r="NN321"/>
      <c r="NO321"/>
      <c r="NP321"/>
      <c r="NQ321"/>
      <c r="NR321"/>
      <c r="NS321"/>
      <c r="NT321"/>
      <c r="NU321"/>
      <c r="NV321"/>
      <c r="NW321"/>
      <c r="NX321"/>
      <c r="NY321"/>
      <c r="NZ321"/>
      <c r="OA321"/>
      <c r="OB321"/>
      <c r="OC321"/>
      <c r="OD321"/>
      <c r="OE321"/>
      <c r="OF321"/>
      <c r="OG321"/>
      <c r="OH321"/>
      <c r="OI321"/>
      <c r="OJ321"/>
      <c r="OK321"/>
      <c r="OL321"/>
      <c r="OM321"/>
      <c r="ON321"/>
      <c r="OO321"/>
      <c r="OP321"/>
      <c r="OQ321"/>
      <c r="OR321"/>
      <c r="OS321"/>
      <c r="OT321"/>
      <c r="OU321"/>
      <c r="OV321"/>
      <c r="OW321"/>
      <c r="OX321"/>
      <c r="OY321"/>
      <c r="OZ321"/>
      <c r="PA321"/>
      <c r="PB321"/>
      <c r="PC321"/>
      <c r="PD321"/>
      <c r="PE321"/>
      <c r="PF321"/>
      <c r="PG321"/>
      <c r="PH321"/>
      <c r="PI321"/>
      <c r="PJ321"/>
      <c r="PK321"/>
      <c r="PL321"/>
      <c r="PM321"/>
      <c r="PN321"/>
      <c r="PO321"/>
      <c r="PP321"/>
      <c r="PQ321"/>
      <c r="PR321"/>
      <c r="PS321"/>
      <c r="PT321"/>
      <c r="PU321"/>
      <c r="PV321"/>
      <c r="PW321"/>
      <c r="PX321"/>
      <c r="PY321"/>
      <c r="PZ321"/>
      <c r="QA321"/>
      <c r="QB321"/>
      <c r="QC321"/>
      <c r="QD321"/>
      <c r="QE321"/>
      <c r="QF321"/>
      <c r="QG321"/>
      <c r="QH321"/>
      <c r="QI321"/>
      <c r="QJ321"/>
      <c r="QK321"/>
      <c r="QL321"/>
      <c r="QM321"/>
      <c r="QN321"/>
      <c r="QO321"/>
      <c r="QP321"/>
      <c r="QQ321"/>
      <c r="QR321"/>
      <c r="QS321"/>
      <c r="QT321"/>
      <c r="QU321"/>
      <c r="QV321"/>
      <c r="QW321"/>
      <c r="QX321"/>
      <c r="QY321"/>
      <c r="QZ321"/>
      <c r="RA321"/>
      <c r="RB321"/>
      <c r="RC321"/>
      <c r="RD321"/>
      <c r="RE321"/>
      <c r="RF321"/>
      <c r="RG321"/>
      <c r="RH321"/>
      <c r="RI321"/>
      <c r="RJ321"/>
      <c r="RK321"/>
      <c r="RL321"/>
      <c r="RM321"/>
      <c r="RN321"/>
      <c r="RO321"/>
      <c r="RP321"/>
      <c r="RQ321"/>
      <c r="RR321"/>
      <c r="RS321"/>
      <c r="RT321"/>
      <c r="RU321"/>
      <c r="RV321"/>
      <c r="RW321"/>
      <c r="RX321"/>
      <c r="RY321"/>
      <c r="RZ321"/>
      <c r="SA321"/>
      <c r="SB321"/>
      <c r="SC321"/>
      <c r="SD321"/>
      <c r="SE321"/>
      <c r="SF321"/>
      <c r="SG321"/>
      <c r="SH321"/>
      <c r="SI321"/>
      <c r="SJ321"/>
      <c r="SK321"/>
      <c r="SL321"/>
      <c r="SM321"/>
      <c r="SN321"/>
      <c r="SO321"/>
      <c r="SP321"/>
      <c r="SQ321"/>
      <c r="SR321"/>
      <c r="SS321"/>
      <c r="ST321"/>
      <c r="SU321"/>
      <c r="SV321"/>
      <c r="SW321"/>
      <c r="SX321"/>
      <c r="SY321"/>
      <c r="SZ321"/>
      <c r="TA321"/>
      <c r="TB321"/>
      <c r="TC321"/>
      <c r="TD321"/>
      <c r="TE321"/>
      <c r="TF321"/>
      <c r="TG321"/>
      <c r="TH321"/>
      <c r="TI321"/>
      <c r="TJ321"/>
      <c r="TK321"/>
      <c r="TL321"/>
      <c r="TM321"/>
      <c r="TN321"/>
      <c r="TO321"/>
      <c r="TP321"/>
      <c r="TQ321"/>
      <c r="TR321"/>
      <c r="TS321"/>
      <c r="TT321"/>
      <c r="TU321"/>
      <c r="TV321"/>
      <c r="TW321"/>
      <c r="TX321"/>
      <c r="TY321"/>
      <c r="TZ321"/>
      <c r="UA321"/>
      <c r="UB321"/>
      <c r="UC321"/>
      <c r="UD321"/>
      <c r="UE321"/>
      <c r="UF321"/>
      <c r="UG321"/>
      <c r="UH321"/>
      <c r="UI321"/>
      <c r="UJ321"/>
      <c r="UK321"/>
      <c r="UL321"/>
      <c r="UM321"/>
      <c r="UN321"/>
      <c r="UO321"/>
      <c r="UP321"/>
      <c r="UQ321"/>
      <c r="UR321"/>
      <c r="US321"/>
      <c r="UT321"/>
      <c r="UU321"/>
      <c r="UV321"/>
      <c r="UW321"/>
      <c r="UX321"/>
      <c r="UY321"/>
      <c r="UZ321"/>
      <c r="VA321"/>
      <c r="VB321"/>
      <c r="VC321"/>
      <c r="VD321"/>
      <c r="VE321"/>
      <c r="VF321"/>
      <c r="VG321"/>
      <c r="VH321"/>
      <c r="VI321"/>
      <c r="VJ321"/>
      <c r="VK321"/>
      <c r="VL321"/>
      <c r="VM321"/>
      <c r="VN321"/>
      <c r="VO321"/>
      <c r="VP321"/>
      <c r="VQ321"/>
      <c r="VR321"/>
      <c r="VS321"/>
      <c r="VT321"/>
      <c r="VU321"/>
      <c r="VV321"/>
      <c r="VW321"/>
      <c r="VX321"/>
      <c r="VY321"/>
      <c r="VZ321"/>
      <c r="WA321"/>
      <c r="WB321"/>
      <c r="WC321"/>
      <c r="WD321"/>
      <c r="WE321"/>
      <c r="WF321"/>
      <c r="WG321"/>
      <c r="WH321"/>
      <c r="WI321"/>
      <c r="WJ321"/>
      <c r="WK321"/>
      <c r="WL321"/>
      <c r="WM321"/>
      <c r="WN321"/>
      <c r="WO321"/>
      <c r="WP321"/>
      <c r="WQ321"/>
      <c r="WR321"/>
      <c r="WS321"/>
      <c r="WT321"/>
      <c r="WU321"/>
      <c r="WV321"/>
      <c r="WW321"/>
      <c r="WX321"/>
      <c r="WY321"/>
      <c r="WZ321"/>
      <c r="XA321"/>
      <c r="XB321"/>
      <c r="XC321"/>
      <c r="XD321"/>
      <c r="XE321"/>
      <c r="XF321"/>
      <c r="XG321"/>
      <c r="XH321"/>
      <c r="XI321"/>
      <c r="XJ321"/>
      <c r="XK321"/>
      <c r="XL321"/>
      <c r="XM321"/>
      <c r="XN321"/>
      <c r="XO321"/>
      <c r="XP321"/>
      <c r="XQ321"/>
      <c r="XR321"/>
      <c r="XS321"/>
      <c r="XT321"/>
      <c r="XU321"/>
      <c r="XV321"/>
      <c r="XW321"/>
      <c r="XX321"/>
      <c r="XY321"/>
      <c r="XZ321"/>
      <c r="YA321"/>
      <c r="YB321"/>
      <c r="YC321"/>
      <c r="YD321"/>
      <c r="YE321"/>
      <c r="YF321"/>
      <c r="YG321"/>
      <c r="YH321"/>
      <c r="YI321"/>
      <c r="YJ321"/>
      <c r="YK321"/>
      <c r="YL321"/>
      <c r="YM321"/>
      <c r="YN321"/>
      <c r="YO321"/>
      <c r="YP321"/>
      <c r="YQ321"/>
      <c r="YR321"/>
      <c r="YS321"/>
      <c r="YT321"/>
      <c r="YU321"/>
      <c r="YV321"/>
      <c r="YW321"/>
      <c r="YX321"/>
      <c r="YY321"/>
      <c r="YZ321"/>
      <c r="ZA321"/>
      <c r="ZB321"/>
      <c r="ZC321"/>
      <c r="ZD321"/>
      <c r="ZE321"/>
      <c r="ZF321"/>
      <c r="ZG321"/>
      <c r="ZH321"/>
      <c r="ZI321"/>
      <c r="ZJ321"/>
      <c r="ZK321"/>
      <c r="ZL321"/>
      <c r="ZM321"/>
      <c r="ZN321"/>
      <c r="ZO321"/>
      <c r="ZP321"/>
      <c r="ZQ321"/>
      <c r="ZR321"/>
      <c r="ZS321"/>
      <c r="ZT321"/>
      <c r="ZU321"/>
      <c r="ZV321"/>
      <c r="ZW321"/>
      <c r="ZX321"/>
      <c r="ZY321"/>
      <c r="ZZ321"/>
      <c r="AAA321"/>
      <c r="AAB321"/>
      <c r="AAC321"/>
      <c r="AAD321"/>
      <c r="AAE321"/>
      <c r="AAF321"/>
      <c r="AAG321"/>
      <c r="AAH321"/>
      <c r="AAI321"/>
      <c r="AAJ321"/>
      <c r="AAK321"/>
      <c r="AAL321"/>
      <c r="AAM321"/>
      <c r="AAN321"/>
      <c r="AAO321"/>
      <c r="AAP321"/>
      <c r="AAQ321"/>
      <c r="AAR321"/>
      <c r="AAS321"/>
      <c r="AAT321"/>
      <c r="AAU321"/>
      <c r="AAV321"/>
      <c r="AAW321"/>
      <c r="AAX321"/>
      <c r="AAY321"/>
      <c r="AAZ321"/>
      <c r="ABA321"/>
      <c r="ABB321"/>
      <c r="ABC321"/>
      <c r="ABD321"/>
      <c r="ABE321"/>
      <c r="ABF321"/>
      <c r="ABG321"/>
      <c r="ABH321"/>
      <c r="ABI321"/>
      <c r="ABJ321"/>
      <c r="ABK321"/>
      <c r="ABL321"/>
      <c r="ABM321"/>
      <c r="ABN321"/>
      <c r="ABO321"/>
      <c r="ABP321"/>
      <c r="ABQ321"/>
      <c r="ABR321"/>
      <c r="ABS321"/>
      <c r="ABT321"/>
      <c r="ABU321"/>
      <c r="ABV321"/>
      <c r="ABW321"/>
      <c r="ABX321"/>
      <c r="ABY321"/>
      <c r="ABZ321"/>
      <c r="ACA321"/>
      <c r="ACB321"/>
      <c r="ACC321"/>
      <c r="ACD321"/>
      <c r="ACE321"/>
      <c r="ACF321"/>
      <c r="ACG321"/>
      <c r="ACH321"/>
      <c r="ACI321"/>
      <c r="ACJ321"/>
      <c r="ACK321"/>
      <c r="ACL321"/>
      <c r="ACM321"/>
      <c r="ACN321"/>
      <c r="ACO321"/>
      <c r="ACP321"/>
      <c r="ACQ321"/>
      <c r="ACR321"/>
      <c r="ACS321"/>
      <c r="ACT321"/>
      <c r="ACU321"/>
      <c r="ACV321"/>
      <c r="ACW321"/>
      <c r="ACX321"/>
      <c r="ACY321"/>
      <c r="ACZ321"/>
      <c r="ADA321"/>
      <c r="ADB321"/>
      <c r="ADC321"/>
      <c r="ADD321"/>
      <c r="ADE321"/>
      <c r="ADF321"/>
      <c r="ADG321"/>
      <c r="ADH321"/>
      <c r="ADI321"/>
      <c r="ADJ321"/>
      <c r="ADK321"/>
      <c r="ADL321"/>
      <c r="ADM321"/>
      <c r="ADN321"/>
      <c r="ADO321"/>
      <c r="ADP321"/>
      <c r="ADQ321"/>
      <c r="ADR321"/>
      <c r="ADS321"/>
      <c r="ADT321"/>
      <c r="ADU321"/>
      <c r="ADV321"/>
      <c r="ADW321"/>
      <c r="ADX321"/>
      <c r="ADY321"/>
      <c r="ADZ321"/>
      <c r="AEA321"/>
      <c r="AEB321"/>
      <c r="AEC321"/>
      <c r="AED321"/>
      <c r="AEE321"/>
      <c r="AEF321"/>
      <c r="AEG321"/>
      <c r="AEH321"/>
      <c r="AEI321"/>
      <c r="AEJ321"/>
      <c r="AEK321"/>
      <c r="AEL321"/>
      <c r="AEM321"/>
      <c r="AEN321"/>
      <c r="AEO321"/>
      <c r="AEP321"/>
      <c r="AEQ321"/>
      <c r="AER321"/>
      <c r="AES321"/>
      <c r="AET321"/>
      <c r="AEU321"/>
      <c r="AEV321"/>
      <c r="AEW321"/>
      <c r="AEX321"/>
      <c r="AEY321"/>
      <c r="AEZ321"/>
      <c r="AFA321"/>
      <c r="AFB321"/>
      <c r="AFC321"/>
      <c r="AFD321"/>
      <c r="AFE321"/>
      <c r="AFF321"/>
      <c r="AFG321"/>
      <c r="AFH321"/>
      <c r="AFI321"/>
      <c r="AFJ321"/>
      <c r="AFK321"/>
      <c r="AFL321"/>
      <c r="AFM321"/>
      <c r="AFN321"/>
      <c r="AFO321"/>
      <c r="AFP321"/>
      <c r="AFQ321"/>
      <c r="AFR321"/>
      <c r="AFS321"/>
      <c r="AFT321"/>
      <c r="AFU321"/>
      <c r="AFV321"/>
      <c r="AFW321"/>
      <c r="AFX321"/>
      <c r="AFY321"/>
      <c r="AFZ321"/>
      <c r="AGA321"/>
      <c r="AGB321"/>
      <c r="AGC321"/>
      <c r="AGD321"/>
      <c r="AGE321"/>
      <c r="AGF321"/>
      <c r="AGG321"/>
      <c r="AGH321"/>
      <c r="AGI321"/>
      <c r="AGJ321"/>
      <c r="AGK321"/>
      <c r="AGL321"/>
      <c r="AGM321"/>
      <c r="AGN321"/>
      <c r="AGO321"/>
      <c r="AGP321"/>
      <c r="AGQ321"/>
      <c r="AGR321"/>
      <c r="AGS321"/>
      <c r="AGT321"/>
      <c r="AGU321"/>
      <c r="AGV321"/>
      <c r="AGW321"/>
      <c r="AGX321"/>
      <c r="AGY321"/>
      <c r="AGZ321"/>
      <c r="AHA321"/>
      <c r="AHB321"/>
      <c r="AHC321"/>
      <c r="AHD321"/>
      <c r="AHE321"/>
      <c r="AHF321"/>
      <c r="AHG321"/>
      <c r="AHH321"/>
      <c r="AHI321"/>
      <c r="AHJ321"/>
      <c r="AHK321"/>
      <c r="AHL321"/>
      <c r="AHM321"/>
      <c r="AHN321"/>
      <c r="AHO321"/>
      <c r="AHP321"/>
      <c r="AHQ321"/>
      <c r="AHR321"/>
      <c r="AHS321"/>
      <c r="AHT321"/>
      <c r="AHU321"/>
      <c r="AHV321"/>
      <c r="AHW321"/>
      <c r="AHX321"/>
      <c r="AHY321"/>
      <c r="AHZ321"/>
      <c r="AIA321"/>
      <c r="AIB321"/>
      <c r="AIC321"/>
      <c r="AID321"/>
      <c r="AIE321"/>
      <c r="AIF321"/>
      <c r="AIG321"/>
      <c r="AIH321"/>
      <c r="AII321"/>
      <c r="AIJ321"/>
      <c r="AIK321"/>
      <c r="AIL321"/>
      <c r="AIM321"/>
      <c r="AIN321"/>
      <c r="AIO321"/>
      <c r="AIP321"/>
      <c r="AIQ321"/>
      <c r="AIR321"/>
      <c r="AIS321"/>
      <c r="AIT321"/>
      <c r="AIU321"/>
      <c r="AIV321"/>
      <c r="AIW321"/>
      <c r="AIX321"/>
      <c r="AIY321"/>
      <c r="AIZ321"/>
      <c r="AJA321"/>
      <c r="AJB321"/>
      <c r="AJC321"/>
      <c r="AJD321"/>
      <c r="AJE321"/>
      <c r="AJF321"/>
      <c r="AJG321"/>
      <c r="AJH321"/>
      <c r="AJI321"/>
      <c r="AJJ321"/>
      <c r="AJK321"/>
      <c r="AJL321"/>
      <c r="AJM321"/>
      <c r="AJN321"/>
      <c r="AJO321"/>
      <c r="AJP321"/>
      <c r="AJQ321"/>
      <c r="AJR321"/>
      <c r="AJS321"/>
      <c r="AJT321"/>
      <c r="AJU321"/>
      <c r="AJV321"/>
      <c r="AJW321"/>
      <c r="AJX321"/>
      <c r="AJY321"/>
      <c r="AJZ321"/>
      <c r="AKA321"/>
      <c r="AKB321"/>
      <c r="AKC321"/>
      <c r="AKD321"/>
      <c r="AKE321"/>
      <c r="AKF321"/>
      <c r="AKG321"/>
      <c r="AKH321"/>
      <c r="AKI321"/>
      <c r="AKJ321"/>
      <c r="AKK321"/>
      <c r="AKL321"/>
      <c r="AKM321"/>
      <c r="AKN321"/>
      <c r="AKO321"/>
      <c r="AKP321"/>
      <c r="AKQ321"/>
      <c r="AKR321"/>
      <c r="AKS321"/>
      <c r="AKT321"/>
      <c r="AKU321"/>
      <c r="AKV321"/>
      <c r="AKW321"/>
      <c r="AKX321"/>
      <c r="AKY321"/>
      <c r="AKZ321"/>
      <c r="ALA321"/>
      <c r="ALB321"/>
      <c r="ALC321"/>
      <c r="ALD321"/>
      <c r="ALE321"/>
      <c r="ALF321"/>
      <c r="ALG321"/>
      <c r="ALH321"/>
      <c r="ALI321"/>
      <c r="ALJ321"/>
      <c r="ALK321"/>
      <c r="ALL321"/>
      <c r="ALM321"/>
      <c r="ALN321"/>
      <c r="ALO321"/>
      <c r="ALP321"/>
      <c r="ALQ321"/>
      <c r="ALR321"/>
      <c r="ALS321"/>
      <c r="ALT321"/>
      <c r="ALU321"/>
      <c r="ALV321"/>
      <c r="ALW321"/>
      <c r="ALX321"/>
      <c r="ALY321"/>
      <c r="ALZ321"/>
      <c r="AMA321"/>
      <c r="AMB321"/>
      <c r="AMC321"/>
      <c r="AMD321"/>
      <c r="AME321"/>
      <c r="AMF321"/>
      <c r="AMG321"/>
    </row>
    <row r="322" spans="1:1021" ht="24.75" customHeight="1" x14ac:dyDescent="0.2">
      <c r="A322" s="114"/>
      <c r="B322" s="48"/>
      <c r="C322" s="48"/>
      <c r="D322" s="117"/>
      <c r="E322" s="102"/>
      <c r="F322" s="102"/>
      <c r="G322" s="119"/>
      <c r="H322" s="120"/>
      <c r="I322" s="120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  <c r="IW322"/>
      <c r="IX322"/>
      <c r="IY322"/>
      <c r="IZ322"/>
      <c r="JA322"/>
      <c r="JB322"/>
      <c r="JC322"/>
      <c r="JD322"/>
      <c r="JE322"/>
      <c r="JF322"/>
      <c r="JG322"/>
      <c r="JH322"/>
      <c r="JI322"/>
      <c r="JJ322"/>
      <c r="JK322"/>
      <c r="JL322"/>
      <c r="JM322"/>
      <c r="JN322"/>
      <c r="JO322"/>
      <c r="JP322"/>
      <c r="JQ322"/>
      <c r="JR322"/>
      <c r="JS322"/>
      <c r="JT322"/>
      <c r="JU322"/>
      <c r="JV322"/>
      <c r="JW322"/>
      <c r="JX322"/>
      <c r="JY322"/>
      <c r="JZ322"/>
      <c r="KA322"/>
      <c r="KB322"/>
      <c r="KC322"/>
      <c r="KD322"/>
      <c r="KE322"/>
      <c r="KF322"/>
      <c r="KG322"/>
      <c r="KH322"/>
      <c r="KI322"/>
      <c r="KJ322"/>
      <c r="KK322"/>
      <c r="KL322"/>
      <c r="KM322"/>
      <c r="KN322"/>
      <c r="KO322"/>
      <c r="KP322"/>
      <c r="KQ322"/>
      <c r="KR322"/>
      <c r="KS322"/>
      <c r="KT322"/>
      <c r="KU322"/>
      <c r="KV322"/>
      <c r="KW322"/>
      <c r="KX322"/>
      <c r="KY322"/>
      <c r="KZ322"/>
      <c r="LA322"/>
      <c r="LB322"/>
      <c r="LC322"/>
      <c r="LD322"/>
      <c r="LE322"/>
      <c r="LF322"/>
      <c r="LG322"/>
      <c r="LH322"/>
      <c r="LI322"/>
      <c r="LJ322"/>
      <c r="LK322"/>
      <c r="LL322"/>
      <c r="LM322"/>
      <c r="LN322"/>
      <c r="LO322"/>
      <c r="LP322"/>
      <c r="LQ322"/>
      <c r="LR322"/>
      <c r="LS322"/>
      <c r="LT322"/>
      <c r="LU322"/>
      <c r="LV322"/>
      <c r="LW322"/>
      <c r="LX322"/>
      <c r="LY322"/>
      <c r="LZ322"/>
      <c r="MA322"/>
      <c r="MB322"/>
      <c r="MC322"/>
      <c r="MD322"/>
      <c r="ME322"/>
      <c r="MF322"/>
      <c r="MG322"/>
      <c r="MH322"/>
      <c r="MI322"/>
      <c r="MJ322"/>
      <c r="MK322"/>
      <c r="ML322"/>
      <c r="MM322"/>
      <c r="MN322"/>
      <c r="MO322"/>
      <c r="MP322"/>
      <c r="MQ322"/>
      <c r="MR322"/>
      <c r="MS322"/>
      <c r="MT322"/>
      <c r="MU322"/>
      <c r="MV322"/>
      <c r="MW322"/>
      <c r="MX322"/>
      <c r="MY322"/>
      <c r="MZ322"/>
      <c r="NA322"/>
      <c r="NB322"/>
      <c r="NC322"/>
      <c r="ND322"/>
      <c r="NE322"/>
      <c r="NF322"/>
      <c r="NG322"/>
      <c r="NH322"/>
      <c r="NI322"/>
      <c r="NJ322"/>
      <c r="NK322"/>
      <c r="NL322"/>
      <c r="NM322"/>
      <c r="NN322"/>
      <c r="NO322"/>
      <c r="NP322"/>
      <c r="NQ322"/>
      <c r="NR322"/>
      <c r="NS322"/>
      <c r="NT322"/>
      <c r="NU322"/>
      <c r="NV322"/>
      <c r="NW322"/>
      <c r="NX322"/>
      <c r="NY322"/>
      <c r="NZ322"/>
      <c r="OA322"/>
      <c r="OB322"/>
      <c r="OC322"/>
      <c r="OD322"/>
      <c r="OE322"/>
      <c r="OF322"/>
      <c r="OG322"/>
      <c r="OH322"/>
      <c r="OI322"/>
      <c r="OJ322"/>
      <c r="OK322"/>
      <c r="OL322"/>
      <c r="OM322"/>
      <c r="ON322"/>
      <c r="OO322"/>
      <c r="OP322"/>
      <c r="OQ322"/>
      <c r="OR322"/>
      <c r="OS322"/>
      <c r="OT322"/>
      <c r="OU322"/>
      <c r="OV322"/>
      <c r="OW322"/>
      <c r="OX322"/>
      <c r="OY322"/>
      <c r="OZ322"/>
      <c r="PA322"/>
      <c r="PB322"/>
      <c r="PC322"/>
      <c r="PD322"/>
      <c r="PE322"/>
      <c r="PF322"/>
      <c r="PG322"/>
      <c r="PH322"/>
      <c r="PI322"/>
      <c r="PJ322"/>
      <c r="PK322"/>
      <c r="PL322"/>
      <c r="PM322"/>
      <c r="PN322"/>
      <c r="PO322"/>
      <c r="PP322"/>
      <c r="PQ322"/>
      <c r="PR322"/>
      <c r="PS322"/>
      <c r="PT322"/>
      <c r="PU322"/>
      <c r="PV322"/>
      <c r="PW322"/>
      <c r="PX322"/>
      <c r="PY322"/>
      <c r="PZ322"/>
      <c r="QA322"/>
      <c r="QB322"/>
      <c r="QC322"/>
      <c r="QD322"/>
      <c r="QE322"/>
      <c r="QF322"/>
      <c r="QG322"/>
      <c r="QH322"/>
      <c r="QI322"/>
      <c r="QJ322"/>
      <c r="QK322"/>
      <c r="QL322"/>
      <c r="QM322"/>
      <c r="QN322"/>
      <c r="QO322"/>
      <c r="QP322"/>
      <c r="QQ322"/>
      <c r="QR322"/>
      <c r="QS322"/>
      <c r="QT322"/>
      <c r="QU322"/>
      <c r="QV322"/>
      <c r="QW322"/>
      <c r="QX322"/>
      <c r="QY322"/>
      <c r="QZ322"/>
      <c r="RA322"/>
      <c r="RB322"/>
      <c r="RC322"/>
      <c r="RD322"/>
      <c r="RE322"/>
      <c r="RF322"/>
      <c r="RG322"/>
      <c r="RH322"/>
      <c r="RI322"/>
      <c r="RJ322"/>
      <c r="RK322"/>
      <c r="RL322"/>
      <c r="RM322"/>
      <c r="RN322"/>
      <c r="RO322"/>
      <c r="RP322"/>
      <c r="RQ322"/>
      <c r="RR322"/>
      <c r="RS322"/>
      <c r="RT322"/>
      <c r="RU322"/>
      <c r="RV322"/>
      <c r="RW322"/>
      <c r="RX322"/>
      <c r="RY322"/>
      <c r="RZ322"/>
      <c r="SA322"/>
      <c r="SB322"/>
      <c r="SC322"/>
      <c r="SD322"/>
      <c r="SE322"/>
      <c r="SF322"/>
      <c r="SG322"/>
      <c r="SH322"/>
      <c r="SI322"/>
      <c r="SJ322"/>
      <c r="SK322"/>
      <c r="SL322"/>
      <c r="SM322"/>
      <c r="SN322"/>
      <c r="SO322"/>
      <c r="SP322"/>
      <c r="SQ322"/>
      <c r="SR322"/>
      <c r="SS322"/>
      <c r="ST322"/>
      <c r="SU322"/>
      <c r="SV322"/>
      <c r="SW322"/>
      <c r="SX322"/>
      <c r="SY322"/>
      <c r="SZ322"/>
      <c r="TA322"/>
      <c r="TB322"/>
      <c r="TC322"/>
      <c r="TD322"/>
      <c r="TE322"/>
      <c r="TF322"/>
      <c r="TG322"/>
      <c r="TH322"/>
      <c r="TI322"/>
      <c r="TJ322"/>
      <c r="TK322"/>
      <c r="TL322"/>
      <c r="TM322"/>
      <c r="TN322"/>
      <c r="TO322"/>
      <c r="TP322"/>
      <c r="TQ322"/>
      <c r="TR322"/>
      <c r="TS322"/>
      <c r="TT322"/>
      <c r="TU322"/>
      <c r="TV322"/>
      <c r="TW322"/>
      <c r="TX322"/>
      <c r="TY322"/>
      <c r="TZ322"/>
      <c r="UA322"/>
      <c r="UB322"/>
      <c r="UC322"/>
      <c r="UD322"/>
      <c r="UE322"/>
      <c r="UF322"/>
      <c r="UG322"/>
      <c r="UH322"/>
      <c r="UI322"/>
      <c r="UJ322"/>
      <c r="UK322"/>
      <c r="UL322"/>
      <c r="UM322"/>
      <c r="UN322"/>
      <c r="UO322"/>
      <c r="UP322"/>
      <c r="UQ322"/>
      <c r="UR322"/>
      <c r="US322"/>
      <c r="UT322"/>
      <c r="UU322"/>
      <c r="UV322"/>
      <c r="UW322"/>
      <c r="UX322"/>
      <c r="UY322"/>
      <c r="UZ322"/>
      <c r="VA322"/>
      <c r="VB322"/>
      <c r="VC322"/>
      <c r="VD322"/>
      <c r="VE322"/>
      <c r="VF322"/>
      <c r="VG322"/>
      <c r="VH322"/>
      <c r="VI322"/>
      <c r="VJ322"/>
      <c r="VK322"/>
      <c r="VL322"/>
      <c r="VM322"/>
      <c r="VN322"/>
      <c r="VO322"/>
      <c r="VP322"/>
      <c r="VQ322"/>
      <c r="VR322"/>
      <c r="VS322"/>
      <c r="VT322"/>
      <c r="VU322"/>
      <c r="VV322"/>
      <c r="VW322"/>
      <c r="VX322"/>
      <c r="VY322"/>
      <c r="VZ322"/>
      <c r="WA322"/>
      <c r="WB322"/>
      <c r="WC322"/>
      <c r="WD322"/>
      <c r="WE322"/>
      <c r="WF322"/>
      <c r="WG322"/>
      <c r="WH322"/>
      <c r="WI322"/>
      <c r="WJ322"/>
      <c r="WK322"/>
      <c r="WL322"/>
      <c r="WM322"/>
      <c r="WN322"/>
      <c r="WO322"/>
      <c r="WP322"/>
      <c r="WQ322"/>
      <c r="WR322"/>
      <c r="WS322"/>
      <c r="WT322"/>
      <c r="WU322"/>
      <c r="WV322"/>
      <c r="WW322"/>
      <c r="WX322"/>
      <c r="WY322"/>
      <c r="WZ322"/>
      <c r="XA322"/>
      <c r="XB322"/>
      <c r="XC322"/>
      <c r="XD322"/>
      <c r="XE322"/>
      <c r="XF322"/>
      <c r="XG322"/>
      <c r="XH322"/>
      <c r="XI322"/>
      <c r="XJ322"/>
      <c r="XK322"/>
      <c r="XL322"/>
      <c r="XM322"/>
      <c r="XN322"/>
      <c r="XO322"/>
      <c r="XP322"/>
      <c r="XQ322"/>
      <c r="XR322"/>
      <c r="XS322"/>
      <c r="XT322"/>
      <c r="XU322"/>
      <c r="XV322"/>
      <c r="XW322"/>
      <c r="XX322"/>
      <c r="XY322"/>
      <c r="XZ322"/>
      <c r="YA322"/>
      <c r="YB322"/>
      <c r="YC322"/>
      <c r="YD322"/>
      <c r="YE322"/>
      <c r="YF322"/>
      <c r="YG322"/>
      <c r="YH322"/>
      <c r="YI322"/>
      <c r="YJ322"/>
      <c r="YK322"/>
      <c r="YL322"/>
      <c r="YM322"/>
      <c r="YN322"/>
      <c r="YO322"/>
      <c r="YP322"/>
      <c r="YQ322"/>
      <c r="YR322"/>
      <c r="YS322"/>
      <c r="YT322"/>
      <c r="YU322"/>
      <c r="YV322"/>
      <c r="YW322"/>
      <c r="YX322"/>
      <c r="YY322"/>
      <c r="YZ322"/>
      <c r="ZA322"/>
      <c r="ZB322"/>
      <c r="ZC322"/>
      <c r="ZD322"/>
      <c r="ZE322"/>
      <c r="ZF322"/>
      <c r="ZG322"/>
      <c r="ZH322"/>
      <c r="ZI322"/>
      <c r="ZJ322"/>
      <c r="ZK322"/>
      <c r="ZL322"/>
      <c r="ZM322"/>
      <c r="ZN322"/>
      <c r="ZO322"/>
      <c r="ZP322"/>
      <c r="ZQ322"/>
      <c r="ZR322"/>
      <c r="ZS322"/>
      <c r="ZT322"/>
      <c r="ZU322"/>
      <c r="ZV322"/>
      <c r="ZW322"/>
      <c r="ZX322"/>
      <c r="ZY322"/>
      <c r="ZZ322"/>
      <c r="AAA322"/>
      <c r="AAB322"/>
      <c r="AAC322"/>
      <c r="AAD322"/>
      <c r="AAE322"/>
      <c r="AAF322"/>
      <c r="AAG322"/>
      <c r="AAH322"/>
      <c r="AAI322"/>
      <c r="AAJ322"/>
      <c r="AAK322"/>
      <c r="AAL322"/>
      <c r="AAM322"/>
      <c r="AAN322"/>
      <c r="AAO322"/>
      <c r="AAP322"/>
      <c r="AAQ322"/>
      <c r="AAR322"/>
      <c r="AAS322"/>
      <c r="AAT322"/>
      <c r="AAU322"/>
      <c r="AAV322"/>
      <c r="AAW322"/>
      <c r="AAX322"/>
      <c r="AAY322"/>
      <c r="AAZ322"/>
      <c r="ABA322"/>
      <c r="ABB322"/>
      <c r="ABC322"/>
      <c r="ABD322"/>
      <c r="ABE322"/>
      <c r="ABF322"/>
      <c r="ABG322"/>
      <c r="ABH322"/>
      <c r="ABI322"/>
      <c r="ABJ322"/>
      <c r="ABK322"/>
      <c r="ABL322"/>
      <c r="ABM322"/>
      <c r="ABN322"/>
      <c r="ABO322"/>
      <c r="ABP322"/>
      <c r="ABQ322"/>
      <c r="ABR322"/>
      <c r="ABS322"/>
      <c r="ABT322"/>
      <c r="ABU322"/>
      <c r="ABV322"/>
      <c r="ABW322"/>
      <c r="ABX322"/>
      <c r="ABY322"/>
      <c r="ABZ322"/>
      <c r="ACA322"/>
      <c r="ACB322"/>
      <c r="ACC322"/>
      <c r="ACD322"/>
      <c r="ACE322"/>
      <c r="ACF322"/>
      <c r="ACG322"/>
      <c r="ACH322"/>
      <c r="ACI322"/>
      <c r="ACJ322"/>
      <c r="ACK322"/>
      <c r="ACL322"/>
      <c r="ACM322"/>
      <c r="ACN322"/>
      <c r="ACO322"/>
      <c r="ACP322"/>
      <c r="ACQ322"/>
      <c r="ACR322"/>
      <c r="ACS322"/>
      <c r="ACT322"/>
      <c r="ACU322"/>
      <c r="ACV322"/>
      <c r="ACW322"/>
      <c r="ACX322"/>
      <c r="ACY322"/>
      <c r="ACZ322"/>
      <c r="ADA322"/>
      <c r="ADB322"/>
      <c r="ADC322"/>
      <c r="ADD322"/>
      <c r="ADE322"/>
      <c r="ADF322"/>
      <c r="ADG322"/>
      <c r="ADH322"/>
      <c r="ADI322"/>
      <c r="ADJ322"/>
      <c r="ADK322"/>
      <c r="ADL322"/>
      <c r="ADM322"/>
      <c r="ADN322"/>
      <c r="ADO322"/>
      <c r="ADP322"/>
      <c r="ADQ322"/>
      <c r="ADR322"/>
      <c r="ADS322"/>
      <c r="ADT322"/>
      <c r="ADU322"/>
      <c r="ADV322"/>
      <c r="ADW322"/>
      <c r="ADX322"/>
      <c r="ADY322"/>
      <c r="ADZ322"/>
      <c r="AEA322"/>
      <c r="AEB322"/>
      <c r="AEC322"/>
      <c r="AED322"/>
      <c r="AEE322"/>
      <c r="AEF322"/>
      <c r="AEG322"/>
      <c r="AEH322"/>
      <c r="AEI322"/>
      <c r="AEJ322"/>
      <c r="AEK322"/>
      <c r="AEL322"/>
      <c r="AEM322"/>
      <c r="AEN322"/>
      <c r="AEO322"/>
      <c r="AEP322"/>
      <c r="AEQ322"/>
      <c r="AER322"/>
      <c r="AES322"/>
      <c r="AET322"/>
      <c r="AEU322"/>
      <c r="AEV322"/>
      <c r="AEW322"/>
      <c r="AEX322"/>
      <c r="AEY322"/>
      <c r="AEZ322"/>
      <c r="AFA322"/>
      <c r="AFB322"/>
      <c r="AFC322"/>
      <c r="AFD322"/>
      <c r="AFE322"/>
      <c r="AFF322"/>
      <c r="AFG322"/>
      <c r="AFH322"/>
      <c r="AFI322"/>
      <c r="AFJ322"/>
      <c r="AFK322"/>
      <c r="AFL322"/>
      <c r="AFM322"/>
      <c r="AFN322"/>
      <c r="AFO322"/>
      <c r="AFP322"/>
      <c r="AFQ322"/>
      <c r="AFR322"/>
      <c r="AFS322"/>
      <c r="AFT322"/>
      <c r="AFU322"/>
      <c r="AFV322"/>
      <c r="AFW322"/>
      <c r="AFX322"/>
      <c r="AFY322"/>
      <c r="AFZ322"/>
      <c r="AGA322"/>
      <c r="AGB322"/>
      <c r="AGC322"/>
      <c r="AGD322"/>
      <c r="AGE322"/>
      <c r="AGF322"/>
      <c r="AGG322"/>
      <c r="AGH322"/>
      <c r="AGI322"/>
      <c r="AGJ322"/>
      <c r="AGK322"/>
      <c r="AGL322"/>
      <c r="AGM322"/>
      <c r="AGN322"/>
      <c r="AGO322"/>
      <c r="AGP322"/>
      <c r="AGQ322"/>
      <c r="AGR322"/>
      <c r="AGS322"/>
      <c r="AGT322"/>
      <c r="AGU322"/>
      <c r="AGV322"/>
      <c r="AGW322"/>
      <c r="AGX322"/>
      <c r="AGY322"/>
      <c r="AGZ322"/>
      <c r="AHA322"/>
      <c r="AHB322"/>
      <c r="AHC322"/>
      <c r="AHD322"/>
      <c r="AHE322"/>
      <c r="AHF322"/>
      <c r="AHG322"/>
      <c r="AHH322"/>
      <c r="AHI322"/>
      <c r="AHJ322"/>
      <c r="AHK322"/>
      <c r="AHL322"/>
      <c r="AHM322"/>
      <c r="AHN322"/>
      <c r="AHO322"/>
      <c r="AHP322"/>
      <c r="AHQ322"/>
      <c r="AHR322"/>
      <c r="AHS322"/>
      <c r="AHT322"/>
      <c r="AHU322"/>
      <c r="AHV322"/>
      <c r="AHW322"/>
      <c r="AHX322"/>
      <c r="AHY322"/>
      <c r="AHZ322"/>
      <c r="AIA322"/>
      <c r="AIB322"/>
      <c r="AIC322"/>
      <c r="AID322"/>
      <c r="AIE322"/>
      <c r="AIF322"/>
      <c r="AIG322"/>
      <c r="AIH322"/>
      <c r="AII322"/>
      <c r="AIJ322"/>
      <c r="AIK322"/>
      <c r="AIL322"/>
      <c r="AIM322"/>
      <c r="AIN322"/>
      <c r="AIO322"/>
      <c r="AIP322"/>
      <c r="AIQ322"/>
      <c r="AIR322"/>
      <c r="AIS322"/>
      <c r="AIT322"/>
      <c r="AIU322"/>
      <c r="AIV322"/>
      <c r="AIW322"/>
      <c r="AIX322"/>
      <c r="AIY322"/>
      <c r="AIZ322"/>
      <c r="AJA322"/>
      <c r="AJB322"/>
      <c r="AJC322"/>
      <c r="AJD322"/>
      <c r="AJE322"/>
      <c r="AJF322"/>
      <c r="AJG322"/>
      <c r="AJH322"/>
      <c r="AJI322"/>
      <c r="AJJ322"/>
      <c r="AJK322"/>
      <c r="AJL322"/>
      <c r="AJM322"/>
      <c r="AJN322"/>
      <c r="AJO322"/>
      <c r="AJP322"/>
      <c r="AJQ322"/>
      <c r="AJR322"/>
      <c r="AJS322"/>
      <c r="AJT322"/>
      <c r="AJU322"/>
      <c r="AJV322"/>
      <c r="AJW322"/>
      <c r="AJX322"/>
      <c r="AJY322"/>
      <c r="AJZ322"/>
      <c r="AKA322"/>
      <c r="AKB322"/>
      <c r="AKC322"/>
      <c r="AKD322"/>
      <c r="AKE322"/>
      <c r="AKF322"/>
      <c r="AKG322"/>
      <c r="AKH322"/>
      <c r="AKI322"/>
      <c r="AKJ322"/>
      <c r="AKK322"/>
      <c r="AKL322"/>
      <c r="AKM322"/>
      <c r="AKN322"/>
      <c r="AKO322"/>
      <c r="AKP322"/>
      <c r="AKQ322"/>
      <c r="AKR322"/>
      <c r="AKS322"/>
      <c r="AKT322"/>
      <c r="AKU322"/>
      <c r="AKV322"/>
      <c r="AKW322"/>
      <c r="AKX322"/>
      <c r="AKY322"/>
      <c r="AKZ322"/>
      <c r="ALA322"/>
      <c r="ALB322"/>
      <c r="ALC322"/>
      <c r="ALD322"/>
      <c r="ALE322"/>
      <c r="ALF322"/>
      <c r="ALG322"/>
      <c r="ALH322"/>
      <c r="ALI322"/>
      <c r="ALJ322"/>
      <c r="ALK322"/>
      <c r="ALL322"/>
      <c r="ALM322"/>
      <c r="ALN322"/>
      <c r="ALO322"/>
      <c r="ALP322"/>
      <c r="ALQ322"/>
      <c r="ALR322"/>
      <c r="ALS322"/>
      <c r="ALT322"/>
      <c r="ALU322"/>
      <c r="ALV322"/>
      <c r="ALW322"/>
      <c r="ALX322"/>
      <c r="ALY322"/>
      <c r="ALZ322"/>
      <c r="AMA322"/>
      <c r="AMB322"/>
      <c r="AMC322"/>
      <c r="AMD322"/>
      <c r="AME322"/>
      <c r="AMF322"/>
      <c r="AMG322"/>
    </row>
    <row r="323" spans="1:1021" ht="24.75" customHeight="1" x14ac:dyDescent="0.2">
      <c r="A323"/>
      <c r="B323"/>
      <c r="C323"/>
      <c r="D323"/>
      <c r="E323"/>
      <c r="F323"/>
      <c r="G323"/>
      <c r="H323" s="126"/>
      <c r="I323" s="126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  <c r="IU323"/>
      <c r="IV323"/>
      <c r="IW323"/>
      <c r="IX323"/>
      <c r="IY323"/>
      <c r="IZ323"/>
      <c r="JA323"/>
      <c r="JB323"/>
      <c r="JC323"/>
      <c r="JD323"/>
      <c r="JE323"/>
      <c r="JF323"/>
      <c r="JG323"/>
      <c r="JH323"/>
      <c r="JI323"/>
      <c r="JJ323"/>
      <c r="JK323"/>
      <c r="JL323"/>
      <c r="JM323"/>
      <c r="JN323"/>
      <c r="JO323"/>
      <c r="JP323"/>
      <c r="JQ323"/>
      <c r="JR323"/>
      <c r="JS323"/>
      <c r="JT323"/>
      <c r="JU323"/>
      <c r="JV323"/>
      <c r="JW323"/>
      <c r="JX323"/>
      <c r="JY323"/>
      <c r="JZ323"/>
      <c r="KA323"/>
      <c r="KB323"/>
      <c r="KC323"/>
      <c r="KD323"/>
      <c r="KE323"/>
      <c r="KF323"/>
      <c r="KG323"/>
      <c r="KH323"/>
      <c r="KI323"/>
      <c r="KJ323"/>
      <c r="KK323"/>
      <c r="KL323"/>
      <c r="KM323"/>
      <c r="KN323"/>
      <c r="KO323"/>
      <c r="KP323"/>
      <c r="KQ323"/>
      <c r="KR323"/>
      <c r="KS323"/>
      <c r="KT323"/>
      <c r="KU323"/>
      <c r="KV323"/>
      <c r="KW323"/>
      <c r="KX323"/>
      <c r="KY323"/>
      <c r="KZ323"/>
      <c r="LA323"/>
      <c r="LB323"/>
      <c r="LC323"/>
      <c r="LD323"/>
      <c r="LE323"/>
      <c r="LF323"/>
      <c r="LG323"/>
      <c r="LH323"/>
      <c r="LI323"/>
      <c r="LJ323"/>
      <c r="LK323"/>
      <c r="LL323"/>
      <c r="LM323"/>
      <c r="LN323"/>
      <c r="LO323"/>
      <c r="LP323"/>
      <c r="LQ323"/>
      <c r="LR323"/>
      <c r="LS323"/>
      <c r="LT323"/>
      <c r="LU323"/>
      <c r="LV323"/>
      <c r="LW323"/>
      <c r="LX323"/>
      <c r="LY323"/>
      <c r="LZ323"/>
      <c r="MA323"/>
      <c r="MB323"/>
      <c r="MC323"/>
      <c r="MD323"/>
      <c r="ME323"/>
      <c r="MF323"/>
      <c r="MG323"/>
      <c r="MH323"/>
      <c r="MI323"/>
      <c r="MJ323"/>
      <c r="MK323"/>
      <c r="ML323"/>
      <c r="MM323"/>
      <c r="MN323"/>
      <c r="MO323"/>
      <c r="MP323"/>
      <c r="MQ323"/>
      <c r="MR323"/>
      <c r="MS323"/>
      <c r="MT323"/>
      <c r="MU323"/>
      <c r="MV323"/>
      <c r="MW323"/>
      <c r="MX323"/>
      <c r="MY323"/>
      <c r="MZ323"/>
      <c r="NA323"/>
      <c r="NB323"/>
      <c r="NC323"/>
      <c r="ND323"/>
      <c r="NE323"/>
      <c r="NF323"/>
      <c r="NG323"/>
      <c r="NH323"/>
      <c r="NI323"/>
      <c r="NJ323"/>
      <c r="NK323"/>
      <c r="NL323"/>
      <c r="NM323"/>
      <c r="NN323"/>
      <c r="NO323"/>
      <c r="NP323"/>
      <c r="NQ323"/>
      <c r="NR323"/>
      <c r="NS323"/>
      <c r="NT323"/>
      <c r="NU323"/>
      <c r="NV323"/>
      <c r="NW323"/>
      <c r="NX323"/>
      <c r="NY323"/>
      <c r="NZ323"/>
      <c r="OA323"/>
      <c r="OB323"/>
      <c r="OC323"/>
      <c r="OD323"/>
      <c r="OE323"/>
      <c r="OF323"/>
      <c r="OG323"/>
      <c r="OH323"/>
      <c r="OI323"/>
      <c r="OJ323"/>
      <c r="OK323"/>
      <c r="OL323"/>
      <c r="OM323"/>
      <c r="ON323"/>
      <c r="OO323"/>
      <c r="OP323"/>
      <c r="OQ323"/>
      <c r="OR323"/>
      <c r="OS323"/>
      <c r="OT323"/>
      <c r="OU323"/>
      <c r="OV323"/>
      <c r="OW323"/>
      <c r="OX323"/>
      <c r="OY323"/>
      <c r="OZ323"/>
      <c r="PA323"/>
      <c r="PB323"/>
      <c r="PC323"/>
      <c r="PD323"/>
      <c r="PE323"/>
      <c r="PF323"/>
      <c r="PG323"/>
      <c r="PH323"/>
      <c r="PI323"/>
      <c r="PJ323"/>
      <c r="PK323"/>
      <c r="PL323"/>
      <c r="PM323"/>
      <c r="PN323"/>
      <c r="PO323"/>
      <c r="PP323"/>
      <c r="PQ323"/>
      <c r="PR323"/>
      <c r="PS323"/>
      <c r="PT323"/>
      <c r="PU323"/>
      <c r="PV323"/>
      <c r="PW323"/>
      <c r="PX323"/>
      <c r="PY323"/>
      <c r="PZ323"/>
      <c r="QA323"/>
      <c r="QB323"/>
      <c r="QC323"/>
      <c r="QD323"/>
      <c r="QE323"/>
      <c r="QF323"/>
      <c r="QG323"/>
      <c r="QH323"/>
      <c r="QI323"/>
      <c r="QJ323"/>
      <c r="QK323"/>
      <c r="QL323"/>
      <c r="QM323"/>
      <c r="QN323"/>
      <c r="QO323"/>
      <c r="QP323"/>
      <c r="QQ323"/>
      <c r="QR323"/>
      <c r="QS323"/>
      <c r="QT323"/>
      <c r="QU323"/>
      <c r="QV323"/>
      <c r="QW323"/>
      <c r="QX323"/>
      <c r="QY323"/>
      <c r="QZ323"/>
      <c r="RA323"/>
      <c r="RB323"/>
      <c r="RC323"/>
      <c r="RD323"/>
      <c r="RE323"/>
      <c r="RF323"/>
      <c r="RG323"/>
      <c r="RH323"/>
      <c r="RI323"/>
      <c r="RJ323"/>
      <c r="RK323"/>
      <c r="RL323"/>
      <c r="RM323"/>
      <c r="RN323"/>
      <c r="RO323"/>
      <c r="RP323"/>
      <c r="RQ323"/>
      <c r="RR323"/>
      <c r="RS323"/>
      <c r="RT323"/>
      <c r="RU323"/>
      <c r="RV323"/>
      <c r="RW323"/>
      <c r="RX323"/>
      <c r="RY323"/>
      <c r="RZ323"/>
      <c r="SA323"/>
      <c r="SB323"/>
      <c r="SC323"/>
      <c r="SD323"/>
      <c r="SE323"/>
      <c r="SF323"/>
      <c r="SG323"/>
      <c r="SH323"/>
      <c r="SI323"/>
      <c r="SJ323"/>
      <c r="SK323"/>
      <c r="SL323"/>
      <c r="SM323"/>
      <c r="SN323"/>
      <c r="SO323"/>
      <c r="SP323"/>
      <c r="SQ323"/>
      <c r="SR323"/>
      <c r="SS323"/>
      <c r="ST323"/>
      <c r="SU323"/>
      <c r="SV323"/>
      <c r="SW323"/>
      <c r="SX323"/>
      <c r="SY323"/>
      <c r="SZ323"/>
      <c r="TA323"/>
      <c r="TB323"/>
      <c r="TC323"/>
      <c r="TD323"/>
      <c r="TE323"/>
      <c r="TF323"/>
      <c r="TG323"/>
      <c r="TH323"/>
      <c r="TI323"/>
      <c r="TJ323"/>
      <c r="TK323"/>
      <c r="TL323"/>
      <c r="TM323"/>
      <c r="TN323"/>
      <c r="TO323"/>
      <c r="TP323"/>
      <c r="TQ323"/>
      <c r="TR323"/>
      <c r="TS323"/>
      <c r="TT323"/>
      <c r="TU323"/>
      <c r="TV323"/>
      <c r="TW323"/>
      <c r="TX323"/>
      <c r="TY323"/>
      <c r="TZ323"/>
      <c r="UA323"/>
      <c r="UB323"/>
      <c r="UC323"/>
      <c r="UD323"/>
      <c r="UE323"/>
      <c r="UF323"/>
      <c r="UG323"/>
      <c r="UH323"/>
      <c r="UI323"/>
      <c r="UJ323"/>
      <c r="UK323"/>
      <c r="UL323"/>
      <c r="UM323"/>
      <c r="UN323"/>
      <c r="UO323"/>
      <c r="UP323"/>
      <c r="UQ323"/>
      <c r="UR323"/>
      <c r="US323"/>
      <c r="UT323"/>
      <c r="UU323"/>
      <c r="UV323"/>
      <c r="UW323"/>
      <c r="UX323"/>
      <c r="UY323"/>
      <c r="UZ323"/>
      <c r="VA323"/>
      <c r="VB323"/>
      <c r="VC323"/>
      <c r="VD323"/>
      <c r="VE323"/>
      <c r="VF323"/>
      <c r="VG323"/>
      <c r="VH323"/>
      <c r="VI323"/>
      <c r="VJ323"/>
      <c r="VK323"/>
      <c r="VL323"/>
      <c r="VM323"/>
      <c r="VN323"/>
      <c r="VO323"/>
      <c r="VP323"/>
      <c r="VQ323"/>
      <c r="VR323"/>
      <c r="VS323"/>
      <c r="VT323"/>
      <c r="VU323"/>
      <c r="VV323"/>
      <c r="VW323"/>
      <c r="VX323"/>
      <c r="VY323"/>
      <c r="VZ323"/>
      <c r="WA323"/>
      <c r="WB323"/>
      <c r="WC323"/>
      <c r="WD323"/>
      <c r="WE323"/>
      <c r="WF323"/>
      <c r="WG323"/>
      <c r="WH323"/>
      <c r="WI323"/>
      <c r="WJ323"/>
      <c r="WK323"/>
      <c r="WL323"/>
      <c r="WM323"/>
      <c r="WN323"/>
      <c r="WO323"/>
      <c r="WP323"/>
      <c r="WQ323"/>
      <c r="WR323"/>
      <c r="WS323"/>
      <c r="WT323"/>
      <c r="WU323"/>
      <c r="WV323"/>
      <c r="WW323"/>
      <c r="WX323"/>
      <c r="WY323"/>
      <c r="WZ323"/>
      <c r="XA323"/>
      <c r="XB323"/>
      <c r="XC323"/>
      <c r="XD323"/>
      <c r="XE323"/>
      <c r="XF323"/>
      <c r="XG323"/>
      <c r="XH323"/>
      <c r="XI323"/>
      <c r="XJ323"/>
      <c r="XK323"/>
      <c r="XL323"/>
      <c r="XM323"/>
      <c r="XN323"/>
      <c r="XO323"/>
      <c r="XP323"/>
      <c r="XQ323"/>
      <c r="XR323"/>
      <c r="XS323"/>
      <c r="XT323"/>
      <c r="XU323"/>
      <c r="XV323"/>
      <c r="XW323"/>
      <c r="XX323"/>
      <c r="XY323"/>
      <c r="XZ323"/>
      <c r="YA323"/>
      <c r="YB323"/>
      <c r="YC323"/>
      <c r="YD323"/>
      <c r="YE323"/>
      <c r="YF323"/>
      <c r="YG323"/>
      <c r="YH323"/>
      <c r="YI323"/>
      <c r="YJ323"/>
      <c r="YK323"/>
      <c r="YL323"/>
      <c r="YM323"/>
      <c r="YN323"/>
      <c r="YO323"/>
      <c r="YP323"/>
      <c r="YQ323"/>
      <c r="YR323"/>
      <c r="YS323"/>
      <c r="YT323"/>
      <c r="YU323"/>
      <c r="YV323"/>
      <c r="YW323"/>
      <c r="YX323"/>
      <c r="YY323"/>
      <c r="YZ323"/>
      <c r="ZA323"/>
      <c r="ZB323"/>
      <c r="ZC323"/>
      <c r="ZD323"/>
      <c r="ZE323"/>
      <c r="ZF323"/>
      <c r="ZG323"/>
      <c r="ZH323"/>
      <c r="ZI323"/>
      <c r="ZJ323"/>
      <c r="ZK323"/>
      <c r="ZL323"/>
      <c r="ZM323"/>
      <c r="ZN323"/>
      <c r="ZO323"/>
      <c r="ZP323"/>
      <c r="ZQ323"/>
      <c r="ZR323"/>
      <c r="ZS323"/>
      <c r="ZT323"/>
      <c r="ZU323"/>
      <c r="ZV323"/>
      <c r="ZW323"/>
      <c r="ZX323"/>
      <c r="ZY323"/>
      <c r="ZZ323"/>
      <c r="AAA323"/>
      <c r="AAB323"/>
      <c r="AAC323"/>
      <c r="AAD323"/>
      <c r="AAE323"/>
      <c r="AAF323"/>
      <c r="AAG323"/>
      <c r="AAH323"/>
      <c r="AAI323"/>
      <c r="AAJ323"/>
      <c r="AAK323"/>
      <c r="AAL323"/>
      <c r="AAM323"/>
      <c r="AAN323"/>
      <c r="AAO323"/>
      <c r="AAP323"/>
      <c r="AAQ323"/>
      <c r="AAR323"/>
      <c r="AAS323"/>
      <c r="AAT323"/>
      <c r="AAU323"/>
      <c r="AAV323"/>
      <c r="AAW323"/>
      <c r="AAX323"/>
      <c r="AAY323"/>
      <c r="AAZ323"/>
      <c r="ABA323"/>
      <c r="ABB323"/>
      <c r="ABC323"/>
      <c r="ABD323"/>
      <c r="ABE323"/>
      <c r="ABF323"/>
      <c r="ABG323"/>
      <c r="ABH323"/>
      <c r="ABI323"/>
      <c r="ABJ323"/>
      <c r="ABK323"/>
      <c r="ABL323"/>
      <c r="ABM323"/>
      <c r="ABN323"/>
      <c r="ABO323"/>
      <c r="ABP323"/>
      <c r="ABQ323"/>
      <c r="ABR323"/>
      <c r="ABS323"/>
      <c r="ABT323"/>
      <c r="ABU323"/>
      <c r="ABV323"/>
      <c r="ABW323"/>
      <c r="ABX323"/>
      <c r="ABY323"/>
      <c r="ABZ323"/>
      <c r="ACA323"/>
      <c r="ACB323"/>
      <c r="ACC323"/>
      <c r="ACD323"/>
      <c r="ACE323"/>
      <c r="ACF323"/>
      <c r="ACG323"/>
      <c r="ACH323"/>
      <c r="ACI323"/>
      <c r="ACJ323"/>
      <c r="ACK323"/>
      <c r="ACL323"/>
      <c r="ACM323"/>
      <c r="ACN323"/>
      <c r="ACO323"/>
      <c r="ACP323"/>
      <c r="ACQ323"/>
      <c r="ACR323"/>
      <c r="ACS323"/>
      <c r="ACT323"/>
      <c r="ACU323"/>
      <c r="ACV323"/>
      <c r="ACW323"/>
      <c r="ACX323"/>
      <c r="ACY323"/>
      <c r="ACZ323"/>
      <c r="ADA323"/>
      <c r="ADB323"/>
      <c r="ADC323"/>
      <c r="ADD323"/>
      <c r="ADE323"/>
      <c r="ADF323"/>
      <c r="ADG323"/>
      <c r="ADH323"/>
      <c r="ADI323"/>
      <c r="ADJ323"/>
      <c r="ADK323"/>
      <c r="ADL323"/>
      <c r="ADM323"/>
      <c r="ADN323"/>
      <c r="ADO323"/>
      <c r="ADP323"/>
      <c r="ADQ323"/>
      <c r="ADR323"/>
      <c r="ADS323"/>
      <c r="ADT323"/>
      <c r="ADU323"/>
      <c r="ADV323"/>
      <c r="ADW323"/>
      <c r="ADX323"/>
      <c r="ADY323"/>
      <c r="ADZ323"/>
      <c r="AEA323"/>
      <c r="AEB323"/>
      <c r="AEC323"/>
      <c r="AED323"/>
      <c r="AEE323"/>
      <c r="AEF323"/>
      <c r="AEG323"/>
      <c r="AEH323"/>
      <c r="AEI323"/>
      <c r="AEJ323"/>
      <c r="AEK323"/>
      <c r="AEL323"/>
      <c r="AEM323"/>
      <c r="AEN323"/>
      <c r="AEO323"/>
      <c r="AEP323"/>
      <c r="AEQ323"/>
      <c r="AER323"/>
      <c r="AES323"/>
      <c r="AET323"/>
      <c r="AEU323"/>
      <c r="AEV323"/>
      <c r="AEW323"/>
      <c r="AEX323"/>
      <c r="AEY323"/>
      <c r="AEZ323"/>
      <c r="AFA323"/>
      <c r="AFB323"/>
      <c r="AFC323"/>
      <c r="AFD323"/>
      <c r="AFE323"/>
      <c r="AFF323"/>
      <c r="AFG323"/>
      <c r="AFH323"/>
      <c r="AFI323"/>
      <c r="AFJ323"/>
      <c r="AFK323"/>
      <c r="AFL323"/>
      <c r="AFM323"/>
      <c r="AFN323"/>
      <c r="AFO323"/>
      <c r="AFP323"/>
      <c r="AFQ323"/>
      <c r="AFR323"/>
      <c r="AFS323"/>
      <c r="AFT323"/>
      <c r="AFU323"/>
      <c r="AFV323"/>
      <c r="AFW323"/>
      <c r="AFX323"/>
      <c r="AFY323"/>
      <c r="AFZ323"/>
      <c r="AGA323"/>
      <c r="AGB323"/>
      <c r="AGC323"/>
      <c r="AGD323"/>
      <c r="AGE323"/>
      <c r="AGF323"/>
      <c r="AGG323"/>
      <c r="AGH323"/>
      <c r="AGI323"/>
      <c r="AGJ323"/>
      <c r="AGK323"/>
      <c r="AGL323"/>
      <c r="AGM323"/>
      <c r="AGN323"/>
      <c r="AGO323"/>
      <c r="AGP323"/>
      <c r="AGQ323"/>
      <c r="AGR323"/>
      <c r="AGS323"/>
      <c r="AGT323"/>
      <c r="AGU323"/>
      <c r="AGV323"/>
      <c r="AGW323"/>
      <c r="AGX323"/>
      <c r="AGY323"/>
      <c r="AGZ323"/>
      <c r="AHA323"/>
      <c r="AHB323"/>
      <c r="AHC323"/>
      <c r="AHD323"/>
      <c r="AHE323"/>
      <c r="AHF323"/>
      <c r="AHG323"/>
      <c r="AHH323"/>
      <c r="AHI323"/>
      <c r="AHJ323"/>
      <c r="AHK323"/>
      <c r="AHL323"/>
      <c r="AHM323"/>
      <c r="AHN323"/>
      <c r="AHO323"/>
      <c r="AHP323"/>
      <c r="AHQ323"/>
      <c r="AHR323"/>
      <c r="AHS323"/>
      <c r="AHT323"/>
      <c r="AHU323"/>
      <c r="AHV323"/>
      <c r="AHW323"/>
      <c r="AHX323"/>
      <c r="AHY323"/>
      <c r="AHZ323"/>
      <c r="AIA323"/>
      <c r="AIB323"/>
      <c r="AIC323"/>
      <c r="AID323"/>
      <c r="AIE323"/>
      <c r="AIF323"/>
      <c r="AIG323"/>
      <c r="AIH323"/>
      <c r="AII323"/>
      <c r="AIJ323"/>
      <c r="AIK323"/>
      <c r="AIL323"/>
      <c r="AIM323"/>
      <c r="AIN323"/>
      <c r="AIO323"/>
      <c r="AIP323"/>
      <c r="AIQ323"/>
      <c r="AIR323"/>
      <c r="AIS323"/>
      <c r="AIT323"/>
      <c r="AIU323"/>
      <c r="AIV323"/>
      <c r="AIW323"/>
      <c r="AIX323"/>
      <c r="AIY323"/>
      <c r="AIZ323"/>
      <c r="AJA323"/>
      <c r="AJB323"/>
      <c r="AJC323"/>
      <c r="AJD323"/>
      <c r="AJE323"/>
      <c r="AJF323"/>
      <c r="AJG323"/>
      <c r="AJH323"/>
      <c r="AJI323"/>
      <c r="AJJ323"/>
      <c r="AJK323"/>
      <c r="AJL323"/>
      <c r="AJM323"/>
      <c r="AJN323"/>
      <c r="AJO323"/>
      <c r="AJP323"/>
      <c r="AJQ323"/>
      <c r="AJR323"/>
      <c r="AJS323"/>
      <c r="AJT323"/>
      <c r="AJU323"/>
      <c r="AJV323"/>
      <c r="AJW323"/>
      <c r="AJX323"/>
      <c r="AJY323"/>
      <c r="AJZ323"/>
      <c r="AKA323"/>
      <c r="AKB323"/>
      <c r="AKC323"/>
      <c r="AKD323"/>
      <c r="AKE323"/>
      <c r="AKF323"/>
      <c r="AKG323"/>
      <c r="AKH323"/>
      <c r="AKI323"/>
      <c r="AKJ323"/>
      <c r="AKK323"/>
      <c r="AKL323"/>
      <c r="AKM323"/>
      <c r="AKN323"/>
      <c r="AKO323"/>
      <c r="AKP323"/>
      <c r="AKQ323"/>
      <c r="AKR323"/>
      <c r="AKS323"/>
      <c r="AKT323"/>
      <c r="AKU323"/>
      <c r="AKV323"/>
      <c r="AKW323"/>
      <c r="AKX323"/>
      <c r="AKY323"/>
      <c r="AKZ323"/>
      <c r="ALA323"/>
      <c r="ALB323"/>
      <c r="ALC323"/>
      <c r="ALD323"/>
      <c r="ALE323"/>
      <c r="ALF323"/>
      <c r="ALG323"/>
      <c r="ALH323"/>
      <c r="ALI323"/>
      <c r="ALJ323"/>
      <c r="ALK323"/>
      <c r="ALL323"/>
      <c r="ALM323"/>
      <c r="ALN323"/>
      <c r="ALO323"/>
      <c r="ALP323"/>
      <c r="ALQ323"/>
      <c r="ALR323"/>
      <c r="ALS323"/>
      <c r="ALT323"/>
      <c r="ALU323"/>
      <c r="ALV323"/>
      <c r="ALW323"/>
      <c r="ALX323"/>
      <c r="ALY323"/>
      <c r="ALZ323"/>
      <c r="AMA323"/>
      <c r="AMB323"/>
      <c r="AMC323"/>
      <c r="AMD323"/>
      <c r="AME323"/>
      <c r="AMF323"/>
      <c r="AMG323"/>
    </row>
    <row r="324" spans="1:1021" ht="24.75" customHeight="1" x14ac:dyDescent="0.2">
      <c r="A324" s="345" t="s">
        <v>497</v>
      </c>
      <c r="B324" s="345"/>
      <c r="C324" s="345"/>
      <c r="D324" s="345"/>
      <c r="E324" s="345"/>
      <c r="F324" s="345"/>
      <c r="G324" s="345"/>
      <c r="H324" s="345"/>
      <c r="I324" s="127">
        <f>SUM(I4:I322)</f>
        <v>0</v>
      </c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  <c r="IW324"/>
      <c r="IX324"/>
      <c r="IY324"/>
      <c r="IZ324"/>
      <c r="JA324"/>
      <c r="JB324"/>
      <c r="JC324"/>
      <c r="JD324"/>
      <c r="JE324"/>
      <c r="JF324"/>
      <c r="JG324"/>
      <c r="JH324"/>
      <c r="JI324"/>
      <c r="JJ324"/>
      <c r="JK324"/>
      <c r="JL324"/>
      <c r="JM324"/>
      <c r="JN324"/>
      <c r="JO324"/>
      <c r="JP324"/>
      <c r="JQ324"/>
      <c r="JR324"/>
      <c r="JS324"/>
      <c r="JT324"/>
      <c r="JU324"/>
      <c r="JV324"/>
      <c r="JW324"/>
      <c r="JX324"/>
      <c r="JY324"/>
      <c r="JZ324"/>
      <c r="KA324"/>
      <c r="KB324"/>
      <c r="KC324"/>
      <c r="KD324"/>
      <c r="KE324"/>
      <c r="KF324"/>
      <c r="KG324"/>
      <c r="KH324"/>
      <c r="KI324"/>
      <c r="KJ324"/>
      <c r="KK324"/>
      <c r="KL324"/>
      <c r="KM324"/>
      <c r="KN324"/>
      <c r="KO324"/>
      <c r="KP324"/>
      <c r="KQ324"/>
      <c r="KR324"/>
      <c r="KS324"/>
      <c r="KT324"/>
      <c r="KU324"/>
      <c r="KV324"/>
      <c r="KW324"/>
      <c r="KX324"/>
      <c r="KY324"/>
      <c r="KZ324"/>
      <c r="LA324"/>
      <c r="LB324"/>
      <c r="LC324"/>
      <c r="LD324"/>
      <c r="LE324"/>
      <c r="LF324"/>
      <c r="LG324"/>
      <c r="LH324"/>
      <c r="LI324"/>
      <c r="LJ324"/>
      <c r="LK324"/>
      <c r="LL324"/>
      <c r="LM324"/>
      <c r="LN324"/>
      <c r="LO324"/>
      <c r="LP324"/>
      <c r="LQ324"/>
      <c r="LR324"/>
      <c r="LS324"/>
      <c r="LT324"/>
      <c r="LU324"/>
      <c r="LV324"/>
      <c r="LW324"/>
      <c r="LX324"/>
      <c r="LY324"/>
      <c r="LZ324"/>
      <c r="MA324"/>
      <c r="MB324"/>
      <c r="MC324"/>
      <c r="MD324"/>
      <c r="ME324"/>
      <c r="MF324"/>
      <c r="MG324"/>
      <c r="MH324"/>
      <c r="MI324"/>
      <c r="MJ324"/>
      <c r="MK324"/>
      <c r="ML324"/>
      <c r="MM324"/>
      <c r="MN324"/>
      <c r="MO324"/>
      <c r="MP324"/>
      <c r="MQ324"/>
      <c r="MR324"/>
      <c r="MS324"/>
      <c r="MT324"/>
      <c r="MU324"/>
      <c r="MV324"/>
      <c r="MW324"/>
      <c r="MX324"/>
      <c r="MY324"/>
      <c r="MZ324"/>
      <c r="NA324"/>
      <c r="NB324"/>
      <c r="NC324"/>
      <c r="ND324"/>
      <c r="NE324"/>
      <c r="NF324"/>
      <c r="NG324"/>
      <c r="NH324"/>
      <c r="NI324"/>
      <c r="NJ324"/>
      <c r="NK324"/>
      <c r="NL324"/>
      <c r="NM324"/>
      <c r="NN324"/>
      <c r="NO324"/>
      <c r="NP324"/>
      <c r="NQ324"/>
      <c r="NR324"/>
      <c r="NS324"/>
      <c r="NT324"/>
      <c r="NU324"/>
      <c r="NV324"/>
      <c r="NW324"/>
      <c r="NX324"/>
      <c r="NY324"/>
      <c r="NZ324"/>
      <c r="OA324"/>
      <c r="OB324"/>
      <c r="OC324"/>
      <c r="OD324"/>
      <c r="OE324"/>
      <c r="OF324"/>
      <c r="OG324"/>
      <c r="OH324"/>
      <c r="OI324"/>
      <c r="OJ324"/>
      <c r="OK324"/>
      <c r="OL324"/>
      <c r="OM324"/>
      <c r="ON324"/>
      <c r="OO324"/>
      <c r="OP324"/>
      <c r="OQ324"/>
      <c r="OR324"/>
      <c r="OS324"/>
      <c r="OT324"/>
      <c r="OU324"/>
      <c r="OV324"/>
      <c r="OW324"/>
      <c r="OX324"/>
      <c r="OY324"/>
      <c r="OZ324"/>
      <c r="PA324"/>
      <c r="PB324"/>
      <c r="PC324"/>
      <c r="PD324"/>
      <c r="PE324"/>
      <c r="PF324"/>
      <c r="PG324"/>
      <c r="PH324"/>
      <c r="PI324"/>
      <c r="PJ324"/>
      <c r="PK324"/>
      <c r="PL324"/>
      <c r="PM324"/>
      <c r="PN324"/>
      <c r="PO324"/>
      <c r="PP324"/>
      <c r="PQ324"/>
      <c r="PR324"/>
      <c r="PS324"/>
      <c r="PT324"/>
      <c r="PU324"/>
      <c r="PV324"/>
      <c r="PW324"/>
      <c r="PX324"/>
      <c r="PY324"/>
      <c r="PZ324"/>
      <c r="QA324"/>
      <c r="QB324"/>
      <c r="QC324"/>
      <c r="QD324"/>
      <c r="QE324"/>
      <c r="QF324"/>
      <c r="QG324"/>
      <c r="QH324"/>
      <c r="QI324"/>
      <c r="QJ324"/>
      <c r="QK324"/>
      <c r="QL324"/>
      <c r="QM324"/>
      <c r="QN324"/>
      <c r="QO324"/>
      <c r="QP324"/>
      <c r="QQ324"/>
      <c r="QR324"/>
      <c r="QS324"/>
      <c r="QT324"/>
      <c r="QU324"/>
      <c r="QV324"/>
      <c r="QW324"/>
      <c r="QX324"/>
      <c r="QY324"/>
      <c r="QZ324"/>
      <c r="RA324"/>
      <c r="RB324"/>
      <c r="RC324"/>
      <c r="RD324"/>
      <c r="RE324"/>
      <c r="RF324"/>
      <c r="RG324"/>
      <c r="RH324"/>
      <c r="RI324"/>
      <c r="RJ324"/>
      <c r="RK324"/>
      <c r="RL324"/>
      <c r="RM324"/>
      <c r="RN324"/>
      <c r="RO324"/>
      <c r="RP324"/>
      <c r="RQ324"/>
      <c r="RR324"/>
      <c r="RS324"/>
      <c r="RT324"/>
      <c r="RU324"/>
      <c r="RV324"/>
      <c r="RW324"/>
      <c r="RX324"/>
      <c r="RY324"/>
      <c r="RZ324"/>
      <c r="SA324"/>
      <c r="SB324"/>
      <c r="SC324"/>
      <c r="SD324"/>
      <c r="SE324"/>
      <c r="SF324"/>
      <c r="SG324"/>
      <c r="SH324"/>
      <c r="SI324"/>
      <c r="SJ324"/>
      <c r="SK324"/>
      <c r="SL324"/>
      <c r="SM324"/>
      <c r="SN324"/>
      <c r="SO324"/>
      <c r="SP324"/>
      <c r="SQ324"/>
      <c r="SR324"/>
      <c r="SS324"/>
      <c r="ST324"/>
      <c r="SU324"/>
      <c r="SV324"/>
      <c r="SW324"/>
      <c r="SX324"/>
      <c r="SY324"/>
      <c r="SZ324"/>
      <c r="TA324"/>
      <c r="TB324"/>
      <c r="TC324"/>
      <c r="TD324"/>
      <c r="TE324"/>
      <c r="TF324"/>
      <c r="TG324"/>
      <c r="TH324"/>
      <c r="TI324"/>
      <c r="TJ324"/>
      <c r="TK324"/>
      <c r="TL324"/>
      <c r="TM324"/>
      <c r="TN324"/>
      <c r="TO324"/>
      <c r="TP324"/>
      <c r="TQ324"/>
      <c r="TR324"/>
      <c r="TS324"/>
      <c r="TT324"/>
      <c r="TU324"/>
      <c r="TV324"/>
      <c r="TW324"/>
      <c r="TX324"/>
      <c r="TY324"/>
      <c r="TZ324"/>
      <c r="UA324"/>
      <c r="UB324"/>
      <c r="UC324"/>
      <c r="UD324"/>
      <c r="UE324"/>
      <c r="UF324"/>
      <c r="UG324"/>
      <c r="UH324"/>
      <c r="UI324"/>
      <c r="UJ324"/>
      <c r="UK324"/>
      <c r="UL324"/>
      <c r="UM324"/>
      <c r="UN324"/>
      <c r="UO324"/>
      <c r="UP324"/>
      <c r="UQ324"/>
      <c r="UR324"/>
      <c r="US324"/>
      <c r="UT324"/>
      <c r="UU324"/>
      <c r="UV324"/>
      <c r="UW324"/>
      <c r="UX324"/>
      <c r="UY324"/>
      <c r="UZ324"/>
      <c r="VA324"/>
      <c r="VB324"/>
      <c r="VC324"/>
      <c r="VD324"/>
      <c r="VE324"/>
      <c r="VF324"/>
      <c r="VG324"/>
      <c r="VH324"/>
      <c r="VI324"/>
      <c r="VJ324"/>
      <c r="VK324"/>
      <c r="VL324"/>
      <c r="VM324"/>
      <c r="VN324"/>
      <c r="VO324"/>
      <c r="VP324"/>
      <c r="VQ324"/>
      <c r="VR324"/>
      <c r="VS324"/>
      <c r="VT324"/>
      <c r="VU324"/>
      <c r="VV324"/>
      <c r="VW324"/>
      <c r="VX324"/>
      <c r="VY324"/>
      <c r="VZ324"/>
      <c r="WA324"/>
      <c r="WB324"/>
      <c r="WC324"/>
      <c r="WD324"/>
      <c r="WE324"/>
      <c r="WF324"/>
      <c r="WG324"/>
      <c r="WH324"/>
      <c r="WI324"/>
      <c r="WJ324"/>
      <c r="WK324"/>
      <c r="WL324"/>
      <c r="WM324"/>
      <c r="WN324"/>
      <c r="WO324"/>
      <c r="WP324"/>
      <c r="WQ324"/>
      <c r="WR324"/>
      <c r="WS324"/>
      <c r="WT324"/>
      <c r="WU324"/>
      <c r="WV324"/>
      <c r="WW324"/>
      <c r="WX324"/>
      <c r="WY324"/>
      <c r="WZ324"/>
      <c r="XA324"/>
      <c r="XB324"/>
      <c r="XC324"/>
      <c r="XD324"/>
      <c r="XE324"/>
      <c r="XF324"/>
      <c r="XG324"/>
      <c r="XH324"/>
      <c r="XI324"/>
      <c r="XJ324"/>
      <c r="XK324"/>
      <c r="XL324"/>
      <c r="XM324"/>
      <c r="XN324"/>
      <c r="XO324"/>
      <c r="XP324"/>
      <c r="XQ324"/>
      <c r="XR324"/>
      <c r="XS324"/>
      <c r="XT324"/>
      <c r="XU324"/>
      <c r="XV324"/>
      <c r="XW324"/>
      <c r="XX324"/>
      <c r="XY324"/>
      <c r="XZ324"/>
      <c r="YA324"/>
      <c r="YB324"/>
      <c r="YC324"/>
      <c r="YD324"/>
      <c r="YE324"/>
      <c r="YF324"/>
      <c r="YG324"/>
      <c r="YH324"/>
      <c r="YI324"/>
      <c r="YJ324"/>
      <c r="YK324"/>
      <c r="YL324"/>
      <c r="YM324"/>
      <c r="YN324"/>
      <c r="YO324"/>
      <c r="YP324"/>
      <c r="YQ324"/>
      <c r="YR324"/>
      <c r="YS324"/>
      <c r="YT324"/>
      <c r="YU324"/>
      <c r="YV324"/>
      <c r="YW324"/>
      <c r="YX324"/>
      <c r="YY324"/>
      <c r="YZ324"/>
      <c r="ZA324"/>
      <c r="ZB324"/>
      <c r="ZC324"/>
      <c r="ZD324"/>
      <c r="ZE324"/>
      <c r="ZF324"/>
      <c r="ZG324"/>
      <c r="ZH324"/>
      <c r="ZI324"/>
      <c r="ZJ324"/>
      <c r="ZK324"/>
      <c r="ZL324"/>
      <c r="ZM324"/>
      <c r="ZN324"/>
      <c r="ZO324"/>
      <c r="ZP324"/>
      <c r="ZQ324"/>
      <c r="ZR324"/>
      <c r="ZS324"/>
      <c r="ZT324"/>
      <c r="ZU324"/>
      <c r="ZV324"/>
      <c r="ZW324"/>
      <c r="ZX324"/>
      <c r="ZY324"/>
      <c r="ZZ324"/>
      <c r="AAA324"/>
      <c r="AAB324"/>
      <c r="AAC324"/>
      <c r="AAD324"/>
      <c r="AAE324"/>
      <c r="AAF324"/>
      <c r="AAG324"/>
      <c r="AAH324"/>
      <c r="AAI324"/>
      <c r="AAJ324"/>
      <c r="AAK324"/>
      <c r="AAL324"/>
      <c r="AAM324"/>
      <c r="AAN324"/>
      <c r="AAO324"/>
      <c r="AAP324"/>
      <c r="AAQ324"/>
      <c r="AAR324"/>
      <c r="AAS324"/>
      <c r="AAT324"/>
      <c r="AAU324"/>
      <c r="AAV324"/>
      <c r="AAW324"/>
      <c r="AAX324"/>
      <c r="AAY324"/>
      <c r="AAZ324"/>
      <c r="ABA324"/>
      <c r="ABB324"/>
      <c r="ABC324"/>
      <c r="ABD324"/>
      <c r="ABE324"/>
      <c r="ABF324"/>
      <c r="ABG324"/>
      <c r="ABH324"/>
      <c r="ABI324"/>
      <c r="ABJ324"/>
      <c r="ABK324"/>
      <c r="ABL324"/>
      <c r="ABM324"/>
      <c r="ABN324"/>
      <c r="ABO324"/>
      <c r="ABP324"/>
      <c r="ABQ324"/>
      <c r="ABR324"/>
      <c r="ABS324"/>
      <c r="ABT324"/>
      <c r="ABU324"/>
      <c r="ABV324"/>
      <c r="ABW324"/>
      <c r="ABX324"/>
      <c r="ABY324"/>
      <c r="ABZ324"/>
      <c r="ACA324"/>
      <c r="ACB324"/>
      <c r="ACC324"/>
      <c r="ACD324"/>
      <c r="ACE324"/>
      <c r="ACF324"/>
      <c r="ACG324"/>
      <c r="ACH324"/>
      <c r="ACI324"/>
      <c r="ACJ324"/>
      <c r="ACK324"/>
      <c r="ACL324"/>
      <c r="ACM324"/>
      <c r="ACN324"/>
      <c r="ACO324"/>
      <c r="ACP324"/>
      <c r="ACQ324"/>
      <c r="ACR324"/>
      <c r="ACS324"/>
      <c r="ACT324"/>
      <c r="ACU324"/>
      <c r="ACV324"/>
      <c r="ACW324"/>
      <c r="ACX324"/>
      <c r="ACY324"/>
      <c r="ACZ324"/>
      <c r="ADA324"/>
      <c r="ADB324"/>
      <c r="ADC324"/>
      <c r="ADD324"/>
      <c r="ADE324"/>
      <c r="ADF324"/>
      <c r="ADG324"/>
      <c r="ADH324"/>
      <c r="ADI324"/>
      <c r="ADJ324"/>
      <c r="ADK324"/>
      <c r="ADL324"/>
      <c r="ADM324"/>
      <c r="ADN324"/>
      <c r="ADO324"/>
      <c r="ADP324"/>
      <c r="ADQ324"/>
      <c r="ADR324"/>
      <c r="ADS324"/>
      <c r="ADT324"/>
      <c r="ADU324"/>
      <c r="ADV324"/>
      <c r="ADW324"/>
      <c r="ADX324"/>
      <c r="ADY324"/>
      <c r="ADZ324"/>
      <c r="AEA324"/>
      <c r="AEB324"/>
      <c r="AEC324"/>
      <c r="AED324"/>
      <c r="AEE324"/>
      <c r="AEF324"/>
      <c r="AEG324"/>
      <c r="AEH324"/>
      <c r="AEI324"/>
      <c r="AEJ324"/>
      <c r="AEK324"/>
      <c r="AEL324"/>
      <c r="AEM324"/>
      <c r="AEN324"/>
      <c r="AEO324"/>
      <c r="AEP324"/>
      <c r="AEQ324"/>
      <c r="AER324"/>
      <c r="AES324"/>
      <c r="AET324"/>
      <c r="AEU324"/>
      <c r="AEV324"/>
      <c r="AEW324"/>
      <c r="AEX324"/>
      <c r="AEY324"/>
      <c r="AEZ324"/>
      <c r="AFA324"/>
      <c r="AFB324"/>
      <c r="AFC324"/>
      <c r="AFD324"/>
      <c r="AFE324"/>
      <c r="AFF324"/>
      <c r="AFG324"/>
      <c r="AFH324"/>
      <c r="AFI324"/>
      <c r="AFJ324"/>
      <c r="AFK324"/>
      <c r="AFL324"/>
      <c r="AFM324"/>
      <c r="AFN324"/>
      <c r="AFO324"/>
      <c r="AFP324"/>
      <c r="AFQ324"/>
      <c r="AFR324"/>
      <c r="AFS324"/>
      <c r="AFT324"/>
      <c r="AFU324"/>
      <c r="AFV324"/>
      <c r="AFW324"/>
      <c r="AFX324"/>
      <c r="AFY324"/>
      <c r="AFZ324"/>
      <c r="AGA324"/>
      <c r="AGB324"/>
      <c r="AGC324"/>
      <c r="AGD324"/>
      <c r="AGE324"/>
      <c r="AGF324"/>
      <c r="AGG324"/>
      <c r="AGH324"/>
      <c r="AGI324"/>
      <c r="AGJ324"/>
      <c r="AGK324"/>
      <c r="AGL324"/>
      <c r="AGM324"/>
      <c r="AGN324"/>
      <c r="AGO324"/>
      <c r="AGP324"/>
      <c r="AGQ324"/>
      <c r="AGR324"/>
      <c r="AGS324"/>
      <c r="AGT324"/>
      <c r="AGU324"/>
      <c r="AGV324"/>
      <c r="AGW324"/>
      <c r="AGX324"/>
      <c r="AGY324"/>
      <c r="AGZ324"/>
      <c r="AHA324"/>
      <c r="AHB324"/>
      <c r="AHC324"/>
      <c r="AHD324"/>
      <c r="AHE324"/>
      <c r="AHF324"/>
      <c r="AHG324"/>
      <c r="AHH324"/>
      <c r="AHI324"/>
      <c r="AHJ324"/>
      <c r="AHK324"/>
      <c r="AHL324"/>
      <c r="AHM324"/>
      <c r="AHN324"/>
      <c r="AHO324"/>
      <c r="AHP324"/>
      <c r="AHQ324"/>
      <c r="AHR324"/>
      <c r="AHS324"/>
      <c r="AHT324"/>
      <c r="AHU324"/>
      <c r="AHV324"/>
      <c r="AHW324"/>
      <c r="AHX324"/>
      <c r="AHY324"/>
      <c r="AHZ324"/>
      <c r="AIA324"/>
      <c r="AIB324"/>
      <c r="AIC324"/>
      <c r="AID324"/>
      <c r="AIE324"/>
      <c r="AIF324"/>
      <c r="AIG324"/>
      <c r="AIH324"/>
      <c r="AII324"/>
      <c r="AIJ324"/>
      <c r="AIK324"/>
      <c r="AIL324"/>
      <c r="AIM324"/>
      <c r="AIN324"/>
      <c r="AIO324"/>
      <c r="AIP324"/>
      <c r="AIQ324"/>
      <c r="AIR324"/>
      <c r="AIS324"/>
      <c r="AIT324"/>
      <c r="AIU324"/>
      <c r="AIV324"/>
      <c r="AIW324"/>
      <c r="AIX324"/>
      <c r="AIY324"/>
      <c r="AIZ324"/>
      <c r="AJA324"/>
      <c r="AJB324"/>
      <c r="AJC324"/>
      <c r="AJD324"/>
      <c r="AJE324"/>
      <c r="AJF324"/>
      <c r="AJG324"/>
      <c r="AJH324"/>
      <c r="AJI324"/>
      <c r="AJJ324"/>
      <c r="AJK324"/>
      <c r="AJL324"/>
      <c r="AJM324"/>
      <c r="AJN324"/>
      <c r="AJO324"/>
      <c r="AJP324"/>
      <c r="AJQ324"/>
      <c r="AJR324"/>
      <c r="AJS324"/>
      <c r="AJT324"/>
      <c r="AJU324"/>
      <c r="AJV324"/>
      <c r="AJW324"/>
      <c r="AJX324"/>
      <c r="AJY324"/>
      <c r="AJZ324"/>
      <c r="AKA324"/>
      <c r="AKB324"/>
      <c r="AKC324"/>
      <c r="AKD324"/>
      <c r="AKE324"/>
      <c r="AKF324"/>
      <c r="AKG324"/>
      <c r="AKH324"/>
      <c r="AKI324"/>
      <c r="AKJ324"/>
      <c r="AKK324"/>
      <c r="AKL324"/>
      <c r="AKM324"/>
      <c r="AKN324"/>
      <c r="AKO324"/>
      <c r="AKP324"/>
      <c r="AKQ324"/>
      <c r="AKR324"/>
      <c r="AKS324"/>
      <c r="AKT324"/>
      <c r="AKU324"/>
      <c r="AKV324"/>
      <c r="AKW324"/>
      <c r="AKX324"/>
      <c r="AKY324"/>
      <c r="AKZ324"/>
      <c r="ALA324"/>
      <c r="ALB324"/>
      <c r="ALC324"/>
      <c r="ALD324"/>
      <c r="ALE324"/>
      <c r="ALF324"/>
      <c r="ALG324"/>
      <c r="ALH324"/>
      <c r="ALI324"/>
      <c r="ALJ324"/>
      <c r="ALK324"/>
      <c r="ALL324"/>
      <c r="ALM324"/>
      <c r="ALN324"/>
      <c r="ALO324"/>
      <c r="ALP324"/>
      <c r="ALQ324"/>
      <c r="ALR324"/>
      <c r="ALS324"/>
      <c r="ALT324"/>
      <c r="ALU324"/>
      <c r="ALV324"/>
      <c r="ALW324"/>
      <c r="ALX324"/>
      <c r="ALY324"/>
      <c r="ALZ324"/>
      <c r="AMA324"/>
      <c r="AMB324"/>
      <c r="AMC324"/>
      <c r="AMD324"/>
      <c r="AME324"/>
      <c r="AMF324"/>
      <c r="AMG324"/>
    </row>
    <row r="325" spans="1:1021" s="25" customFormat="1" ht="24.75" customHeight="1" x14ac:dyDescent="0.2">
      <c r="A325" s="128"/>
      <c r="B325" s="128"/>
      <c r="C325" s="128"/>
      <c r="D325" s="129"/>
      <c r="E325" s="128"/>
      <c r="F325" s="128"/>
      <c r="G325" s="128"/>
      <c r="H325" s="128"/>
      <c r="I325" s="130"/>
    </row>
    <row r="326" spans="1:1021" ht="24.75" customHeight="1" x14ac:dyDescent="0.2">
      <c r="A326" s="345" t="s">
        <v>498</v>
      </c>
      <c r="B326" s="345"/>
      <c r="C326" s="345"/>
      <c r="D326" s="345"/>
      <c r="E326" s="345"/>
      <c r="F326" s="345"/>
      <c r="G326" s="345"/>
      <c r="H326" s="345"/>
      <c r="I326" s="127">
        <f>I324/12</f>
        <v>0</v>
      </c>
    </row>
    <row r="327" spans="1:1021" ht="24.75" customHeight="1" x14ac:dyDescent="0.2">
      <c r="A327"/>
      <c r="B327"/>
      <c r="C327"/>
      <c r="D327"/>
      <c r="E327"/>
      <c r="F327"/>
      <c r="G327"/>
      <c r="H327"/>
      <c r="I327"/>
    </row>
    <row r="328" spans="1:1021" ht="24.75" customHeight="1" x14ac:dyDescent="0.2">
      <c r="A328" s="345" t="s">
        <v>340</v>
      </c>
      <c r="B328" s="345"/>
      <c r="C328" s="345"/>
      <c r="D328" s="345"/>
      <c r="E328" s="345"/>
      <c r="F328" s="345"/>
      <c r="G328" s="345"/>
      <c r="H328" s="345"/>
      <c r="I328" s="131">
        <f>'V - BDI'!C18</f>
        <v>4.7120418848167533E-2</v>
      </c>
    </row>
    <row r="329" spans="1:1021" ht="24.75" customHeight="1" x14ac:dyDescent="0.2">
      <c r="A329"/>
      <c r="B329"/>
      <c r="C329"/>
      <c r="D329"/>
      <c r="E329"/>
      <c r="F329"/>
      <c r="G329"/>
      <c r="H329"/>
      <c r="I329"/>
    </row>
    <row r="330" spans="1:1021" ht="24.75" customHeight="1" x14ac:dyDescent="0.2">
      <c r="A330" s="345" t="s">
        <v>499</v>
      </c>
      <c r="B330" s="345"/>
      <c r="C330" s="345"/>
      <c r="D330" s="345"/>
      <c r="E330" s="345"/>
      <c r="F330" s="345"/>
      <c r="G330" s="345"/>
      <c r="H330" s="345"/>
      <c r="I330" s="132">
        <f>I326*(1+I328)</f>
        <v>0</v>
      </c>
    </row>
  </sheetData>
  <mergeCells count="6">
    <mergeCell ref="A330:H330"/>
    <mergeCell ref="A1:I1"/>
    <mergeCell ref="H2:I2"/>
    <mergeCell ref="A324:H324"/>
    <mergeCell ref="A326:H326"/>
    <mergeCell ref="A328:H328"/>
  </mergeCells>
  <printOptions horizontalCentered="1"/>
  <pageMargins left="0.39370078740157483" right="0.39370078740157483" top="0.59055118110236227" bottom="0.39370078740157483" header="0" footer="0"/>
  <pageSetup paperSize="9" scale="66" firstPageNumber="0" fitToHeight="8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c1d20c7-c41c-4f96-83d3-d97c3c4339c4" xsi:nil="true"/>
    <lcf76f155ced4ddcb4097134ff3c332f xmlns="4ebcde11-4a9e-423a-9d88-69bed67db18b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CBCBC00BE725B408C196D063545436B" ma:contentTypeVersion="12" ma:contentTypeDescription="Crie um novo documento." ma:contentTypeScope="" ma:versionID="207bc0c7eba588e29572c968fd09e7ae">
  <xsd:schema xmlns:xsd="http://www.w3.org/2001/XMLSchema" xmlns:xs="http://www.w3.org/2001/XMLSchema" xmlns:p="http://schemas.microsoft.com/office/2006/metadata/properties" xmlns:ns2="4ebcde11-4a9e-423a-9d88-69bed67db18b" xmlns:ns3="dc1d20c7-c41c-4f96-83d3-d97c3c4339c4" targetNamespace="http://schemas.microsoft.com/office/2006/metadata/properties" ma:root="true" ma:fieldsID="38c95dcdcbddfd7473658e26cbf91027" ns2:_="" ns3:_="">
    <xsd:import namespace="4ebcde11-4a9e-423a-9d88-69bed67db18b"/>
    <xsd:import namespace="dc1d20c7-c41c-4f96-83d3-d97c3c4339c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ebcde11-4a9e-423a-9d88-69bed67db1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internalName="MediaServiceDateTaken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5" nillable="true" ma:taxonomy="true" ma:internalName="lcf76f155ced4ddcb4097134ff3c332f" ma:taxonomyFieldName="MediaServiceImageTags" ma:displayName="Marcações de imagem" ma:readOnly="false" ma:fieldId="{5cf76f15-5ced-4ddc-b409-7134ff3c332f}" ma:taxonomyMulti="true" ma:sspId="7d2b257a-edbe-488f-835c-3573813fd51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1d20c7-c41c-4f96-83d3-d97c3c4339c4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5696b778-463f-45e5-bf83-7cf851063c74}" ma:internalName="TaxCatchAll" ma:showField="CatchAllData" ma:web="dc1d20c7-c41c-4f96-83d3-d97c3c4339c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B175513-A076-43CA-917F-D36AE2153EA5}">
  <ds:schemaRefs>
    <ds:schemaRef ds:uri="http://purl.org/dc/terms/"/>
    <ds:schemaRef ds:uri="http://schemas.openxmlformats.org/package/2006/metadata/core-properties"/>
    <ds:schemaRef ds:uri="http://schemas.microsoft.com/office/2006/metadata/properties"/>
    <ds:schemaRef ds:uri="http://schemas.microsoft.com/office/2006/documentManagement/types"/>
    <ds:schemaRef ds:uri="dc1d20c7-c41c-4f96-83d3-d97c3c4339c4"/>
    <ds:schemaRef ds:uri="http://schemas.microsoft.com/office/infopath/2007/PartnerControls"/>
    <ds:schemaRef ds:uri="http://purl.org/dc/elements/1.1/"/>
    <ds:schemaRef ds:uri="4ebcde11-4a9e-423a-9d88-69bed67db18b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D2024987-5256-4C00-A197-90FAD12D80F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1A61D85-88CE-46CE-8A10-1C5F7290F02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ebcde11-4a9e-423a-9d88-69bed67db18b"/>
    <ds:schemaRef ds:uri="dc1d20c7-c41c-4f96-83d3-d97c3c4339c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11</vt:i4>
      </vt:variant>
      <vt:variant>
        <vt:lpstr>Intervalos Nomeados</vt:lpstr>
      </vt:variant>
      <vt:variant>
        <vt:i4>6</vt:i4>
      </vt:variant>
    </vt:vector>
  </HeadingPairs>
  <TitlesOfParts>
    <vt:vector size="17" baseType="lpstr">
      <vt:lpstr>Orientações</vt:lpstr>
      <vt:lpstr>II - Planilha Consolidada</vt:lpstr>
      <vt:lpstr>III - Parcela Fixa</vt:lpstr>
      <vt:lpstr>CCT E VT</vt:lpstr>
      <vt:lpstr>III-A - Mão de Obra (CCT)</vt:lpstr>
      <vt:lpstr>III-A.1 - Memorial de Cálculo</vt:lpstr>
      <vt:lpstr>III-A.2 - Uniforme, EPI e Equip</vt:lpstr>
      <vt:lpstr>III-C - Desloc e Pern</vt:lpstr>
      <vt:lpstr>III-E - Materiais de Consumo</vt:lpstr>
      <vt:lpstr>V - BDI</vt:lpstr>
      <vt:lpstr>V-A - ISS</vt:lpstr>
      <vt:lpstr>'II - Planilha Consolidada'!Area_de_impressao</vt:lpstr>
      <vt:lpstr>'III - Parcela Fixa'!Area_de_impressao</vt:lpstr>
      <vt:lpstr>'III-A - Mão de Obra (CCT)'!Area_de_impressao</vt:lpstr>
      <vt:lpstr>'III-A.1 - Memorial de Cálculo'!Area_de_impressao</vt:lpstr>
      <vt:lpstr>'III-C - Desloc e Pern'!Area_de_impressao</vt:lpstr>
      <vt:lpstr>'III-E - Materiais de Consumo'!Area_de_impressao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thiago Martins D`Albuquerque</dc:creator>
  <cp:keywords/>
  <dc:description/>
  <cp:lastModifiedBy>Taili Arima Leite</cp:lastModifiedBy>
  <cp:revision>127</cp:revision>
  <cp:lastPrinted>2023-06-07T18:24:07Z</cp:lastPrinted>
  <dcterms:created xsi:type="dcterms:W3CDTF">2021-07-21T17:15:42Z</dcterms:created>
  <dcterms:modified xsi:type="dcterms:W3CDTF">2023-06-07T20:11:57Z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  <property fmtid="{D5CDD505-2E9C-101B-9397-08002B2CF9AE}" pid="8" name="ContentTypeId">
    <vt:lpwstr>0x010100ECBCBC00BE725B408C196D063545436B</vt:lpwstr>
  </property>
  <property fmtid="{D5CDD505-2E9C-101B-9397-08002B2CF9AE}" pid="9" name="MediaServiceImageTags">
    <vt:lpwstr/>
  </property>
</Properties>
</file>