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3.png" ContentType="image/png"/>
  <Override PartName="/xl/media/image2.wmf" ContentType="image/x-wmf"/>
  <Override PartName="/xl/sharedStrings.xml" ContentType="application/vnd.openxmlformats-officedocument.spreadsheetml.sharedStrings+xml"/>
  <Override PartName="/xl/externalLinks/_rels/externalLink1.xml.rels" ContentType="application/vnd.openxmlformats-package.relationships+xml"/>
  <Override PartName="/xl/externalLinks/_rels/externalLink2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9" firstSheet="2" activeTab="2"/>
  </bookViews>
  <sheets>
    <sheet name="IMPRIMIR-COLETA DE DADOS" sheetId="1" state="hidden" r:id="rId2"/>
    <sheet name="XII-Cronograma Serv" sheetId="2" state="hidden" r:id="rId3"/>
    <sheet name="VIII - MODELO SERV. EVENT" sheetId="3" state="visible" r:id="rId4"/>
    <sheet name="valor extenso" sheetId="4" state="hidden" r:id="rId5"/>
    <sheet name="Plan2" sheetId="5" state="hidden" r:id="rId6"/>
  </sheets>
  <externalReferences>
    <externalReference r:id="rId7"/>
    <externalReference r:id="rId8"/>
  </externalReferences>
  <definedNames>
    <definedName function="false" hidden="false" localSheetId="0" name="_xlnm.Print_Area" vbProcedure="false">'IMPRIMIR-COLETA DE DADOS'!$A$1:$AI$74</definedName>
    <definedName function="false" hidden="false" localSheetId="2" name="_xlnm.Print_Area" vbProcedure="false">'VIII - MODELO SERV. EVENT'!$A$1:$H$28</definedName>
    <definedName function="false" hidden="false" localSheetId="2" name="_xlnm.Print_Titles" vbProcedure="false">'VIII - MODELO SERV. EVENT'!$4:$10</definedName>
    <definedName function="false" hidden="false" localSheetId="1" name="_xlnm.Print_Area" vbProcedure="false">'XII-Cronograma Serv'!$A$1:$I$77</definedName>
    <definedName function="false" hidden="false" name="a" vbProcedure="false">#REF!</definedName>
    <definedName function="false" hidden="false" name="aB" vbProcedure="false">'[3]ix-uniformes' #REF!</definedName>
    <definedName function="false" hidden="false" name="as" vbProcedure="false">'[3]ix-uniformes' #REF!</definedName>
    <definedName function="false" hidden="false" name="Cálculo" vbProcedure="false">'[3]ix-uniformes' #REF!</definedName>
    <definedName function="false" hidden="false" name="Excel_BuiltIn_Print_Area_1_1" vbProcedure="false">#REF!</definedName>
    <definedName function="false" hidden="false" name="Excel_BuiltIn_Print_Area_1_1_1_3" vbProcedure="false">#REF!</definedName>
    <definedName function="false" hidden="false" name="Excel_BuiltIn_Print_Area_2_1_1_1_1_1_1_1_1_1_1_3" vbProcedure="false">#REF!</definedName>
    <definedName function="false" hidden="false" name="Excel_BuiltIn_Print_Area_2_1_1_1_1_1_1_1_1_1_3" vbProcedure="false">#REF!</definedName>
    <definedName function="false" hidden="false" name="Excel_BuiltIn_Print_Area_2_1_1_1_1_1_1_1_1_3" vbProcedure="false">#REF!</definedName>
    <definedName function="false" hidden="false" name="Excel_BuiltIn_Print_Area_2_1_1_1_1_1_1_1_3" vbProcedure="false">#REF!</definedName>
    <definedName function="false" hidden="false" name="Excel_BuiltIn_Print_Area_2_1_1_1_1_1_1_3" vbProcedure="false">#REF!</definedName>
    <definedName function="false" hidden="false" name="Excel_BuiltIn_Print_Area_2_1_1_1_1_1_3" vbProcedure="false">#REF!</definedName>
    <definedName function="false" hidden="false" name="Excel_BuiltIn_Print_Area_2_1_1_1_1_3" vbProcedure="false">#REF!</definedName>
    <definedName function="false" hidden="false" name="Excel_BuiltIn_Print_Area_2_1_1_1_3" vbProcedure="false">#REF!</definedName>
    <definedName function="false" hidden="false" name="Excel_BuiltIn_Print_Area_2_1_1_3" vbProcedure="false">#REF!</definedName>
    <definedName function="false" hidden="false" name="Excel_BuiltIn_Print_Area_2_1_3" vbProcedure="false">#REF!</definedName>
    <definedName function="false" hidden="false" name="Excel_BuiltIn_Print_Titles_1_1" vbProcedure="false">#REF!</definedName>
    <definedName function="false" hidden="false" name="Excel_BuiltIn_Print_Titles_1_1_1" vbProcedure="false">#REF!</definedName>
    <definedName function="false" hidden="false" name="Excel_BuiltIn_Print_Titles_1_1_1_1" vbProcedure="false">#REF!</definedName>
    <definedName function="false" hidden="false" name="Excel_BuiltIn_Print_Titles_2" vbProcedure="false">"$#REF!.$#REF!$#REF!"</definedName>
    <definedName function="false" hidden="false" name="Excel_BuiltIn__FilterDatabase_10" vbProcedure="false">#REF!</definedName>
    <definedName function="false" hidden="false" name="Excel_BuiltIn__FilterDatabase_2" vbProcedure="false">#REF!</definedName>
    <definedName function="false" hidden="false" name="Excel_BuiltIn__FilterDatabase_3" vbProcedure="false">#REF!</definedName>
    <definedName function="false" hidden="false" name="FLA" vbProcedure="false">'[3]ix-uniformes' #REF!</definedName>
    <definedName function="false" hidden="false" name="perc" vbProcedure="false">#REF!</definedName>
    <definedName function="false" hidden="false" name="_1Excel_BuiltIn_Print_Titles_1_1" vbProcedure="false">#REF!</definedName>
    <definedName function="false" hidden="false" name="_BDI18" vbProcedure="false">[1]Dados!$B$2</definedName>
    <definedName function="false" hidden="false" name="_BDI25" vbProcedure="false">[1]Dados!$B$3</definedName>
    <definedName function="false" hidden="false" localSheetId="0" name="_xlnm.Print_Area" vbProcedure="false">'IMPRIMIR-COLETA DE DADOS'!$A$1:$AI$74</definedName>
    <definedName function="false" hidden="false" localSheetId="1" name="_xlnm.Print_Area" vbProcedure="false">'XII-Cronograma Serv'!$A$1:$I$77</definedName>
    <definedName function="false" hidden="false" localSheetId="2" name="_BDI25" vbProcedure="false">[2]Dados!$B$3</definedName>
    <definedName function="false" hidden="false" localSheetId="2" name="_xlnm.Print_Area" vbProcedure="false">'VIII - MODELO SERV. EVENT'!$A$4:$H$28</definedName>
    <definedName function="false" hidden="false" localSheetId="2" name="_xlnm.Print_Titles" vbProcedure="false">'VIII - MODELO SERV. EVENT'!$4:$10</definedName>
    <definedName function="false" hidden="false" localSheetId="2" name="_xlnm._FilterDatabase" vbProcedure="false">'VIII - MODELO SERV. EVENT'!$A$12:$H$22</definedName>
    <definedName function="false" hidden="false" localSheetId="3" name="Cem" vbProcedure="false">{"cento","duzentos","trezentos","quatrocentos","quinhentos","seiscentos","setecentos","oitocentos","novecentos"}</definedName>
    <definedName function="false" hidden="false" localSheetId="3" name="Dez" vbProcedure="false">{"dez","vinte","trinta","quarenta","cinquenta","sessenta","setenta","oitenta","noventa"}</definedName>
    <definedName function="false" hidden="false" localSheetId="3" name="Excel_BuiltIn_Print_Area_1_1_1_3" vbProcedure="false">#REF!</definedName>
    <definedName function="false" hidden="false" localSheetId="3" name="Excel_BuiltIn_Print_Area_2_1_1_1_1_1_1_1_1_1_1_3" vbProcedure="false">#REF!</definedName>
    <definedName function="false" hidden="false" localSheetId="3" name="Excel_BuiltIn_Print_Area_2_1_1_1_1_1_1_1_1_1_3" vbProcedure="false">#REF!</definedName>
    <definedName function="false" hidden="false" localSheetId="3" name="Excel_BuiltIn_Print_Area_2_1_1_1_1_1_1_1_1_3" vbProcedure="false">#REF!</definedName>
    <definedName function="false" hidden="false" localSheetId="3" name="Excel_BuiltIn_Print_Area_2_1_1_1_1_1_1_1_3" vbProcedure="false">#REF!</definedName>
    <definedName function="false" hidden="false" localSheetId="3" name="Excel_BuiltIn_Print_Area_2_1_1_1_1_1_1_3" vbProcedure="false">#REF!</definedName>
    <definedName function="false" hidden="false" localSheetId="3" name="Excel_BuiltIn_Print_Area_2_1_1_1_1_1_3" vbProcedure="false">#REF!</definedName>
    <definedName function="false" hidden="false" localSheetId="3" name="Excel_BuiltIn_Print_Area_2_1_1_1_1_3" vbProcedure="false">#REF!</definedName>
    <definedName function="false" hidden="false" localSheetId="3" name="Excel_BuiltIn_Print_Area_2_1_1_1_3" vbProcedure="false">#REF!</definedName>
    <definedName function="false" hidden="false" localSheetId="3" name="Excel_BuiltIn_Print_Area_2_1_1_3" vbProcedure="false">#REF!</definedName>
    <definedName function="false" hidden="false" localSheetId="3" name="Excel_BuiltIn_Print_Area_2_1_3" vbProcedure="false">#REF!</definedName>
    <definedName function="false" hidden="false" localSheetId="3" name="Excel_BuiltIn__FilterDatabase_10" vbProcedure="false">#REF!</definedName>
    <definedName function="false" hidden="false" localSheetId="3" name="Excel_BuiltIn__FilterDatabase_2" vbProcedure="false">#REF!</definedName>
    <definedName function="false" hidden="false" localSheetId="3" name="OCem" vbProcedure="false">"cem"</definedName>
    <definedName function="false" hidden="false" localSheetId="3" name="perc" vbProcedure="false">#REF!</definedName>
    <definedName function="false" hidden="false" localSheetId="3" name="Plu" vbProcedure="false">{""," mil"," milhões"," bilhões"," trilhões"}</definedName>
    <definedName function="false" hidden="false" localSheetId="3" name="Sml" vbProcedure="false">{"um","dois","três","quatro","cinco","seis","sete","oito","nove","dez","onze","doze","treze","quatorze","quinze","dezesseis","dezessete","dezoito","dezenove"}</definedName>
    <definedName function="false" hidden="false" localSheetId="3" name="Sng" vbProcedure="false">{"um","mil","um milhão","um bilhão","um trilhão"}</definedName>
    <definedName function="false" hidden="false" localSheetId="3" name="_e_" vbProcedure="false">" e "</definedName>
    <definedName function="false" hidden="false" localSheetId="3" name="_sp_" vbProcedure="false">" "</definedName>
    <definedName function="false" hidden="false" localSheetId="3" name="__BDI18" vbProcedure="false">#REF!</definedName>
    <definedName function="false" hidden="false" localSheetId="3" name="__BDI25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<sst xmlns="http://schemas.openxmlformats.org/spreadsheetml/2006/main" count="279" uniqueCount="250">
  <si>
    <t xml:space="preserve">LEVANTAMENTO DE INFORMAÇÕES/QUANTITATIVOS</t>
  </si>
  <si>
    <t xml:space="preserve">Responsável:</t>
  </si>
  <si>
    <t xml:space="preserve">GEX:</t>
  </si>
  <si>
    <t xml:space="preserve">DATA:</t>
  </si>
  <si>
    <t xml:space="preserve">CARACTERIZAÇÃO DO IMÓVEL</t>
  </si>
  <si>
    <t xml:space="preserve">VISITAS TÉCNICAS DE ROTINA</t>
  </si>
  <si>
    <t xml:space="preserve">VISITA TÉCNICA CORRETIVA</t>
  </si>
  <si>
    <t xml:space="preserve">DESLOCAMENTOS</t>
  </si>
  <si>
    <t xml:space="preserve">QUANTIDADES DE DESLOCAMENTOS POR VISITA TÉCNICA DE ROTINA</t>
  </si>
  <si>
    <t xml:space="preserve">QUANTIDADES DE DESLOCAMENTO POR VISITA TÉCNICA CORRETIVA – ANO</t>
  </si>
  <si>
    <t xml:space="preserve">TOTAL DESLOCAMENTO ANO (Km)</t>
  </si>
  <si>
    <t xml:space="preserve">DIÁRIAS</t>
  </si>
  <si>
    <t xml:space="preserve">Item</t>
  </si>
  <si>
    <t xml:space="preserve">Unidade Administrativa</t>
  </si>
  <si>
    <t xml:space="preserve">Endereço Completo</t>
  </si>
  <si>
    <t xml:space="preserve">Área Construída (m²)</t>
  </si>
  <si>
    <t xml:space="preserve">ÁREA Efetivamente Utilizada (m²)</t>
  </si>
  <si>
    <t xml:space="preserve">Área do Terreno (m²)</t>
  </si>
  <si>
    <t xml:space="preserve">IDADE ESTIMADA (ANOS)</t>
  </si>
  <si>
    <t xml:space="preserve">Indicador de Estado de Conservação</t>
  </si>
  <si>
    <t xml:space="preserve">Quantidade de Visitas por Mês</t>
  </si>
  <si>
    <t xml:space="preserve">Distância da GEX.</t>
  </si>
  <si>
    <t xml:space="preserve">ROTA</t>
  </si>
  <si>
    <t xml:space="preserve">ACRÉSCIMO DE DIAS JUSTIFICADO</t>
  </si>
  <si>
    <t xml:space="preserve">PEDÁGIO/Tarifas de Transporte:</t>
  </si>
  <si>
    <t xml:space="preserve">*OBS:</t>
  </si>
  <si>
    <t xml:space="preserve">DIAS OFICIAL DE MANUTENÇÃO PREDIAL</t>
  </si>
  <si>
    <t xml:space="preserve">DIAS ELETRICISTA</t>
  </si>
  <si>
    <t xml:space="preserve">DIAS AJUDANTE GERAL</t>
  </si>
  <si>
    <t xml:space="preserve">DIAS ENCARREGADO</t>
  </si>
  <si>
    <t xml:space="preserve">QUANTIDADE PREVISTA ANO</t>
  </si>
  <si>
    <t xml:space="preserve">ENVOLVIDOS NA ATIVIDADE- ESTIMATIVA</t>
  </si>
  <si>
    <t xml:space="preserve">REFERÊNCIA DE PARTIDA</t>
  </si>
  <si>
    <t xml:space="preserve">DISTÂNCIA (km)</t>
  </si>
  <si>
    <t xml:space="preserve">REFERÊNCIA DE RETORNO</t>
  </si>
  <si>
    <t xml:space="preserve">REFERÊNCIA GOVERNADOR VALADARES (KM)</t>
  </si>
  <si>
    <t xml:space="preserve">REFERÊNCIA PARTIDA</t>
  </si>
  <si>
    <t xml:space="preserve">REFERÊNCIA RETORNO</t>
  </si>
  <si>
    <t xml:space="preserve">TRAJETO TOTAL MÊS (km)</t>
  </si>
  <si>
    <t xml:space="preserve">TOTAL ANO (km)</t>
  </si>
  <si>
    <t xml:space="preserve">REFERÊNCIA: GOVERNADOR VALADARES</t>
  </si>
  <si>
    <t xml:space="preserve">%</t>
  </si>
  <si>
    <t xml:space="preserve">PER NOITE – MÊS (Unid.)</t>
  </si>
  <si>
    <t xml:space="preserve">PER NOITE – ANO (Unid.)</t>
  </si>
  <si>
    <t xml:space="preserve">ADICIONAL PARA ALIMENTAÇÃO POR DESLOCAMENTO DE ROTINA MÊS (Unid.)</t>
  </si>
  <si>
    <t xml:space="preserve">ADICIONAL PARA ALIMENTAÇÃO POR DESLOCAMENTO CORRETIVOS – ANO (Unid.)</t>
  </si>
  <si>
    <t xml:space="preserve">ADICIONAL PARA ALIMENTAÇÃO – ANO (Unid.)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</si>
  <si>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</si>
  <si>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</si>
  <si>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</si>
  <si>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</si>
  <si>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</si>
  <si>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</si>
  <si>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</si>
  <si>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</si>
  <si>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</si>
  <si>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</si>
  <si>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</si>
  <si>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</si>
  <si>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</si>
  <si>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</si>
  <si>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</si>
  <si>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</si>
  <si>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V</t>
  </si>
  <si>
    <t xml:space="preserve">W</t>
  </si>
  <si>
    <t xml:space="preserve">X</t>
  </si>
  <si>
    <t xml:space="preserve">Y</t>
  </si>
  <si>
    <t xml:space="preserve">Z</t>
  </si>
  <si>
    <t xml:space="preserve">AA</t>
  </si>
  <si>
    <t xml:space="preserve">AB</t>
  </si>
  <si>
    <t xml:space="preserve">AC</t>
  </si>
  <si>
    <t xml:space="preserve">AD</t>
  </si>
  <si>
    <t xml:space="preserve">AE</t>
  </si>
  <si>
    <t xml:space="preserve">TOTAIS</t>
  </si>
  <si>
    <t xml:space="preserve">TABELA DE CARACTERÍSTICAS DAS EDIFICAÇÕES PARA ROSS-HEIDECKE (Indicador de Estado de Conservação).</t>
  </si>
  <si>
    <t xml:space="preserve">ITEM</t>
  </si>
  <si>
    <t xml:space="preserve">CARACTERÍSTICAS FÍSICAS</t>
  </si>
  <si>
    <t xml:space="preserve">COEFICIENTE C</t>
  </si>
  <si>
    <t xml:space="preserve">CARACTERÍSTICAS</t>
  </si>
  <si>
    <t xml:space="preserve">a</t>
  </si>
  <si>
    <t xml:space="preserve">NOVO</t>
  </si>
  <si>
    <t xml:space="preserve">Edificação nova ou com reform a geral e substancial, com menos de dois anos, que apresente apenas sinais de desgaste natural da pintura</t>
  </si>
  <si>
    <t xml:space="preserve">b</t>
  </si>
  <si>
    <t xml:space="preserve">ENTRE NOVO E REGULAR</t>
  </si>
  <si>
    <t xml:space="preserve">Edificação nova ou com reforma geral e substancial, com menos de dois anos, que apresente necessidade apenas de uma demão leve de pintura para recompor a sua aparência</t>
  </si>
  <si>
    <t xml:space="preserve">c</t>
  </si>
  <si>
    <t xml:space="preserve">REGULAR</t>
  </si>
  <si>
    <t xml:space="preserve">Edificação seminova ou com reforma geral e substancial entre 2 e 5 anos, cujo estado geral possa ser recuperado apenas com reparos de eventuais fissuras superficiais localizadas e /ou pintura externa e interna</t>
  </si>
  <si>
    <t xml:space="preserve">d</t>
  </si>
  <si>
    <t xml:space="preserve">ENTRE REGULAR E REPAROS SIMPLES</t>
  </si>
  <si>
    <t xml:space="preserve">Edificação seminova ou com reforma geral e substancial entre 2 e 5 anos, cujo estado geral possa ser recuperado com reparo de fissuras e trincas localizadas e superficiais e pintura externa e interna</t>
  </si>
  <si>
    <t xml:space="preserve">e</t>
  </si>
  <si>
    <t xml:space="preserve">REPAROS SIMPLES</t>
  </si>
  <si>
    <t xml:space="preserve">Edificação cujo estado geral possa ser recuperado com pintura interna e externa, após reparos de fissuras e trincas superficiais generalizadas, sem recuperação do sistema estrutural. Eventualmente, revisão do sistema hidráulico e elétrico</t>
  </si>
  <si>
    <t xml:space="preserve">f</t>
  </si>
  <si>
    <t xml:space="preserve">ENTRE REPAROS SIMPLES E IMPORTANTES</t>
  </si>
  <si>
    <t xml:space="preserve">Edificação cujo estado geral possa ser recuperado com pintura interna e externa, após reparos de fissuras e trincas, e com estabilização e/ou recuperação localizada do sistema estrutural. As instalações hidráulicas e elétricas possam ser restauradas mediante a revisão e com substituição eventual de algumas peças desgastadas naturalmente. Eventualmente possa ser necessária a substituição dos revestimentos de pisos e paredes, de um, ou de outro cômodo. Revisão da impermeabilização ou substituição de telhas da cobertura.</t>
  </si>
  <si>
    <t xml:space="preserve">g</t>
  </si>
  <si>
    <t xml:space="preserve">REPAROS IMPORTANTES</t>
  </si>
  <si>
    <t xml:space="preserve">Edificação cujo estado geral possa ser recuperado com pintura interna e externa, com substituição de panos de regularização da alvenaria, reparos de fissuras e trincas, com estabilização e/ou recuperação de grande parte do sistema estrutural. As instalações hidráulicas e elétricas possam ser restauradas mediante a substituição das peças aparentes. A substituição dos revestimentos de pisos e paredes, da maioria dos cômodos, se faz necessária. Substituição ou reparos importantes na impermeabilização ou no telhado.</t>
  </si>
  <si>
    <t xml:space="preserve">h</t>
  </si>
  <si>
    <t xml:space="preserve">ENTRE REPAROS IMPORTANTES E SEM VALOR</t>
  </si>
  <si>
    <t xml:space="preserve">Edificação cujo estado geral possa ser recuperado com estabilização e/ou recuperação do sistema estrutural, substituição da regularização da alvenaria, reparos de fissuras e trincas. Substituição das instalações hidráulicas e elétricas. Substituição dos revestimentos de pisos e paredes. Substituição da impermeabilização ou do telhado.</t>
  </si>
  <si>
    <t xml:space="preserve">i</t>
  </si>
  <si>
    <t xml:space="preserve">SEM VALOR</t>
  </si>
  <si>
    <t xml:space="preserve">Edificação em estado de ruína</t>
  </si>
  <si>
    <t xml:space="preserve">TIPO</t>
  </si>
  <si>
    <t xml:space="preserve">ÁREA</t>
  </si>
  <si>
    <t xml:space="preserve">HORAS</t>
  </si>
  <si>
    <t xml:space="preserve">Horas / Área.</t>
  </si>
  <si>
    <t xml:space="preserve">TIPO I</t>
  </si>
  <si>
    <t xml:space="preserve">TIPO II</t>
  </si>
  <si>
    <t xml:space="preserve">TIPO III</t>
  </si>
  <si>
    <t xml:space="preserve">TIPO IV</t>
  </si>
  <si>
    <t xml:space="preserve">MÉDIA =</t>
  </si>
  <si>
    <t xml:space="preserve">ANEXO XII: CRONOGRAMA DE MANUTENÇÃO PREVENTIVA.</t>
  </si>
  <si>
    <t xml:space="preserve">Área</t>
  </si>
  <si>
    <t xml:space="preserve">PINTURA INTERNA</t>
  </si>
  <si>
    <t xml:space="preserve">LIMPEZA DE CAIXA DE GORDURA</t>
  </si>
  <si>
    <t xml:space="preserve">MANUT. PREVENT. TRANSFORMADOR E SUBESTAÇÃO</t>
  </si>
  <si>
    <t xml:space="preserve">MEDIÇÃO DE AMPERAGEM E TEMPERATURA DOS DISJUNTORES DOS QUADROS DE ENERGIA</t>
  </si>
  <si>
    <t xml:space="preserve">LIMPEZA DE CALHAS</t>
  </si>
  <si>
    <t xml:space="preserve">TESTE DE ESTANQUEIDADE SISTEMA DE INCÊNDIO/TROCA EXTINTORES</t>
  </si>
  <si>
    <t xml:space="preserve">APS de Água Boa</t>
  </si>
  <si>
    <t xml:space="preserve">Av. Julio Campos, 395 - Centro</t>
  </si>
  <si>
    <t xml:space="preserve">JANEIRO</t>
  </si>
  <si>
    <t xml:space="preserve">JULHO</t>
  </si>
  <si>
    <t xml:space="preserve">AGOSTO</t>
  </si>
  <si>
    <t xml:space="preserve">APS de Alta Floresta</t>
  </si>
  <si>
    <t xml:space="preserve">Rua E 1 Qd-04 Lt- E/G St-E Centro</t>
  </si>
  <si>
    <t xml:space="preserve">APS de Alto Araguaia</t>
  </si>
  <si>
    <t xml:space="preserve">Av. Açai Qd-15 Lt-02 - Loteamento Pindorama</t>
  </si>
  <si>
    <t xml:space="preserve">APS de Araes</t>
  </si>
  <si>
    <t xml:space="preserve">Rua Desemb.  José de Mesquita s/nº – Araes - Cuiabá</t>
  </si>
  <si>
    <t xml:space="preserve">APS de Barra do Bugres</t>
  </si>
  <si>
    <t xml:space="preserve">Av. Hitler Sansão esq. com a Celso Panham Borgueti</t>
  </si>
  <si>
    <t xml:space="preserve">APS de Barra do Garças</t>
  </si>
  <si>
    <t xml:space="preserve">Rua XV de Novembro s/nº – Centro</t>
  </si>
  <si>
    <t xml:space="preserve">APS de Cáceres</t>
  </si>
  <si>
    <t xml:space="preserve">Av.: Vereador Enedino S. Martins, nº 1249 -Centro</t>
  </si>
  <si>
    <t xml:space="preserve">APS de Campo Novo dos Parecis</t>
  </si>
  <si>
    <t xml:space="preserve">Rua: Belém, Lote 01 B1- quadra 37 B</t>
  </si>
  <si>
    <t xml:space="preserve">APS de Campo Verde</t>
  </si>
  <si>
    <t xml:space="preserve">Rua: Medianeira, loteamento Jardim Campo Verde II</t>
  </si>
  <si>
    <t xml:space="preserve">APS de Colider</t>
  </si>
  <si>
    <t xml:space="preserve">Av.: Colonizador nº 793, esq. c/ Rua: Xingu</t>
  </si>
  <si>
    <t xml:space="preserve">APS de Confresa</t>
  </si>
  <si>
    <t xml:space="preserve">Av.: Ayrton Senna s/nº</t>
  </si>
  <si>
    <t xml:space="preserve">APS de Cuiabá -Coxipo</t>
  </si>
  <si>
    <t xml:space="preserve">Av. Pau Brasil, Jardim das Palmeiras, Coxipo</t>
  </si>
  <si>
    <t xml:space="preserve">APS de Cuiabá -CPA</t>
  </si>
  <si>
    <t xml:space="preserve">Av.: Getúlio Vargas, nº 553 - Centro </t>
  </si>
  <si>
    <t xml:space="preserve">APS de Diamantino</t>
  </si>
  <si>
    <t xml:space="preserve">Rua: Quintino Bocaiuva s/nº - Centro</t>
  </si>
  <si>
    <t xml:space="preserve">APS de Guatantã do Norte</t>
  </si>
  <si>
    <t xml:space="preserve">Av. Guarantã I, fundos com Avenida Guarantã II – S/N</t>
  </si>
  <si>
    <t xml:space="preserve">APS de Jaciara</t>
  </si>
  <si>
    <t xml:space="preserve">Rua  Carijós  nº 61 - Lote 13 - Quadra 110 - Centro</t>
  </si>
  <si>
    <t xml:space="preserve">Av.: Carlos Hungueney, esq. c/ Rua: José Morbek</t>
  </si>
  <si>
    <t xml:space="preserve">APS de Juina</t>
  </si>
  <si>
    <t xml:space="preserve">Av.: Dos Jambos, nº 1835</t>
  </si>
  <si>
    <t xml:space="preserve">APS de Lucas do Rio Verde</t>
  </si>
  <si>
    <t xml:space="preserve">Rua Paranapanema, Lote 11, Quadra 71-A,</t>
  </si>
  <si>
    <t xml:space="preserve">APS de Matupá</t>
  </si>
  <si>
    <t xml:space="preserve">Rua: 2 VCI 001 nº 620 - Centro</t>
  </si>
  <si>
    <t xml:space="preserve">APS de Mirassol do Oeste</t>
  </si>
  <si>
    <t xml:space="preserve">Rua: Leonório Lourenção esq. Prof. Odelio B. da </t>
  </si>
  <si>
    <t xml:space="preserve">APS de Nova Mutum</t>
  </si>
  <si>
    <t xml:space="preserve">Av. Arapongas, lotes 15 e 16, quadra 83, </t>
  </si>
  <si>
    <t xml:space="preserve">APS de Nova Xavantina</t>
  </si>
  <si>
    <t xml:space="preserve">Av.: Paraná, esq. c/ Rua: São Luis - Centro</t>
  </si>
  <si>
    <t xml:space="preserve">APS de Paranatinga</t>
  </si>
  <si>
    <t xml:space="preserve">Rua: Vila Nova Qd.: 18 Seção: B - Centro</t>
  </si>
  <si>
    <t xml:space="preserve">APS de Peixoto Azevedo</t>
  </si>
  <si>
    <t xml:space="preserve">Rua Lions Internacional, Quadra 03, Lote 09, Setor 13</t>
  </si>
  <si>
    <t xml:space="preserve">APS de Poconé</t>
  </si>
  <si>
    <t xml:space="preserve">Av.: Pinheiro Machado - Centro</t>
  </si>
  <si>
    <t xml:space="preserve">APS de Pontes e Lacerda</t>
  </si>
  <si>
    <t xml:space="preserve">Rua: 5 esq.: c/ Florespina Azambuja, s/nº</t>
  </si>
  <si>
    <t xml:space="preserve">APS de Poxoréo</t>
  </si>
  <si>
    <t xml:space="preserve">Av.: Brasilia s/nº - Centro</t>
  </si>
  <si>
    <t xml:space="preserve">APS de Primavera do Leste</t>
  </si>
  <si>
    <t xml:space="preserve">Rua: Benjamim Cerutti esq. Com Castelo Branco</t>
  </si>
  <si>
    <t xml:space="preserve">APS de Rondonópolis</t>
  </si>
  <si>
    <t xml:space="preserve">APS de Rosário Oeste</t>
  </si>
  <si>
    <t xml:space="preserve">Av.: Dom Aquino Côrrea s/nº - Centro</t>
  </si>
  <si>
    <t xml:space="preserve">APS de São Félix do Araguaia</t>
  </si>
  <si>
    <t xml:space="preserve">Av.: Açaí, Qd.: 15 Lote: 02 - Loteamento Pindorama</t>
  </si>
  <si>
    <t xml:space="preserve">APS de Sinop</t>
  </si>
  <si>
    <t xml:space="preserve">Av.: Das Figueiras, esq. c/ Rua: Das Azaleias</t>
  </si>
  <si>
    <t xml:space="preserve">APS de Sorrisso</t>
  </si>
  <si>
    <t xml:space="preserve">Rua: Dos Estados, 512 – Centro</t>
  </si>
  <si>
    <t xml:space="preserve">APS de Tangará da Serra</t>
  </si>
  <si>
    <t xml:space="preserve">Av. Pres. Tancredo Neves, s/nº - Centro</t>
  </si>
  <si>
    <t xml:space="preserve">APS de Várzea Grande</t>
  </si>
  <si>
    <t xml:space="preserve">Av. Castelo Branco s/nº- Bairro Água Limpa</t>
  </si>
  <si>
    <t xml:space="preserve">GEX Cuiabá</t>
  </si>
  <si>
    <t xml:space="preserve">Av.: Getúlio Vargas, nº 553 - Centro</t>
  </si>
  <si>
    <t xml:space="preserve">GEX Sinop</t>
  </si>
  <si>
    <t xml:space="preserve">Av. das Itaubas, Lote 07 – Quadra 67 – Setor Comercio</t>
  </si>
  <si>
    <t xml:space="preserve">Procuradoria Cáceres</t>
  </si>
  <si>
    <t xml:space="preserve">Av. Júlio Campos, 1288 Edifico T H – Centro</t>
  </si>
  <si>
    <t xml:space="preserve">Procuradoria Rondonópolis</t>
  </si>
  <si>
    <t xml:space="preserve">Rua: João Ponce de Arruda, 1979 – Centro</t>
  </si>
  <si>
    <t xml:space="preserve">Procuradoria Sinop</t>
  </si>
  <si>
    <t xml:space="preserve">Rua do Sangradouro, 122 – Centro</t>
  </si>
  <si>
    <t xml:space="preserve">Total  </t>
  </si>
  <si>
    <t xml:space="preserve">INSTITUTO NACIONAL DO SEGURO SOCIAL</t>
  </si>
  <si>
    <t xml:space="preserve">SUPERINTENDÊNCIA REGIONAL NORTE/CENTRO-OESTE
</t>
  </si>
  <si>
    <t xml:space="preserve">ANEXO VIII
MODELO DE PLANILHA PARA ORÇAMENTO DE SERVIÇOS EVENTUAIS</t>
  </si>
  <si>
    <r>
      <rPr>
        <b val="true"/>
        <sz val="12"/>
        <rFont val="Arial"/>
        <family val="2"/>
      </rPr>
      <t xml:space="preserve">Serviço a ser executado:</t>
    </r>
    <r>
      <rPr>
        <sz val="12"/>
        <rFont val="Arial"/>
        <family val="2"/>
      </rPr>
      <t xml:space="preserve">  </t>
    </r>
    <r>
      <rPr>
        <sz val="12"/>
        <color rgb="FFFF0000"/>
        <rFont val="Times New Roman"/>
        <family val="1"/>
      </rPr>
      <t xml:space="preserve">(Descrição sucinta dos serviços eventuais que se pretende realizar pela abertura da O.S.)</t>
    </r>
  </si>
  <si>
    <r>
      <rPr>
        <b val="true"/>
        <sz val="12"/>
        <rFont val="Arial"/>
        <family val="2"/>
      </rPr>
      <t xml:space="preserve">Local:</t>
    </r>
    <r>
      <rPr>
        <sz val="12"/>
        <rFont val="Arial"/>
        <family val="2"/>
      </rPr>
      <t xml:space="preserve"> </t>
    </r>
    <r>
      <rPr>
        <sz val="12"/>
        <color rgb="FFFF0000"/>
        <rFont val="Times New Roman"/>
        <family val="1"/>
      </rPr>
      <t xml:space="preserve">(Unidade / Cidade / Estado)</t>
    </r>
  </si>
  <si>
    <r>
      <rPr>
        <b val="true"/>
        <sz val="12"/>
        <rFont val="Arial"/>
        <family val="2"/>
      </rPr>
      <t xml:space="preserve">Data Base SINAPI:</t>
    </r>
    <r>
      <rPr>
        <sz val="12"/>
        <rFont val="Arial"/>
        <family val="2"/>
      </rPr>
      <t xml:space="preserve"> </t>
    </r>
    <r>
      <rPr>
        <b val="true"/>
        <sz val="12"/>
        <color rgb="FFFF0000"/>
        <rFont val="Times New Roman"/>
        <family val="1"/>
      </rPr>
      <t xml:space="preserve"> </t>
    </r>
    <r>
      <rPr>
        <sz val="12"/>
        <color rgb="FFFF0000"/>
        <rFont val="Times New Roman"/>
        <family val="1"/>
      </rPr>
      <t xml:space="preserve">(mês / ano da proposta)</t>
    </r>
  </si>
  <si>
    <t xml:space="preserve">FONTE</t>
  </si>
  <si>
    <t xml:space="preserve">CÓDIGO</t>
  </si>
  <si>
    <t xml:space="preserve">DESCRIÇÃO</t>
  </si>
  <si>
    <t xml:space="preserve">UNID.</t>
  </si>
  <si>
    <t xml:space="preserve">QUANT.</t>
  </si>
  <si>
    <t xml:space="preserve">PREÇO UNITÁRIO (R$)</t>
  </si>
  <si>
    <t xml:space="preserve">PREÇO TOTAL (R$)</t>
  </si>
  <si>
    <t xml:space="preserve">1.0</t>
  </si>
  <si>
    <r>
      <rPr>
        <b val="true"/>
        <sz val="12"/>
        <rFont val="Arial"/>
        <family val="2"/>
      </rPr>
      <t xml:space="preserve">GRUPO DE SERVIÇO 01 </t>
    </r>
    <r>
      <rPr>
        <b val="true"/>
        <sz val="12"/>
        <color rgb="FFFF3333"/>
        <rFont val="Arial"/>
        <family val="2"/>
      </rPr>
      <t xml:space="preserve">(EX.: SERVIÇOS DIVERSOS; DIVISÓRIAS, REVESTIMENTOS E VIDROS; PINTURAS; INSTALAÇÕES ELÉTRICAS)</t>
    </r>
  </si>
  <si>
    <t xml:space="preserve">1.1</t>
  </si>
  <si>
    <t xml:space="preserve">1.2</t>
  </si>
  <si>
    <t xml:space="preserve">2.0</t>
  </si>
  <si>
    <t xml:space="preserve">GRUPO DE SERVIÇO 02</t>
  </si>
  <si>
    <t xml:space="preserve">2.1</t>
  </si>
  <si>
    <t xml:space="preserve">2.2</t>
  </si>
  <si>
    <t xml:space="preserve">2.3</t>
  </si>
  <si>
    <t xml:space="preserve">3.0</t>
  </si>
  <si>
    <t xml:space="preserve">GRUPO DE SERVIÇO 03</t>
  </si>
  <si>
    <t xml:space="preserve">3.1</t>
  </si>
  <si>
    <t xml:space="preserve">3.2</t>
  </si>
  <si>
    <t xml:space="preserve">3.3</t>
  </si>
  <si>
    <t xml:space="preserve">CUSTO TOTAL</t>
  </si>
  <si>
    <t xml:space="preserve">BDI</t>
  </si>
  <si>
    <t xml:space="preserve">PERCENTUAL DE DESCONTO</t>
  </si>
  <si>
    <t xml:space="preserve">VALOR FINAL DO SERVIÇO EVENTUAL</t>
  </si>
  <si>
    <t xml:space="preserve">Decomposição</t>
  </si>
  <si>
    <t xml:space="preserve">Parte Inteira</t>
  </si>
  <si>
    <t xml:space="preserve">Moeda</t>
  </si>
  <si>
    <t xml:space="preserve">Centavos</t>
  </si>
  <si>
    <t xml:space="preserve">Valor por Extenso</t>
  </si>
  <si>
    <t xml:space="preserve">Valor Numérico a converter</t>
  </si>
  <si>
    <t xml:space="preserve">trilhões</t>
  </si>
  <si>
    <t xml:space="preserve">bilhões</t>
  </si>
  <si>
    <t xml:space="preserve">milhões</t>
  </si>
  <si>
    <t xml:space="preserve">milhares</t>
  </si>
  <si>
    <t xml:space="preserve">unidades</t>
  </si>
  <si>
    <t xml:space="preserve">XXXXXX</t>
  </si>
</sst>
</file>

<file path=xl/styles.xml><?xml version="1.0" encoding="utf-8"?>
<styleSheet xmlns="http://schemas.openxmlformats.org/spreadsheetml/2006/main">
  <numFmts count="24">
    <numFmt numFmtId="164" formatCode="General"/>
    <numFmt numFmtId="165" formatCode="&quot; R$ &quot;* #,##0.00\ ;&quot;-R$ &quot;* #,##0.00\ ;&quot; R$ &quot;* \-#\ ;@\ "/>
    <numFmt numFmtId="166" formatCode="&quot; R$ &quot;* #,##0.00\ ;&quot; R$ &quot;* \(#,##0.00\);&quot; R$ &quot;* \-#\ ;@\ "/>
    <numFmt numFmtId="167" formatCode="0%"/>
    <numFmt numFmtId="168" formatCode="#,##0.00\ ;\-#,##0.00\ ;&quot; -&quot;#\ ;@\ "/>
    <numFmt numFmtId="169" formatCode="* #,##0.00\ ;\-* #,##0.00\ ;* \-#\ ;@\ "/>
    <numFmt numFmtId="170" formatCode="* #,##0.00\ ;* \(#,##0.00\);* \-#\ ;@\ "/>
    <numFmt numFmtId="171" formatCode="#,##0.00\ ;&quot; (&quot;#,##0.00\);&quot; -&quot;#\ ;@\ "/>
    <numFmt numFmtId="172" formatCode="#,##0.00"/>
    <numFmt numFmtId="173" formatCode="@"/>
    <numFmt numFmtId="174" formatCode="0.00%"/>
    <numFmt numFmtId="175" formatCode="0.00"/>
    <numFmt numFmtId="176" formatCode="0.000%"/>
    <numFmt numFmtId="177" formatCode="#,##0.000\ ;&quot; (&quot;#,##0.000\);&quot; -&quot;#\ ;@\ "/>
    <numFmt numFmtId="178" formatCode="[$R$-416]\ #,##0.00;[RED]\-[$R$-416]\ #,##0.00"/>
    <numFmt numFmtId="179" formatCode="#,##0\ ;&quot; (&quot;#,##0\);&quot; -&quot;#\ ;@\ "/>
    <numFmt numFmtId="180" formatCode="#,##0.0\ ;&quot; (&quot;#,##0.0\);&quot; -&quot;#\ ;@\ "/>
    <numFmt numFmtId="181" formatCode="0.000"/>
    <numFmt numFmtId="182" formatCode="0.00&quot; m²&quot;"/>
    <numFmt numFmtId="183" formatCode="0.0000"/>
    <numFmt numFmtId="184" formatCode="0"/>
    <numFmt numFmtId="185" formatCode="MMM\-YY;@"/>
    <numFmt numFmtId="186" formatCode="#,##0"/>
    <numFmt numFmtId="187" formatCode="&quot;R$ &quot;#,##0.00"/>
  </numFmts>
  <fonts count="83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sz val="10"/>
      <color rgb="FF333333"/>
      <name val="Calibri"/>
      <family val="2"/>
    </font>
    <font>
      <i val="true"/>
      <sz val="10"/>
      <color rgb="FF808080"/>
      <name val="Calibri"/>
      <family val="2"/>
    </font>
    <font>
      <u val="single"/>
      <sz val="10"/>
      <color rgb="FF0000EE"/>
      <name val="Calibri"/>
      <family val="2"/>
    </font>
    <font>
      <sz val="10"/>
      <color rgb="FF006600"/>
      <name val="Calibri"/>
      <family val="2"/>
    </font>
    <font>
      <sz val="10"/>
      <color rgb="FF996600"/>
      <name val="Calibri"/>
      <family val="2"/>
    </font>
    <font>
      <sz val="10"/>
      <color rgb="FFCC0000"/>
      <name val="Calibri"/>
      <family val="2"/>
    </font>
    <font>
      <b val="true"/>
      <sz val="10"/>
      <color rgb="FFFFFFFF"/>
      <name val="Calibri"/>
      <family val="2"/>
    </font>
    <font>
      <b val="true"/>
      <sz val="10"/>
      <color rgb="FF000000"/>
      <name val="Calibri"/>
      <family val="2"/>
    </font>
    <font>
      <sz val="10"/>
      <color rgb="FFFFFFFF"/>
      <name val="Calibri"/>
      <family val="2"/>
    </font>
    <font>
      <sz val="11"/>
      <color rgb="FFFFFFFF"/>
      <name val="Calibri"/>
      <family val="2"/>
    </font>
    <font>
      <sz val="11"/>
      <color rgb="FF800080"/>
      <name val="Calibri"/>
      <family val="2"/>
    </font>
    <font>
      <sz val="11"/>
      <color rgb="FF008000"/>
      <name val="Calibri"/>
      <family val="2"/>
    </font>
    <font>
      <b val="true"/>
      <sz val="11"/>
      <color rgb="FFFF9900"/>
      <name val="Calibri"/>
      <family val="2"/>
    </font>
    <font>
      <b val="true"/>
      <sz val="11"/>
      <color rgb="FFFFFFFF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i val="true"/>
      <sz val="11"/>
      <color rgb="FF808080"/>
      <name val="Calibri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u val="single"/>
      <sz val="10"/>
      <color rgb="FF0000FF"/>
      <name val="Arial"/>
      <family val="2"/>
    </font>
    <font>
      <u val="single"/>
      <sz val="11"/>
      <color rgb="FF0000FF"/>
      <name val="Calibri"/>
      <family val="2"/>
    </font>
    <font>
      <u val="single"/>
      <sz val="7.5"/>
      <color rgb="FF0000FF"/>
      <name val="Arial"/>
      <family val="2"/>
    </font>
    <font>
      <u val="single"/>
      <sz val="10"/>
      <color rgb="FF0000FF"/>
      <name val="MS Sans Serif"/>
      <family val="2"/>
    </font>
    <font>
      <sz val="10"/>
      <name val="Arial"/>
      <family val="2"/>
    </font>
    <font>
      <sz val="11"/>
      <color rgb="FF993300"/>
      <name val="Calibri"/>
      <family val="2"/>
    </font>
    <font>
      <sz val="10"/>
      <color rgb="FF000000"/>
      <name val="MS Sans Serif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b val="true"/>
      <sz val="11"/>
      <color rgb="FF333333"/>
      <name val="Calibri"/>
      <family val="2"/>
    </font>
    <font>
      <sz val="11"/>
      <color rgb="FFFF0000"/>
      <name val="Calibri"/>
      <family val="2"/>
    </font>
    <font>
      <b val="true"/>
      <sz val="18"/>
      <color rgb="FF003366"/>
      <name val="Cambria"/>
      <family val="2"/>
    </font>
    <font>
      <b val="true"/>
      <sz val="11"/>
      <color rgb="FF000000"/>
      <name val="Calibri"/>
      <family val="2"/>
    </font>
    <font>
      <b val="true"/>
      <sz val="15"/>
      <color rgb="FF333399"/>
      <name val="Calibri"/>
      <family val="2"/>
    </font>
    <font>
      <b val="true"/>
      <sz val="18"/>
      <color rgb="FF333399"/>
      <name val="Cambria"/>
      <family val="2"/>
    </font>
    <font>
      <b val="true"/>
      <sz val="13"/>
      <color rgb="FF333399"/>
      <name val="Calibri"/>
      <family val="2"/>
    </font>
    <font>
      <b val="true"/>
      <sz val="11"/>
      <color rgb="FF333399"/>
      <name val="Calibri"/>
      <family val="2"/>
    </font>
    <font>
      <sz val="8"/>
      <name val="Arial"/>
      <family val="2"/>
    </font>
    <font>
      <sz val="7"/>
      <name val="Arial"/>
      <family val="2"/>
    </font>
    <font>
      <b val="true"/>
      <sz val="18"/>
      <color rgb="FF000000"/>
      <name val="Arial"/>
      <family val="2"/>
    </font>
    <font>
      <b val="true"/>
      <sz val="12"/>
      <color rgb="FFFFFFFF"/>
      <name val="Arial"/>
      <family val="2"/>
    </font>
    <font>
      <b val="true"/>
      <sz val="8"/>
      <name val="Arial"/>
      <family val="2"/>
    </font>
    <font>
      <sz val="12"/>
      <name val="Arial"/>
      <family val="2"/>
    </font>
    <font>
      <b val="true"/>
      <sz val="8"/>
      <color rgb="FF0000CC"/>
      <name val="Arial"/>
      <family val="2"/>
    </font>
    <font>
      <b val="true"/>
      <sz val="10"/>
      <name val="Arial"/>
      <family val="2"/>
    </font>
    <font>
      <b val="true"/>
      <sz val="11"/>
      <name val="Arial"/>
      <family val="2"/>
    </font>
    <font>
      <b val="true"/>
      <sz val="8"/>
      <color rgb="FF000000"/>
      <name val="Arial"/>
      <family val="2"/>
    </font>
    <font>
      <b val="true"/>
      <sz val="7"/>
      <color rgb="FF000000"/>
      <name val="Arial"/>
      <family val="2"/>
    </font>
    <font>
      <sz val="8"/>
      <color rgb="FF000000"/>
      <name val="Arial"/>
      <family val="2"/>
    </font>
    <font>
      <sz val="7"/>
      <color rgb="FF000000"/>
      <name val="Arial"/>
      <family val="2"/>
    </font>
    <font>
      <b val="true"/>
      <sz val="14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b val="true"/>
      <i val="true"/>
      <sz val="8"/>
      <name val="Arial"/>
      <family val="2"/>
    </font>
    <font>
      <b val="true"/>
      <sz val="7"/>
      <name val="Arial"/>
      <family val="2"/>
    </font>
    <font>
      <b val="true"/>
      <sz val="11"/>
      <color rgb="FF000000"/>
      <name val="Arial"/>
      <family val="2"/>
    </font>
    <font>
      <b val="true"/>
      <sz val="12"/>
      <name val="Arial"/>
      <family val="2"/>
    </font>
    <font>
      <b val="true"/>
      <sz val="12"/>
      <color rgb="FFFF0000"/>
      <name val="Arial"/>
      <family val="2"/>
    </font>
    <font>
      <b val="true"/>
      <sz val="2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1"/>
      <color rgb="FF000000"/>
      <name val="Times New Roman"/>
      <family val="1"/>
    </font>
    <font>
      <sz val="9"/>
      <color rgb="FF000000"/>
      <name val="Times New Roman"/>
      <family val="1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b val="true"/>
      <sz val="12"/>
      <name val="Times New Roman"/>
      <family val="1"/>
    </font>
    <font>
      <b val="true"/>
      <sz val="12"/>
      <color rgb="FF000000"/>
      <name val="Arial"/>
      <family val="2"/>
    </font>
    <font>
      <b val="true"/>
      <sz val="12"/>
      <color rgb="FFFF3333"/>
      <name val="Arial"/>
      <family val="2"/>
    </font>
    <font>
      <sz val="11"/>
      <name val="Times New Roman"/>
      <family val="1"/>
    </font>
    <font>
      <sz val="11"/>
      <color rgb="FFFF0000"/>
      <name val="Times New Roman"/>
      <family val="1"/>
    </font>
    <font>
      <sz val="9"/>
      <color rgb="FFFF0000"/>
      <name val="Times New Roman"/>
      <family val="1"/>
    </font>
    <font>
      <sz val="14"/>
      <name val="Times New Roman"/>
      <family val="1"/>
    </font>
    <font>
      <b val="true"/>
      <sz val="15"/>
      <name val="Arial"/>
      <family val="2"/>
    </font>
    <font>
      <b val="true"/>
      <sz val="100"/>
      <color rgb="FFEEECE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FFCC99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00008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CCCCFF"/>
        <bgColor rgb="FFD9D9D9"/>
      </patternFill>
    </fill>
    <fill>
      <patternFill patternType="solid">
        <fgColor rgb="FFFF99CC"/>
        <bgColor rgb="FFFF8080"/>
      </patternFill>
    </fill>
    <fill>
      <patternFill patternType="solid">
        <fgColor rgb="FFCC99FF"/>
        <bgColor rgb="FFFF99CC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FFCCCC"/>
      </patternFill>
    </fill>
    <fill>
      <patternFill patternType="solid">
        <fgColor rgb="FFC0C0C0"/>
        <bgColor rgb="FFBFBFBF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B0F0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CC00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666699"/>
        <bgColor rgb="FF808080"/>
      </patternFill>
    </fill>
    <fill>
      <patternFill patternType="solid">
        <fgColor rgb="FFBFBFBF"/>
        <bgColor rgb="FFC0C0C0"/>
      </patternFill>
    </fill>
    <fill>
      <patternFill patternType="solid">
        <fgColor rgb="FFD9D9D9"/>
        <bgColor rgb="FFDDDDDD"/>
      </patternFill>
    </fill>
  </fills>
  <borders count="50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/>
      <right/>
      <top/>
      <bottom style="thin">
        <color rgb="FF333399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n">
        <color rgb="FFC0C0C0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/>
      <bottom style="thin">
        <color rgb="FF0066CC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 style="thin">
        <color rgb="FF33CCCC"/>
      </top>
      <bottom style="double">
        <color rgb="FF33CC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/>
      <right/>
      <top/>
      <bottom style="medium">
        <color rgb="FF33CCCC"/>
      </bottom>
      <diagonal/>
    </border>
    <border diagonalUp="false" diagonalDown="false">
      <left/>
      <right/>
      <top/>
      <bottom style="thick">
        <color rgb="FF33CCCC"/>
      </bottom>
      <diagonal/>
    </border>
    <border diagonalUp="false" diagonalDown="false">
      <left/>
      <right/>
      <top/>
      <bottom style="medium">
        <color rgb="FFC0C0C0"/>
      </bottom>
      <diagonal/>
    </border>
    <border diagonalUp="false" diagonalDown="false">
      <left/>
      <right/>
      <top/>
      <bottom style="thin">
        <color rgb="FF33CCCC"/>
      </bottom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 style="hair"/>
      <right style="hair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medium"/>
      <right style="hair"/>
      <top style="medium"/>
      <bottom style="hair"/>
      <diagonal/>
    </border>
    <border diagonalUp="false" diagonalDown="false">
      <left style="hair"/>
      <right style="hair"/>
      <top style="medium"/>
      <bottom style="hair"/>
      <diagonal/>
    </border>
    <border diagonalUp="false" diagonalDown="false">
      <left style="hair"/>
      <right style="medium"/>
      <top style="medium"/>
      <bottom style="hair"/>
      <diagonal/>
    </border>
    <border diagonalUp="false" diagonalDown="false">
      <left style="medium"/>
      <right style="hair"/>
      <top style="hair"/>
      <bottom style="hair"/>
      <diagonal/>
    </border>
    <border diagonalUp="false" diagonalDown="false">
      <left style="hair"/>
      <right style="medium"/>
      <top style="hair"/>
      <bottom style="hair"/>
      <diagonal/>
    </border>
    <border diagonalUp="false" diagonalDown="false">
      <left style="medium"/>
      <right style="hair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hair"/>
      <right style="medium"/>
      <top style="hair"/>
      <bottom style="medium"/>
      <diagonal/>
    </border>
    <border diagonalUp="false" diagonalDown="false">
      <left/>
      <right/>
      <top style="hair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8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1" applyFont="true" applyBorder="tru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3" borderId="0" applyFont="true" applyBorder="false" applyAlignment="true" applyProtection="false">
      <alignment horizontal="general" vertical="bottom" textRotation="0" wrapText="false" indent="0" shrinkToFit="false"/>
    </xf>
    <xf numFmtId="164" fontId="11" fillId="2" borderId="0" applyFont="true" applyBorder="false" applyAlignment="true" applyProtection="false">
      <alignment horizontal="general" vertical="bottom" textRotation="0" wrapText="false" indent="0" shrinkToFit="false"/>
    </xf>
    <xf numFmtId="164" fontId="12" fillId="4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5" borderId="0" applyFont="true" applyBorder="false" applyAlignment="true" applyProtection="false">
      <alignment horizontal="general" vertical="bottom" textRotation="0" wrapText="false" indent="0" shrinkToFit="false"/>
    </xf>
    <xf numFmtId="164" fontId="14" fillId="0" borderId="0" applyFont="true" applyBorder="false" applyAlignment="true" applyProtection="false">
      <alignment horizontal="general" vertical="bottom" textRotation="0" wrapText="false" indent="0" shrinkToFit="false"/>
    </xf>
    <xf numFmtId="164" fontId="15" fillId="6" borderId="0" applyFont="true" applyBorder="false" applyAlignment="true" applyProtection="false">
      <alignment horizontal="general" vertical="bottom" textRotation="0" wrapText="false" indent="0" shrinkToFit="false"/>
    </xf>
    <xf numFmtId="164" fontId="15" fillId="7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0" applyFont="true" applyBorder="false" applyAlignment="true" applyProtection="false">
      <alignment horizontal="general" vertical="bottom" textRotation="0" wrapText="false" indent="0" shrinkToFit="false"/>
    </xf>
    <xf numFmtId="164" fontId="0" fillId="9" borderId="0" applyFont="true" applyBorder="false" applyAlignment="true" applyProtection="false">
      <alignment horizontal="general" vertical="bottom" textRotation="0" wrapText="false" indent="0" shrinkToFit="false"/>
    </xf>
    <xf numFmtId="164" fontId="0" fillId="9" borderId="0" applyFont="true" applyBorder="false" applyAlignment="true" applyProtection="false">
      <alignment horizontal="general" vertical="bottom" textRotation="0" wrapText="false" indent="0" shrinkToFit="false"/>
    </xf>
    <xf numFmtId="164" fontId="0" fillId="9" borderId="0" applyFont="true" applyBorder="false" applyAlignment="true" applyProtection="false">
      <alignment horizontal="general" vertical="bottom" textRotation="0" wrapText="false" indent="0" shrinkToFit="false"/>
    </xf>
    <xf numFmtId="164" fontId="0" fillId="10" borderId="0" applyFont="true" applyBorder="false" applyAlignment="true" applyProtection="false">
      <alignment horizontal="general" vertical="bottom" textRotation="0" wrapText="false" indent="0" shrinkToFit="false"/>
    </xf>
    <xf numFmtId="164" fontId="0" fillId="10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11" borderId="0" applyFont="true" applyBorder="false" applyAlignment="true" applyProtection="false">
      <alignment horizontal="general" vertical="bottom" textRotation="0" wrapText="false" indent="0" shrinkToFit="false"/>
    </xf>
    <xf numFmtId="164" fontId="0" fillId="11" borderId="0" applyFont="true" applyBorder="false" applyAlignment="true" applyProtection="false">
      <alignment horizontal="general" vertical="bottom" textRotation="0" wrapText="false" indent="0" shrinkToFit="false"/>
    </xf>
    <xf numFmtId="164" fontId="0" fillId="11" borderId="0" applyFont="true" applyBorder="false" applyAlignment="true" applyProtection="false">
      <alignment horizontal="general" vertical="bottom" textRotation="0" wrapText="false" indent="0" shrinkToFit="false"/>
    </xf>
    <xf numFmtId="164" fontId="0" fillId="12" borderId="0" applyFont="true" applyBorder="false" applyAlignment="true" applyProtection="false">
      <alignment horizontal="general" vertical="bottom" textRotation="0" wrapText="false" indent="0" shrinkToFit="false"/>
    </xf>
    <xf numFmtId="164" fontId="0" fillId="12" borderId="0" applyFont="true" applyBorder="false" applyAlignment="true" applyProtection="false">
      <alignment horizontal="general" vertical="bottom" textRotation="0" wrapText="false" indent="0" shrinkToFit="false"/>
    </xf>
    <xf numFmtId="164" fontId="0" fillId="12" borderId="0" applyFont="true" applyBorder="false" applyAlignment="true" applyProtection="false">
      <alignment horizontal="general" vertical="bottom" textRotation="0" wrapText="false" indent="0" shrinkToFit="false"/>
    </xf>
    <xf numFmtId="164" fontId="0" fillId="12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4" borderId="0" applyFont="true" applyBorder="false" applyAlignment="true" applyProtection="false">
      <alignment horizontal="general" vertical="bottom" textRotation="0" wrapText="false" indent="0" shrinkToFit="false"/>
    </xf>
    <xf numFmtId="164" fontId="0" fillId="15" borderId="0" applyFont="true" applyBorder="false" applyAlignment="true" applyProtection="false">
      <alignment horizontal="general" vertical="bottom" textRotation="0" wrapText="false" indent="0" shrinkToFit="false"/>
    </xf>
    <xf numFmtId="164" fontId="0" fillId="12" borderId="0" applyFont="true" applyBorder="false" applyAlignment="true" applyProtection="false">
      <alignment horizontal="general" vertical="bottom" textRotation="0" wrapText="false" indent="0" shrinkToFit="false"/>
    </xf>
    <xf numFmtId="164" fontId="0" fillId="15" borderId="0" applyFont="true" applyBorder="false" applyAlignment="true" applyProtection="false">
      <alignment horizontal="general" vertical="bottom" textRotation="0" wrapText="false" indent="0" shrinkToFit="false"/>
    </xf>
    <xf numFmtId="164" fontId="0" fillId="9" borderId="0" applyFont="true" applyBorder="false" applyAlignment="true" applyProtection="false">
      <alignment horizontal="general" vertical="bottom" textRotation="0" wrapText="false" indent="0" shrinkToFit="false"/>
    </xf>
    <xf numFmtId="164" fontId="0" fillId="15" borderId="0" applyFont="true" applyBorder="false" applyAlignment="true" applyProtection="false">
      <alignment horizontal="general" vertical="bottom" textRotation="0" wrapText="false" indent="0" shrinkToFit="false"/>
    </xf>
    <xf numFmtId="164" fontId="0" fillId="9" borderId="0" applyFont="true" applyBorder="false" applyAlignment="true" applyProtection="false">
      <alignment horizontal="general" vertical="bottom" textRotation="0" wrapText="false" indent="0" shrinkToFit="false"/>
    </xf>
    <xf numFmtId="164" fontId="0" fillId="9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0" borderId="0" applyFont="true" applyBorder="false" applyAlignment="true" applyProtection="false">
      <alignment horizontal="general" vertical="bottom" textRotation="0" wrapText="false" indent="0" shrinkToFit="false"/>
    </xf>
    <xf numFmtId="164" fontId="0" fillId="10" borderId="0" applyFont="true" applyBorder="false" applyAlignment="true" applyProtection="false">
      <alignment horizontal="general" vertical="bottom" textRotation="0" wrapText="false" indent="0" shrinkToFit="false"/>
    </xf>
    <xf numFmtId="164" fontId="0" fillId="10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15" borderId="0" applyFont="true" applyBorder="false" applyAlignment="true" applyProtection="false">
      <alignment horizontal="general" vertical="bottom" textRotation="0" wrapText="false" indent="0" shrinkToFit="false"/>
    </xf>
    <xf numFmtId="164" fontId="0" fillId="12" borderId="0" applyFont="true" applyBorder="false" applyAlignment="true" applyProtection="false">
      <alignment horizontal="general" vertical="bottom" textRotation="0" wrapText="false" indent="0" shrinkToFit="false"/>
    </xf>
    <xf numFmtId="164" fontId="0" fillId="15" borderId="0" applyFont="true" applyBorder="false" applyAlignment="true" applyProtection="false">
      <alignment horizontal="general" vertical="bottom" textRotation="0" wrapText="false" indent="0" shrinkToFit="false"/>
    </xf>
    <xf numFmtId="164" fontId="0" fillId="11" borderId="0" applyFont="true" applyBorder="false" applyAlignment="true" applyProtection="false">
      <alignment horizontal="general" vertical="bottom" textRotation="0" wrapText="false" indent="0" shrinkToFit="false"/>
    </xf>
    <xf numFmtId="164" fontId="0" fillId="15" borderId="0" applyFont="true" applyBorder="false" applyAlignment="true" applyProtection="false">
      <alignment horizontal="general" vertical="bottom" textRotation="0" wrapText="false" indent="0" shrinkToFit="false"/>
    </xf>
    <xf numFmtId="164" fontId="0" fillId="11" borderId="0" applyFont="true" applyBorder="false" applyAlignment="true" applyProtection="false">
      <alignment horizontal="general" vertical="bottom" textRotation="0" wrapText="false" indent="0" shrinkToFit="false"/>
    </xf>
    <xf numFmtId="164" fontId="0" fillId="11" borderId="0" applyFont="true" applyBorder="false" applyAlignment="true" applyProtection="false">
      <alignment horizontal="general" vertical="bottom" textRotation="0" wrapText="false" indent="0" shrinkToFit="false"/>
    </xf>
    <xf numFmtId="164" fontId="0" fillId="12" borderId="0" applyFont="true" applyBorder="false" applyAlignment="true" applyProtection="false">
      <alignment horizontal="general" vertical="bottom" textRotation="0" wrapText="false" indent="0" shrinkToFit="false"/>
    </xf>
    <xf numFmtId="164" fontId="0" fillId="12" borderId="0" applyFont="true" applyBorder="false" applyAlignment="true" applyProtection="false">
      <alignment horizontal="general" vertical="bottom" textRotation="0" wrapText="false" indent="0" shrinkToFit="false"/>
    </xf>
    <xf numFmtId="164" fontId="0" fillId="12" borderId="0" applyFont="true" applyBorder="false" applyAlignment="true" applyProtection="false">
      <alignment horizontal="general" vertical="bottom" textRotation="0" wrapText="false" indent="0" shrinkToFit="false"/>
    </xf>
    <xf numFmtId="164" fontId="0" fillId="12" borderId="0" applyFont="true" applyBorder="false" applyAlignment="true" applyProtection="false">
      <alignment horizontal="general" vertical="bottom" textRotation="0" wrapText="false" indent="0" shrinkToFit="false"/>
    </xf>
    <xf numFmtId="164" fontId="0" fillId="12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7" borderId="0" applyFont="true" applyBorder="false" applyAlignment="true" applyProtection="false">
      <alignment horizontal="general" vertical="bottom" textRotation="0" wrapText="false" indent="0" shrinkToFit="false"/>
    </xf>
    <xf numFmtId="164" fontId="0" fillId="17" borderId="0" applyFont="true" applyBorder="false" applyAlignment="true" applyProtection="false">
      <alignment horizontal="general" vertical="bottom" textRotation="0" wrapText="false" indent="0" shrinkToFit="false"/>
    </xf>
    <xf numFmtId="164" fontId="0" fillId="18" borderId="0" applyFont="true" applyBorder="false" applyAlignment="true" applyProtection="false">
      <alignment horizontal="general" vertical="bottom" textRotation="0" wrapText="false" indent="0" shrinkToFit="false"/>
    </xf>
    <xf numFmtId="164" fontId="0" fillId="18" borderId="0" applyFont="true" applyBorder="false" applyAlignment="true" applyProtection="false">
      <alignment horizontal="general" vertical="bottom" textRotation="0" wrapText="false" indent="0" shrinkToFit="false"/>
    </xf>
    <xf numFmtId="164" fontId="0" fillId="11" borderId="0" applyFont="true" applyBorder="false" applyAlignment="true" applyProtection="false">
      <alignment horizontal="general" vertical="bottom" textRotation="0" wrapText="false" indent="0" shrinkToFit="false"/>
    </xf>
    <xf numFmtId="164" fontId="0" fillId="11" borderId="0" applyFont="true" applyBorder="false" applyAlignment="true" applyProtection="false">
      <alignment horizontal="general" vertical="bottom" textRotation="0" wrapText="false" indent="0" shrinkToFit="false"/>
    </xf>
    <xf numFmtId="164" fontId="0" fillId="11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9" borderId="0" applyFont="true" applyBorder="false" applyAlignment="true" applyProtection="false">
      <alignment horizontal="general" vertical="bottom" textRotation="0" wrapText="false" indent="0" shrinkToFit="false"/>
    </xf>
    <xf numFmtId="164" fontId="0" fillId="19" borderId="0" applyFont="true" applyBorder="false" applyAlignment="true" applyProtection="false">
      <alignment horizontal="general" vertical="bottom" textRotation="0" wrapText="false" indent="0" shrinkToFit="false"/>
    </xf>
    <xf numFmtId="164" fontId="0" fillId="14" borderId="0" applyFont="true" applyBorder="false" applyAlignment="true" applyProtection="false">
      <alignment horizontal="general" vertical="bottom" textRotation="0" wrapText="false" indent="0" shrinkToFit="false"/>
    </xf>
    <xf numFmtId="164" fontId="0" fillId="14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7" borderId="0" applyFont="true" applyBorder="false" applyAlignment="true" applyProtection="false">
      <alignment horizontal="general" vertical="bottom" textRotation="0" wrapText="false" indent="0" shrinkToFit="false"/>
    </xf>
    <xf numFmtId="164" fontId="0" fillId="17" borderId="0" applyFont="true" applyBorder="false" applyAlignment="true" applyProtection="false">
      <alignment horizontal="general" vertical="bottom" textRotation="0" wrapText="false" indent="0" shrinkToFit="false"/>
    </xf>
    <xf numFmtId="164" fontId="0" fillId="17" borderId="0" applyFont="true" applyBorder="false" applyAlignment="true" applyProtection="false">
      <alignment horizontal="general" vertical="bottom" textRotation="0" wrapText="false" indent="0" shrinkToFit="false"/>
    </xf>
    <xf numFmtId="164" fontId="0" fillId="20" borderId="0" applyFont="true" applyBorder="false" applyAlignment="true" applyProtection="false">
      <alignment horizontal="general" vertical="bottom" textRotation="0" wrapText="false" indent="0" shrinkToFit="false"/>
    </xf>
    <xf numFmtId="164" fontId="0" fillId="20" borderId="0" applyFont="true" applyBorder="false" applyAlignment="true" applyProtection="false">
      <alignment horizontal="general" vertical="bottom" textRotation="0" wrapText="false" indent="0" shrinkToFit="false"/>
    </xf>
    <xf numFmtId="164" fontId="0" fillId="18" borderId="0" applyFont="true" applyBorder="false" applyAlignment="true" applyProtection="false">
      <alignment horizontal="general" vertical="bottom" textRotation="0" wrapText="false" indent="0" shrinkToFit="false"/>
    </xf>
    <xf numFmtId="164" fontId="0" fillId="18" borderId="0" applyFont="true" applyBorder="false" applyAlignment="true" applyProtection="false">
      <alignment horizontal="general" vertical="bottom" textRotation="0" wrapText="false" indent="0" shrinkToFit="false"/>
    </xf>
    <xf numFmtId="164" fontId="0" fillId="18" borderId="0" applyFont="true" applyBorder="false" applyAlignment="true" applyProtection="false">
      <alignment horizontal="general" vertical="bottom" textRotation="0" wrapText="false" indent="0" shrinkToFit="false"/>
    </xf>
    <xf numFmtId="164" fontId="0" fillId="14" borderId="0" applyFont="true" applyBorder="false" applyAlignment="true" applyProtection="false">
      <alignment horizontal="general" vertical="bottom" textRotation="0" wrapText="false" indent="0" shrinkToFit="false"/>
    </xf>
    <xf numFmtId="164" fontId="0" fillId="14" borderId="0" applyFont="true" applyBorder="false" applyAlignment="true" applyProtection="false">
      <alignment horizontal="general" vertical="bottom" textRotation="0" wrapText="false" indent="0" shrinkToFit="false"/>
    </xf>
    <xf numFmtId="164" fontId="0" fillId="11" borderId="0" applyFont="true" applyBorder="false" applyAlignment="true" applyProtection="false">
      <alignment horizontal="general" vertical="bottom" textRotation="0" wrapText="false" indent="0" shrinkToFit="false"/>
    </xf>
    <xf numFmtId="164" fontId="0" fillId="11" borderId="0" applyFont="true" applyBorder="false" applyAlignment="true" applyProtection="false">
      <alignment horizontal="general" vertical="bottom" textRotation="0" wrapText="false" indent="0" shrinkToFit="false"/>
    </xf>
    <xf numFmtId="164" fontId="0" fillId="11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6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3" borderId="0" applyFont="true" applyBorder="false" applyAlignment="true" applyProtection="false">
      <alignment horizontal="general" vertical="bottom" textRotation="0" wrapText="false" indent="0" shrinkToFit="false"/>
    </xf>
    <xf numFmtId="164" fontId="0" fillId="19" borderId="0" applyFont="true" applyBorder="false" applyAlignment="true" applyProtection="false">
      <alignment horizontal="general" vertical="bottom" textRotation="0" wrapText="false" indent="0" shrinkToFit="false"/>
    </xf>
    <xf numFmtId="164" fontId="0" fillId="19" borderId="0" applyFont="true" applyBorder="false" applyAlignment="true" applyProtection="false">
      <alignment horizontal="general" vertical="bottom" textRotation="0" wrapText="false" indent="0" shrinkToFit="false"/>
    </xf>
    <xf numFmtId="164" fontId="0" fillId="19" borderId="0" applyFont="true" applyBorder="false" applyAlignment="true" applyProtection="false">
      <alignment horizontal="general" vertical="bottom" textRotation="0" wrapText="false" indent="0" shrinkToFit="false"/>
    </xf>
    <xf numFmtId="164" fontId="16" fillId="21" borderId="0" applyFont="true" applyBorder="false" applyAlignment="true" applyProtection="false">
      <alignment horizontal="general" vertical="bottom" textRotation="0" wrapText="false" indent="0" shrinkToFit="false"/>
    </xf>
    <xf numFmtId="164" fontId="16" fillId="21" borderId="0" applyFont="true" applyBorder="false" applyAlignment="true" applyProtection="false">
      <alignment horizontal="general" vertical="bottom" textRotation="0" wrapText="false" indent="0" shrinkToFit="false"/>
    </xf>
    <xf numFmtId="164" fontId="16" fillId="17" borderId="0" applyFont="true" applyBorder="false" applyAlignment="true" applyProtection="false">
      <alignment horizontal="general" vertical="bottom" textRotation="0" wrapText="false" indent="0" shrinkToFit="false"/>
    </xf>
    <xf numFmtId="164" fontId="16" fillId="17" borderId="0" applyFont="true" applyBorder="false" applyAlignment="true" applyProtection="false">
      <alignment horizontal="general" vertical="bottom" textRotation="0" wrapText="false" indent="0" shrinkToFit="false"/>
    </xf>
    <xf numFmtId="164" fontId="16" fillId="18" borderId="0" applyFont="true" applyBorder="false" applyAlignment="true" applyProtection="false">
      <alignment horizontal="general" vertical="bottom" textRotation="0" wrapText="false" indent="0" shrinkToFit="false"/>
    </xf>
    <xf numFmtId="164" fontId="16" fillId="18" borderId="0" applyFont="true" applyBorder="false" applyAlignment="true" applyProtection="false">
      <alignment horizontal="general" vertical="bottom" textRotation="0" wrapText="false" indent="0" shrinkToFit="false"/>
    </xf>
    <xf numFmtId="164" fontId="16" fillId="22" borderId="0" applyFont="true" applyBorder="false" applyAlignment="true" applyProtection="false">
      <alignment horizontal="general" vertical="bottom" textRotation="0" wrapText="false" indent="0" shrinkToFit="false"/>
    </xf>
    <xf numFmtId="164" fontId="16" fillId="22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4" borderId="0" applyFont="true" applyBorder="false" applyAlignment="true" applyProtection="false">
      <alignment horizontal="general" vertical="bottom" textRotation="0" wrapText="false" indent="0" shrinkToFit="false"/>
    </xf>
    <xf numFmtId="164" fontId="16" fillId="24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1" borderId="0" applyFont="true" applyBorder="false" applyAlignment="true" applyProtection="false">
      <alignment horizontal="general" vertical="bottom" textRotation="0" wrapText="false" indent="0" shrinkToFit="false"/>
    </xf>
    <xf numFmtId="164" fontId="16" fillId="21" borderId="0" applyFont="true" applyBorder="false" applyAlignment="true" applyProtection="false">
      <alignment horizontal="general" vertical="bottom" textRotation="0" wrapText="false" indent="0" shrinkToFit="false"/>
    </xf>
    <xf numFmtId="164" fontId="16" fillId="21" borderId="0" applyFont="true" applyBorder="false" applyAlignment="true" applyProtection="false">
      <alignment horizontal="general" vertical="bottom" textRotation="0" wrapText="false" indent="0" shrinkToFit="false"/>
    </xf>
    <xf numFmtId="164" fontId="16" fillId="17" borderId="0" applyFont="true" applyBorder="false" applyAlignment="true" applyProtection="false">
      <alignment horizontal="general" vertical="bottom" textRotation="0" wrapText="false" indent="0" shrinkToFit="false"/>
    </xf>
    <xf numFmtId="164" fontId="16" fillId="17" borderId="0" applyFont="true" applyBorder="false" applyAlignment="true" applyProtection="false">
      <alignment horizontal="general" vertical="bottom" textRotation="0" wrapText="false" indent="0" shrinkToFit="false"/>
    </xf>
    <xf numFmtId="164" fontId="16" fillId="17" borderId="0" applyFont="true" applyBorder="false" applyAlignment="true" applyProtection="false">
      <alignment horizontal="general" vertical="bottom" textRotation="0" wrapText="false" indent="0" shrinkToFit="false"/>
    </xf>
    <xf numFmtId="164" fontId="16" fillId="20" borderId="0" applyFont="true" applyBorder="false" applyAlignment="true" applyProtection="false">
      <alignment horizontal="general" vertical="bottom" textRotation="0" wrapText="false" indent="0" shrinkToFit="false"/>
    </xf>
    <xf numFmtId="164" fontId="16" fillId="20" borderId="0" applyFont="true" applyBorder="false" applyAlignment="true" applyProtection="false">
      <alignment horizontal="general" vertical="bottom" textRotation="0" wrapText="false" indent="0" shrinkToFit="false"/>
    </xf>
    <xf numFmtId="164" fontId="16" fillId="18" borderId="0" applyFont="true" applyBorder="false" applyAlignment="true" applyProtection="false">
      <alignment horizontal="general" vertical="bottom" textRotation="0" wrapText="false" indent="0" shrinkToFit="false"/>
    </xf>
    <xf numFmtId="164" fontId="16" fillId="18" borderId="0" applyFont="true" applyBorder="false" applyAlignment="true" applyProtection="false">
      <alignment horizontal="general" vertical="bottom" textRotation="0" wrapText="false" indent="0" shrinkToFit="false"/>
    </xf>
    <xf numFmtId="164" fontId="16" fillId="18" borderId="0" applyFont="true" applyBorder="false" applyAlignment="true" applyProtection="false">
      <alignment horizontal="general" vertical="bottom" textRotation="0" wrapText="false" indent="0" shrinkToFit="false"/>
    </xf>
    <xf numFmtId="164" fontId="16" fillId="14" borderId="0" applyFont="true" applyBorder="false" applyAlignment="true" applyProtection="false">
      <alignment horizontal="general" vertical="bottom" textRotation="0" wrapText="false" indent="0" shrinkToFit="false"/>
    </xf>
    <xf numFmtId="164" fontId="16" fillId="14" borderId="0" applyFont="true" applyBorder="false" applyAlignment="true" applyProtection="false">
      <alignment horizontal="general" vertical="bottom" textRotation="0" wrapText="false" indent="0" shrinkToFit="false"/>
    </xf>
    <xf numFmtId="164" fontId="16" fillId="22" borderId="0" applyFont="true" applyBorder="false" applyAlignment="true" applyProtection="false">
      <alignment horizontal="general" vertical="bottom" textRotation="0" wrapText="false" indent="0" shrinkToFit="false"/>
    </xf>
    <xf numFmtId="164" fontId="16" fillId="22" borderId="0" applyFont="true" applyBorder="false" applyAlignment="true" applyProtection="false">
      <alignment horizontal="general" vertical="bottom" textRotation="0" wrapText="false" indent="0" shrinkToFit="false"/>
    </xf>
    <xf numFmtId="164" fontId="16" fillId="22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13" borderId="0" applyFont="true" applyBorder="false" applyAlignment="true" applyProtection="false">
      <alignment horizontal="general" vertical="bottom" textRotation="0" wrapText="false" indent="0" shrinkToFit="false"/>
    </xf>
    <xf numFmtId="164" fontId="16" fillId="13" borderId="0" applyFont="true" applyBorder="false" applyAlignment="true" applyProtection="false">
      <alignment horizontal="general" vertical="bottom" textRotation="0" wrapText="false" indent="0" shrinkToFit="false"/>
    </xf>
    <xf numFmtId="164" fontId="16" fillId="24" borderId="0" applyFont="true" applyBorder="false" applyAlignment="true" applyProtection="false">
      <alignment horizontal="general" vertical="bottom" textRotation="0" wrapText="false" indent="0" shrinkToFit="false"/>
    </xf>
    <xf numFmtId="164" fontId="16" fillId="24" borderId="0" applyFont="true" applyBorder="false" applyAlignment="true" applyProtection="false">
      <alignment horizontal="general" vertical="bottom" textRotation="0" wrapText="false" indent="0" shrinkToFit="false"/>
    </xf>
    <xf numFmtId="164" fontId="16" fillId="24" borderId="0" applyFont="true" applyBorder="false" applyAlignment="true" applyProtection="false">
      <alignment horizontal="general" vertical="bottom" textRotation="0" wrapText="false" indent="0" shrinkToFit="false"/>
    </xf>
    <xf numFmtId="164" fontId="16" fillId="25" borderId="0" applyFont="true" applyBorder="false" applyAlignment="true" applyProtection="false">
      <alignment horizontal="general" vertical="bottom" textRotation="0" wrapText="false" indent="0" shrinkToFit="false"/>
    </xf>
    <xf numFmtId="164" fontId="16" fillId="25" borderId="0" applyFont="true" applyBorder="false" applyAlignment="true" applyProtection="false">
      <alignment horizontal="general" vertical="bottom" textRotation="0" wrapText="false" indent="0" shrinkToFit="false"/>
    </xf>
    <xf numFmtId="164" fontId="16" fillId="26" borderId="0" applyFont="true" applyBorder="false" applyAlignment="true" applyProtection="false">
      <alignment horizontal="general" vertical="bottom" textRotation="0" wrapText="false" indent="0" shrinkToFit="false"/>
    </xf>
    <xf numFmtId="164" fontId="16" fillId="26" borderId="0" applyFont="true" applyBorder="false" applyAlignment="true" applyProtection="false">
      <alignment horizontal="general" vertical="bottom" textRotation="0" wrapText="false" indent="0" shrinkToFit="false"/>
    </xf>
    <xf numFmtId="164" fontId="16" fillId="27" borderId="0" applyFont="true" applyBorder="false" applyAlignment="true" applyProtection="false">
      <alignment horizontal="general" vertical="bottom" textRotation="0" wrapText="false" indent="0" shrinkToFit="false"/>
    </xf>
    <xf numFmtId="164" fontId="16" fillId="27" borderId="0" applyFont="true" applyBorder="false" applyAlignment="true" applyProtection="false">
      <alignment horizontal="general" vertical="bottom" textRotation="0" wrapText="false" indent="0" shrinkToFit="false"/>
    </xf>
    <xf numFmtId="164" fontId="16" fillId="22" borderId="0" applyFont="true" applyBorder="false" applyAlignment="true" applyProtection="false">
      <alignment horizontal="general" vertical="bottom" textRotation="0" wrapText="false" indent="0" shrinkToFit="false"/>
    </xf>
    <xf numFmtId="164" fontId="16" fillId="22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8" borderId="0" applyFont="true" applyBorder="false" applyAlignment="true" applyProtection="false">
      <alignment horizontal="general" vertical="bottom" textRotation="0" wrapText="false" indent="0" shrinkToFit="false"/>
    </xf>
    <xf numFmtId="164" fontId="16" fillId="28" borderId="0" applyFont="true" applyBorder="false" applyAlignment="true" applyProtection="false">
      <alignment horizontal="general" vertical="bottom" textRotation="0" wrapText="false" indent="0" shrinkToFit="false"/>
    </xf>
    <xf numFmtId="164" fontId="17" fillId="10" borderId="0" applyFont="true" applyBorder="false" applyAlignment="true" applyProtection="false">
      <alignment horizontal="general" vertical="bottom" textRotation="0" wrapText="false" indent="0" shrinkToFit="false"/>
    </xf>
    <xf numFmtId="164" fontId="17" fillId="10" borderId="0" applyFont="true" applyBorder="false" applyAlignment="true" applyProtection="false">
      <alignment horizontal="general" vertical="bottom" textRotation="0" wrapText="false" indent="0" shrinkToFit="false"/>
    </xf>
    <xf numFmtId="164" fontId="18" fillId="3" borderId="0" applyFont="true" applyBorder="false" applyAlignment="true" applyProtection="false">
      <alignment horizontal="general" vertical="bottom" textRotation="0" wrapText="false" indent="0" shrinkToFit="false"/>
    </xf>
    <xf numFmtId="164" fontId="18" fillId="3" borderId="0" applyFont="true" applyBorder="false" applyAlignment="true" applyProtection="false">
      <alignment horizontal="general" vertical="bottom" textRotation="0" wrapText="false" indent="0" shrinkToFit="false"/>
    </xf>
    <xf numFmtId="164" fontId="18" fillId="3" borderId="0" applyFont="true" applyBorder="false" applyAlignment="true" applyProtection="false">
      <alignment horizontal="general" vertical="bottom" textRotation="0" wrapText="false" indent="0" shrinkToFit="false"/>
    </xf>
    <xf numFmtId="164" fontId="19" fillId="14" borderId="1" applyFont="true" applyBorder="true" applyAlignment="true" applyProtection="false">
      <alignment horizontal="general" vertical="bottom" textRotation="0" wrapText="false" indent="0" shrinkToFit="false"/>
    </xf>
    <xf numFmtId="164" fontId="19" fillId="14" borderId="1" applyFont="true" applyBorder="true" applyAlignment="true" applyProtection="false">
      <alignment horizontal="general" vertical="bottom" textRotation="0" wrapText="false" indent="0" shrinkToFit="false"/>
    </xf>
    <xf numFmtId="164" fontId="19" fillId="14" borderId="1" applyFont="true" applyBorder="true" applyAlignment="true" applyProtection="false">
      <alignment horizontal="general" vertical="bottom" textRotation="0" wrapText="false" indent="0" shrinkToFit="false"/>
    </xf>
    <xf numFmtId="164" fontId="20" fillId="29" borderId="2" applyFont="true" applyBorder="true" applyAlignment="true" applyProtection="false">
      <alignment horizontal="general" vertical="bottom" textRotation="0" wrapText="false" indent="0" shrinkToFit="false"/>
    </xf>
    <xf numFmtId="164" fontId="20" fillId="29" borderId="2" applyFont="true" applyBorder="true" applyAlignment="true" applyProtection="false">
      <alignment horizontal="general" vertical="bottom" textRotation="0" wrapText="false" indent="0" shrinkToFit="false"/>
    </xf>
    <xf numFmtId="164" fontId="20" fillId="29" borderId="2" applyFont="true" applyBorder="true" applyAlignment="true" applyProtection="false">
      <alignment horizontal="general" vertical="bottom" textRotation="0" wrapText="false" indent="0" shrinkToFit="false"/>
    </xf>
    <xf numFmtId="164" fontId="19" fillId="15" borderId="1" applyFont="true" applyBorder="true" applyAlignment="true" applyProtection="false">
      <alignment horizontal="general" vertical="bottom" textRotation="0" wrapText="false" indent="0" shrinkToFit="false"/>
    </xf>
    <xf numFmtId="164" fontId="19" fillId="12" borderId="1" applyFont="true" applyBorder="true" applyAlignment="true" applyProtection="false">
      <alignment horizontal="general" vertical="bottom" textRotation="0" wrapText="false" indent="0" shrinkToFit="false"/>
    </xf>
    <xf numFmtId="164" fontId="19" fillId="15" borderId="1" applyFont="true" applyBorder="true" applyAlignment="true" applyProtection="false">
      <alignment horizontal="general" vertical="bottom" textRotation="0" wrapText="false" indent="0" shrinkToFit="false"/>
    </xf>
    <xf numFmtId="164" fontId="19" fillId="14" borderId="1" applyFont="true" applyBorder="true" applyAlignment="true" applyProtection="false">
      <alignment horizontal="general" vertical="bottom" textRotation="0" wrapText="false" indent="0" shrinkToFit="false"/>
    </xf>
    <xf numFmtId="164" fontId="19" fillId="15" borderId="1" applyFont="true" applyBorder="true" applyAlignment="true" applyProtection="false">
      <alignment horizontal="general" vertical="bottom" textRotation="0" wrapText="false" indent="0" shrinkToFit="false"/>
    </xf>
    <xf numFmtId="164" fontId="19" fillId="14" borderId="1" applyFont="true" applyBorder="true" applyAlignment="true" applyProtection="false">
      <alignment horizontal="general" vertical="bottom" textRotation="0" wrapText="false" indent="0" shrinkToFit="false"/>
    </xf>
    <xf numFmtId="164" fontId="19" fillId="14" borderId="1" applyFont="true" applyBorder="true" applyAlignment="true" applyProtection="false">
      <alignment horizontal="general" vertical="bottom" textRotation="0" wrapText="false" indent="0" shrinkToFit="false"/>
    </xf>
    <xf numFmtId="164" fontId="20" fillId="29" borderId="2" applyFont="true" applyBorder="true" applyAlignment="true" applyProtection="false">
      <alignment horizontal="general" vertical="bottom" textRotation="0" wrapText="false" indent="0" shrinkToFit="false"/>
    </xf>
    <xf numFmtId="164" fontId="20" fillId="29" borderId="2" applyFont="true" applyBorder="true" applyAlignment="true" applyProtection="false">
      <alignment horizontal="general" vertical="bottom" textRotation="0" wrapText="false" indent="0" shrinkToFit="false"/>
    </xf>
    <xf numFmtId="164" fontId="20" fillId="29" borderId="2" applyFont="true" applyBorder="true" applyAlignment="true" applyProtection="false">
      <alignment horizontal="general" vertical="bottom" textRotation="0" wrapText="false" indent="0" shrinkToFit="false"/>
    </xf>
    <xf numFmtId="164" fontId="21" fillId="0" borderId="3" applyFont="true" applyBorder="true" applyAlignment="true" applyProtection="false">
      <alignment horizontal="general" vertical="bottom" textRotation="0" wrapText="false" indent="0" shrinkToFit="false"/>
    </xf>
    <xf numFmtId="164" fontId="21" fillId="0" borderId="3" applyFont="true" applyBorder="true" applyAlignment="true" applyProtection="false">
      <alignment horizontal="general" vertical="bottom" textRotation="0" wrapText="false" indent="0" shrinkToFit="false"/>
    </xf>
    <xf numFmtId="164" fontId="21" fillId="0" borderId="3" applyFont="true" applyBorder="true" applyAlignment="true" applyProtection="false">
      <alignment horizontal="general" vertical="bottom" textRotation="0" wrapText="false" indent="0" shrinkToFit="false"/>
    </xf>
    <xf numFmtId="164" fontId="22" fillId="13" borderId="1" applyFont="true" applyBorder="true" applyAlignment="true" applyProtection="false">
      <alignment horizontal="general" vertical="bottom" textRotation="0" wrapText="false" indent="0" shrinkToFit="false"/>
    </xf>
    <xf numFmtId="164" fontId="22" fillId="13" borderId="1" applyFont="true" applyBorder="true" applyAlignment="true" applyProtection="false">
      <alignment horizontal="general" vertical="bottom" textRotation="0" wrapText="false" indent="0" shrinkToFit="false"/>
    </xf>
    <xf numFmtId="164" fontId="22" fillId="13" borderId="1" applyFont="true" applyBorder="true" applyAlignment="true" applyProtection="false">
      <alignment horizontal="general" vertical="bottom" textRotation="0" wrapText="false" indent="0" shrinkToFit="false"/>
    </xf>
    <xf numFmtId="164" fontId="23" fillId="0" borderId="0" applyFont="true" applyBorder="false" applyAlignment="true" applyProtection="false">
      <alignment horizontal="general" vertical="bottom" textRotation="0" wrapText="false" indent="0" shrinkToFit="false"/>
    </xf>
    <xf numFmtId="164" fontId="18" fillId="3" borderId="0" applyFont="true" applyBorder="false" applyAlignment="true" applyProtection="false">
      <alignment horizontal="general" vertical="bottom" textRotation="0" wrapText="false" indent="0" shrinkToFit="false"/>
    </xf>
    <xf numFmtId="164" fontId="18" fillId="3" borderId="0" applyFont="true" applyBorder="false" applyAlignment="true" applyProtection="false">
      <alignment horizontal="general" vertical="bottom" textRotation="0" wrapText="false" indent="0" shrinkToFit="false"/>
    </xf>
    <xf numFmtId="164" fontId="24" fillId="0" borderId="4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5" fillId="0" borderId="6" applyFont="true" applyBorder="true" applyAlignment="true" applyProtection="false">
      <alignment horizontal="general" vertical="bottom" textRotation="0" wrapText="false" indent="0" shrinkToFit="false"/>
    </xf>
    <xf numFmtId="164" fontId="25" fillId="0" borderId="7" applyFont="true" applyBorder="true" applyAlignment="true" applyProtection="false">
      <alignment horizontal="general" vertical="bottom" textRotation="0" wrapText="false" indent="0" shrinkToFit="false"/>
    </xf>
    <xf numFmtId="164" fontId="26" fillId="0" borderId="8" applyFont="true" applyBorder="true" applyAlignment="true" applyProtection="false">
      <alignment horizontal="general" vertical="bottom" textRotation="0" wrapText="false" indent="0" shrinkToFit="false"/>
    </xf>
    <xf numFmtId="164" fontId="26" fillId="0" borderId="9" applyFont="true" applyBorder="true" applyAlignment="true" applyProtection="false">
      <alignment horizontal="general" vertical="bottom" textRotation="0" wrapText="false" indent="0" shrinkToFit="false"/>
    </xf>
    <xf numFmtId="164" fontId="26" fillId="0" borderId="8" applyFont="true" applyBorder="true" applyAlignment="true" applyProtection="false">
      <alignment horizontal="general" vertical="bottom" textRotation="0" wrapText="false" indent="0" shrinkToFit="false"/>
    </xf>
    <xf numFmtId="164" fontId="26" fillId="0" borderId="0" applyFont="true" applyBorder="false" applyAlignment="true" applyProtection="false">
      <alignment horizontal="general" vertical="bottom" textRotation="0" wrapText="false" indent="0" shrinkToFit="false"/>
    </xf>
    <xf numFmtId="164" fontId="27" fillId="0" borderId="0" applyFont="true" applyBorder="false" applyAlignment="true" applyProtection="false">
      <alignment horizontal="general" vertical="bottom" textRotation="0" wrapText="false" indent="0" shrinkToFit="false"/>
    </xf>
    <xf numFmtId="164" fontId="27" fillId="0" borderId="0" applyFont="true" applyBorder="false" applyAlignment="true" applyProtection="false">
      <alignment horizontal="general" vertical="bottom" textRotation="0" wrapText="false" indent="0" shrinkToFit="false"/>
    </xf>
    <xf numFmtId="164" fontId="28" fillId="0" borderId="0" applyFont="true" applyBorder="false" applyAlignment="true" applyProtection="false">
      <alignment horizontal="general" vertical="bottom" textRotation="0" wrapText="false" indent="0" shrinkToFit="false"/>
    </xf>
    <xf numFmtId="164" fontId="29" fillId="0" borderId="0" applyFont="true" applyBorder="false" applyAlignment="true" applyProtection="false">
      <alignment horizontal="general" vertical="bottom" textRotation="0" wrapText="false" indent="0" shrinkToFit="false"/>
    </xf>
    <xf numFmtId="164" fontId="28" fillId="0" borderId="0" applyFont="true" applyBorder="false" applyAlignment="true" applyProtection="false">
      <alignment horizontal="general" vertical="bottom" textRotation="0" wrapText="false" indent="0" shrinkToFit="false"/>
    </xf>
    <xf numFmtId="164" fontId="30" fillId="0" borderId="0" applyFont="true" applyBorder="false" applyAlignment="true" applyProtection="false">
      <alignment horizontal="general" vertical="bottom" textRotation="0" wrapText="false" indent="0" shrinkToFit="false"/>
    </xf>
    <xf numFmtId="164" fontId="17" fillId="10" borderId="0" applyFont="true" applyBorder="false" applyAlignment="true" applyProtection="false">
      <alignment horizontal="general" vertical="bottom" textRotation="0" wrapText="false" indent="0" shrinkToFit="false"/>
    </xf>
    <xf numFmtId="164" fontId="17" fillId="10" borderId="0" applyFont="true" applyBorder="false" applyAlignment="true" applyProtection="false">
      <alignment horizontal="general" vertical="bottom" textRotation="0" wrapText="false" indent="0" shrinkToFit="false"/>
    </xf>
    <xf numFmtId="164" fontId="17" fillId="10" borderId="0" applyFont="true" applyBorder="false" applyAlignment="true" applyProtection="false">
      <alignment horizontal="general" vertical="bottom" textRotation="0" wrapText="false" indent="0" shrinkToFit="false"/>
    </xf>
    <xf numFmtId="164" fontId="22" fillId="13" borderId="1" applyFont="true" applyBorder="true" applyAlignment="true" applyProtection="false">
      <alignment horizontal="general" vertical="bottom" textRotation="0" wrapText="false" indent="0" shrinkToFit="false"/>
    </xf>
    <xf numFmtId="164" fontId="22" fillId="13" borderId="1" applyFont="true" applyBorder="true" applyAlignment="true" applyProtection="false">
      <alignment horizontal="general" vertical="bottom" textRotation="0" wrapText="false" indent="0" shrinkToFit="false"/>
    </xf>
    <xf numFmtId="164" fontId="22" fillId="14" borderId="1" applyFont="true" applyBorder="true" applyAlignment="true" applyProtection="false">
      <alignment horizontal="general" vertical="bottom" textRotation="0" wrapText="false" indent="0" shrinkToFit="false"/>
    </xf>
    <xf numFmtId="164" fontId="21" fillId="0" borderId="3" applyFont="true" applyBorder="tru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31" fillId="0" borderId="0" applyFont="true" applyBorder="false" applyAlignment="true" applyProtection="false">
      <alignment horizontal="general" vertical="bottom" textRotation="0" wrapText="false" indent="0" shrinkToFit="false"/>
    </xf>
    <xf numFmtId="166" fontId="31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32" fillId="20" borderId="0" applyFont="true" applyBorder="false" applyAlignment="true" applyProtection="false">
      <alignment horizontal="general" vertical="bottom" textRotation="0" wrapText="false" indent="0" shrinkToFit="false"/>
    </xf>
    <xf numFmtId="164" fontId="32" fillId="20" borderId="0" applyFont="true" applyBorder="false" applyAlignment="true" applyProtection="false">
      <alignment horizontal="general" vertical="bottom" textRotation="0" wrapText="false" indent="0" shrinkToFit="false"/>
    </xf>
    <xf numFmtId="164" fontId="32" fillId="20" borderId="0" applyFont="true" applyBorder="false" applyAlignment="true" applyProtection="false">
      <alignment horizontal="general" vertical="bottom" textRotation="0" wrapText="false" indent="0" shrinkToFit="false"/>
    </xf>
    <xf numFmtId="164" fontId="32" fillId="20" borderId="0" applyFont="true" applyBorder="false" applyAlignment="true" applyProtection="false">
      <alignment horizontal="general" vertical="bottom" textRotation="0" wrapText="false" indent="0" shrinkToFit="false"/>
    </xf>
    <xf numFmtId="164" fontId="32" fillId="2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2" borderId="10" applyFont="true" applyBorder="true" applyAlignment="true" applyProtection="false">
      <alignment horizontal="general" vertical="bottom" textRotation="0" wrapText="false" indent="0" shrinkToFit="false"/>
    </xf>
    <xf numFmtId="164" fontId="0" fillId="2" borderId="10" applyFont="true" applyBorder="true" applyAlignment="true" applyProtection="false">
      <alignment horizontal="general" vertical="bottom" textRotation="0" wrapText="false" indent="0" shrinkToFit="false"/>
    </xf>
    <xf numFmtId="164" fontId="0" fillId="2" borderId="10" applyFont="true" applyBorder="true" applyAlignment="true" applyProtection="false">
      <alignment horizontal="general" vertical="bottom" textRotation="0" wrapText="false" indent="0" shrinkToFit="false"/>
    </xf>
    <xf numFmtId="164" fontId="0" fillId="2" borderId="10" applyFont="true" applyBorder="true" applyAlignment="true" applyProtection="false">
      <alignment horizontal="general" vertical="bottom" textRotation="0" wrapText="false" indent="0" shrinkToFit="false"/>
    </xf>
    <xf numFmtId="164" fontId="0" fillId="2" borderId="10" applyFont="true" applyBorder="true" applyAlignment="true" applyProtection="false">
      <alignment horizontal="general" vertical="bottom" textRotation="0" wrapText="false" indent="0" shrinkToFit="false"/>
    </xf>
    <xf numFmtId="164" fontId="0" fillId="2" borderId="10" applyFont="true" applyBorder="true" applyAlignment="true" applyProtection="false">
      <alignment horizontal="general" vertical="bottom" textRotation="0" wrapText="false" indent="0" shrinkToFit="false"/>
    </xf>
    <xf numFmtId="164" fontId="31" fillId="2" borderId="10" applyFont="true" applyBorder="true" applyAlignment="true" applyProtection="false">
      <alignment horizontal="general" vertical="bottom" textRotation="0" wrapText="false" indent="0" shrinkToFit="false"/>
    </xf>
    <xf numFmtId="164" fontId="0" fillId="2" borderId="10" applyFont="true" applyBorder="true" applyAlignment="true" applyProtection="false">
      <alignment horizontal="general" vertical="bottom" textRotation="0" wrapText="false" indent="0" shrinkToFit="false"/>
    </xf>
    <xf numFmtId="164" fontId="36" fillId="14" borderId="11" applyFont="true" applyBorder="true" applyAlignment="true" applyProtection="false">
      <alignment horizontal="general" vertical="bottom" textRotation="0" wrapText="false" indent="0" shrinkToFit="false"/>
    </xf>
    <xf numFmtId="164" fontId="36" fillId="14" borderId="11" applyFont="true" applyBorder="true" applyAlignment="true" applyProtection="false">
      <alignment horizontal="general" vertical="bottom" textRotation="0" wrapText="false" indent="0" shrinkToFit="false"/>
    </xf>
    <xf numFmtId="164" fontId="36" fillId="14" borderId="11" applyFont="true" applyBorder="true" applyAlignment="true" applyProtection="false">
      <alignment horizontal="general" vertical="bottom" textRotation="0" wrapText="false" indent="0" shrinkToFit="false"/>
    </xf>
    <xf numFmtId="167" fontId="31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31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36" fillId="15" borderId="11" applyFont="true" applyBorder="true" applyAlignment="true" applyProtection="false">
      <alignment horizontal="general" vertical="bottom" textRotation="0" wrapText="false" indent="0" shrinkToFit="false"/>
    </xf>
    <xf numFmtId="164" fontId="36" fillId="12" borderId="11" applyFont="true" applyBorder="true" applyAlignment="true" applyProtection="false">
      <alignment horizontal="general" vertical="bottom" textRotation="0" wrapText="false" indent="0" shrinkToFit="false"/>
    </xf>
    <xf numFmtId="164" fontId="36" fillId="15" borderId="11" applyFont="true" applyBorder="true" applyAlignment="true" applyProtection="false">
      <alignment horizontal="general" vertical="bottom" textRotation="0" wrapText="false" indent="0" shrinkToFit="false"/>
    </xf>
    <xf numFmtId="164" fontId="36" fillId="14" borderId="11" applyFont="true" applyBorder="true" applyAlignment="true" applyProtection="false">
      <alignment horizontal="general" vertical="bottom" textRotation="0" wrapText="false" indent="0" shrinkToFit="false"/>
    </xf>
    <xf numFmtId="164" fontId="36" fillId="15" borderId="11" applyFont="true" applyBorder="true" applyAlignment="true" applyProtection="false">
      <alignment horizontal="general" vertical="bottom" textRotation="0" wrapText="false" indent="0" shrinkToFit="false"/>
    </xf>
    <xf numFmtId="164" fontId="36" fillId="14" borderId="11" applyFont="true" applyBorder="true" applyAlignment="true" applyProtection="false">
      <alignment horizontal="general" vertical="bottom" textRotation="0" wrapText="false" indent="0" shrinkToFit="false"/>
    </xf>
    <xf numFmtId="164" fontId="36" fillId="14" borderId="11" applyFont="true" applyBorder="true" applyAlignment="true" applyProtection="false">
      <alignment horizontal="general" vertical="bottom" textRotation="0" wrapText="false" indent="0" shrinkToFit="false"/>
    </xf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31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37" fillId="0" borderId="0" applyFont="true" applyBorder="false" applyAlignment="true" applyProtection="false">
      <alignment horizontal="general" vertical="bottom" textRotation="0" wrapText="false" indent="0" shrinkToFit="false"/>
    </xf>
    <xf numFmtId="164" fontId="37" fillId="0" borderId="0" applyFont="true" applyBorder="false" applyAlignment="true" applyProtection="false">
      <alignment horizontal="general" vertical="bottom" textRotation="0" wrapText="false" indent="0" shrinkToFit="false"/>
    </xf>
    <xf numFmtId="164" fontId="37" fillId="0" borderId="0" applyFont="true" applyBorder="false" applyAlignment="true" applyProtection="false">
      <alignment horizontal="general" vertical="bottom" textRotation="0" wrapText="false" indent="0" shrinkToFit="false"/>
    </xf>
    <xf numFmtId="164" fontId="23" fillId="0" borderId="0" applyFont="true" applyBorder="false" applyAlignment="true" applyProtection="false">
      <alignment horizontal="general" vertical="bottom" textRotation="0" wrapText="false" indent="0" shrinkToFit="false"/>
    </xf>
    <xf numFmtId="164" fontId="23" fillId="0" borderId="0" applyFont="true" applyBorder="false" applyAlignment="true" applyProtection="false">
      <alignment horizontal="general" vertical="bottom" textRotation="0" wrapText="false" indent="0" shrinkToFit="false"/>
    </xf>
    <xf numFmtId="164" fontId="23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9" fillId="0" borderId="12" applyFont="true" applyBorder="true" applyAlignment="true" applyProtection="false">
      <alignment horizontal="general" vertical="bottom" textRotation="0" wrapText="false" indent="0" shrinkToFit="false"/>
    </xf>
    <xf numFmtId="164" fontId="39" fillId="0" borderId="13" applyFont="true" applyBorder="true" applyAlignment="true" applyProtection="false">
      <alignment horizontal="general" vertical="bottom" textRotation="0" wrapText="false" indent="0" shrinkToFit="false"/>
    </xf>
    <xf numFmtId="164" fontId="39" fillId="0" borderId="12" applyFont="true" applyBorder="true" applyAlignment="true" applyProtection="false">
      <alignment horizontal="general" vertical="bottom" textRotation="0" wrapText="false" indent="0" shrinkToFit="false"/>
    </xf>
    <xf numFmtId="164" fontId="39" fillId="0" borderId="13" applyFont="true" applyBorder="true" applyAlignment="true" applyProtection="false">
      <alignment horizontal="general" vertical="bottom" textRotation="0" wrapText="false" indent="0" shrinkToFit="false"/>
    </xf>
    <xf numFmtId="164" fontId="40" fillId="0" borderId="14" applyFont="true" applyBorder="true" applyAlignment="true" applyProtection="false">
      <alignment horizontal="general" vertical="bottom" textRotation="0" wrapText="false" indent="0" shrinkToFit="false"/>
    </xf>
    <xf numFmtId="164" fontId="41" fillId="0" borderId="0" applyFont="true" applyBorder="fals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1" fillId="0" borderId="0" applyFont="true" applyBorder="fals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24" fillId="0" borderId="4" applyFont="true" applyBorder="tru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40" fillId="0" borderId="14" applyFont="true" applyBorder="tru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24" fillId="0" borderId="5" applyFont="true" applyBorder="true" applyAlignment="true" applyProtection="false">
      <alignment horizontal="general" vertical="bottom" textRotation="0" wrapText="false" indent="0" shrinkToFit="false"/>
    </xf>
    <xf numFmtId="164" fontId="41" fillId="0" borderId="0" applyFont="true" applyBorder="fals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0" fillId="0" borderId="15" applyFont="true" applyBorder="true" applyAlignment="true" applyProtection="false">
      <alignment horizontal="general" vertical="bottom" textRotation="0" wrapText="false" indent="0" shrinkToFit="false"/>
    </xf>
    <xf numFmtId="164" fontId="42" fillId="0" borderId="16" applyFont="true" applyBorder="true" applyAlignment="true" applyProtection="false">
      <alignment horizontal="general" vertical="bottom" textRotation="0" wrapText="false" indent="0" shrinkToFit="false"/>
    </xf>
    <xf numFmtId="164" fontId="42" fillId="0" borderId="16" applyFont="true" applyBorder="true" applyAlignment="true" applyProtection="false">
      <alignment horizontal="general" vertical="bottom" textRotation="0" wrapText="false" indent="0" shrinkToFit="false"/>
    </xf>
    <xf numFmtId="164" fontId="42" fillId="0" borderId="7" applyFont="true" applyBorder="true" applyAlignment="true" applyProtection="false">
      <alignment horizontal="general" vertical="bottom" textRotation="0" wrapText="false" indent="0" shrinkToFit="false"/>
    </xf>
    <xf numFmtId="164" fontId="25" fillId="0" borderId="7" applyFont="true" applyBorder="true" applyAlignment="true" applyProtection="false">
      <alignment horizontal="general" vertical="bottom" textRotation="0" wrapText="false" indent="0" shrinkToFit="false"/>
    </xf>
    <xf numFmtId="164" fontId="25" fillId="0" borderId="7" applyFont="true" applyBorder="true" applyAlignment="true" applyProtection="false">
      <alignment horizontal="general" vertical="bottom" textRotation="0" wrapText="false" indent="0" shrinkToFit="false"/>
    </xf>
    <xf numFmtId="164" fontId="25" fillId="0" borderId="7" applyFont="true" applyBorder="true" applyAlignment="true" applyProtection="false">
      <alignment horizontal="general" vertical="bottom" textRotation="0" wrapText="false" indent="0" shrinkToFit="false"/>
    </xf>
    <xf numFmtId="164" fontId="43" fillId="0" borderId="17" applyFont="true" applyBorder="true" applyAlignment="true" applyProtection="false">
      <alignment horizontal="general" vertical="bottom" textRotation="0" wrapText="false" indent="0" shrinkToFit="false"/>
    </xf>
    <xf numFmtId="164" fontId="43" fillId="0" borderId="14" applyFont="true" applyBorder="true" applyAlignment="true" applyProtection="false">
      <alignment horizontal="general" vertical="bottom" textRotation="0" wrapText="false" indent="0" shrinkToFit="false"/>
    </xf>
    <xf numFmtId="164" fontId="43" fillId="0" borderId="14" applyFont="true" applyBorder="true" applyAlignment="true" applyProtection="false">
      <alignment horizontal="general" vertical="bottom" textRotation="0" wrapText="false" indent="0" shrinkToFit="false"/>
    </xf>
    <xf numFmtId="164" fontId="26" fillId="0" borderId="8" applyFont="true" applyBorder="true" applyAlignment="true" applyProtection="false">
      <alignment horizontal="general" vertical="bottom" textRotation="0" wrapText="false" indent="0" shrinkToFit="false"/>
    </xf>
    <xf numFmtId="164" fontId="26" fillId="0" borderId="8" applyFont="true" applyBorder="true" applyAlignment="true" applyProtection="false">
      <alignment horizontal="general" vertical="bottom" textRotation="0" wrapText="false" indent="0" shrinkToFit="false"/>
    </xf>
    <xf numFmtId="164" fontId="26" fillId="0" borderId="8" applyFont="true" applyBorder="true" applyAlignment="true" applyProtection="false">
      <alignment horizontal="general" vertical="bottom" textRotation="0" wrapText="false" indent="0" shrinkToFit="false"/>
    </xf>
    <xf numFmtId="164" fontId="26" fillId="0" borderId="8" applyFont="true" applyBorder="true" applyAlignment="true" applyProtection="false">
      <alignment horizontal="general" vertical="bottom" textRotation="0" wrapText="false" indent="0" shrinkToFit="false"/>
    </xf>
    <xf numFmtId="164" fontId="26" fillId="0" borderId="8" applyFont="true" applyBorder="true" applyAlignment="true" applyProtection="false">
      <alignment horizontal="general" vertical="bottom" textRotation="0" wrapText="false" indent="0" shrinkToFit="false"/>
    </xf>
    <xf numFmtId="164" fontId="26" fillId="0" borderId="8" applyFont="true" applyBorder="true" applyAlignment="true" applyProtection="false">
      <alignment horizontal="general" vertical="bottom" textRotation="0" wrapText="false" indent="0" shrinkToFit="false"/>
    </xf>
    <xf numFmtId="164" fontId="43" fillId="0" borderId="0" applyFont="true" applyBorder="false" applyAlignment="true" applyProtection="false">
      <alignment horizontal="general" vertical="bottom" textRotation="0" wrapText="false" indent="0" shrinkToFit="false"/>
    </xf>
    <xf numFmtId="164" fontId="43" fillId="0" borderId="0" applyFont="true" applyBorder="false" applyAlignment="true" applyProtection="false">
      <alignment horizontal="general" vertical="bottom" textRotation="0" wrapText="false" indent="0" shrinkToFit="false"/>
    </xf>
    <xf numFmtId="164" fontId="26" fillId="0" borderId="0" applyFont="true" applyBorder="false" applyAlignment="true" applyProtection="false">
      <alignment horizontal="general" vertical="bottom" textRotation="0" wrapText="false" indent="0" shrinkToFit="false"/>
    </xf>
    <xf numFmtId="164" fontId="26" fillId="0" borderId="0" applyFont="true" applyBorder="false" applyAlignment="true" applyProtection="false">
      <alignment horizontal="general" vertical="bottom" textRotation="0" wrapText="false" indent="0" shrinkToFit="false"/>
    </xf>
    <xf numFmtId="164" fontId="26" fillId="0" borderId="0" applyFont="true" applyBorder="false" applyAlignment="true" applyProtection="false">
      <alignment horizontal="general" vertical="bottom" textRotation="0" wrapText="false" indent="0" shrinkToFit="false"/>
    </xf>
    <xf numFmtId="164" fontId="41" fillId="0" borderId="0" applyFont="true" applyBorder="false" applyAlignment="true" applyProtection="false">
      <alignment horizontal="general" vertical="bottom" textRotation="0" wrapText="false" indent="0" shrinkToFit="false"/>
    </xf>
    <xf numFmtId="164" fontId="38" fillId="0" borderId="0" applyFont="true" applyBorder="false" applyAlignment="true" applyProtection="false">
      <alignment horizontal="general" vertical="bottom" textRotation="0" wrapText="false" indent="0" shrinkToFit="false"/>
    </xf>
    <xf numFmtId="170" fontId="31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31" fillId="0" borderId="0" applyFont="true" applyBorder="false" applyAlignment="true" applyProtection="false">
      <alignment horizontal="general" vertical="bottom" textRotation="0" wrapText="false" indent="0" shrinkToFit="false"/>
    </xf>
    <xf numFmtId="170" fontId="31" fillId="0" borderId="0" applyFont="true" applyBorder="false" applyAlignment="true" applyProtection="false">
      <alignment horizontal="general" vertical="bottom" textRotation="0" wrapText="false" indent="0" shrinkToFit="false"/>
    </xf>
    <xf numFmtId="171" fontId="31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37" fillId="0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5" borderId="0" applyFont="true" applyBorder="false" applyAlignment="true" applyProtection="false">
      <alignment horizontal="general" vertical="bottom" textRotation="0" wrapText="false" indent="0" shrinkToFit="false"/>
    </xf>
    <xf numFmtId="164" fontId="16" fillId="25" borderId="0" applyFont="true" applyBorder="false" applyAlignment="true" applyProtection="false">
      <alignment horizontal="general" vertical="bottom" textRotation="0" wrapText="false" indent="0" shrinkToFit="false"/>
    </xf>
    <xf numFmtId="164" fontId="16" fillId="25" borderId="0" applyFont="true" applyBorder="false" applyAlignment="true" applyProtection="false">
      <alignment horizontal="general" vertical="bottom" textRotation="0" wrapText="false" indent="0" shrinkToFit="false"/>
    </xf>
    <xf numFmtId="164" fontId="16" fillId="26" borderId="0" applyFont="true" applyBorder="false" applyAlignment="true" applyProtection="false">
      <alignment horizontal="general" vertical="bottom" textRotation="0" wrapText="false" indent="0" shrinkToFit="false"/>
    </xf>
    <xf numFmtId="164" fontId="16" fillId="26" borderId="0" applyFont="true" applyBorder="false" applyAlignment="true" applyProtection="false">
      <alignment horizontal="general" vertical="bottom" textRotation="0" wrapText="false" indent="0" shrinkToFit="false"/>
    </xf>
    <xf numFmtId="164" fontId="16" fillId="26" borderId="0" applyFont="true" applyBorder="false" applyAlignment="true" applyProtection="false">
      <alignment horizontal="general" vertical="bottom" textRotation="0" wrapText="false" indent="0" shrinkToFit="false"/>
    </xf>
    <xf numFmtId="164" fontId="16" fillId="27" borderId="0" applyFont="true" applyBorder="false" applyAlignment="true" applyProtection="false">
      <alignment horizontal="general" vertical="bottom" textRotation="0" wrapText="false" indent="0" shrinkToFit="false"/>
    </xf>
    <xf numFmtId="164" fontId="16" fillId="27" borderId="0" applyFont="true" applyBorder="false" applyAlignment="true" applyProtection="false">
      <alignment horizontal="general" vertical="bottom" textRotation="0" wrapText="false" indent="0" shrinkToFit="false"/>
    </xf>
    <xf numFmtId="164" fontId="16" fillId="27" borderId="0" applyFont="true" applyBorder="false" applyAlignment="true" applyProtection="false">
      <alignment horizontal="general" vertical="bottom" textRotation="0" wrapText="false" indent="0" shrinkToFit="false"/>
    </xf>
    <xf numFmtId="164" fontId="16" fillId="30" borderId="0" applyFont="true" applyBorder="false" applyAlignment="true" applyProtection="false">
      <alignment horizontal="general" vertical="bottom" textRotation="0" wrapText="false" indent="0" shrinkToFit="false"/>
    </xf>
    <xf numFmtId="164" fontId="16" fillId="30" borderId="0" applyFont="true" applyBorder="false" applyAlignment="true" applyProtection="false">
      <alignment horizontal="general" vertical="bottom" textRotation="0" wrapText="false" indent="0" shrinkToFit="false"/>
    </xf>
    <xf numFmtId="164" fontId="16" fillId="22" borderId="0" applyFont="true" applyBorder="false" applyAlignment="true" applyProtection="false">
      <alignment horizontal="general" vertical="bottom" textRotation="0" wrapText="false" indent="0" shrinkToFit="false"/>
    </xf>
    <xf numFmtId="164" fontId="16" fillId="22" borderId="0" applyFont="true" applyBorder="false" applyAlignment="true" applyProtection="false">
      <alignment horizontal="general" vertical="bottom" textRotation="0" wrapText="false" indent="0" shrinkToFit="false"/>
    </xf>
    <xf numFmtId="164" fontId="16" fillId="22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23" borderId="0" applyFont="true" applyBorder="false" applyAlignment="true" applyProtection="false">
      <alignment horizontal="general" vertical="bottom" textRotation="0" wrapText="false" indent="0" shrinkToFit="false"/>
    </xf>
    <xf numFmtId="164" fontId="16" fillId="19" borderId="0" applyFont="true" applyBorder="false" applyAlignment="true" applyProtection="false">
      <alignment horizontal="general" vertical="bottom" textRotation="0" wrapText="false" indent="0" shrinkToFit="false"/>
    </xf>
    <xf numFmtId="164" fontId="16" fillId="28" borderId="0" applyFont="true" applyBorder="false" applyAlignment="true" applyProtection="false">
      <alignment horizontal="general" vertical="bottom" textRotation="0" wrapText="false" indent="0" shrinkToFit="false"/>
    </xf>
    <xf numFmtId="164" fontId="16" fillId="28" borderId="0" applyFont="true" applyBorder="false" applyAlignment="true" applyProtection="false">
      <alignment horizontal="general" vertical="bottom" textRotation="0" wrapText="false" indent="0" shrinkToFit="false"/>
    </xf>
    <xf numFmtId="164" fontId="16" fillId="28" borderId="0" applyFont="true" applyBorder="false" applyAlignment="true" applyProtection="false">
      <alignment horizontal="general" vertical="bottom" textRotation="0" wrapText="false" indent="0" shrinkToFit="false"/>
    </xf>
    <xf numFmtId="164" fontId="16" fillId="28" borderId="0" applyFont="true" applyBorder="false" applyAlignment="true" applyProtection="false">
      <alignment horizontal="general" vertical="bottom" textRotation="0" wrapText="false" indent="0" shrinkToFit="false"/>
    </xf>
  </cellStyleXfs>
  <cellXfs count="2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4" fillId="15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45" fillId="15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72" fontId="44" fillId="15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7" fontId="31" fillId="15" borderId="0" xfId="276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3" fontId="46" fillId="31" borderId="1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7" fillId="15" borderId="0" xfId="0" applyFont="true" applyBorder="false" applyAlignment="true" applyProtection="true">
      <alignment horizontal="justify" vertical="bottom" textRotation="0" wrapText="false" indent="0" shrinkToFit="false"/>
      <protection locked="true" hidden="true"/>
    </xf>
    <xf numFmtId="173" fontId="48" fillId="15" borderId="1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9" fillId="15" borderId="0" xfId="0" applyFont="true" applyBorder="false" applyAlignment="true" applyProtection="true">
      <alignment horizontal="justify" vertical="bottom" textRotation="0" wrapText="false" indent="0" shrinkToFit="false"/>
      <protection locked="true" hidden="true"/>
    </xf>
    <xf numFmtId="173" fontId="48" fillId="31" borderId="2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3" fontId="48" fillId="31" borderId="2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3" fontId="48" fillId="31" borderId="2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73" fontId="48" fillId="31" borderId="21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44" fillId="31" borderId="2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3" fontId="48" fillId="31" borderId="22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73" fontId="48" fillId="31" borderId="23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3" fontId="48" fillId="31" borderId="2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3" fontId="48" fillId="15" borderId="24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3" fontId="48" fillId="15" borderId="2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8" fillId="31" borderId="26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48" fillId="31" borderId="27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48" fillId="31" borderId="2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48" fillId="31" borderId="21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48" fillId="31" borderId="22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74" fontId="48" fillId="31" borderId="2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4" fontId="44" fillId="15" borderId="24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4" fillId="15" borderId="2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8" fillId="31" borderId="23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72" fontId="48" fillId="31" borderId="23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2" fontId="48" fillId="31" borderId="2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8" fillId="31" borderId="2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4" fontId="44" fillId="15" borderId="2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5" fontId="44" fillId="15" borderId="2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8" fillId="15" borderId="1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4" fontId="48" fillId="15" borderId="2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4" fontId="48" fillId="15" borderId="2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5" fontId="48" fillId="15" borderId="2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8" fillId="15" borderId="2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8" fillId="15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34" fillId="15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4" fillId="15" borderId="2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4" fillId="15" borderId="3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2" fontId="50" fillId="15" borderId="3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2" fontId="44" fillId="15" borderId="3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0" fillId="15" borderId="3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5" fontId="44" fillId="15" borderId="3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5" fontId="44" fillId="15" borderId="3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5" fontId="44" fillId="15" borderId="24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6" fontId="44" fillId="15" borderId="2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4" fillId="15" borderId="3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2" fontId="50" fillId="15" borderId="2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2" fontId="44" fillId="15" borderId="2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0" fillId="15" borderId="2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5" fontId="44" fillId="15" borderId="3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4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44" fillId="15" borderId="34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4" fillId="15" borderId="3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2" fontId="44" fillId="15" borderId="3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5" fontId="44" fillId="15" borderId="3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5" fontId="44" fillId="15" borderId="36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4" fillId="15" borderId="1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31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5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2" fontId="51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2" fillId="31" borderId="2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1" fillId="31" borderId="2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4" fillId="31" borderId="2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5" fontId="51" fillId="31" borderId="2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8" fillId="15" borderId="24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3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54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72" fontId="53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53" fillId="15" borderId="37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75" fontId="48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3" fontId="48" fillId="15" borderId="37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44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5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56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72" fontId="55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73" fontId="48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48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74" fontId="48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34" fillId="15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57" fillId="31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3" fillId="15" borderId="0" xfId="0" applyFont="true" applyBorder="true" applyAlignment="true" applyProtection="true">
      <alignment horizontal="general" vertical="bottom" textRotation="0" wrapText="true" indent="0" shrinkToFit="false"/>
      <protection locked="true" hidden="true"/>
    </xf>
    <xf numFmtId="164" fontId="53" fillId="15" borderId="0" xfId="0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64" fontId="48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8" fillId="15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58" fillId="31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58" fillId="31" borderId="23" xfId="276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8" fillId="31" borderId="23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4" fillId="15" borderId="0" xfId="0" applyFont="true" applyBorder="true" applyAlignment="true" applyProtection="true">
      <alignment horizontal="general" vertical="bottom" textRotation="0" wrapText="true" indent="0" shrinkToFit="false"/>
      <protection locked="true" hidden="true"/>
    </xf>
    <xf numFmtId="177" fontId="44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1" fontId="48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75" fontId="48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73" fontId="48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5" fontId="44" fillId="15" borderId="0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78" fontId="44" fillId="15" borderId="0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78" fontId="48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4" fontId="44" fillId="15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6" fontId="44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8" fillId="15" borderId="1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9" fontId="44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2" fillId="15" borderId="2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6" fontId="44" fillId="15" borderId="30" xfId="276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6" fontId="59" fillId="15" borderId="30" xfId="276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4" fillId="15" borderId="31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80" fontId="44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81" fontId="48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52" fillId="15" borderId="3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6" fontId="44" fillId="15" borderId="25" xfId="276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6" fontId="59" fillId="15" borderId="25" xfId="276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4" fillId="15" borderId="33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1" fontId="44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8" fontId="48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78" fontId="48" fillId="15" borderId="0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75" fontId="44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8" fillId="15" borderId="0" xfId="0" applyFont="true" applyBorder="true" applyAlignment="true" applyProtection="true">
      <alignment horizontal="general" vertical="bottom" textRotation="0" wrapText="true" indent="0" shrinkToFit="false"/>
      <protection locked="true" hidden="true"/>
    </xf>
    <xf numFmtId="177" fontId="44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74" fontId="48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60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79" fontId="44" fillId="15" borderId="0" xfId="0" applyFont="true" applyBorder="true" applyAlignment="true" applyProtection="true">
      <alignment horizontal="general" vertical="center" textRotation="0" wrapText="true" indent="0" shrinkToFit="false"/>
      <protection locked="true" hidden="true"/>
    </xf>
    <xf numFmtId="164" fontId="60" fillId="15" borderId="0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52" fillId="15" borderId="34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7" fontId="44" fillId="15" borderId="35" xfId="276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7" fontId="59" fillId="15" borderId="35" xfId="276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4" fillId="15" borderId="36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4" fontId="61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2" fontId="48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2" fontId="44" fillId="15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4" fillId="1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5" fillId="1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4" fillId="1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2" fillId="31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9" fillId="0" borderId="38" xfId="245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82" fontId="49" fillId="0" borderId="38" xfId="245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63" fillId="0" borderId="38" xfId="245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83" fontId="64" fillId="0" borderId="38" xfId="245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9" fillId="0" borderId="23" xfId="245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82" fontId="49" fillId="0" borderId="23" xfId="245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63" fillId="0" borderId="23" xfId="245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83" fontId="64" fillId="0" borderId="23" xfId="245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3" fillId="31" borderId="23" xfId="245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83" fontId="64" fillId="31" borderId="23" xfId="245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5" fillId="31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31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31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3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82" fontId="0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82" fontId="0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4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82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2" fontId="34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4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2" fontId="34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4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4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4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34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7" fillId="31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31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62" fillId="31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70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3" fontId="66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3" fontId="71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3" fillId="0" borderId="4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3" fontId="63" fillId="0" borderId="4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3" fillId="0" borderId="4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5" fontId="7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5" fillId="8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5" fillId="8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75" fillId="8" borderId="25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5" fillId="15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5" fillId="15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75" fillId="15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6" fontId="75" fillId="8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5" fillId="8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5" fillId="8" borderId="4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3" fillId="8" borderId="40" xfId="264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9" fontId="63" fillId="8" borderId="40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3" fillId="8" borderId="40" xfId="264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8" fontId="63" fillId="8" borderId="40" xfId="288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86" fontId="49" fillId="15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9" fillId="15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9" fillId="0" borderId="4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9" fillId="0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49" fillId="0" borderId="4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49" fillId="0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49" fillId="0" borderId="40" xfId="288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86" fontId="49" fillId="0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49" fillId="15" borderId="4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78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8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57" fillId="3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87" fontId="57" fillId="32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7" fillId="3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4" fontId="57" fillId="32" borderId="40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7" fontId="81" fillId="32" borderId="4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254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1" fillId="0" borderId="23" xfId="25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1" fillId="0" borderId="45" xfId="25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254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73" fontId="51" fillId="0" borderId="46" xfId="25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1" fillId="0" borderId="47" xfId="25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1" fillId="0" borderId="48" xfId="25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51" fillId="3" borderId="49" xfId="254" applyFont="true" applyBorder="true" applyAlignment="true" applyProtection="true">
      <alignment horizontal="right" vertical="bottom" textRotation="0" wrapText="false" indent="0" shrinkToFit="false"/>
      <protection locked="false" hidden="false"/>
    </xf>
  </cellXfs>
  <cellStyles count="469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Heading" xfId="20" builtinId="53" customBuiltin="true"/>
    <cellStyle name="Heading 1" xfId="21" builtinId="53" customBuiltin="true"/>
    <cellStyle name="Heading 2" xfId="22" builtinId="53" customBuiltin="true"/>
    <cellStyle name="Text" xfId="23" builtinId="53" customBuiltin="true"/>
    <cellStyle name="Note" xfId="24" builtinId="53" customBuiltin="true"/>
    <cellStyle name="Footnote" xfId="25" builtinId="53" customBuiltin="true"/>
    <cellStyle name="Hyperlink" xfId="26" builtinId="53" customBuiltin="true"/>
    <cellStyle name="Status" xfId="27" builtinId="53" customBuiltin="true"/>
    <cellStyle name="Good" xfId="28" builtinId="53" customBuiltin="true"/>
    <cellStyle name="Neutral" xfId="29" builtinId="53" customBuiltin="true"/>
    <cellStyle name="Bad" xfId="30" builtinId="53" customBuiltin="true"/>
    <cellStyle name="Warning" xfId="31" builtinId="53" customBuiltin="true"/>
    <cellStyle name="Error" xfId="32" builtinId="53" customBuiltin="true"/>
    <cellStyle name="Accent" xfId="33" builtinId="53" customBuiltin="true"/>
    <cellStyle name="Accent 1" xfId="34" builtinId="53" customBuiltin="true"/>
    <cellStyle name="Accent 2" xfId="35" builtinId="53" customBuiltin="true"/>
    <cellStyle name="Accent 3" xfId="36" builtinId="53" customBuiltin="true"/>
    <cellStyle name="20% - Accent1" xfId="37" builtinId="53" customBuiltin="true"/>
    <cellStyle name="20% - Accent1 2" xfId="38" builtinId="53" customBuiltin="true"/>
    <cellStyle name="20% - Accent1 3" xfId="39" builtinId="53" customBuiltin="true"/>
    <cellStyle name="20% - Accent2" xfId="40" builtinId="53" customBuiltin="true"/>
    <cellStyle name="20% - Accent2 2" xfId="41" builtinId="53" customBuiltin="true"/>
    <cellStyle name="20% - Accent3" xfId="42" builtinId="53" customBuiltin="true"/>
    <cellStyle name="20% - Accent3 2" xfId="43" builtinId="53" customBuiltin="true"/>
    <cellStyle name="20% - Accent4" xfId="44" builtinId="53" customBuiltin="true"/>
    <cellStyle name="20% - Accent4 2" xfId="45" builtinId="53" customBuiltin="true"/>
    <cellStyle name="20% - Accent4 3" xfId="46" builtinId="53" customBuiltin="true"/>
    <cellStyle name="20% - Accent5" xfId="47" builtinId="53" customBuiltin="true"/>
    <cellStyle name="20% - Accent5 2" xfId="48" builtinId="53" customBuiltin="true"/>
    <cellStyle name="20% - Accent5 3" xfId="49" builtinId="53" customBuiltin="true"/>
    <cellStyle name="20% - Accent5 4" xfId="50" builtinId="53" customBuiltin="true"/>
    <cellStyle name="20% - Accent6" xfId="51" builtinId="53" customBuiltin="true"/>
    <cellStyle name="20% - Accent6 2" xfId="52" builtinId="53" customBuiltin="true"/>
    <cellStyle name="20% - Accent6 3" xfId="53" builtinId="53" customBuiltin="true"/>
    <cellStyle name="20% - Ênfase1 2" xfId="54" builtinId="53" customBuiltin="true"/>
    <cellStyle name="20% - Ênfase1 3" xfId="55" builtinId="53" customBuiltin="true"/>
    <cellStyle name="20% - Ênfase1 4" xfId="56" builtinId="53" customBuiltin="true"/>
    <cellStyle name="20% - Ênfase1 4 2" xfId="57" builtinId="53" customBuiltin="true"/>
    <cellStyle name="20% - Ênfase1 5" xfId="58" builtinId="53" customBuiltin="true"/>
    <cellStyle name="20% - Ênfase1 6" xfId="59" builtinId="53" customBuiltin="true"/>
    <cellStyle name="20% - Ênfase1 7" xfId="60" builtinId="53" customBuiltin="true"/>
    <cellStyle name="20% - Ênfase2 2" xfId="61" builtinId="53" customBuiltin="true"/>
    <cellStyle name="20% - Ênfase2 3" xfId="62" builtinId="53" customBuiltin="true"/>
    <cellStyle name="20% - Ênfase2 4" xfId="63" builtinId="53" customBuiltin="true"/>
    <cellStyle name="20% - Ênfase2 5" xfId="64" builtinId="53" customBuiltin="true"/>
    <cellStyle name="20% - Ênfase2 6" xfId="65" builtinId="53" customBuiltin="true"/>
    <cellStyle name="20% - Ênfase3 2" xfId="66" builtinId="53" customBuiltin="true"/>
    <cellStyle name="20% - Ênfase3 3" xfId="67" builtinId="53" customBuiltin="true"/>
    <cellStyle name="20% - Ênfase3 4" xfId="68" builtinId="53" customBuiltin="true"/>
    <cellStyle name="20% - Ênfase3 5" xfId="69" builtinId="53" customBuiltin="true"/>
    <cellStyle name="20% - Ênfase3 6" xfId="70" builtinId="53" customBuiltin="true"/>
    <cellStyle name="20% - Ênfase4 2" xfId="71" builtinId="53" customBuiltin="true"/>
    <cellStyle name="20% - Ênfase4 3" xfId="72" builtinId="53" customBuiltin="true"/>
    <cellStyle name="20% - Ênfase4 4" xfId="73" builtinId="53" customBuiltin="true"/>
    <cellStyle name="20% - Ênfase4 4 2" xfId="74" builtinId="53" customBuiltin="true"/>
    <cellStyle name="20% - Ênfase4 5" xfId="75" builtinId="53" customBuiltin="true"/>
    <cellStyle name="20% - Ênfase4 6" xfId="76" builtinId="53" customBuiltin="true"/>
    <cellStyle name="20% - Ênfase4 7" xfId="77" builtinId="53" customBuiltin="true"/>
    <cellStyle name="20% - Ênfase5 2" xfId="78" builtinId="53" customBuiltin="true"/>
    <cellStyle name="20% - Ênfase5 3" xfId="79" builtinId="53" customBuiltin="true"/>
    <cellStyle name="20% - Ênfase5 4" xfId="80" builtinId="53" customBuiltin="true"/>
    <cellStyle name="20% - Ênfase5 5" xfId="81" builtinId="53" customBuiltin="true"/>
    <cellStyle name="20% - Ênfase5 6" xfId="82" builtinId="53" customBuiltin="true"/>
    <cellStyle name="20% - Ênfase6 2" xfId="83" builtinId="53" customBuiltin="true"/>
    <cellStyle name="20% - Ênfase6 3" xfId="84" builtinId="53" customBuiltin="true"/>
    <cellStyle name="20% - Ênfase6 4" xfId="85" builtinId="53" customBuiltin="true"/>
    <cellStyle name="40% - Accent1" xfId="86" builtinId="53" customBuiltin="true"/>
    <cellStyle name="40% - Accent1 2" xfId="87" builtinId="53" customBuiltin="true"/>
    <cellStyle name="40% - Accent2" xfId="88" builtinId="53" customBuiltin="true"/>
    <cellStyle name="40% - Accent2 2" xfId="89" builtinId="53" customBuiltin="true"/>
    <cellStyle name="40% - Accent3" xfId="90" builtinId="53" customBuiltin="true"/>
    <cellStyle name="40% - Accent3 2" xfId="91" builtinId="53" customBuiltin="true"/>
    <cellStyle name="40% - Accent4" xfId="92" builtinId="53" customBuiltin="true"/>
    <cellStyle name="40% - Accent4 2" xfId="93" builtinId="53" customBuiltin="true"/>
    <cellStyle name="40% - Accent4 3" xfId="94" builtinId="53" customBuiltin="true"/>
    <cellStyle name="40% - Accent5" xfId="95" builtinId="53" customBuiltin="true"/>
    <cellStyle name="40% - Accent5 2" xfId="96" builtinId="53" customBuiltin="true"/>
    <cellStyle name="40% - Accent6" xfId="97" builtinId="53" customBuiltin="true"/>
    <cellStyle name="40% - Accent6 2" xfId="98" builtinId="53" customBuiltin="true"/>
    <cellStyle name="40% - Ênfase1 2" xfId="99" builtinId="53" customBuiltin="true"/>
    <cellStyle name="40% - Ênfase1 3" xfId="100" builtinId="53" customBuiltin="true"/>
    <cellStyle name="40% - Ênfase1 4" xfId="101" builtinId="53" customBuiltin="true"/>
    <cellStyle name="40% - Ênfase1 5" xfId="102" builtinId="53" customBuiltin="true"/>
    <cellStyle name="40% - Ênfase1 6" xfId="103" builtinId="53" customBuiltin="true"/>
    <cellStyle name="40% - Ênfase2 2" xfId="104" builtinId="53" customBuiltin="true"/>
    <cellStyle name="40% - Ênfase2 3" xfId="105" builtinId="53" customBuiltin="true"/>
    <cellStyle name="40% - Ênfase2 4" xfId="106" builtinId="53" customBuiltin="true"/>
    <cellStyle name="40% - Ênfase3 2" xfId="107" builtinId="53" customBuiltin="true"/>
    <cellStyle name="40% - Ênfase3 3" xfId="108" builtinId="53" customBuiltin="true"/>
    <cellStyle name="40% - Ênfase3 4" xfId="109" builtinId="53" customBuiltin="true"/>
    <cellStyle name="40% - Ênfase3 5" xfId="110" builtinId="53" customBuiltin="true"/>
    <cellStyle name="40% - Ênfase3 6" xfId="111" builtinId="53" customBuiltin="true"/>
    <cellStyle name="40% - Ênfase4 2" xfId="112" builtinId="53" customBuiltin="true"/>
    <cellStyle name="40% - Ênfase4 3" xfId="113" builtinId="53" customBuiltin="true"/>
    <cellStyle name="40% - Ênfase4 4" xfId="114" builtinId="53" customBuiltin="true"/>
    <cellStyle name="40% - Ênfase4 5" xfId="115" builtinId="53" customBuiltin="true"/>
    <cellStyle name="40% - Ênfase4 6" xfId="116" builtinId="53" customBuiltin="true"/>
    <cellStyle name="40% - Ênfase5 2" xfId="117" builtinId="53" customBuiltin="true"/>
    <cellStyle name="40% - Ênfase5 3" xfId="118" builtinId="53" customBuiltin="true"/>
    <cellStyle name="40% - Ênfase5 4" xfId="119" builtinId="53" customBuiltin="true"/>
    <cellStyle name="40% - Ênfase6 2" xfId="120" builtinId="53" customBuiltin="true"/>
    <cellStyle name="40% - Ênfase6 3" xfId="121" builtinId="53" customBuiltin="true"/>
    <cellStyle name="40% - Ênfase6 4" xfId="122" builtinId="53" customBuiltin="true"/>
    <cellStyle name="40% - Ênfase6 5" xfId="123" builtinId="53" customBuiltin="true"/>
    <cellStyle name="40% - Ênfase6 6" xfId="124" builtinId="53" customBuiltin="true"/>
    <cellStyle name="60% - Accent1" xfId="125" builtinId="53" customBuiltin="true"/>
    <cellStyle name="60% - Accent1 2" xfId="126" builtinId="53" customBuiltin="true"/>
    <cellStyle name="60% - Accent2" xfId="127" builtinId="53" customBuiltin="true"/>
    <cellStyle name="60% - Accent2 2" xfId="128" builtinId="53" customBuiltin="true"/>
    <cellStyle name="60% - Accent3" xfId="129" builtinId="53" customBuiltin="true"/>
    <cellStyle name="60% - Accent3 2" xfId="130" builtinId="53" customBuiltin="true"/>
    <cellStyle name="60% - Accent4" xfId="131" builtinId="53" customBuiltin="true"/>
    <cellStyle name="60% - Accent4 2" xfId="132" builtinId="53" customBuiltin="true"/>
    <cellStyle name="60% - Accent5" xfId="133" builtinId="53" customBuiltin="true"/>
    <cellStyle name="60% - Accent5 2" xfId="134" builtinId="53" customBuiltin="true"/>
    <cellStyle name="60% - Accent6" xfId="135" builtinId="53" customBuiltin="true"/>
    <cellStyle name="60% - Accent6 2" xfId="136" builtinId="53" customBuiltin="true"/>
    <cellStyle name="60% - Ênfase1 2" xfId="137" builtinId="53" customBuiltin="true"/>
    <cellStyle name="60% - Ênfase1 3" xfId="138" builtinId="53" customBuiltin="true"/>
    <cellStyle name="60% - Ênfase1 4" xfId="139" builtinId="53" customBuiltin="true"/>
    <cellStyle name="60% - Ênfase1 5" xfId="140" builtinId="53" customBuiltin="true"/>
    <cellStyle name="60% - Ênfase1 6" xfId="141" builtinId="53" customBuiltin="true"/>
    <cellStyle name="60% - Ênfase2 2" xfId="142" builtinId="53" customBuiltin="true"/>
    <cellStyle name="60% - Ênfase2 3" xfId="143" builtinId="53" customBuiltin="true"/>
    <cellStyle name="60% - Ênfase2 4" xfId="144" builtinId="53" customBuiltin="true"/>
    <cellStyle name="60% - Ênfase3 2" xfId="145" builtinId="53" customBuiltin="true"/>
    <cellStyle name="60% - Ênfase3 3" xfId="146" builtinId="53" customBuiltin="true"/>
    <cellStyle name="60% - Ênfase3 4" xfId="147" builtinId="53" customBuiltin="true"/>
    <cellStyle name="60% - Ênfase3 5" xfId="148" builtinId="53" customBuiltin="true"/>
    <cellStyle name="60% - Ênfase3 6" xfId="149" builtinId="53" customBuiltin="true"/>
    <cellStyle name="60% - Ênfase4 2" xfId="150" builtinId="53" customBuiltin="true"/>
    <cellStyle name="60% - Ênfase4 3" xfId="151" builtinId="53" customBuiltin="true"/>
    <cellStyle name="60% - Ênfase4 4" xfId="152" builtinId="53" customBuiltin="true"/>
    <cellStyle name="60% - Ênfase4 5" xfId="153" builtinId="53" customBuiltin="true"/>
    <cellStyle name="60% - Ênfase4 6" xfId="154" builtinId="53" customBuiltin="true"/>
    <cellStyle name="60% - Ênfase5 2" xfId="155" builtinId="53" customBuiltin="true"/>
    <cellStyle name="60% - Ênfase5 3" xfId="156" builtinId="53" customBuiltin="true"/>
    <cellStyle name="60% - Ênfase5 4" xfId="157" builtinId="53" customBuiltin="true"/>
    <cellStyle name="60% - Ênfase6 2" xfId="158" builtinId="53" customBuiltin="true"/>
    <cellStyle name="60% - Ênfase6 3" xfId="159" builtinId="53" customBuiltin="true"/>
    <cellStyle name="60% - Ênfase6 4" xfId="160" builtinId="53" customBuiltin="true"/>
    <cellStyle name="60% - Ênfase6 5" xfId="161" builtinId="53" customBuiltin="true"/>
    <cellStyle name="60% - Ênfase6 6" xfId="162" builtinId="53" customBuiltin="true"/>
    <cellStyle name="Accent1" xfId="163" builtinId="53" customBuiltin="true"/>
    <cellStyle name="Accent1 2" xfId="164" builtinId="53" customBuiltin="true"/>
    <cellStyle name="Accent2" xfId="165" builtinId="53" customBuiltin="true"/>
    <cellStyle name="Accent2 2" xfId="166" builtinId="53" customBuiltin="true"/>
    <cellStyle name="Accent3" xfId="167" builtinId="53" customBuiltin="true"/>
    <cellStyle name="Accent3 2" xfId="168" builtinId="53" customBuiltin="true"/>
    <cellStyle name="Accent4" xfId="169" builtinId="53" customBuiltin="true"/>
    <cellStyle name="Accent4 2" xfId="170" builtinId="53" customBuiltin="true"/>
    <cellStyle name="Accent5" xfId="171" builtinId="53" customBuiltin="true"/>
    <cellStyle name="Accent5 2" xfId="172" builtinId="53" customBuiltin="true"/>
    <cellStyle name="Accent6" xfId="173" builtinId="53" customBuiltin="true"/>
    <cellStyle name="Accent6 2" xfId="174" builtinId="53" customBuiltin="true"/>
    <cellStyle name="Bad 1" xfId="175" builtinId="53" customBuiltin="true"/>
    <cellStyle name="Bad 2" xfId="176" builtinId="53" customBuiltin="true"/>
    <cellStyle name="Bom 2" xfId="177" builtinId="53" customBuiltin="true"/>
    <cellStyle name="Bom 3" xfId="178" builtinId="53" customBuiltin="true"/>
    <cellStyle name="Bom 4" xfId="179" builtinId="53" customBuiltin="true"/>
    <cellStyle name="Calculation" xfId="180" builtinId="53" customBuiltin="true"/>
    <cellStyle name="Calculation 2" xfId="181" builtinId="53" customBuiltin="true"/>
    <cellStyle name="Calculation 3" xfId="182" builtinId="53" customBuiltin="true"/>
    <cellStyle name="Check Cell" xfId="183" builtinId="53" customBuiltin="true"/>
    <cellStyle name="Check Cell 2" xfId="184" builtinId="53" customBuiltin="true"/>
    <cellStyle name="Check Cell 3" xfId="185" builtinId="53" customBuiltin="true"/>
    <cellStyle name="Cálculo 2" xfId="186" builtinId="53" customBuiltin="true"/>
    <cellStyle name="Cálculo 3" xfId="187" builtinId="53" customBuiltin="true"/>
    <cellStyle name="Cálculo 4" xfId="188" builtinId="53" customBuiltin="true"/>
    <cellStyle name="Cálculo 4 2" xfId="189" builtinId="53" customBuiltin="true"/>
    <cellStyle name="Cálculo 5" xfId="190" builtinId="53" customBuiltin="true"/>
    <cellStyle name="Cálculo 6" xfId="191" builtinId="53" customBuiltin="true"/>
    <cellStyle name="Cálculo 7" xfId="192" builtinId="53" customBuiltin="true"/>
    <cellStyle name="Célula de Verificação 2" xfId="193" builtinId="53" customBuiltin="true"/>
    <cellStyle name="Célula de Verificação 3" xfId="194" builtinId="53" customBuiltin="true"/>
    <cellStyle name="Célula de Verificação 4" xfId="195" builtinId="53" customBuiltin="true"/>
    <cellStyle name="Célula Vinculada 2" xfId="196" builtinId="53" customBuiltin="true"/>
    <cellStyle name="Célula Vinculada 3" xfId="197" builtinId="53" customBuiltin="true"/>
    <cellStyle name="Célula Vinculada 4" xfId="198" builtinId="53" customBuiltin="true"/>
    <cellStyle name="Entrada 2" xfId="199" builtinId="53" customBuiltin="true"/>
    <cellStyle name="Entrada 3" xfId="200" builtinId="53" customBuiltin="true"/>
    <cellStyle name="Entrada 4" xfId="201" builtinId="53" customBuiltin="true"/>
    <cellStyle name="Explanatory Text" xfId="202" builtinId="53" customBuiltin="true"/>
    <cellStyle name="Good 2" xfId="203" builtinId="53" customBuiltin="true"/>
    <cellStyle name="Good 3" xfId="204" builtinId="53" customBuiltin="true"/>
    <cellStyle name="Heading 1 2" xfId="205" builtinId="53" customBuiltin="true"/>
    <cellStyle name="Heading 1 4" xfId="206" builtinId="53" customBuiltin="true"/>
    <cellStyle name="Heading 2 2" xfId="207" builtinId="53" customBuiltin="true"/>
    <cellStyle name="Heading 2 5" xfId="208" builtinId="53" customBuiltin="true"/>
    <cellStyle name="Heading 3" xfId="209" builtinId="53" customBuiltin="true"/>
    <cellStyle name="Heading 3 2" xfId="210" builtinId="53" customBuiltin="true"/>
    <cellStyle name="Heading 3 3" xfId="211" builtinId="53" customBuiltin="true"/>
    <cellStyle name="Heading 4" xfId="212" builtinId="53" customBuiltin="true"/>
    <cellStyle name="Hyperlink 2" xfId="213" builtinId="53" customBuiltin="true"/>
    <cellStyle name="Hyperlink 3" xfId="214" builtinId="53" customBuiltin="true"/>
    <cellStyle name="Hyperlink 4" xfId="215" builtinId="53" customBuiltin="true"/>
    <cellStyle name="Hyperlink 5" xfId="216" builtinId="53" customBuiltin="true"/>
    <cellStyle name="Hyperlink 6" xfId="217" builtinId="53" customBuiltin="true"/>
    <cellStyle name="Hyperlink 7" xfId="218" builtinId="53" customBuiltin="true"/>
    <cellStyle name="Incorreto 2" xfId="219" builtinId="53" customBuiltin="true"/>
    <cellStyle name="Incorreto 3" xfId="220" builtinId="53" customBuiltin="true"/>
    <cellStyle name="Incorreto 4" xfId="221" builtinId="53" customBuiltin="true"/>
    <cellStyle name="Input" xfId="222" builtinId="53" customBuiltin="true"/>
    <cellStyle name="Input 2" xfId="223" builtinId="53" customBuiltin="true"/>
    <cellStyle name="Input 3" xfId="224" builtinId="53" customBuiltin="true"/>
    <cellStyle name="Linked Cell" xfId="225" builtinId="53" customBuiltin="true"/>
    <cellStyle name="Moeda 2" xfId="226" builtinId="53" customBuiltin="true"/>
    <cellStyle name="Moeda 2 2" xfId="227" builtinId="53" customBuiltin="true"/>
    <cellStyle name="Moeda 3" xfId="228" builtinId="53" customBuiltin="true"/>
    <cellStyle name="Moeda 4" xfId="229" builtinId="53" customBuiltin="true"/>
    <cellStyle name="Moeda 5" xfId="230" builtinId="53" customBuiltin="true"/>
    <cellStyle name="Moeda 6" xfId="231" builtinId="53" customBuiltin="true"/>
    <cellStyle name="Neutra 2" xfId="232" builtinId="53" customBuiltin="true"/>
    <cellStyle name="Neutra 3" xfId="233" builtinId="53" customBuiltin="true"/>
    <cellStyle name="Neutra 4" xfId="234" builtinId="53" customBuiltin="true"/>
    <cellStyle name="Neutral 2" xfId="235" builtinId="53" customBuiltin="true"/>
    <cellStyle name="Neutral 6" xfId="236" builtinId="53" customBuiltin="true"/>
    <cellStyle name="Normal 10" xfId="237" builtinId="53" customBuiltin="true"/>
    <cellStyle name="Normal 11" xfId="238" builtinId="53" customBuiltin="true"/>
    <cellStyle name="Normal 12" xfId="239" builtinId="53" customBuiltin="true"/>
    <cellStyle name="Normal 13" xfId="240" builtinId="53" customBuiltin="true"/>
    <cellStyle name="Normal 14" xfId="241" builtinId="53" customBuiltin="true"/>
    <cellStyle name="Normal 14 2" xfId="242" builtinId="53" customBuiltin="true"/>
    <cellStyle name="Normal 15" xfId="243" builtinId="53" customBuiltin="true"/>
    <cellStyle name="Normal 16" xfId="244" builtinId="53" customBuiltin="true"/>
    <cellStyle name="Normal 2" xfId="245" builtinId="53" customBuiltin="true"/>
    <cellStyle name="Normal 2 2" xfId="246" builtinId="53" customBuiltin="true"/>
    <cellStyle name="Normal 2 3" xfId="247" builtinId="53" customBuiltin="true"/>
    <cellStyle name="Normal 2 4" xfId="248" builtinId="53" customBuiltin="true"/>
    <cellStyle name="Normal 2_1.ORCAMENTO APS TIPO IV - BRASILIA - DF " xfId="249" builtinId="53" customBuiltin="true"/>
    <cellStyle name="Normal 3" xfId="250" builtinId="53" customBuiltin="true"/>
    <cellStyle name="Normal 3 2" xfId="251" builtinId="53" customBuiltin="true"/>
    <cellStyle name="Normal 3 3" xfId="252" builtinId="53" customBuiltin="true"/>
    <cellStyle name="Normal 3 4" xfId="253" builtinId="53" customBuiltin="true"/>
    <cellStyle name="Normal 4" xfId="254" builtinId="53" customBuiltin="true"/>
    <cellStyle name="Normal 4 2" xfId="255" builtinId="53" customBuiltin="true"/>
    <cellStyle name="Normal 4 3" xfId="256" builtinId="53" customBuiltin="true"/>
    <cellStyle name="Normal 4 4" xfId="257" builtinId="53" customBuiltin="true"/>
    <cellStyle name="Normal 5" xfId="258" builtinId="53" customBuiltin="true"/>
    <cellStyle name="Normal 6" xfId="259" builtinId="53" customBuiltin="true"/>
    <cellStyle name="Normal 6 2" xfId="260" builtinId="53" customBuiltin="true"/>
    <cellStyle name="Normal 7" xfId="261" builtinId="53" customBuiltin="true"/>
    <cellStyle name="Normal 8" xfId="262" builtinId="53" customBuiltin="true"/>
    <cellStyle name="Normal 9" xfId="263" builtinId="53" customBuiltin="true"/>
    <cellStyle name="Normal_Plan1" xfId="264" builtinId="53" customBuiltin="true"/>
    <cellStyle name="Nota 2" xfId="265" builtinId="53" customBuiltin="true"/>
    <cellStyle name="Nota 3" xfId="266" builtinId="53" customBuiltin="true"/>
    <cellStyle name="Nota 4" xfId="267" builtinId="53" customBuiltin="true"/>
    <cellStyle name="Nota 5" xfId="268" builtinId="53" customBuiltin="true"/>
    <cellStyle name="Nota 6" xfId="269" builtinId="53" customBuiltin="true"/>
    <cellStyle name="Note 2" xfId="270" builtinId="53" customBuiltin="true"/>
    <cellStyle name="Note 3" xfId="271" builtinId="53" customBuiltin="true"/>
    <cellStyle name="Note 7" xfId="272" builtinId="53" customBuiltin="true"/>
    <cellStyle name="Output" xfId="273" builtinId="53" customBuiltin="true"/>
    <cellStyle name="Output 2" xfId="274" builtinId="53" customBuiltin="true"/>
    <cellStyle name="Output 3" xfId="275" builtinId="53" customBuiltin="true"/>
    <cellStyle name="Porcentagem 2" xfId="276" builtinId="53" customBuiltin="true"/>
    <cellStyle name="Porcentagem 3" xfId="277" builtinId="53" customBuiltin="true"/>
    <cellStyle name="Porcentagem 4" xfId="278" builtinId="53" customBuiltin="true"/>
    <cellStyle name="Porcentagem 5" xfId="279" builtinId="53" customBuiltin="true"/>
    <cellStyle name="Saída 2" xfId="280" builtinId="53" customBuiltin="true"/>
    <cellStyle name="Saída 3" xfId="281" builtinId="53" customBuiltin="true"/>
    <cellStyle name="Saída 4" xfId="282" builtinId="53" customBuiltin="true"/>
    <cellStyle name="Saída 4 2" xfId="283" builtinId="53" customBuiltin="true"/>
    <cellStyle name="Saída 5" xfId="284" builtinId="53" customBuiltin="true"/>
    <cellStyle name="Saída 6" xfId="285" builtinId="53" customBuiltin="true"/>
    <cellStyle name="Saída 7" xfId="286" builtinId="53" customBuiltin="true"/>
    <cellStyle name="Separador de milhares 2" xfId="287" builtinId="53" customBuiltin="true"/>
    <cellStyle name="Separador de milhares 2 2" xfId="288" builtinId="53" customBuiltin="true"/>
    <cellStyle name="Separador de milhares 2 2 2" xfId="289" builtinId="53" customBuiltin="true"/>
    <cellStyle name="Separador de milhares 3" xfId="290" builtinId="53" customBuiltin="true"/>
    <cellStyle name="Separador de milhares 3 2" xfId="291" builtinId="53" customBuiltin="true"/>
    <cellStyle name="Separador de milhares 4" xfId="292" builtinId="53" customBuiltin="true"/>
    <cellStyle name="Separador de milhares 4 2" xfId="293" builtinId="53" customBuiltin="true"/>
    <cellStyle name="Separador de milhares 5" xfId="294" builtinId="53" customBuiltin="true"/>
    <cellStyle name="Texto de Aviso 2" xfId="295" builtinId="53" customBuiltin="true"/>
    <cellStyle name="Texto de Aviso 3" xfId="296" builtinId="53" customBuiltin="true"/>
    <cellStyle name="Texto de Aviso 4" xfId="297" builtinId="53" customBuiltin="true"/>
    <cellStyle name="Texto Explicativo 2" xfId="298" builtinId="53" customBuiltin="true"/>
    <cellStyle name="Texto Explicativo 3" xfId="299" builtinId="53" customBuiltin="true"/>
    <cellStyle name="Texto Explicativo 4" xfId="300" builtinId="53" customBuiltin="true"/>
    <cellStyle name="Title" xfId="301" builtinId="53" customBuiltin="true"/>
    <cellStyle name="Total 2" xfId="302" builtinId="53" customBuiltin="true"/>
    <cellStyle name="Total 3" xfId="303" builtinId="53" customBuiltin="true"/>
    <cellStyle name="Total 4" xfId="304" builtinId="53" customBuiltin="true"/>
    <cellStyle name="Total 5" xfId="305" builtinId="53" customBuiltin="true"/>
    <cellStyle name="Título 1 1" xfId="306" builtinId="53" customBuiltin="true"/>
    <cellStyle name="Título 1 1 1" xfId="307" builtinId="53" customBuiltin="true"/>
    <cellStyle name="Título 1 1 1 1" xfId="308" builtinId="53" customBuiltin="true"/>
    <cellStyle name="Título 1 1 1 1 1" xfId="309" builtinId="53" customBuiltin="true"/>
    <cellStyle name="Título 1 1 1 1 1 1" xfId="310" builtinId="53" customBuiltin="true"/>
    <cellStyle name="Título 1 1 1 1 1 2" xfId="311" builtinId="53" customBuiltin="true"/>
    <cellStyle name="Título 1 1 1 10" xfId="312" builtinId="53" customBuiltin="true"/>
    <cellStyle name="Título 1 1 1 11" xfId="313" builtinId="53" customBuiltin="true"/>
    <cellStyle name="Título 1 1 1 12" xfId="314" builtinId="53" customBuiltin="true"/>
    <cellStyle name="Título 1 1 1 13" xfId="315" builtinId="53" customBuiltin="true"/>
    <cellStyle name="Título 1 1 1 14" xfId="316" builtinId="53" customBuiltin="true"/>
    <cellStyle name="Título 1 1 1 15" xfId="317" builtinId="53" customBuiltin="true"/>
    <cellStyle name="Título 1 1 1 16" xfId="318" builtinId="53" customBuiltin="true"/>
    <cellStyle name="Título 1 1 1 17" xfId="319" builtinId="53" customBuiltin="true"/>
    <cellStyle name="Título 1 1 1 18" xfId="320" builtinId="53" customBuiltin="true"/>
    <cellStyle name="Título 1 1 1 19" xfId="321" builtinId="53" customBuiltin="true"/>
    <cellStyle name="Título 1 1 1 1_Cronograma_PEX_Tipo_IV" xfId="322" builtinId="53" customBuiltin="true"/>
    <cellStyle name="Título 1 1 1 2" xfId="323" builtinId="53" customBuiltin="true"/>
    <cellStyle name="Título 1 1 1 20" xfId="324" builtinId="53" customBuiltin="true"/>
    <cellStyle name="Título 1 1 1 21" xfId="325" builtinId="53" customBuiltin="true"/>
    <cellStyle name="Título 1 1 1 22" xfId="326" builtinId="53" customBuiltin="true"/>
    <cellStyle name="Título 1 1 1 23" xfId="327" builtinId="53" customBuiltin="true"/>
    <cellStyle name="Título 1 1 1 24" xfId="328" builtinId="53" customBuiltin="true"/>
    <cellStyle name="Título 1 1 1 25" xfId="329" builtinId="53" customBuiltin="true"/>
    <cellStyle name="Título 1 1 1 26" xfId="330" builtinId="53" customBuiltin="true"/>
    <cellStyle name="Título 1 1 1 27" xfId="331" builtinId="53" customBuiltin="true"/>
    <cellStyle name="Título 1 1 1 3" xfId="332" builtinId="53" customBuiltin="true"/>
    <cellStyle name="Título 1 1 1 4" xfId="333" builtinId="53" customBuiltin="true"/>
    <cellStyle name="Título 1 1 1 5" xfId="334" builtinId="53" customBuiltin="true"/>
    <cellStyle name="Título 1 1 1 6" xfId="335" builtinId="53" customBuiltin="true"/>
    <cellStyle name="Título 1 1 1 7" xfId="336" builtinId="53" customBuiltin="true"/>
    <cellStyle name="Título 1 1 1 8" xfId="337" builtinId="53" customBuiltin="true"/>
    <cellStyle name="Título 1 1 1 9" xfId="338" builtinId="53" customBuiltin="true"/>
    <cellStyle name="Título 1 1 10" xfId="339" builtinId="53" customBuiltin="true"/>
    <cellStyle name="Título 1 1 11" xfId="340" builtinId="53" customBuiltin="true"/>
    <cellStyle name="Título 1 1 12" xfId="341" builtinId="53" customBuiltin="true"/>
    <cellStyle name="Título 1 1 13" xfId="342" builtinId="53" customBuiltin="true"/>
    <cellStyle name="Título 1 1 14" xfId="343" builtinId="53" customBuiltin="true"/>
    <cellStyle name="Título 1 1 15" xfId="344" builtinId="53" customBuiltin="true"/>
    <cellStyle name="Título 1 1 16" xfId="345" builtinId="53" customBuiltin="true"/>
    <cellStyle name="Título 1 1 17" xfId="346" builtinId="53" customBuiltin="true"/>
    <cellStyle name="Título 1 1 18" xfId="347" builtinId="53" customBuiltin="true"/>
    <cellStyle name="Título 1 1 19" xfId="348" builtinId="53" customBuiltin="true"/>
    <cellStyle name="Título 1 1 2" xfId="349" builtinId="53" customBuiltin="true"/>
    <cellStyle name="Título 1 1 20" xfId="350" builtinId="53" customBuiltin="true"/>
    <cellStyle name="Título 1 1 21" xfId="351" builtinId="53" customBuiltin="true"/>
    <cellStyle name="Título 1 1 22" xfId="352" builtinId="53" customBuiltin="true"/>
    <cellStyle name="Título 1 1 23" xfId="353" builtinId="53" customBuiltin="true"/>
    <cellStyle name="Título 1 1 24" xfId="354" builtinId="53" customBuiltin="true"/>
    <cellStyle name="Título 1 1 25" xfId="355" builtinId="53" customBuiltin="true"/>
    <cellStyle name="Título 1 1 26" xfId="356" builtinId="53" customBuiltin="true"/>
    <cellStyle name="Título 1 1 27" xfId="357" builtinId="53" customBuiltin="true"/>
    <cellStyle name="Título 1 1 28" xfId="358" builtinId="53" customBuiltin="true"/>
    <cellStyle name="Título 1 1 29" xfId="359" builtinId="53" customBuiltin="true"/>
    <cellStyle name="Título 1 1 3" xfId="360" builtinId="53" customBuiltin="true"/>
    <cellStyle name="Título 1 1 30" xfId="361" builtinId="53" customBuiltin="true"/>
    <cellStyle name="Título 1 1 4" xfId="362" builtinId="53" customBuiltin="true"/>
    <cellStyle name="Título 1 1 5" xfId="363" builtinId="53" customBuiltin="true"/>
    <cellStyle name="Título 1 1 6" xfId="364" builtinId="53" customBuiltin="true"/>
    <cellStyle name="Título 1 1 7" xfId="365" builtinId="53" customBuiltin="true"/>
    <cellStyle name="Título 1 1 8" xfId="366" builtinId="53" customBuiltin="true"/>
    <cellStyle name="Título 1 1 9" xfId="367" builtinId="53" customBuiltin="true"/>
    <cellStyle name="Título 1 10" xfId="368" builtinId="53" customBuiltin="true"/>
    <cellStyle name="Título 1 11" xfId="369" builtinId="53" customBuiltin="true"/>
    <cellStyle name="Título 1 12" xfId="370" builtinId="53" customBuiltin="true"/>
    <cellStyle name="Título 1 13" xfId="371" builtinId="53" customBuiltin="true"/>
    <cellStyle name="Título 1 14" xfId="372" builtinId="53" customBuiltin="true"/>
    <cellStyle name="Título 1 15" xfId="373" builtinId="53" customBuiltin="true"/>
    <cellStyle name="Título 1 16" xfId="374" builtinId="53" customBuiltin="true"/>
    <cellStyle name="Título 1 17" xfId="375" builtinId="53" customBuiltin="true"/>
    <cellStyle name="Título 1 18" xfId="376" builtinId="53" customBuiltin="true"/>
    <cellStyle name="Título 1 19" xfId="377" builtinId="53" customBuiltin="true"/>
    <cellStyle name="Título 1 1_ORÇAMENTO TIPO IV - BELEM-001" xfId="378" builtinId="53" customBuiltin="true"/>
    <cellStyle name="Título 1 2" xfId="379" builtinId="53" customBuiltin="true"/>
    <cellStyle name="Título 1 20" xfId="380" builtinId="53" customBuiltin="true"/>
    <cellStyle name="Título 1 21" xfId="381" builtinId="53" customBuiltin="true"/>
    <cellStyle name="Título 1 22" xfId="382" builtinId="53" customBuiltin="true"/>
    <cellStyle name="Título 1 23" xfId="383" builtinId="53" customBuiltin="true"/>
    <cellStyle name="Título 1 24" xfId="384" builtinId="53" customBuiltin="true"/>
    <cellStyle name="Título 1 25" xfId="385" builtinId="53" customBuiltin="true"/>
    <cellStyle name="Título 1 26" xfId="386" builtinId="53" customBuiltin="true"/>
    <cellStyle name="Título 1 27" xfId="387" builtinId="53" customBuiltin="true"/>
    <cellStyle name="Título 1 28" xfId="388" builtinId="53" customBuiltin="true"/>
    <cellStyle name="Título 1 29" xfId="389" builtinId="53" customBuiltin="true"/>
    <cellStyle name="Título 1 3" xfId="390" builtinId="53" customBuiltin="true"/>
    <cellStyle name="Título 1 30" xfId="391" builtinId="53" customBuiltin="true"/>
    <cellStyle name="Título 1 31" xfId="392" builtinId="53" customBuiltin="true"/>
    <cellStyle name="Título 1 32" xfId="393" builtinId="53" customBuiltin="true"/>
    <cellStyle name="Título 1 33" xfId="394" builtinId="53" customBuiltin="true"/>
    <cellStyle name="Título 1 34" xfId="395" builtinId="53" customBuiltin="true"/>
    <cellStyle name="Título 1 35" xfId="396" builtinId="53" customBuiltin="true"/>
    <cellStyle name="Título 1 36" xfId="397" builtinId="53" customBuiltin="true"/>
    <cellStyle name="Título 1 37" xfId="398" builtinId="53" customBuiltin="true"/>
    <cellStyle name="Título 1 38" xfId="399" builtinId="53" customBuiltin="true"/>
    <cellStyle name="Título 1 39" xfId="400" builtinId="53" customBuiltin="true"/>
    <cellStyle name="Título 1 4" xfId="401" builtinId="53" customBuiltin="true"/>
    <cellStyle name="Título 1 40" xfId="402" builtinId="53" customBuiltin="true"/>
    <cellStyle name="Título 1 41" xfId="403" builtinId="53" customBuiltin="true"/>
    <cellStyle name="Título 1 42" xfId="404" builtinId="53" customBuiltin="true"/>
    <cellStyle name="Título 1 43" xfId="405" builtinId="53" customBuiltin="true"/>
    <cellStyle name="Título 1 44" xfId="406" builtinId="53" customBuiltin="true"/>
    <cellStyle name="Título 1 45" xfId="407" builtinId="53" customBuiltin="true"/>
    <cellStyle name="Título 1 46" xfId="408" builtinId="53" customBuiltin="true"/>
    <cellStyle name="Título 1 47" xfId="409" builtinId="53" customBuiltin="true"/>
    <cellStyle name="Título 1 48" xfId="410" builtinId="53" customBuiltin="true"/>
    <cellStyle name="Título 1 49" xfId="411" builtinId="53" customBuiltin="true"/>
    <cellStyle name="Título 1 5" xfId="412" builtinId="53" customBuiltin="true"/>
    <cellStyle name="Título 1 50" xfId="413" builtinId="53" customBuiltin="true"/>
    <cellStyle name="Título 1 51" xfId="414" builtinId="53" customBuiltin="true"/>
    <cellStyle name="Título 1 52" xfId="415" builtinId="53" customBuiltin="true"/>
    <cellStyle name="Título 1 53" xfId="416" builtinId="53" customBuiltin="true"/>
    <cellStyle name="Título 1 54" xfId="417" builtinId="53" customBuiltin="true"/>
    <cellStyle name="Título 1 55" xfId="418" builtinId="53" customBuiltin="true"/>
    <cellStyle name="Título 1 56" xfId="419" builtinId="53" customBuiltin="true"/>
    <cellStyle name="Título 1 57" xfId="420" builtinId="53" customBuiltin="true"/>
    <cellStyle name="Título 1 58" xfId="421" builtinId="53" customBuiltin="true"/>
    <cellStyle name="Título 1 59" xfId="422" builtinId="53" customBuiltin="true"/>
    <cellStyle name="Título 1 6" xfId="423" builtinId="53" customBuiltin="true"/>
    <cellStyle name="Título 1 60" xfId="424" builtinId="53" customBuiltin="true"/>
    <cellStyle name="Título 1 61" xfId="425" builtinId="53" customBuiltin="true"/>
    <cellStyle name="Título 1 7" xfId="426" builtinId="53" customBuiltin="true"/>
    <cellStyle name="Título 1 8" xfId="427" builtinId="53" customBuiltin="true"/>
    <cellStyle name="Título 1 9" xfId="428" builtinId="53" customBuiltin="true"/>
    <cellStyle name="Título 2 2" xfId="429" builtinId="53" customBuiltin="true"/>
    <cellStyle name="Título 2 2 2" xfId="430" builtinId="53" customBuiltin="true"/>
    <cellStyle name="Título 2 3" xfId="431" builtinId="53" customBuiltin="true"/>
    <cellStyle name="Título 2 4" xfId="432" builtinId="53" customBuiltin="true"/>
    <cellStyle name="Título 2 5" xfId="433" builtinId="53" customBuiltin="true"/>
    <cellStyle name="Título 2 6" xfId="434" builtinId="53" customBuiltin="true"/>
    <cellStyle name="Título 3 2" xfId="435" builtinId="53" customBuiltin="true"/>
    <cellStyle name="Título 3 3" xfId="436" builtinId="53" customBuiltin="true"/>
    <cellStyle name="Título 3 3 2" xfId="437" builtinId="53" customBuiltin="true"/>
    <cellStyle name="Título 3 4" xfId="438" builtinId="53" customBuiltin="true"/>
    <cellStyle name="Título 3 4 2" xfId="439" builtinId="53" customBuiltin="true"/>
    <cellStyle name="Título 3 5" xfId="440" builtinId="53" customBuiltin="true"/>
    <cellStyle name="Título 3 5 2" xfId="441" builtinId="53" customBuiltin="true"/>
    <cellStyle name="Título 3 6" xfId="442" builtinId="53" customBuiltin="true"/>
    <cellStyle name="Título 3 6 2" xfId="443" builtinId="53" customBuiltin="true"/>
    <cellStyle name="Título 4 2" xfId="444" builtinId="53" customBuiltin="true"/>
    <cellStyle name="Título 4 3" xfId="445" builtinId="53" customBuiltin="true"/>
    <cellStyle name="Título 4 4" xfId="446" builtinId="53" customBuiltin="true"/>
    <cellStyle name="Título 4 5" xfId="447" builtinId="53" customBuiltin="true"/>
    <cellStyle name="Título 4 6" xfId="448" builtinId="53" customBuiltin="true"/>
    <cellStyle name="Título 5" xfId="449" builtinId="53" customBuiltin="true"/>
    <cellStyle name="Título 5 2" xfId="450" builtinId="53" customBuiltin="true"/>
    <cellStyle name="Vírgula 2" xfId="451" builtinId="53" customBuiltin="true"/>
    <cellStyle name="Vírgula 2 2" xfId="452" builtinId="53" customBuiltin="true"/>
    <cellStyle name="Vírgula 2 3" xfId="453" builtinId="53" customBuiltin="true"/>
    <cellStyle name="Vírgula 3" xfId="454" builtinId="53" customBuiltin="true"/>
    <cellStyle name="Vírgula 4" xfId="455" builtinId="53" customBuiltin="true"/>
    <cellStyle name="Vírgula 5" xfId="456" builtinId="53" customBuiltin="true"/>
    <cellStyle name="Vírgula 6" xfId="457" builtinId="53" customBuiltin="true"/>
    <cellStyle name="Warning Text" xfId="458" builtinId="53" customBuiltin="true"/>
    <cellStyle name="Ênfase1 2" xfId="459" builtinId="53" customBuiltin="true"/>
    <cellStyle name="Ênfase1 3" xfId="460" builtinId="53" customBuiltin="true"/>
    <cellStyle name="Ênfase1 4" xfId="461" builtinId="53" customBuiltin="true"/>
    <cellStyle name="Ênfase1 5" xfId="462" builtinId="53" customBuiltin="true"/>
    <cellStyle name="Ênfase1 6" xfId="463" builtinId="53" customBuiltin="true"/>
    <cellStyle name="Ênfase2 2" xfId="464" builtinId="53" customBuiltin="true"/>
    <cellStyle name="Ênfase2 3" xfId="465" builtinId="53" customBuiltin="true"/>
    <cellStyle name="Ênfase2 4" xfId="466" builtinId="53" customBuiltin="true"/>
    <cellStyle name="Ênfase3 2" xfId="467" builtinId="53" customBuiltin="true"/>
    <cellStyle name="Ênfase3 3" xfId="468" builtinId="53" customBuiltin="true"/>
    <cellStyle name="Ênfase3 4" xfId="469" builtinId="53" customBuiltin="true"/>
    <cellStyle name="Ênfase4 2" xfId="470" builtinId="53" customBuiltin="true"/>
    <cellStyle name="Ênfase4 3" xfId="471" builtinId="53" customBuiltin="true"/>
    <cellStyle name="Ênfase4 4" xfId="472" builtinId="53" customBuiltin="true"/>
    <cellStyle name="Ênfase4 5" xfId="473" builtinId="53" customBuiltin="true"/>
    <cellStyle name="Ênfase4 6" xfId="474" builtinId="53" customBuiltin="true"/>
    <cellStyle name="Ênfase5 2" xfId="475" builtinId="53" customBuiltin="true"/>
    <cellStyle name="Ênfase5 3" xfId="476" builtinId="53" customBuiltin="true"/>
    <cellStyle name="Ênfase5 4" xfId="477" builtinId="53" customBuiltin="true"/>
    <cellStyle name="Ênfase6 2" xfId="478" builtinId="53" customBuiltin="true"/>
    <cellStyle name="Ênfase6 3" xfId="479" builtinId="53" customBuiltin="true"/>
    <cellStyle name="Ênfase6 4" xfId="480" builtinId="53" customBuiltin="true"/>
    <cellStyle name="Ênfase6 5" xfId="481" builtinId="53" customBuiltin="true"/>
    <cellStyle name="Ênfase6 6" xfId="482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DDDDDD"/>
      <rgbColor rgb="FFCC0000"/>
      <rgbColor rgb="FF008000"/>
      <rgbColor rgb="FF0000CC"/>
      <rgbColor rgb="FF996600"/>
      <rgbColor rgb="FF800080"/>
      <rgbColor rgb="FF008080"/>
      <rgbColor rgb="FFC0C0C0"/>
      <rgbColor rgb="FF808080"/>
      <rgbColor rgb="FFBFBFBF"/>
      <rgbColor rgb="FFFF3333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CCCC"/>
      <rgbColor rgb="FF00FFFF"/>
      <rgbColor rgb="FF800080"/>
      <rgbColor rgb="FF800000"/>
      <rgbColor rgb="FF008080"/>
      <rgbColor rgb="FF0000EE"/>
      <rgbColor rgb="FF00B0F0"/>
      <rgbColor rgb="FFEEECE1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D9D9D9"/>
      <rgbColor rgb="FFFFCC00"/>
      <rgbColor rgb="FFFF9900"/>
      <rgbColor rgb="FFFF6600"/>
      <rgbColor rgb="FF666699"/>
      <rgbColor rgb="FF969696"/>
      <rgbColor rgb="FF003366"/>
      <rgbColor rgb="FF339966"/>
      <rgbColor rgb="FF0066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externalLink" Target="externalLinks/externalLink1.xml"/><Relationship Id="rId8" Type="http://schemas.openxmlformats.org/officeDocument/2006/relationships/externalLink" Target="externalLinks/externalLink2.xml"/><Relationship Id="rId9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2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0</xdr:row>
      <xdr:rowOff>123840</xdr:rowOff>
    </xdr:from>
    <xdr:to>
      <xdr:col>4</xdr:col>
      <xdr:colOff>552240</xdr:colOff>
      <xdr:row>5</xdr:row>
      <xdr:rowOff>95760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7086600" y="123840"/>
          <a:ext cx="1640520" cy="8766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277200</xdr:colOff>
      <xdr:row>12</xdr:row>
      <xdr:rowOff>182880</xdr:rowOff>
    </xdr:from>
    <xdr:to>
      <xdr:col>16</xdr:col>
      <xdr:colOff>147600</xdr:colOff>
      <xdr:row>26</xdr:row>
      <xdr:rowOff>95040</xdr:rowOff>
    </xdr:to>
    <xdr:sp>
      <xdr:nvSpPr>
        <xdr:cNvPr id="1" name="CustomShape 1"/>
        <xdr:cNvSpPr/>
      </xdr:nvSpPr>
      <xdr:spPr>
        <a:xfrm>
          <a:off x="16485480" y="4172400"/>
          <a:ext cx="1805760" cy="2676960"/>
        </a:xfrm>
        <a:prstGeom prst="rect">
          <a:avLst/>
        </a:prstGeom>
        <a:noFill/>
        <a:ln>
          <a:noFill/>
        </a:ln>
      </xdr:spPr>
      <xdr:style>
        <a:lnRef idx="0"/>
        <a:fillRef idx="0"/>
        <a:effectRef idx="0"/>
        <a:fontRef idx="minor"/>
      </xdr:style>
      <xdr:txBody>
        <a:bodyPr anchor="ctr"/>
        <a:p>
          <a:pPr algn="ctr">
            <a:lnSpc>
              <a:spcPct val="115000"/>
            </a:lnSpc>
          </a:pPr>
          <a:r>
            <a:rPr b="1" lang="pt-BR" sz="10000" spc="-1" strike="noStrike">
              <a:solidFill>
                <a:srgbClr val="eeece1"/>
              </a:solidFill>
              <a:uFill>
                <a:solidFill>
                  <a:srgbClr val="ffffff"/>
                </a:solidFill>
              </a:uFill>
              <a:latin typeface="Calibri"/>
              <a:ea typeface="Calibri"/>
            </a:rPr>
            <a:t>ODELO</a:t>
          </a:r>
          <a:endParaRPr b="0" lang="pt-BR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oneCell">
    <xdr:from>
      <xdr:col>3</xdr:col>
      <xdr:colOff>3731760</xdr:colOff>
      <xdr:row>0</xdr:row>
      <xdr:rowOff>21240</xdr:rowOff>
    </xdr:from>
    <xdr:to>
      <xdr:col>3</xdr:col>
      <xdr:colOff>4462920</xdr:colOff>
      <xdr:row>0</xdr:row>
      <xdr:rowOff>752400</xdr:rowOff>
    </xdr:to>
    <xdr:pic>
      <xdr:nvPicPr>
        <xdr:cNvPr id="2" name="Figura 1" descr=""/>
        <xdr:cNvPicPr/>
      </xdr:nvPicPr>
      <xdr:blipFill>
        <a:blip r:embed="rId1"/>
        <a:stretch/>
      </xdr:blipFill>
      <xdr:spPr>
        <a:xfrm>
          <a:off x="6100200" y="21240"/>
          <a:ext cx="731160" cy="73116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/Users/Fabiano-GEX%20Manaus%20AM-GERAL/Projetos%20PEX%202014%20-%20Polo%20Manaus%20Relicitar/0-Planilhas%20Atualizadas/008%20-%20Planilha%20APS%20Humaita_AM-v2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/H:/ORCAMENTO_TP1/Documents%20and%20Settings/francisco.rsantos/Desktop/REVIS&#195;O%20da%20Planilha%20Padr&#227;o%20TIPO%20I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/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/>
</externalLink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tabColor rgb="FFFFFF00"/>
    <pageSetUpPr fitToPage="false"/>
  </sheetPr>
  <dimension ref="A1:AX67"/>
  <sheetViews>
    <sheetView windowProtection="false" showFormulas="false" showGridLines="true" showRowColHeaders="true" showZeros="true" rightToLeft="false" tabSelected="false" showOutlineSymbols="true" defaultGridColor="true" view="pageBreakPreview" topLeftCell="A1" colorId="64" zoomScale="90" zoomScaleNormal="70" zoomScalePageLayoutView="90" workbookViewId="0">
      <selection pane="topLeft" activeCell="A65" activeCellId="0" sqref="A65"/>
    </sheetView>
  </sheetViews>
  <sheetFormatPr defaultRowHeight="12.75"/>
  <cols>
    <col collapsed="false" hidden="false" max="1" min="1" style="1" width="5.28061224489796"/>
    <col collapsed="false" hidden="false" max="2" min="2" style="2" width="18.5765306122449"/>
    <col collapsed="false" hidden="false" max="3" min="3" style="3" width="48.8571428571429"/>
    <col collapsed="false" hidden="false" max="4" min="4" style="3" width="14.0051020408163"/>
    <col collapsed="false" hidden="false" max="5" min="5" style="1" width="12.5714285714286"/>
    <col collapsed="false" hidden="false" max="6" min="6" style="1" width="15.2908163265306"/>
    <col collapsed="false" hidden="false" max="7" min="7" style="1" width="15.5714285714286"/>
    <col collapsed="false" hidden="false" max="8" min="8" style="1" width="12.5714285714286"/>
    <col collapsed="false" hidden="false" max="9" min="9" style="1" width="12.1377551020408"/>
    <col collapsed="false" hidden="false" max="10" min="10" style="1" width="12.7091836734694"/>
    <col collapsed="false" hidden="false" max="11" min="11" style="1" width="16.7142857142857"/>
    <col collapsed="false" hidden="false" max="12" min="12" style="1" width="14.0051020408163"/>
    <col collapsed="false" hidden="false" max="13" min="13" style="1" width="13.8571428571429"/>
    <col collapsed="false" hidden="false" max="14" min="14" style="1" width="13.2857142857143"/>
    <col collapsed="false" hidden="true" max="40" min="15" style="1" width="0"/>
    <col collapsed="false" hidden="false" max="41" min="41" style="1" width="11.5714285714286"/>
    <col collapsed="false" hidden="false" max="42" min="42" style="1" width="23.7142857142857"/>
    <col collapsed="false" hidden="false" max="43" min="43" style="4" width="23.5714285714286"/>
    <col collapsed="false" hidden="false" max="44" min="44" style="1" width="13.1377551020408"/>
    <col collapsed="false" hidden="false" max="45" min="45" style="1" width="69"/>
    <col collapsed="false" hidden="false" max="1025" min="46" style="1" width="11.5714285714286"/>
  </cols>
  <sheetData>
    <row r="1" customFormat="false" ht="24.75" hidden="false" customHeight="true" outlineLevel="0" collapsed="false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P1" s="6"/>
    </row>
    <row r="2" customFormat="false" ht="3.75" hidden="false" customHeight="true" outlineLevel="0" collapsed="false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P2" s="8"/>
    </row>
    <row r="3" customFormat="false" ht="15.75" hidden="false" customHeight="true" outlineLevel="0" collapsed="false">
      <c r="A3" s="9" t="s">
        <v>1</v>
      </c>
      <c r="B3" s="10"/>
      <c r="C3" s="10"/>
      <c r="D3" s="11" t="s">
        <v>2</v>
      </c>
      <c r="E3" s="12"/>
      <c r="F3" s="13"/>
      <c r="G3" s="11"/>
      <c r="H3" s="12"/>
      <c r="I3" s="12"/>
      <c r="J3" s="12"/>
      <c r="K3" s="14"/>
      <c r="L3" s="15" t="s">
        <v>3</v>
      </c>
      <c r="M3" s="15"/>
      <c r="N3" s="15"/>
      <c r="O3" s="16"/>
      <c r="P3" s="16"/>
      <c r="Q3" s="16"/>
      <c r="R3" s="16"/>
      <c r="S3" s="17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P3" s="8"/>
    </row>
    <row r="4" s="1" customFormat="true" ht="12.75" hidden="false" customHeight="true" outlineLevel="0" collapsed="false">
      <c r="A4" s="19"/>
      <c r="B4" s="20"/>
      <c r="C4" s="21" t="s">
        <v>4</v>
      </c>
      <c r="D4" s="22"/>
      <c r="E4" s="22"/>
      <c r="F4" s="23"/>
      <c r="G4" s="24" t="s">
        <v>5</v>
      </c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5" t="s">
        <v>6</v>
      </c>
      <c r="T4" s="25"/>
      <c r="U4" s="26" t="s">
        <v>7</v>
      </c>
      <c r="V4" s="26"/>
      <c r="W4" s="26"/>
      <c r="X4" s="26"/>
      <c r="Y4" s="26"/>
      <c r="Z4" s="26" t="s">
        <v>8</v>
      </c>
      <c r="AA4" s="26"/>
      <c r="AB4" s="26"/>
      <c r="AC4" s="26"/>
      <c r="AD4" s="26" t="s">
        <v>9</v>
      </c>
      <c r="AE4" s="26"/>
      <c r="AF4" s="26" t="s">
        <v>10</v>
      </c>
      <c r="AG4" s="26"/>
      <c r="AH4" s="26" t="s">
        <v>11</v>
      </c>
      <c r="AI4" s="26"/>
      <c r="AJ4" s="26"/>
      <c r="AK4" s="26"/>
      <c r="AL4" s="26"/>
      <c r="AM4" s="26"/>
      <c r="AN4" s="26"/>
    </row>
    <row r="5" s="1" customFormat="true" ht="45.75" hidden="false" customHeight="true" outlineLevel="0" collapsed="false">
      <c r="A5" s="27" t="s">
        <v>12</v>
      </c>
      <c r="B5" s="27" t="s">
        <v>13</v>
      </c>
      <c r="C5" s="28" t="s">
        <v>14</v>
      </c>
      <c r="D5" s="29" t="s">
        <v>15</v>
      </c>
      <c r="E5" s="29" t="s">
        <v>16</v>
      </c>
      <c r="F5" s="29" t="s">
        <v>17</v>
      </c>
      <c r="G5" s="30" t="s">
        <v>18</v>
      </c>
      <c r="H5" s="30" t="s">
        <v>19</v>
      </c>
      <c r="I5" s="24" t="s">
        <v>20</v>
      </c>
      <c r="J5" s="24" t="s">
        <v>21</v>
      </c>
      <c r="K5" s="24" t="s">
        <v>22</v>
      </c>
      <c r="L5" s="24" t="s">
        <v>23</v>
      </c>
      <c r="M5" s="24" t="s">
        <v>24</v>
      </c>
      <c r="N5" s="24" t="s">
        <v>25</v>
      </c>
      <c r="O5" s="24" t="s">
        <v>26</v>
      </c>
      <c r="P5" s="24" t="s">
        <v>27</v>
      </c>
      <c r="Q5" s="24" t="s">
        <v>28</v>
      </c>
      <c r="R5" s="24" t="s">
        <v>29</v>
      </c>
      <c r="S5" s="25" t="s">
        <v>30</v>
      </c>
      <c r="T5" s="31" t="s">
        <v>31</v>
      </c>
      <c r="U5" s="32" t="s">
        <v>32</v>
      </c>
      <c r="V5" s="32" t="s">
        <v>33</v>
      </c>
      <c r="W5" s="32" t="s">
        <v>34</v>
      </c>
      <c r="X5" s="32" t="s">
        <v>33</v>
      </c>
      <c r="Y5" s="32" t="s">
        <v>35</v>
      </c>
      <c r="Z5" s="32" t="s">
        <v>36</v>
      </c>
      <c r="AA5" s="32" t="s">
        <v>37</v>
      </c>
      <c r="AB5" s="32" t="s">
        <v>38</v>
      </c>
      <c r="AC5" s="32" t="s">
        <v>39</v>
      </c>
      <c r="AD5" s="32" t="s">
        <v>40</v>
      </c>
      <c r="AE5" s="32" t="s">
        <v>39</v>
      </c>
      <c r="AF5" s="32"/>
      <c r="AG5" s="32" t="s">
        <v>41</v>
      </c>
      <c r="AH5" s="32" t="s">
        <v>42</v>
      </c>
      <c r="AI5" s="32" t="s">
        <v>43</v>
      </c>
      <c r="AJ5" s="32" t="s">
        <v>41</v>
      </c>
      <c r="AK5" s="32" t="s">
        <v>44</v>
      </c>
      <c r="AL5" s="32" t="s">
        <v>45</v>
      </c>
      <c r="AM5" s="32" t="s">
        <v>46</v>
      </c>
      <c r="AN5" s="26" t="s">
        <v>41</v>
      </c>
    </row>
    <row r="6" s="38" customFormat="true" ht="4.5" hidden="false" customHeight="true" outlineLevel="0" collapsed="false">
      <c r="A6" s="33"/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4" t="s">
        <v>47</v>
      </c>
      <c r="P6" s="34" t="s">
        <v>48</v>
      </c>
      <c r="Q6" s="34" t="s">
        <v>49</v>
      </c>
      <c r="R6" s="34" t="s">
        <v>50</v>
      </c>
      <c r="S6" s="35" t="s">
        <v>51</v>
      </c>
      <c r="T6" s="36" t="s">
        <v>52</v>
      </c>
      <c r="U6" s="36" t="s">
        <v>53</v>
      </c>
      <c r="V6" s="36" t="s">
        <v>54</v>
      </c>
      <c r="W6" s="36" t="s">
        <v>55</v>
      </c>
      <c r="X6" s="36" t="s">
        <v>56</v>
      </c>
      <c r="Y6" s="36" t="s">
        <v>57</v>
      </c>
      <c r="Z6" s="36" t="s">
        <v>58</v>
      </c>
      <c r="AA6" s="36" t="s">
        <v>59</v>
      </c>
      <c r="AB6" s="36" t="s">
        <v>60</v>
      </c>
      <c r="AC6" s="36" t="s">
        <v>61</v>
      </c>
      <c r="AD6" s="36" t="s">
        <v>62</v>
      </c>
      <c r="AE6" s="36" t="s">
        <v>63</v>
      </c>
      <c r="AF6" s="36" t="s">
        <v>64</v>
      </c>
      <c r="AG6" s="36" t="s">
        <v>65</v>
      </c>
      <c r="AH6" s="36" t="s">
        <v>66</v>
      </c>
      <c r="AI6" s="36" t="s">
        <v>67</v>
      </c>
      <c r="AJ6" s="36" t="s">
        <v>68</v>
      </c>
      <c r="AK6" s="36" t="s">
        <v>69</v>
      </c>
      <c r="AL6" s="36" t="s">
        <v>70</v>
      </c>
      <c r="AM6" s="36" t="s">
        <v>71</v>
      </c>
      <c r="AN6" s="37" t="s">
        <v>72</v>
      </c>
      <c r="AV6" s="39"/>
      <c r="AW6" s="39"/>
      <c r="AX6" s="39"/>
    </row>
    <row r="7" s="1" customFormat="true" ht="32.1" hidden="false" customHeight="true" outlineLevel="0" collapsed="false">
      <c r="A7" s="40" t="n">
        <v>1</v>
      </c>
      <c r="B7" s="41"/>
      <c r="C7" s="42"/>
      <c r="D7" s="43"/>
      <c r="E7" s="44"/>
      <c r="F7" s="44"/>
      <c r="G7" s="45"/>
      <c r="H7" s="45"/>
      <c r="I7" s="45"/>
      <c r="J7" s="45"/>
      <c r="K7" s="45"/>
      <c r="L7" s="45"/>
      <c r="M7" s="45"/>
      <c r="N7" s="46"/>
      <c r="O7" s="47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48"/>
      <c r="AH7" s="32"/>
      <c r="AI7" s="32"/>
      <c r="AJ7" s="48"/>
      <c r="AK7" s="32"/>
      <c r="AL7" s="32"/>
      <c r="AM7" s="32"/>
      <c r="AN7" s="31"/>
      <c r="AV7" s="39"/>
      <c r="AW7" s="39"/>
      <c r="AX7" s="39"/>
    </row>
    <row r="8" s="1" customFormat="true" ht="32.1" hidden="false" customHeight="true" outlineLevel="0" collapsed="false">
      <c r="A8" s="49" t="n">
        <v>2</v>
      </c>
      <c r="B8" s="26"/>
      <c r="C8" s="50"/>
      <c r="D8" s="51"/>
      <c r="E8" s="52"/>
      <c r="F8" s="52"/>
      <c r="G8" s="32"/>
      <c r="H8" s="32"/>
      <c r="I8" s="32"/>
      <c r="J8" s="32"/>
      <c r="K8" s="32"/>
      <c r="L8" s="32"/>
      <c r="M8" s="32"/>
      <c r="N8" s="53"/>
      <c r="O8" s="47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48"/>
      <c r="AH8" s="32"/>
      <c r="AI8" s="32"/>
      <c r="AJ8" s="48"/>
      <c r="AK8" s="32"/>
      <c r="AL8" s="32"/>
      <c r="AM8" s="32"/>
      <c r="AN8" s="31"/>
      <c r="AV8" s="54"/>
      <c r="AW8" s="54"/>
      <c r="AX8" s="54"/>
    </row>
    <row r="9" s="1" customFormat="true" ht="32.1" hidden="false" customHeight="true" outlineLevel="0" collapsed="false">
      <c r="A9" s="49" t="n">
        <v>3</v>
      </c>
      <c r="B9" s="26"/>
      <c r="C9" s="50"/>
      <c r="D9" s="51"/>
      <c r="E9" s="52"/>
      <c r="F9" s="52"/>
      <c r="G9" s="32"/>
      <c r="H9" s="32"/>
      <c r="I9" s="32"/>
      <c r="J9" s="32"/>
      <c r="K9" s="32"/>
      <c r="L9" s="32"/>
      <c r="M9" s="32"/>
      <c r="N9" s="53"/>
      <c r="O9" s="47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48"/>
      <c r="AH9" s="32"/>
      <c r="AI9" s="32"/>
      <c r="AJ9" s="48"/>
      <c r="AK9" s="32"/>
      <c r="AL9" s="32"/>
      <c r="AM9" s="32"/>
      <c r="AN9" s="31"/>
      <c r="AV9" s="39"/>
      <c r="AW9" s="39"/>
      <c r="AX9" s="39"/>
    </row>
    <row r="10" s="1" customFormat="true" ht="32.1" hidden="false" customHeight="true" outlineLevel="0" collapsed="false">
      <c r="A10" s="49" t="n">
        <v>4</v>
      </c>
      <c r="B10" s="26"/>
      <c r="C10" s="50"/>
      <c r="D10" s="51"/>
      <c r="E10" s="52"/>
      <c r="F10" s="52"/>
      <c r="G10" s="32"/>
      <c r="H10" s="32"/>
      <c r="I10" s="32"/>
      <c r="J10" s="32"/>
      <c r="K10" s="32"/>
      <c r="L10" s="32"/>
      <c r="M10" s="32"/>
      <c r="N10" s="53"/>
      <c r="O10" s="47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48"/>
      <c r="AH10" s="32"/>
      <c r="AI10" s="32"/>
      <c r="AJ10" s="48"/>
      <c r="AK10" s="32"/>
      <c r="AL10" s="32"/>
      <c r="AM10" s="32"/>
      <c r="AN10" s="31"/>
    </row>
    <row r="11" s="1" customFormat="true" ht="32.1" hidden="false" customHeight="true" outlineLevel="0" collapsed="false">
      <c r="A11" s="49" t="n">
        <v>5</v>
      </c>
      <c r="B11" s="26"/>
      <c r="C11" s="50"/>
      <c r="D11" s="51"/>
      <c r="E11" s="52"/>
      <c r="F11" s="52"/>
      <c r="G11" s="32"/>
      <c r="H11" s="32"/>
      <c r="I11" s="32"/>
      <c r="J11" s="32"/>
      <c r="K11" s="32"/>
      <c r="L11" s="32"/>
      <c r="M11" s="32"/>
      <c r="N11" s="53"/>
      <c r="O11" s="47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48"/>
      <c r="AH11" s="32"/>
      <c r="AI11" s="32"/>
      <c r="AJ11" s="48"/>
      <c r="AK11" s="32"/>
      <c r="AL11" s="32"/>
      <c r="AM11" s="32"/>
      <c r="AN11" s="31"/>
    </row>
    <row r="12" s="1" customFormat="true" ht="32.1" hidden="false" customHeight="true" outlineLevel="0" collapsed="false">
      <c r="A12" s="49" t="n">
        <v>6</v>
      </c>
      <c r="B12" s="26"/>
      <c r="C12" s="50"/>
      <c r="D12" s="51"/>
      <c r="E12" s="52"/>
      <c r="F12" s="52"/>
      <c r="G12" s="32"/>
      <c r="H12" s="32"/>
      <c r="I12" s="32"/>
      <c r="J12" s="32"/>
      <c r="K12" s="32"/>
      <c r="L12" s="32"/>
      <c r="M12" s="32"/>
      <c r="N12" s="53"/>
      <c r="O12" s="47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48"/>
      <c r="AH12" s="32"/>
      <c r="AI12" s="32"/>
      <c r="AJ12" s="48"/>
      <c r="AK12" s="32"/>
      <c r="AL12" s="32"/>
      <c r="AM12" s="32"/>
      <c r="AN12" s="31"/>
    </row>
    <row r="13" s="1" customFormat="true" ht="32.1" hidden="false" customHeight="true" outlineLevel="0" collapsed="false">
      <c r="A13" s="49" t="n">
        <v>7</v>
      </c>
      <c r="B13" s="26"/>
      <c r="C13" s="50"/>
      <c r="D13" s="51"/>
      <c r="E13" s="52"/>
      <c r="F13" s="52"/>
      <c r="G13" s="32"/>
      <c r="H13" s="32"/>
      <c r="I13" s="32"/>
      <c r="J13" s="32"/>
      <c r="K13" s="32"/>
      <c r="L13" s="32"/>
      <c r="M13" s="32"/>
      <c r="N13" s="53"/>
      <c r="O13" s="47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48"/>
      <c r="AH13" s="32"/>
      <c r="AI13" s="32"/>
      <c r="AJ13" s="48"/>
      <c r="AK13" s="32"/>
      <c r="AL13" s="32"/>
      <c r="AM13" s="32"/>
      <c r="AN13" s="31"/>
    </row>
    <row r="14" s="1" customFormat="true" ht="32.1" hidden="false" customHeight="true" outlineLevel="0" collapsed="false">
      <c r="A14" s="49" t="n">
        <v>8</v>
      </c>
      <c r="B14" s="26"/>
      <c r="C14" s="50"/>
      <c r="D14" s="51"/>
      <c r="E14" s="52"/>
      <c r="F14" s="52"/>
      <c r="G14" s="32"/>
      <c r="H14" s="32"/>
      <c r="I14" s="32"/>
      <c r="J14" s="32"/>
      <c r="K14" s="32"/>
      <c r="L14" s="32"/>
      <c r="M14" s="32"/>
      <c r="N14" s="53"/>
      <c r="O14" s="47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48"/>
      <c r="AH14" s="32"/>
      <c r="AI14" s="32"/>
      <c r="AJ14" s="48"/>
      <c r="AK14" s="32"/>
      <c r="AL14" s="32"/>
      <c r="AM14" s="32"/>
      <c r="AN14" s="31"/>
    </row>
    <row r="15" s="1" customFormat="true" ht="32.1" hidden="false" customHeight="true" outlineLevel="0" collapsed="false">
      <c r="A15" s="49" t="n">
        <v>9</v>
      </c>
      <c r="B15" s="26"/>
      <c r="C15" s="50"/>
      <c r="D15" s="51"/>
      <c r="E15" s="52"/>
      <c r="F15" s="52"/>
      <c r="G15" s="32"/>
      <c r="H15" s="32"/>
      <c r="I15" s="32"/>
      <c r="J15" s="32"/>
      <c r="K15" s="32"/>
      <c r="L15" s="32"/>
      <c r="M15" s="32"/>
      <c r="N15" s="53"/>
      <c r="O15" s="47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48"/>
      <c r="AH15" s="32"/>
      <c r="AI15" s="32"/>
      <c r="AJ15" s="48"/>
      <c r="AK15" s="32"/>
      <c r="AL15" s="32"/>
      <c r="AM15" s="32"/>
      <c r="AN15" s="31"/>
    </row>
    <row r="16" s="1" customFormat="true" ht="32.1" hidden="false" customHeight="true" outlineLevel="0" collapsed="false">
      <c r="A16" s="49" t="n">
        <v>10</v>
      </c>
      <c r="B16" s="26"/>
      <c r="C16" s="50"/>
      <c r="D16" s="51"/>
      <c r="E16" s="52"/>
      <c r="F16" s="52"/>
      <c r="G16" s="32"/>
      <c r="H16" s="32"/>
      <c r="I16" s="32"/>
      <c r="J16" s="32"/>
      <c r="K16" s="32"/>
      <c r="L16" s="32"/>
      <c r="M16" s="32"/>
      <c r="N16" s="53"/>
      <c r="O16" s="47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48"/>
      <c r="AH16" s="32"/>
      <c r="AI16" s="32"/>
      <c r="AJ16" s="48"/>
      <c r="AK16" s="32"/>
      <c r="AL16" s="32"/>
      <c r="AM16" s="32"/>
      <c r="AN16" s="31"/>
    </row>
    <row r="17" s="1" customFormat="true" ht="32.1" hidden="false" customHeight="true" outlineLevel="0" collapsed="false">
      <c r="A17" s="49" t="n">
        <v>11</v>
      </c>
      <c r="B17" s="26"/>
      <c r="C17" s="51"/>
      <c r="D17" s="51"/>
      <c r="E17" s="26"/>
      <c r="F17" s="26"/>
      <c r="G17" s="32"/>
      <c r="H17" s="32"/>
      <c r="I17" s="32"/>
      <c r="J17" s="32"/>
      <c r="K17" s="32"/>
      <c r="L17" s="32"/>
      <c r="M17" s="32"/>
      <c r="N17" s="53"/>
      <c r="O17" s="47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48"/>
      <c r="AH17" s="32"/>
      <c r="AI17" s="32"/>
      <c r="AJ17" s="48"/>
      <c r="AK17" s="32"/>
      <c r="AL17" s="32"/>
      <c r="AM17" s="32"/>
      <c r="AN17" s="31"/>
    </row>
    <row r="18" s="1" customFormat="true" ht="32.1" hidden="false" customHeight="true" outlineLevel="0" collapsed="false">
      <c r="A18" s="49" t="n">
        <v>12</v>
      </c>
      <c r="B18" s="26"/>
      <c r="C18" s="51"/>
      <c r="D18" s="51"/>
      <c r="E18" s="26"/>
      <c r="F18" s="26"/>
      <c r="G18" s="32"/>
      <c r="H18" s="32"/>
      <c r="I18" s="32"/>
      <c r="J18" s="32"/>
      <c r="K18" s="32"/>
      <c r="L18" s="32"/>
      <c r="M18" s="32"/>
      <c r="N18" s="53"/>
      <c r="O18" s="47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48"/>
      <c r="AH18" s="32"/>
      <c r="AI18" s="32"/>
      <c r="AJ18" s="48"/>
      <c r="AK18" s="32"/>
      <c r="AL18" s="32"/>
      <c r="AM18" s="32"/>
      <c r="AN18" s="31"/>
    </row>
    <row r="19" s="1" customFormat="true" ht="32.1" hidden="false" customHeight="true" outlineLevel="0" collapsed="false">
      <c r="A19" s="49" t="n">
        <v>13</v>
      </c>
      <c r="B19" s="26"/>
      <c r="C19" s="51"/>
      <c r="D19" s="51"/>
      <c r="E19" s="26"/>
      <c r="F19" s="26"/>
      <c r="G19" s="32"/>
      <c r="H19" s="32"/>
      <c r="I19" s="32"/>
      <c r="J19" s="32"/>
      <c r="K19" s="32"/>
      <c r="L19" s="32"/>
      <c r="M19" s="32"/>
      <c r="N19" s="53"/>
      <c r="O19" s="47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48"/>
      <c r="AH19" s="32"/>
      <c r="AI19" s="32"/>
      <c r="AJ19" s="48"/>
      <c r="AK19" s="32"/>
      <c r="AL19" s="32"/>
      <c r="AM19" s="32"/>
      <c r="AN19" s="31"/>
    </row>
    <row r="20" s="1" customFormat="true" ht="32.1" hidden="false" customHeight="true" outlineLevel="0" collapsed="false">
      <c r="A20" s="49" t="n">
        <v>14</v>
      </c>
      <c r="B20" s="26"/>
      <c r="C20" s="51"/>
      <c r="D20" s="51"/>
      <c r="E20" s="26"/>
      <c r="F20" s="26"/>
      <c r="G20" s="32"/>
      <c r="H20" s="32"/>
      <c r="I20" s="32"/>
      <c r="J20" s="32"/>
      <c r="K20" s="32"/>
      <c r="L20" s="32"/>
      <c r="M20" s="32"/>
      <c r="N20" s="53"/>
      <c r="O20" s="47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48"/>
      <c r="AH20" s="32"/>
      <c r="AI20" s="32"/>
      <c r="AJ20" s="48"/>
      <c r="AK20" s="32"/>
      <c r="AL20" s="32"/>
      <c r="AM20" s="32"/>
      <c r="AN20" s="31"/>
    </row>
    <row r="21" s="1" customFormat="true" ht="32.1" hidden="false" customHeight="true" outlineLevel="0" collapsed="false">
      <c r="A21" s="49" t="n">
        <v>15</v>
      </c>
      <c r="B21" s="26"/>
      <c r="C21" s="51"/>
      <c r="D21" s="51"/>
      <c r="E21" s="26"/>
      <c r="F21" s="26"/>
      <c r="G21" s="32"/>
      <c r="H21" s="32"/>
      <c r="I21" s="32"/>
      <c r="J21" s="32"/>
      <c r="K21" s="32"/>
      <c r="L21" s="32"/>
      <c r="M21" s="32"/>
      <c r="N21" s="53"/>
      <c r="O21" s="47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48"/>
      <c r="AH21" s="32"/>
      <c r="AI21" s="32"/>
      <c r="AJ21" s="48"/>
      <c r="AK21" s="32"/>
      <c r="AL21" s="32"/>
      <c r="AM21" s="32"/>
      <c r="AN21" s="31"/>
    </row>
    <row r="22" s="1" customFormat="true" ht="32.1" hidden="false" customHeight="true" outlineLevel="0" collapsed="false">
      <c r="A22" s="49" t="n">
        <v>16</v>
      </c>
      <c r="B22" s="26"/>
      <c r="C22" s="51"/>
      <c r="D22" s="51"/>
      <c r="E22" s="26"/>
      <c r="F22" s="26"/>
      <c r="G22" s="32"/>
      <c r="H22" s="32"/>
      <c r="I22" s="32"/>
      <c r="J22" s="32"/>
      <c r="K22" s="32"/>
      <c r="L22" s="32"/>
      <c r="M22" s="32"/>
      <c r="N22" s="53"/>
      <c r="O22" s="47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48"/>
      <c r="AH22" s="32"/>
      <c r="AI22" s="32"/>
      <c r="AJ22" s="48"/>
      <c r="AK22" s="32"/>
      <c r="AL22" s="32"/>
      <c r="AM22" s="32"/>
      <c r="AN22" s="31"/>
    </row>
    <row r="23" s="1" customFormat="true" ht="32.1" hidden="false" customHeight="true" outlineLevel="0" collapsed="false">
      <c r="A23" s="49" t="n">
        <v>17</v>
      </c>
      <c r="B23" s="26"/>
      <c r="C23" s="51"/>
      <c r="D23" s="51"/>
      <c r="E23" s="26"/>
      <c r="F23" s="26"/>
      <c r="G23" s="32"/>
      <c r="H23" s="32"/>
      <c r="I23" s="32"/>
      <c r="J23" s="32"/>
      <c r="K23" s="32"/>
      <c r="L23" s="32"/>
      <c r="M23" s="32"/>
      <c r="N23" s="53"/>
      <c r="O23" s="47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48"/>
      <c r="AH23" s="32"/>
      <c r="AI23" s="32"/>
      <c r="AJ23" s="48"/>
      <c r="AK23" s="32"/>
      <c r="AL23" s="32"/>
      <c r="AM23" s="32"/>
      <c r="AN23" s="31"/>
    </row>
    <row r="24" s="1" customFormat="true" ht="32.1" hidden="false" customHeight="true" outlineLevel="0" collapsed="false">
      <c r="A24" s="49" t="n">
        <v>18</v>
      </c>
      <c r="B24" s="26"/>
      <c r="C24" s="51"/>
      <c r="D24" s="51"/>
      <c r="E24" s="26"/>
      <c r="F24" s="26"/>
      <c r="G24" s="32"/>
      <c r="H24" s="32"/>
      <c r="I24" s="32"/>
      <c r="J24" s="32"/>
      <c r="K24" s="32"/>
      <c r="L24" s="32"/>
      <c r="M24" s="32"/>
      <c r="N24" s="53"/>
      <c r="O24" s="47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48"/>
      <c r="AH24" s="32"/>
      <c r="AI24" s="32"/>
      <c r="AJ24" s="48"/>
      <c r="AK24" s="32"/>
      <c r="AL24" s="32"/>
      <c r="AM24" s="32"/>
      <c r="AN24" s="31"/>
    </row>
    <row r="25" s="1" customFormat="true" ht="32.1" hidden="false" customHeight="true" outlineLevel="0" collapsed="false">
      <c r="A25" s="49" t="n">
        <v>19</v>
      </c>
      <c r="B25" s="26"/>
      <c r="C25" s="51"/>
      <c r="D25" s="51"/>
      <c r="E25" s="26"/>
      <c r="F25" s="26"/>
      <c r="G25" s="32"/>
      <c r="H25" s="32"/>
      <c r="I25" s="32"/>
      <c r="J25" s="32"/>
      <c r="K25" s="32"/>
      <c r="L25" s="32"/>
      <c r="M25" s="32"/>
      <c r="N25" s="53"/>
      <c r="O25" s="47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48"/>
      <c r="AH25" s="32"/>
      <c r="AI25" s="32"/>
      <c r="AJ25" s="48"/>
      <c r="AK25" s="32"/>
      <c r="AL25" s="32"/>
      <c r="AM25" s="32"/>
      <c r="AN25" s="31"/>
    </row>
    <row r="26" s="1" customFormat="true" ht="32.1" hidden="false" customHeight="true" outlineLevel="0" collapsed="false">
      <c r="A26" s="55" t="n">
        <v>20</v>
      </c>
      <c r="B26" s="56"/>
      <c r="C26" s="57"/>
      <c r="D26" s="57"/>
      <c r="E26" s="56"/>
      <c r="F26" s="56"/>
      <c r="G26" s="58"/>
      <c r="H26" s="58"/>
      <c r="I26" s="58"/>
      <c r="J26" s="58"/>
      <c r="K26" s="58"/>
      <c r="L26" s="58"/>
      <c r="M26" s="58"/>
      <c r="N26" s="59"/>
      <c r="O26" s="47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48"/>
      <c r="AH26" s="32"/>
      <c r="AI26" s="32"/>
      <c r="AJ26" s="48"/>
      <c r="AK26" s="32"/>
      <c r="AL26" s="32"/>
      <c r="AM26" s="32"/>
      <c r="AN26" s="31"/>
    </row>
    <row r="27" s="1" customFormat="true" ht="12" hidden="false" customHeight="false" outlineLevel="0" collapsed="false">
      <c r="A27" s="60"/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</row>
    <row r="28" s="1" customFormat="true" ht="15.75" hidden="false" customHeight="false" outlineLevel="0" collapsed="false">
      <c r="A28" s="61"/>
      <c r="B28" s="62"/>
      <c r="C28" s="63"/>
      <c r="D28" s="64" t="s">
        <v>73</v>
      </c>
      <c r="E28" s="65"/>
      <c r="F28" s="65"/>
      <c r="G28" s="66"/>
      <c r="H28" s="67" t="n">
        <f aca="false">SUM(H7:H26)</f>
        <v>0</v>
      </c>
      <c r="I28" s="67"/>
      <c r="J28" s="67"/>
      <c r="K28" s="67" t="n">
        <f aca="false">SUM(K7:K26)</f>
        <v>0</v>
      </c>
      <c r="L28" s="67" t="n">
        <f aca="false">SUM(L7:L26)</f>
        <v>0</v>
      </c>
      <c r="M28" s="67" t="n">
        <f aca="false">SUM(M7:M26)</f>
        <v>0</v>
      </c>
      <c r="N28" s="67" t="n">
        <f aca="false">SUM(N7:N26)</f>
        <v>0</v>
      </c>
      <c r="O28" s="68"/>
      <c r="P28" s="37"/>
      <c r="Q28" s="37"/>
      <c r="R28" s="37"/>
      <c r="S28" s="37"/>
      <c r="T28" s="37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 t="n">
        <f aca="false">SUM(AF7:AF26)</f>
        <v>0</v>
      </c>
      <c r="AG28" s="35" t="n">
        <f aca="false">SUM(AG7:AG26)</f>
        <v>0</v>
      </c>
      <c r="AH28" s="36"/>
      <c r="AI28" s="36" t="n">
        <f aca="false">SUM(AI7:AI26)</f>
        <v>0</v>
      </c>
      <c r="AJ28" s="35" t="n">
        <f aca="false">SUM(AJ7:AJ26)</f>
        <v>0</v>
      </c>
      <c r="AK28" s="36"/>
      <c r="AL28" s="36"/>
      <c r="AM28" s="36" t="n">
        <f aca="false">SUM(AM7:AM26)</f>
        <v>0</v>
      </c>
      <c r="AN28" s="35" t="n">
        <f aca="false">SUM(AN7:AN26)</f>
        <v>0</v>
      </c>
    </row>
    <row r="29" s="1" customFormat="true" ht="11.25" hidden="false" customHeight="false" outlineLevel="0" collapsed="false">
      <c r="A29" s="60"/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</row>
    <row r="30" s="1" customFormat="true" ht="11.25" hidden="false" customHeight="false" outlineLevel="0" collapsed="false">
      <c r="A30" s="60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</row>
    <row r="31" s="75" customFormat="true" ht="11.25" hidden="false" customHeight="false" outlineLevel="0" collapsed="false">
      <c r="A31" s="69"/>
      <c r="B31" s="70"/>
      <c r="C31" s="71"/>
      <c r="D31" s="71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3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3"/>
    </row>
    <row r="32" s="75" customFormat="true" ht="15" hidden="false" customHeight="false" outlineLevel="0" collapsed="false">
      <c r="A32" s="76"/>
      <c r="B32" s="77"/>
      <c r="C32" s="78"/>
      <c r="D32" s="78"/>
      <c r="E32" s="76"/>
      <c r="F32" s="76"/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/>
      <c r="Y32" s="73"/>
      <c r="Z32" s="79"/>
      <c r="AA32" s="80"/>
      <c r="AB32" s="80"/>
      <c r="AC32" s="80"/>
      <c r="AD32" s="80"/>
      <c r="AE32" s="80"/>
      <c r="AF32" s="80"/>
      <c r="AG32" s="80"/>
      <c r="AH32" s="80"/>
      <c r="AI32" s="80"/>
      <c r="AJ32" s="80"/>
      <c r="AK32" s="80"/>
      <c r="AL32" s="81"/>
      <c r="AM32" s="73"/>
      <c r="AN32" s="82"/>
    </row>
    <row r="33" s="75" customFormat="true" ht="18" hidden="false" customHeight="true" outlineLevel="0" collapsed="false">
      <c r="A33" s="83" t="s">
        <v>74</v>
      </c>
      <c r="B33" s="83"/>
      <c r="C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4"/>
      <c r="P33" s="84"/>
      <c r="Q33" s="84"/>
      <c r="R33" s="84"/>
      <c r="S33" s="84"/>
      <c r="T33" s="85"/>
      <c r="U33" s="84"/>
      <c r="V33" s="84"/>
      <c r="W33" s="85"/>
      <c r="X33" s="85"/>
      <c r="Y33" s="73"/>
      <c r="Z33" s="79"/>
      <c r="AA33" s="80"/>
      <c r="AB33" s="80"/>
      <c r="AC33" s="80"/>
      <c r="AD33" s="80"/>
      <c r="AE33" s="80"/>
      <c r="AF33" s="80"/>
      <c r="AG33" s="86"/>
      <c r="AH33" s="86"/>
      <c r="AI33" s="86"/>
      <c r="AJ33" s="87"/>
      <c r="AK33" s="86"/>
      <c r="AL33" s="81"/>
      <c r="AM33" s="82"/>
      <c r="AN33" s="82"/>
      <c r="AO33" s="82"/>
    </row>
    <row r="34" s="75" customFormat="true" ht="24.75" hidden="false" customHeight="true" outlineLevel="0" collapsed="false">
      <c r="A34" s="88" t="s">
        <v>75</v>
      </c>
      <c r="B34" s="89" t="s">
        <v>76</v>
      </c>
      <c r="C34" s="90" t="s">
        <v>77</v>
      </c>
      <c r="D34" s="90" t="s">
        <v>78</v>
      </c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1"/>
      <c r="P34" s="91"/>
      <c r="Q34" s="91"/>
      <c r="R34" s="91"/>
      <c r="S34" s="91"/>
      <c r="T34" s="92"/>
      <c r="U34" s="93"/>
      <c r="V34" s="93"/>
      <c r="W34" s="94"/>
      <c r="X34" s="81"/>
      <c r="Y34" s="73"/>
      <c r="Z34" s="95"/>
      <c r="AA34" s="54"/>
      <c r="AB34" s="54"/>
      <c r="AC34" s="54"/>
      <c r="AD34" s="54"/>
      <c r="AF34" s="96"/>
      <c r="AG34" s="97"/>
      <c r="AH34" s="97"/>
      <c r="AI34" s="98"/>
      <c r="AJ34" s="99"/>
      <c r="AK34" s="97"/>
      <c r="AL34" s="100"/>
      <c r="AM34" s="82"/>
      <c r="AN34" s="82"/>
      <c r="AO34" s="82"/>
    </row>
    <row r="35" s="75" customFormat="true" ht="5.25" hidden="false" customHeight="true" outlineLevel="0" collapsed="false">
      <c r="A35" s="101"/>
      <c r="B35" s="101"/>
      <c r="C35" s="101"/>
      <c r="D35" s="101"/>
      <c r="E35" s="101"/>
      <c r="F35" s="101"/>
      <c r="G35" s="80"/>
      <c r="H35" s="91"/>
      <c r="I35" s="91"/>
      <c r="J35" s="91"/>
      <c r="K35" s="91"/>
      <c r="L35" s="91"/>
      <c r="M35" s="91"/>
      <c r="N35" s="91"/>
      <c r="O35" s="91"/>
      <c r="P35" s="91"/>
      <c r="Q35" s="91"/>
      <c r="R35" s="91"/>
      <c r="S35" s="91"/>
      <c r="T35" s="102"/>
      <c r="U35" s="93"/>
      <c r="V35" s="93"/>
      <c r="W35" s="94"/>
      <c r="X35" s="81"/>
      <c r="Y35" s="73"/>
      <c r="Z35" s="95"/>
      <c r="AA35" s="54"/>
      <c r="AB35" s="54"/>
      <c r="AC35" s="54"/>
      <c r="AD35" s="54"/>
      <c r="AF35" s="96"/>
      <c r="AG35" s="97"/>
      <c r="AH35" s="97"/>
      <c r="AI35" s="98"/>
      <c r="AJ35" s="99"/>
      <c r="AK35" s="97"/>
      <c r="AL35" s="100"/>
      <c r="AM35" s="82"/>
      <c r="AN35" s="82"/>
      <c r="AO35" s="82"/>
    </row>
    <row r="36" s="75" customFormat="true" ht="14.25" hidden="false" customHeight="true" outlineLevel="0" collapsed="false">
      <c r="A36" s="103" t="s">
        <v>79</v>
      </c>
      <c r="B36" s="104" t="s">
        <v>80</v>
      </c>
      <c r="C36" s="105" t="n">
        <v>0</v>
      </c>
      <c r="D36" s="106" t="s">
        <v>81</v>
      </c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91"/>
      <c r="P36" s="91"/>
      <c r="Q36" s="91"/>
      <c r="R36" s="91"/>
      <c r="S36" s="91"/>
      <c r="T36" s="107"/>
      <c r="U36" s="80"/>
      <c r="V36" s="80"/>
      <c r="W36" s="108"/>
      <c r="X36" s="81"/>
      <c r="Y36" s="73"/>
      <c r="Z36" s="95"/>
      <c r="AA36" s="54"/>
      <c r="AB36" s="54"/>
      <c r="AC36" s="54"/>
      <c r="AD36" s="54"/>
      <c r="AF36" s="96"/>
      <c r="AG36" s="97"/>
      <c r="AH36" s="97"/>
      <c r="AI36" s="98"/>
      <c r="AJ36" s="99"/>
      <c r="AK36" s="97"/>
      <c r="AL36" s="100"/>
      <c r="AM36" s="82"/>
      <c r="AN36" s="82"/>
      <c r="AO36" s="82"/>
    </row>
    <row r="37" s="75" customFormat="true" ht="15" hidden="false" customHeight="true" outlineLevel="0" collapsed="false">
      <c r="A37" s="103"/>
      <c r="B37" s="104"/>
      <c r="C37" s="105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91"/>
      <c r="P37" s="91"/>
      <c r="Q37" s="91"/>
      <c r="R37" s="91"/>
      <c r="S37" s="91"/>
      <c r="T37" s="102"/>
      <c r="U37" s="80"/>
      <c r="V37" s="80"/>
      <c r="W37" s="108"/>
      <c r="X37" s="81"/>
      <c r="Y37" s="73"/>
      <c r="Z37" s="79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73"/>
    </row>
    <row r="38" s="75" customFormat="true" ht="11.25" hidden="false" customHeight="true" outlineLevel="0" collapsed="false">
      <c r="A38" s="109" t="s">
        <v>82</v>
      </c>
      <c r="B38" s="110" t="s">
        <v>83</v>
      </c>
      <c r="C38" s="111" t="n">
        <v>0.0032</v>
      </c>
      <c r="D38" s="112" t="s">
        <v>84</v>
      </c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91"/>
      <c r="P38" s="91"/>
      <c r="Q38" s="91"/>
      <c r="R38" s="91"/>
      <c r="S38" s="91"/>
      <c r="T38" s="113"/>
      <c r="U38" s="80"/>
      <c r="V38" s="80"/>
      <c r="W38" s="108"/>
      <c r="X38" s="81"/>
      <c r="Y38" s="73"/>
      <c r="Z38" s="79"/>
      <c r="AA38" s="80"/>
      <c r="AB38" s="80"/>
      <c r="AC38" s="80"/>
      <c r="AD38" s="80"/>
      <c r="AE38" s="80"/>
      <c r="AF38" s="80"/>
      <c r="AG38" s="80"/>
      <c r="AH38" s="114"/>
      <c r="AI38" s="114"/>
      <c r="AJ38" s="115"/>
      <c r="AK38" s="116"/>
      <c r="AL38" s="73"/>
      <c r="AM38" s="73"/>
    </row>
    <row r="39" s="75" customFormat="true" ht="11.25" hidden="false" customHeight="false" outlineLevel="0" collapsed="false">
      <c r="A39" s="109"/>
      <c r="B39" s="110"/>
      <c r="C39" s="111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91"/>
      <c r="P39" s="91"/>
      <c r="Q39" s="91"/>
      <c r="R39" s="91"/>
      <c r="S39" s="91"/>
      <c r="T39" s="113"/>
      <c r="U39" s="93"/>
      <c r="V39" s="93"/>
      <c r="W39" s="94"/>
      <c r="X39" s="81"/>
      <c r="Y39" s="73"/>
      <c r="Z39" s="79"/>
      <c r="AA39" s="69"/>
      <c r="AB39" s="69"/>
      <c r="AC39" s="69"/>
      <c r="AD39" s="69"/>
      <c r="AE39" s="69"/>
      <c r="AF39" s="69"/>
      <c r="AG39" s="69"/>
      <c r="AH39" s="69"/>
      <c r="AI39" s="69"/>
      <c r="AJ39" s="115"/>
      <c r="AK39" s="116"/>
      <c r="AL39" s="73"/>
      <c r="AM39" s="73"/>
    </row>
    <row r="40" s="75" customFormat="true" ht="11.25" hidden="false" customHeight="true" outlineLevel="0" collapsed="false">
      <c r="A40" s="109" t="s">
        <v>85</v>
      </c>
      <c r="B40" s="110" t="s">
        <v>86</v>
      </c>
      <c r="C40" s="111" t="n">
        <v>0.0252</v>
      </c>
      <c r="D40" s="112" t="s">
        <v>87</v>
      </c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91"/>
      <c r="P40" s="91"/>
      <c r="Q40" s="91"/>
      <c r="R40" s="91"/>
      <c r="S40" s="91"/>
      <c r="T40" s="102"/>
      <c r="U40" s="93"/>
      <c r="V40" s="93"/>
      <c r="W40" s="94"/>
      <c r="X40" s="81"/>
      <c r="Y40" s="73"/>
      <c r="Z40" s="79"/>
      <c r="AA40" s="54"/>
      <c r="AB40" s="54"/>
      <c r="AC40" s="54"/>
      <c r="AD40" s="54"/>
      <c r="AE40" s="54"/>
      <c r="AF40" s="54"/>
      <c r="AG40" s="54"/>
      <c r="AH40" s="54"/>
      <c r="AI40" s="54"/>
      <c r="AJ40" s="115"/>
      <c r="AK40" s="116"/>
      <c r="AL40" s="73"/>
      <c r="AM40" s="73"/>
    </row>
    <row r="41" s="75" customFormat="true" ht="11.25" hidden="false" customHeight="false" outlineLevel="0" collapsed="false">
      <c r="A41" s="109"/>
      <c r="B41" s="110"/>
      <c r="C41" s="111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91"/>
      <c r="P41" s="91"/>
      <c r="Q41" s="91"/>
      <c r="R41" s="91"/>
      <c r="S41" s="91"/>
      <c r="T41" s="113"/>
      <c r="U41" s="80"/>
      <c r="V41" s="80"/>
      <c r="W41" s="94"/>
      <c r="X41" s="81"/>
      <c r="Y41" s="73"/>
      <c r="Z41" s="79"/>
      <c r="AA41" s="80"/>
      <c r="AB41" s="80"/>
      <c r="AC41" s="80"/>
      <c r="AD41" s="80"/>
      <c r="AE41" s="80"/>
      <c r="AF41" s="80"/>
      <c r="AG41" s="80"/>
      <c r="AH41" s="114"/>
      <c r="AI41" s="114"/>
      <c r="AJ41" s="115"/>
      <c r="AK41" s="116"/>
      <c r="AL41" s="73"/>
      <c r="AM41" s="73"/>
    </row>
    <row r="42" s="75" customFormat="true" ht="11.25" hidden="false" customHeight="true" outlineLevel="0" collapsed="false">
      <c r="A42" s="109" t="s">
        <v>88</v>
      </c>
      <c r="B42" s="110" t="s">
        <v>89</v>
      </c>
      <c r="C42" s="111" t="n">
        <v>0.0809</v>
      </c>
      <c r="D42" s="112" t="s">
        <v>90</v>
      </c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91"/>
      <c r="P42" s="91"/>
      <c r="Q42" s="91"/>
      <c r="R42" s="91"/>
      <c r="S42" s="91"/>
      <c r="T42" s="102"/>
      <c r="U42" s="80"/>
      <c r="V42" s="80"/>
      <c r="W42" s="94"/>
      <c r="X42" s="81"/>
      <c r="Y42" s="73"/>
      <c r="Z42" s="79"/>
      <c r="AA42" s="69"/>
      <c r="AB42" s="69"/>
      <c r="AC42" s="69"/>
      <c r="AD42" s="69"/>
      <c r="AE42" s="69"/>
      <c r="AF42" s="69"/>
      <c r="AG42" s="69"/>
      <c r="AH42" s="69"/>
      <c r="AI42" s="69"/>
      <c r="AJ42" s="116"/>
      <c r="AK42" s="116"/>
      <c r="AL42" s="73"/>
      <c r="AM42" s="73"/>
    </row>
    <row r="43" s="75" customFormat="true" ht="11.25" hidden="false" customHeight="false" outlineLevel="0" collapsed="false">
      <c r="A43" s="109"/>
      <c r="B43" s="110"/>
      <c r="C43" s="111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91"/>
      <c r="P43" s="91"/>
      <c r="Q43" s="91"/>
      <c r="R43" s="91"/>
      <c r="S43" s="91"/>
      <c r="T43" s="113"/>
      <c r="U43" s="80"/>
      <c r="V43" s="80"/>
      <c r="W43" s="94"/>
      <c r="X43" s="81"/>
      <c r="Y43" s="73"/>
      <c r="Z43" s="73"/>
      <c r="AA43" s="117"/>
      <c r="AB43" s="86"/>
      <c r="AC43" s="91"/>
      <c r="AD43" s="91"/>
      <c r="AE43" s="113"/>
      <c r="AF43" s="86"/>
      <c r="AG43" s="86"/>
      <c r="AH43" s="92"/>
      <c r="AI43" s="92"/>
      <c r="AJ43" s="92"/>
      <c r="AK43" s="73"/>
      <c r="AL43" s="73"/>
      <c r="AM43" s="73"/>
    </row>
    <row r="44" s="75" customFormat="true" ht="11.25" hidden="false" customHeight="true" outlineLevel="0" collapsed="false">
      <c r="A44" s="109" t="s">
        <v>91</v>
      </c>
      <c r="B44" s="110" t="s">
        <v>92</v>
      </c>
      <c r="C44" s="111" t="n">
        <v>0.181</v>
      </c>
      <c r="D44" s="112" t="s">
        <v>93</v>
      </c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91"/>
      <c r="P44" s="91"/>
      <c r="Q44" s="91"/>
      <c r="R44" s="91"/>
      <c r="S44" s="91"/>
      <c r="T44" s="113"/>
      <c r="U44" s="80"/>
      <c r="V44" s="80"/>
      <c r="W44" s="94"/>
      <c r="X44" s="81"/>
      <c r="Y44" s="73"/>
      <c r="Z44" s="73"/>
      <c r="AA44" s="117"/>
      <c r="AB44" s="86"/>
      <c r="AC44" s="91"/>
      <c r="AD44" s="91"/>
      <c r="AE44" s="113"/>
      <c r="AF44" s="86"/>
      <c r="AG44" s="86"/>
      <c r="AH44" s="118"/>
      <c r="AI44" s="118"/>
      <c r="AJ44" s="118"/>
      <c r="AK44" s="73"/>
      <c r="AL44" s="73"/>
      <c r="AM44" s="73"/>
    </row>
    <row r="45" s="75" customFormat="true" ht="11.25" hidden="false" customHeight="false" outlineLevel="0" collapsed="false">
      <c r="A45" s="109"/>
      <c r="B45" s="110"/>
      <c r="C45" s="111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91"/>
      <c r="P45" s="91"/>
      <c r="Q45" s="91"/>
      <c r="R45" s="91"/>
      <c r="S45" s="91"/>
      <c r="T45" s="113"/>
      <c r="U45" s="80"/>
      <c r="V45" s="80"/>
      <c r="W45" s="94"/>
      <c r="X45" s="81"/>
      <c r="Y45" s="73"/>
      <c r="Z45" s="73"/>
      <c r="AA45" s="91"/>
      <c r="AB45" s="86"/>
      <c r="AC45" s="91"/>
      <c r="AD45" s="91"/>
      <c r="AE45" s="113"/>
      <c r="AF45" s="86"/>
      <c r="AG45" s="86"/>
      <c r="AH45" s="118"/>
      <c r="AI45" s="118"/>
      <c r="AJ45" s="118"/>
      <c r="AK45" s="73"/>
      <c r="AL45" s="73"/>
      <c r="AM45" s="73"/>
    </row>
    <row r="46" s="75" customFormat="true" ht="14.25" hidden="false" customHeight="true" outlineLevel="0" collapsed="false">
      <c r="A46" s="109" t="s">
        <v>94</v>
      </c>
      <c r="B46" s="110" t="s">
        <v>95</v>
      </c>
      <c r="C46" s="111" t="n">
        <v>0.332</v>
      </c>
      <c r="D46" s="112" t="s">
        <v>96</v>
      </c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91"/>
      <c r="P46" s="91"/>
      <c r="Q46" s="91"/>
      <c r="R46" s="91"/>
      <c r="S46" s="91"/>
      <c r="T46" s="113"/>
      <c r="U46" s="80"/>
      <c r="V46" s="80"/>
      <c r="W46" s="94"/>
      <c r="X46" s="81"/>
      <c r="Y46" s="73"/>
      <c r="Z46" s="73"/>
      <c r="AA46" s="117"/>
      <c r="AB46" s="86"/>
      <c r="AC46" s="91"/>
      <c r="AD46" s="91"/>
      <c r="AE46" s="113"/>
      <c r="AF46" s="86"/>
      <c r="AG46" s="86"/>
      <c r="AH46" s="118"/>
      <c r="AI46" s="118"/>
      <c r="AJ46" s="118"/>
      <c r="AK46" s="73"/>
      <c r="AL46" s="73"/>
      <c r="AM46" s="82"/>
    </row>
    <row r="47" s="75" customFormat="true" ht="14.25" hidden="false" customHeight="false" outlineLevel="0" collapsed="false">
      <c r="A47" s="109"/>
      <c r="B47" s="110"/>
      <c r="C47" s="111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91"/>
      <c r="P47" s="91"/>
      <c r="Q47" s="91"/>
      <c r="R47" s="91"/>
      <c r="S47" s="91"/>
      <c r="T47" s="102"/>
      <c r="U47" s="80"/>
      <c r="V47" s="80"/>
      <c r="W47" s="94"/>
      <c r="X47" s="81"/>
      <c r="Y47" s="73"/>
      <c r="Z47" s="73"/>
      <c r="AA47" s="117"/>
      <c r="AB47" s="86"/>
      <c r="AC47" s="91"/>
      <c r="AD47" s="91"/>
      <c r="AE47" s="102"/>
      <c r="AF47" s="86"/>
      <c r="AG47" s="86"/>
      <c r="AH47" s="118"/>
      <c r="AI47" s="118"/>
      <c r="AJ47" s="118"/>
      <c r="AK47" s="73"/>
      <c r="AL47" s="73"/>
      <c r="AM47" s="82"/>
    </row>
    <row r="48" s="75" customFormat="true" ht="14.25" hidden="false" customHeight="false" outlineLevel="0" collapsed="false">
      <c r="A48" s="109"/>
      <c r="B48" s="110"/>
      <c r="C48" s="111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91"/>
      <c r="P48" s="91"/>
      <c r="Q48" s="91"/>
      <c r="R48" s="91"/>
      <c r="S48" s="91"/>
      <c r="T48" s="113"/>
      <c r="U48" s="80"/>
      <c r="V48" s="80"/>
      <c r="W48" s="94"/>
      <c r="X48" s="119"/>
      <c r="Y48" s="73"/>
      <c r="Z48" s="73"/>
      <c r="AA48" s="117"/>
      <c r="AB48" s="86"/>
      <c r="AC48" s="91"/>
      <c r="AD48" s="91"/>
      <c r="AE48" s="113"/>
      <c r="AF48" s="86"/>
      <c r="AG48" s="86"/>
      <c r="AH48" s="118"/>
      <c r="AI48" s="118"/>
      <c r="AJ48" s="118"/>
      <c r="AK48" s="73"/>
      <c r="AL48" s="73"/>
      <c r="AM48" s="82"/>
    </row>
    <row r="49" s="75" customFormat="true" ht="14.25" hidden="false" customHeight="true" outlineLevel="0" collapsed="false">
      <c r="A49" s="109" t="s">
        <v>97</v>
      </c>
      <c r="B49" s="110" t="s">
        <v>98</v>
      </c>
      <c r="C49" s="111" t="n">
        <v>0.526</v>
      </c>
      <c r="D49" s="112" t="s">
        <v>99</v>
      </c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91"/>
      <c r="P49" s="91"/>
      <c r="Q49" s="91"/>
      <c r="R49" s="91"/>
      <c r="S49" s="91"/>
      <c r="T49" s="102"/>
      <c r="U49" s="80"/>
      <c r="V49" s="80"/>
      <c r="W49" s="94"/>
      <c r="X49" s="119"/>
      <c r="Y49" s="73"/>
      <c r="Z49" s="73"/>
      <c r="AA49" s="117"/>
      <c r="AB49" s="86"/>
      <c r="AC49" s="91"/>
      <c r="AD49" s="91"/>
      <c r="AE49" s="102"/>
      <c r="AF49" s="86"/>
      <c r="AG49" s="86"/>
      <c r="AH49" s="118"/>
      <c r="AI49" s="118"/>
      <c r="AJ49" s="118"/>
      <c r="AK49" s="73"/>
      <c r="AL49" s="73"/>
      <c r="AM49" s="82"/>
    </row>
    <row r="50" s="75" customFormat="true" ht="11.25" hidden="false" customHeight="false" outlineLevel="0" collapsed="false">
      <c r="A50" s="109"/>
      <c r="B50" s="110"/>
      <c r="C50" s="111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91"/>
      <c r="P50" s="91"/>
      <c r="Q50" s="91"/>
      <c r="R50" s="91"/>
      <c r="S50" s="118"/>
      <c r="T50" s="91"/>
      <c r="U50" s="80"/>
      <c r="V50" s="80"/>
      <c r="W50" s="73"/>
      <c r="X50" s="119"/>
      <c r="Y50" s="73"/>
      <c r="Z50" s="73"/>
      <c r="AA50" s="117"/>
      <c r="AB50" s="86"/>
      <c r="AC50" s="91"/>
      <c r="AD50" s="91"/>
      <c r="AE50" s="91"/>
      <c r="AF50" s="86"/>
      <c r="AG50" s="86"/>
      <c r="AH50" s="118"/>
      <c r="AI50" s="118"/>
      <c r="AJ50" s="118"/>
      <c r="AK50" s="73"/>
      <c r="AL50" s="73"/>
      <c r="AM50" s="73"/>
    </row>
    <row r="51" s="75" customFormat="true" ht="11.25" hidden="false" customHeight="false" outlineLevel="0" collapsed="false">
      <c r="A51" s="109"/>
      <c r="B51" s="110"/>
      <c r="C51" s="111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91"/>
      <c r="P51" s="91"/>
      <c r="Q51" s="91"/>
      <c r="R51" s="91"/>
      <c r="S51" s="118"/>
      <c r="T51" s="91"/>
      <c r="U51" s="80"/>
      <c r="V51" s="80"/>
      <c r="W51" s="73"/>
      <c r="X51" s="119"/>
      <c r="Y51" s="73"/>
      <c r="Z51" s="73"/>
      <c r="AA51" s="117"/>
      <c r="AB51" s="86"/>
      <c r="AC51" s="91"/>
      <c r="AD51" s="91"/>
      <c r="AE51" s="91"/>
      <c r="AF51" s="86"/>
      <c r="AG51" s="86"/>
      <c r="AH51" s="118"/>
      <c r="AI51" s="118"/>
      <c r="AJ51" s="118"/>
      <c r="AK51" s="73"/>
      <c r="AL51" s="73"/>
      <c r="AM51" s="73"/>
    </row>
    <row r="52" s="75" customFormat="true" ht="11.25" hidden="false" customHeight="true" outlineLevel="0" collapsed="false">
      <c r="A52" s="109" t="s">
        <v>100</v>
      </c>
      <c r="B52" s="110" t="s">
        <v>101</v>
      </c>
      <c r="C52" s="111" t="n">
        <v>0.752</v>
      </c>
      <c r="D52" s="112" t="s">
        <v>102</v>
      </c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20"/>
      <c r="P52" s="120"/>
      <c r="Q52" s="120"/>
      <c r="R52" s="120"/>
      <c r="S52" s="71"/>
      <c r="T52" s="121"/>
      <c r="U52" s="94"/>
      <c r="V52" s="94"/>
      <c r="W52" s="73"/>
      <c r="X52" s="119"/>
      <c r="Y52" s="73"/>
      <c r="Z52" s="73"/>
      <c r="AA52" s="91"/>
      <c r="AB52" s="122"/>
      <c r="AC52" s="122"/>
      <c r="AD52" s="122"/>
      <c r="AE52" s="122"/>
      <c r="AF52" s="122"/>
      <c r="AG52" s="122"/>
      <c r="AH52" s="71"/>
      <c r="AI52" s="121"/>
      <c r="AJ52" s="121"/>
      <c r="AK52" s="73"/>
      <c r="AL52" s="73"/>
      <c r="AM52" s="73"/>
    </row>
    <row r="53" s="75" customFormat="true" ht="11.25" hidden="false" customHeight="false" outlineLevel="0" collapsed="false">
      <c r="A53" s="109"/>
      <c r="B53" s="110"/>
      <c r="C53" s="111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73"/>
      <c r="Z53" s="73"/>
      <c r="AB53" s="86"/>
      <c r="AC53" s="86"/>
      <c r="AD53" s="86"/>
      <c r="AE53" s="86"/>
      <c r="AF53" s="86"/>
      <c r="AG53" s="86"/>
      <c r="AH53" s="86"/>
      <c r="AI53" s="86"/>
      <c r="AJ53" s="86"/>
      <c r="AK53" s="73"/>
      <c r="AL53" s="73"/>
      <c r="AM53" s="73"/>
    </row>
    <row r="54" s="1" customFormat="true" ht="11.25" hidden="false" customHeight="false" outlineLevel="0" collapsed="false">
      <c r="A54" s="109"/>
      <c r="B54" s="110"/>
      <c r="C54" s="111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86"/>
      <c r="P54" s="86"/>
      <c r="Q54" s="86"/>
      <c r="R54" s="86"/>
      <c r="S54" s="86"/>
      <c r="T54" s="86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</row>
    <row r="55" s="1" customFormat="true" ht="15.75" hidden="false" customHeight="true" outlineLevel="0" collapsed="false">
      <c r="A55" s="123" t="s">
        <v>103</v>
      </c>
      <c r="B55" s="124" t="s">
        <v>104</v>
      </c>
      <c r="C55" s="125" t="n">
        <v>1</v>
      </c>
      <c r="D55" s="126" t="s">
        <v>105</v>
      </c>
      <c r="E55" s="126"/>
      <c r="F55" s="126"/>
      <c r="G55" s="126"/>
      <c r="H55" s="126"/>
      <c r="I55" s="126"/>
      <c r="J55" s="126"/>
      <c r="K55" s="126"/>
      <c r="L55" s="126"/>
      <c r="M55" s="126"/>
      <c r="N55" s="126"/>
      <c r="O55" s="86"/>
      <c r="P55" s="86"/>
      <c r="Q55" s="86"/>
      <c r="R55" s="86"/>
      <c r="S55" s="86"/>
      <c r="T55" s="86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</row>
    <row r="56" s="1" customFormat="true" ht="11.25" hidden="false" customHeight="false" outlineLevel="0" collapsed="false">
      <c r="A56" s="75"/>
      <c r="B56" s="127"/>
      <c r="C56" s="128"/>
      <c r="D56" s="128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</row>
    <row r="57" s="1" customFormat="true" ht="11.25" hidden="false" customHeight="false" outlineLevel="0" collapsed="false">
      <c r="A57" s="75"/>
      <c r="B57" s="127"/>
      <c r="C57" s="128"/>
      <c r="D57" s="128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</row>
    <row r="58" s="1" customFormat="true" ht="12" hidden="false" customHeight="false" outlineLevel="0" collapsed="false">
      <c r="A58" s="75"/>
      <c r="B58" s="62"/>
      <c r="C58" s="129"/>
      <c r="D58" s="129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</row>
    <row r="59" s="1" customFormat="true" ht="16.5" hidden="false" customHeight="false" outlineLevel="0" collapsed="false">
      <c r="A59" s="130"/>
      <c r="B59" s="131"/>
      <c r="C59" s="132"/>
      <c r="D59" s="133" t="s">
        <v>106</v>
      </c>
      <c r="E59" s="133" t="s">
        <v>107</v>
      </c>
      <c r="F59" s="133" t="s">
        <v>108</v>
      </c>
      <c r="G59" s="133" t="s">
        <v>109</v>
      </c>
      <c r="H59" s="130"/>
      <c r="I59" s="130"/>
      <c r="J59" s="130"/>
      <c r="K59" s="130"/>
      <c r="L59" s="130"/>
      <c r="M59" s="130"/>
      <c r="N59" s="130"/>
      <c r="O59" s="130"/>
      <c r="P59" s="130"/>
      <c r="Q59" s="130"/>
      <c r="R59" s="130"/>
      <c r="S59" s="130"/>
      <c r="T59" s="130"/>
      <c r="U59" s="130"/>
      <c r="V59" s="130"/>
      <c r="W59" s="116"/>
      <c r="X59" s="116"/>
      <c r="Y59" s="116"/>
      <c r="Z59" s="116"/>
      <c r="AA59" s="116"/>
      <c r="AB59" s="116"/>
      <c r="AC59" s="116"/>
      <c r="AD59" s="116"/>
      <c r="AE59" s="116"/>
      <c r="AF59" s="116"/>
      <c r="AG59" s="116"/>
      <c r="AH59" s="116"/>
      <c r="AI59" s="116"/>
      <c r="AJ59" s="116"/>
      <c r="AK59" s="116"/>
      <c r="AL59" s="116"/>
      <c r="AM59" s="116"/>
    </row>
    <row r="60" s="1" customFormat="true" ht="17.25" hidden="false" customHeight="false" outlineLevel="0" collapsed="false">
      <c r="A60" s="130"/>
      <c r="B60" s="131"/>
      <c r="C60" s="132"/>
      <c r="D60" s="134" t="s">
        <v>110</v>
      </c>
      <c r="E60" s="135" t="n">
        <v>874</v>
      </c>
      <c r="F60" s="136" t="n">
        <v>16</v>
      </c>
      <c r="G60" s="137" t="n">
        <f aca="false">F60/E60</f>
        <v>0.0183066361556064</v>
      </c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19"/>
      <c r="X60" s="116"/>
      <c r="Y60" s="116"/>
      <c r="Z60" s="116"/>
      <c r="AA60" s="116"/>
      <c r="AB60" s="116"/>
      <c r="AC60" s="116"/>
      <c r="AD60" s="116"/>
      <c r="AE60" s="116"/>
      <c r="AF60" s="116"/>
      <c r="AG60" s="116"/>
      <c r="AH60" s="116"/>
      <c r="AI60" s="116"/>
      <c r="AJ60" s="116"/>
      <c r="AK60" s="116"/>
      <c r="AL60" s="116"/>
      <c r="AM60" s="116"/>
    </row>
    <row r="61" s="1" customFormat="true" ht="16.5" hidden="false" customHeight="false" outlineLevel="0" collapsed="false">
      <c r="A61" s="130"/>
      <c r="B61" s="131"/>
      <c r="C61" s="132"/>
      <c r="D61" s="138" t="s">
        <v>111</v>
      </c>
      <c r="E61" s="139" t="n">
        <v>635</v>
      </c>
      <c r="F61" s="140" t="n">
        <v>16</v>
      </c>
      <c r="G61" s="141" t="n">
        <f aca="false">F61/E61</f>
        <v>0.0251968503937008</v>
      </c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0"/>
      <c r="V61" s="130"/>
      <c r="W61" s="119"/>
      <c r="X61" s="116"/>
      <c r="Y61" s="116"/>
      <c r="Z61" s="116"/>
      <c r="AA61" s="116"/>
      <c r="AB61" s="116"/>
      <c r="AC61" s="116"/>
      <c r="AD61" s="116"/>
      <c r="AE61" s="116"/>
      <c r="AF61" s="116"/>
      <c r="AG61" s="116"/>
      <c r="AH61" s="116"/>
      <c r="AI61" s="116"/>
      <c r="AJ61" s="116"/>
      <c r="AK61" s="116"/>
      <c r="AL61" s="116"/>
      <c r="AM61" s="116"/>
    </row>
    <row r="62" s="1" customFormat="true" ht="16.5" hidden="false" customHeight="false" outlineLevel="0" collapsed="false">
      <c r="A62" s="130"/>
      <c r="B62" s="131"/>
      <c r="C62" s="132"/>
      <c r="D62" s="138" t="s">
        <v>112</v>
      </c>
      <c r="E62" s="139" t="n">
        <v>469</v>
      </c>
      <c r="F62" s="140" t="n">
        <v>8</v>
      </c>
      <c r="G62" s="141" t="n">
        <f aca="false">F62/E62</f>
        <v>0.0170575692963753</v>
      </c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6"/>
      <c r="AH62" s="116"/>
      <c r="AI62" s="116"/>
      <c r="AJ62" s="116"/>
      <c r="AK62" s="116"/>
      <c r="AL62" s="116"/>
      <c r="AM62" s="116"/>
    </row>
    <row r="63" s="1" customFormat="true" ht="16.5" hidden="false" customHeight="false" outlineLevel="0" collapsed="false">
      <c r="A63" s="130"/>
      <c r="B63" s="131"/>
      <c r="C63" s="132"/>
      <c r="D63" s="138" t="s">
        <v>113</v>
      </c>
      <c r="E63" s="139" t="n">
        <v>330</v>
      </c>
      <c r="F63" s="140" t="n">
        <v>8</v>
      </c>
      <c r="G63" s="141" t="n">
        <f aca="false">F63/E63</f>
        <v>0.0242424242424242</v>
      </c>
      <c r="H63" s="130"/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30"/>
      <c r="T63" s="130"/>
      <c r="U63" s="130"/>
      <c r="V63" s="130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</row>
    <row r="64" s="1" customFormat="true" ht="16.5" hidden="false" customHeight="false" outlineLevel="0" collapsed="false">
      <c r="A64" s="130"/>
      <c r="B64" s="131"/>
      <c r="C64" s="132"/>
      <c r="D64" s="138"/>
      <c r="E64" s="138"/>
      <c r="F64" s="140"/>
      <c r="G64" s="141"/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S64" s="130"/>
      <c r="T64" s="130"/>
      <c r="U64" s="130"/>
      <c r="V64" s="130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  <c r="AM64" s="116"/>
    </row>
    <row r="65" s="1" customFormat="true" ht="16.5" hidden="false" customHeight="false" outlineLevel="0" collapsed="false">
      <c r="A65" s="130"/>
      <c r="B65" s="131"/>
      <c r="C65" s="132"/>
      <c r="D65" s="142" t="s">
        <v>114</v>
      </c>
      <c r="E65" s="142"/>
      <c r="F65" s="142" t="n">
        <f aca="false">AVERAGE(F60:F64)</f>
        <v>12</v>
      </c>
      <c r="G65" s="143" t="n">
        <f aca="false">AVERAGE(G60:G64)</f>
        <v>0.0212008700220267</v>
      </c>
      <c r="H65" s="130"/>
      <c r="I65" s="130"/>
      <c r="J65" s="130"/>
      <c r="K65" s="130"/>
      <c r="L65" s="130"/>
      <c r="M65" s="130"/>
      <c r="N65" s="130"/>
      <c r="O65" s="130"/>
      <c r="P65" s="130"/>
      <c r="Q65" s="130"/>
      <c r="R65" s="130"/>
      <c r="S65" s="130"/>
      <c r="T65" s="130"/>
      <c r="U65" s="130"/>
      <c r="V65" s="130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</row>
    <row r="66" customFormat="false" ht="14.25" hidden="false" customHeight="false" outlineLevel="0" collapsed="false"/>
    <row r="67" customFormat="false" ht="11.25" hidden="false" customHeight="false" outlineLevel="0" collapsed="false"/>
    <row r="68" customFormat="false" ht="11.25" hidden="false" customHeight="false" outlineLevel="0" collapsed="false"/>
    <row r="69" customFormat="false" ht="11.25" hidden="false" customHeight="false" outlineLevel="0" collapsed="false"/>
    <row r="70" customFormat="false" ht="11.25" hidden="false" customHeight="false" outlineLevel="0" collapsed="false"/>
    <row r="71" customFormat="false" ht="11.25" hidden="false" customHeight="false" outlineLevel="0" collapsed="false"/>
    <row r="72" customFormat="false" ht="11.25" hidden="false" customHeight="false" outlineLevel="0" collapsed="false"/>
    <row r="73" customFormat="false" ht="11.25" hidden="false" customHeight="false" outlineLevel="0" collapsed="false"/>
    <row r="74" customFormat="false" ht="11.25" hidden="false" customHeight="false" outlineLevel="0" collapsed="false"/>
  </sheetData>
  <mergeCells count="55">
    <mergeCell ref="A1:AN1"/>
    <mergeCell ref="A2:AN2"/>
    <mergeCell ref="L3:N3"/>
    <mergeCell ref="G4:R4"/>
    <mergeCell ref="S4:T4"/>
    <mergeCell ref="U4:Y4"/>
    <mergeCell ref="Z4:AC4"/>
    <mergeCell ref="AD4:AE4"/>
    <mergeCell ref="AF4:AG4"/>
    <mergeCell ref="AH4:AN4"/>
    <mergeCell ref="A6:N6"/>
    <mergeCell ref="O7:O8"/>
    <mergeCell ref="P7:P8"/>
    <mergeCell ref="Q7:Q8"/>
    <mergeCell ref="R7:R8"/>
    <mergeCell ref="A27:AN27"/>
    <mergeCell ref="E28:F28"/>
    <mergeCell ref="A29:AN30"/>
    <mergeCell ref="A33:N33"/>
    <mergeCell ref="D34:N34"/>
    <mergeCell ref="A35:F35"/>
    <mergeCell ref="A36:A37"/>
    <mergeCell ref="B36:B37"/>
    <mergeCell ref="C36:C37"/>
    <mergeCell ref="D36:N37"/>
    <mergeCell ref="A38:A39"/>
    <mergeCell ref="B38:B39"/>
    <mergeCell ref="C38:C39"/>
    <mergeCell ref="D38:N39"/>
    <mergeCell ref="A40:A41"/>
    <mergeCell ref="B40:B41"/>
    <mergeCell ref="C40:C41"/>
    <mergeCell ref="D40:N41"/>
    <mergeCell ref="A42:A43"/>
    <mergeCell ref="B42:B43"/>
    <mergeCell ref="C42:C43"/>
    <mergeCell ref="D42:N43"/>
    <mergeCell ref="A44:A45"/>
    <mergeCell ref="B44:B45"/>
    <mergeCell ref="C44:C45"/>
    <mergeCell ref="D44:N45"/>
    <mergeCell ref="A46:A48"/>
    <mergeCell ref="B46:B48"/>
    <mergeCell ref="C46:C48"/>
    <mergeCell ref="D46:N48"/>
    <mergeCell ref="A49:A51"/>
    <mergeCell ref="B49:B51"/>
    <mergeCell ref="C49:C51"/>
    <mergeCell ref="D49:N51"/>
    <mergeCell ref="A52:A54"/>
    <mergeCell ref="B52:B54"/>
    <mergeCell ref="C52:C54"/>
    <mergeCell ref="D52:N54"/>
    <mergeCell ref="D55:N55"/>
    <mergeCell ref="D65:E65"/>
  </mergeCells>
  <printOptions headings="false" gridLines="false" gridLinesSet="true" horizontalCentered="true" verticalCentered="false"/>
  <pageMargins left="0" right="0" top="0.7875" bottom="0.7875" header="0.511805555555555" footer="0.511805555555555"/>
  <pageSetup paperSize="9" scale="62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colBreaks count="1" manualBreakCount="1">
    <brk id="40" man="true" max="65535" min="0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FF00"/>
    <pageSetUpPr fitToPage="true"/>
  </sheetPr>
  <dimension ref="A3:I78"/>
  <sheetViews>
    <sheetView windowProtection="false" showFormulas="false" showGridLines="true" showRowColHeaders="true" showZeros="true" rightToLeft="false" tabSelected="false" showOutlineSymbols="true" defaultGridColor="true" view="pageBreakPreview" topLeftCell="A1" colorId="64" zoomScale="90" zoomScaleNormal="100" zoomScalePageLayoutView="90" workbookViewId="0">
      <selection pane="topLeft" activeCell="J34" activeCellId="0" sqref="J34"/>
    </sheetView>
  </sheetViews>
  <sheetFormatPr defaultRowHeight="14.25"/>
  <cols>
    <col collapsed="false" hidden="false" max="1" min="1" style="144" width="35.5765306122449"/>
    <col collapsed="false" hidden="false" max="2" min="2" style="144" width="53.5714285714286"/>
    <col collapsed="false" hidden="false" max="3" min="3" style="144" width="11.2857142857143"/>
    <col collapsed="false" hidden="false" max="4" min="4" style="144" width="15.4234693877551"/>
    <col collapsed="false" hidden="false" max="5" min="5" style="144" width="15.8571428571429"/>
    <col collapsed="false" hidden="false" max="6" min="6" style="144" width="16.5663265306122"/>
    <col collapsed="false" hidden="false" max="7" min="7" style="144" width="15.7142857142857"/>
    <col collapsed="false" hidden="false" max="8" min="8" style="144" width="14.0051020408163"/>
    <col collapsed="false" hidden="false" max="9" min="9" style="144" width="15.5714285714286"/>
    <col collapsed="false" hidden="false" max="256" min="10" style="144" width="9.14285714285714"/>
    <col collapsed="false" hidden="false" max="257" min="257" style="144" width="22.0051020408163"/>
    <col collapsed="false" hidden="false" max="258" min="258" style="144" width="27.8520408163265"/>
    <col collapsed="false" hidden="false" max="259" min="259" style="144" width="10"/>
    <col collapsed="false" hidden="false" max="260" min="260" style="144" width="15.4234693877551"/>
    <col collapsed="false" hidden="false" max="261" min="261" style="144" width="15.8571428571429"/>
    <col collapsed="false" hidden="false" max="262" min="262" style="144" width="16.5663265306122"/>
    <col collapsed="false" hidden="false" max="263" min="263" style="144" width="15.7142857142857"/>
    <col collapsed="false" hidden="false" max="264" min="264" style="144" width="14.0051020408163"/>
    <col collapsed="false" hidden="false" max="265" min="265" style="144" width="15.5714285714286"/>
    <col collapsed="false" hidden="false" max="512" min="266" style="144" width="9.14285714285714"/>
    <col collapsed="false" hidden="false" max="513" min="513" style="144" width="22.0051020408163"/>
    <col collapsed="false" hidden="false" max="514" min="514" style="144" width="27.8520408163265"/>
    <col collapsed="false" hidden="false" max="515" min="515" style="144" width="10"/>
    <col collapsed="false" hidden="false" max="516" min="516" style="144" width="15.4234693877551"/>
    <col collapsed="false" hidden="false" max="517" min="517" style="144" width="15.8571428571429"/>
    <col collapsed="false" hidden="false" max="518" min="518" style="144" width="16.5663265306122"/>
    <col collapsed="false" hidden="false" max="519" min="519" style="144" width="15.7142857142857"/>
    <col collapsed="false" hidden="false" max="520" min="520" style="144" width="14.0051020408163"/>
    <col collapsed="false" hidden="false" max="521" min="521" style="144" width="15.5714285714286"/>
    <col collapsed="false" hidden="false" max="768" min="522" style="144" width="9.14285714285714"/>
    <col collapsed="false" hidden="false" max="769" min="769" style="144" width="22.0051020408163"/>
    <col collapsed="false" hidden="false" max="770" min="770" style="144" width="27.8520408163265"/>
    <col collapsed="false" hidden="false" max="771" min="771" style="144" width="10"/>
    <col collapsed="false" hidden="false" max="772" min="772" style="144" width="15.4234693877551"/>
    <col collapsed="false" hidden="false" max="773" min="773" style="144" width="15.8571428571429"/>
    <col collapsed="false" hidden="false" max="774" min="774" style="144" width="16.5663265306122"/>
    <col collapsed="false" hidden="false" max="775" min="775" style="144" width="15.7142857142857"/>
    <col collapsed="false" hidden="false" max="776" min="776" style="144" width="14.0051020408163"/>
    <col collapsed="false" hidden="false" max="777" min="777" style="144" width="15.5714285714286"/>
    <col collapsed="false" hidden="false" max="1025" min="778" style="144" width="9.14285714285714"/>
  </cols>
  <sheetData>
    <row r="3" s="145" customFormat="true" ht="14.25" hidden="false" customHeight="false" outlineLevel="0" collapsed="false"/>
    <row r="6" customFormat="false" ht="15" hidden="false" customHeight="false" outlineLevel="0" collapsed="false"/>
    <row r="7" customFormat="false" ht="27" hidden="false" customHeight="false" outlineLevel="0" collapsed="false">
      <c r="A7" s="146" t="s">
        <v>115</v>
      </c>
      <c r="B7" s="146"/>
      <c r="C7" s="146"/>
      <c r="D7" s="146"/>
      <c r="E7" s="146"/>
      <c r="F7" s="146"/>
      <c r="G7" s="146"/>
      <c r="H7" s="146"/>
      <c r="I7" s="146"/>
    </row>
    <row r="8" customFormat="false" ht="90" hidden="false" customHeight="false" outlineLevel="0" collapsed="false">
      <c r="A8" s="147" t="s">
        <v>13</v>
      </c>
      <c r="B8" s="147" t="s">
        <v>14</v>
      </c>
      <c r="C8" s="147" t="s">
        <v>116</v>
      </c>
      <c r="D8" s="148" t="s">
        <v>117</v>
      </c>
      <c r="E8" s="148" t="s">
        <v>118</v>
      </c>
      <c r="F8" s="148" t="s">
        <v>119</v>
      </c>
      <c r="G8" s="148" t="s">
        <v>120</v>
      </c>
      <c r="H8" s="148" t="s">
        <v>121</v>
      </c>
      <c r="I8" s="148" t="s">
        <v>122</v>
      </c>
    </row>
    <row r="9" customFormat="false" ht="15" hidden="false" customHeight="false" outlineLevel="0" collapsed="false">
      <c r="A9" s="149" t="s">
        <v>123</v>
      </c>
      <c r="B9" s="149" t="s">
        <v>124</v>
      </c>
      <c r="C9" s="150" t="n">
        <v>140</v>
      </c>
      <c r="D9" s="151"/>
      <c r="E9" s="151" t="s">
        <v>125</v>
      </c>
      <c r="F9" s="151" t="s">
        <v>126</v>
      </c>
      <c r="G9" s="151" t="s">
        <v>126</v>
      </c>
      <c r="H9" s="152" t="s">
        <v>127</v>
      </c>
      <c r="I9" s="152" t="s">
        <v>125</v>
      </c>
    </row>
    <row r="10" customFormat="false" ht="15" hidden="false" customHeight="false" outlineLevel="0" collapsed="false">
      <c r="A10" s="153" t="s">
        <v>128</v>
      </c>
      <c r="B10" s="153" t="s">
        <v>129</v>
      </c>
      <c r="C10" s="154" t="n">
        <v>371.16</v>
      </c>
      <c r="D10" s="151"/>
      <c r="E10" s="151"/>
      <c r="F10" s="151"/>
      <c r="G10" s="151"/>
      <c r="H10" s="152"/>
      <c r="I10" s="152"/>
    </row>
    <row r="11" customFormat="false" ht="15" hidden="false" customHeight="false" outlineLevel="0" collapsed="false">
      <c r="A11" s="155" t="s">
        <v>130</v>
      </c>
      <c r="B11" s="153" t="s">
        <v>131</v>
      </c>
      <c r="C11" s="154" t="n">
        <v>371.16</v>
      </c>
      <c r="D11" s="151"/>
      <c r="E11" s="151"/>
      <c r="F11" s="151"/>
      <c r="G11" s="151"/>
      <c r="H11" s="152"/>
      <c r="I11" s="152"/>
    </row>
    <row r="12" customFormat="false" ht="15" hidden="false" customHeight="false" outlineLevel="0" collapsed="false">
      <c r="A12" s="155" t="s">
        <v>132</v>
      </c>
      <c r="B12" s="153" t="s">
        <v>133</v>
      </c>
      <c r="C12" s="154" t="n">
        <v>501.16</v>
      </c>
      <c r="D12" s="151"/>
      <c r="E12" s="151"/>
      <c r="F12" s="151"/>
      <c r="G12" s="151"/>
      <c r="H12" s="152"/>
      <c r="I12" s="152"/>
    </row>
    <row r="13" customFormat="false" ht="15" hidden="false" customHeight="false" outlineLevel="0" collapsed="false">
      <c r="A13" s="153" t="s">
        <v>134</v>
      </c>
      <c r="B13" s="153" t="s">
        <v>135</v>
      </c>
      <c r="C13" s="154" t="n">
        <v>330</v>
      </c>
      <c r="D13" s="151"/>
      <c r="E13" s="151"/>
      <c r="F13" s="151"/>
      <c r="G13" s="151"/>
      <c r="H13" s="152"/>
      <c r="I13" s="152"/>
    </row>
    <row r="14" customFormat="false" ht="15" hidden="false" customHeight="false" outlineLevel="0" collapsed="false">
      <c r="A14" s="153" t="s">
        <v>136</v>
      </c>
      <c r="B14" s="153" t="s">
        <v>137</v>
      </c>
      <c r="C14" s="154" t="n">
        <v>485.9</v>
      </c>
      <c r="D14" s="151"/>
      <c r="E14" s="151"/>
      <c r="F14" s="151"/>
      <c r="G14" s="151"/>
      <c r="H14" s="152"/>
      <c r="I14" s="152"/>
    </row>
    <row r="15" customFormat="false" ht="15" hidden="false" customHeight="false" outlineLevel="0" collapsed="false">
      <c r="A15" s="153" t="s">
        <v>138</v>
      </c>
      <c r="B15" s="153" t="s">
        <v>139</v>
      </c>
      <c r="C15" s="154" t="n">
        <v>652.15</v>
      </c>
      <c r="D15" s="151"/>
      <c r="E15" s="151"/>
      <c r="F15" s="151"/>
      <c r="G15" s="151"/>
      <c r="H15" s="152"/>
      <c r="I15" s="152"/>
    </row>
    <row r="16" customFormat="false" ht="15" hidden="false" customHeight="false" outlineLevel="0" collapsed="false">
      <c r="A16" s="153" t="s">
        <v>140</v>
      </c>
      <c r="B16" s="153" t="s">
        <v>141</v>
      </c>
      <c r="C16" s="154" t="n">
        <v>330</v>
      </c>
      <c r="D16" s="151"/>
      <c r="E16" s="151"/>
      <c r="F16" s="151"/>
      <c r="G16" s="151"/>
      <c r="H16" s="152"/>
      <c r="I16" s="152"/>
    </row>
    <row r="17" customFormat="false" ht="15" hidden="false" customHeight="false" outlineLevel="0" collapsed="false">
      <c r="A17" s="153" t="s">
        <v>142</v>
      </c>
      <c r="B17" s="153" t="s">
        <v>143</v>
      </c>
      <c r="C17" s="154" t="n">
        <v>330</v>
      </c>
      <c r="D17" s="151"/>
      <c r="E17" s="151"/>
      <c r="F17" s="151"/>
      <c r="G17" s="151"/>
      <c r="H17" s="152"/>
      <c r="I17" s="152"/>
    </row>
    <row r="18" customFormat="false" ht="15" hidden="false" customHeight="false" outlineLevel="0" collapsed="false">
      <c r="A18" s="153" t="s">
        <v>144</v>
      </c>
      <c r="B18" s="153" t="s">
        <v>145</v>
      </c>
      <c r="C18" s="154" t="n">
        <v>371.15</v>
      </c>
      <c r="D18" s="151"/>
      <c r="E18" s="151"/>
      <c r="F18" s="151"/>
      <c r="G18" s="151"/>
      <c r="H18" s="152"/>
      <c r="I18" s="152"/>
    </row>
    <row r="19" customFormat="false" ht="15" hidden="false" customHeight="false" outlineLevel="0" collapsed="false">
      <c r="A19" s="153" t="s">
        <v>146</v>
      </c>
      <c r="B19" s="153" t="s">
        <v>147</v>
      </c>
      <c r="C19" s="154" t="n">
        <v>150</v>
      </c>
      <c r="D19" s="151"/>
      <c r="E19" s="151"/>
      <c r="F19" s="151"/>
      <c r="G19" s="151"/>
      <c r="H19" s="152"/>
      <c r="I19" s="152"/>
    </row>
    <row r="20" customFormat="false" ht="15" hidden="false" customHeight="false" outlineLevel="0" collapsed="false">
      <c r="A20" s="153" t="s">
        <v>148</v>
      </c>
      <c r="B20" s="153" t="s">
        <v>149</v>
      </c>
      <c r="C20" s="154" t="n">
        <v>500.65</v>
      </c>
      <c r="D20" s="151"/>
      <c r="E20" s="151"/>
      <c r="F20" s="151"/>
      <c r="G20" s="151"/>
      <c r="H20" s="152"/>
      <c r="I20" s="152"/>
    </row>
    <row r="21" customFormat="false" ht="15" hidden="false" customHeight="false" outlineLevel="0" collapsed="false">
      <c r="A21" s="153" t="s">
        <v>150</v>
      </c>
      <c r="B21" s="153" t="s">
        <v>151</v>
      </c>
      <c r="C21" s="154" t="n">
        <v>380.92</v>
      </c>
      <c r="D21" s="151"/>
      <c r="E21" s="151"/>
      <c r="F21" s="151"/>
      <c r="G21" s="151"/>
      <c r="H21" s="152"/>
      <c r="I21" s="152"/>
    </row>
    <row r="22" customFormat="false" ht="15" hidden="false" customHeight="false" outlineLevel="0" collapsed="false">
      <c r="A22" s="153" t="s">
        <v>152</v>
      </c>
      <c r="B22" s="153" t="s">
        <v>153</v>
      </c>
      <c r="C22" s="154" t="n">
        <v>303.18</v>
      </c>
      <c r="D22" s="151"/>
      <c r="E22" s="151"/>
      <c r="F22" s="151"/>
      <c r="G22" s="151"/>
      <c r="H22" s="152"/>
      <c r="I22" s="152"/>
    </row>
    <row r="23" customFormat="false" ht="15" hidden="false" customHeight="false" outlineLevel="0" collapsed="false">
      <c r="A23" s="149" t="s">
        <v>154</v>
      </c>
      <c r="B23" s="153" t="s">
        <v>155</v>
      </c>
      <c r="C23" s="154" t="n">
        <v>330</v>
      </c>
      <c r="D23" s="151"/>
      <c r="E23" s="151"/>
      <c r="F23" s="151"/>
      <c r="G23" s="151"/>
      <c r="H23" s="152"/>
      <c r="I23" s="152"/>
    </row>
    <row r="24" customFormat="false" ht="15" hidden="false" customHeight="false" outlineLevel="0" collapsed="false">
      <c r="A24" s="153" t="s">
        <v>156</v>
      </c>
      <c r="B24" s="153" t="s">
        <v>157</v>
      </c>
      <c r="C24" s="154" t="n">
        <v>180</v>
      </c>
      <c r="D24" s="151"/>
      <c r="E24" s="151"/>
      <c r="F24" s="151"/>
      <c r="G24" s="151"/>
      <c r="H24" s="152"/>
      <c r="I24" s="152"/>
    </row>
    <row r="25" customFormat="false" ht="15" hidden="false" customHeight="false" outlineLevel="0" collapsed="false">
      <c r="A25" s="153" t="s">
        <v>130</v>
      </c>
      <c r="B25" s="153" t="s">
        <v>158</v>
      </c>
      <c r="C25" s="154" t="n">
        <v>221.19</v>
      </c>
      <c r="D25" s="151"/>
      <c r="E25" s="151"/>
      <c r="F25" s="151"/>
      <c r="G25" s="151"/>
      <c r="H25" s="152"/>
      <c r="I25" s="152"/>
    </row>
    <row r="26" customFormat="false" ht="15" hidden="false" customHeight="false" outlineLevel="0" collapsed="false">
      <c r="A26" s="153" t="s">
        <v>159</v>
      </c>
      <c r="B26" s="153" t="s">
        <v>160</v>
      </c>
      <c r="C26" s="154" t="n">
        <v>221.19</v>
      </c>
      <c r="D26" s="151"/>
      <c r="E26" s="151"/>
      <c r="F26" s="151"/>
      <c r="G26" s="151"/>
      <c r="H26" s="152"/>
      <c r="I26" s="152"/>
    </row>
    <row r="27" customFormat="false" ht="15" hidden="false" customHeight="false" outlineLevel="0" collapsed="false">
      <c r="A27" s="153" t="s">
        <v>161</v>
      </c>
      <c r="B27" s="153" t="s">
        <v>162</v>
      </c>
      <c r="C27" s="154" t="n">
        <v>330</v>
      </c>
      <c r="D27" s="151"/>
      <c r="E27" s="151"/>
      <c r="F27" s="151"/>
      <c r="G27" s="151"/>
      <c r="H27" s="152"/>
      <c r="I27" s="152"/>
    </row>
    <row r="28" customFormat="false" ht="15" hidden="false" customHeight="false" outlineLevel="0" collapsed="false">
      <c r="A28" s="153" t="s">
        <v>163</v>
      </c>
      <c r="B28" s="153" t="s">
        <v>164</v>
      </c>
      <c r="C28" s="154" t="n">
        <v>160</v>
      </c>
      <c r="D28" s="151"/>
      <c r="E28" s="151"/>
      <c r="F28" s="151"/>
      <c r="G28" s="151"/>
      <c r="H28" s="152"/>
      <c r="I28" s="152"/>
    </row>
    <row r="29" customFormat="false" ht="15" hidden="false" customHeight="false" outlineLevel="0" collapsed="false">
      <c r="A29" s="149" t="s">
        <v>165</v>
      </c>
      <c r="B29" s="153" t="s">
        <v>166</v>
      </c>
      <c r="C29" s="154" t="n">
        <v>236.06</v>
      </c>
      <c r="D29" s="151"/>
      <c r="E29" s="151"/>
      <c r="F29" s="151"/>
      <c r="G29" s="151"/>
      <c r="H29" s="152"/>
      <c r="I29" s="152"/>
    </row>
    <row r="30" customFormat="false" ht="15" hidden="false" customHeight="false" outlineLevel="0" collapsed="false">
      <c r="A30" s="153" t="s">
        <v>167</v>
      </c>
      <c r="B30" s="153" t="s">
        <v>168</v>
      </c>
      <c r="C30" s="154" t="n">
        <v>330</v>
      </c>
      <c r="D30" s="151"/>
      <c r="E30" s="151"/>
      <c r="F30" s="151"/>
      <c r="G30" s="151"/>
      <c r="H30" s="152"/>
      <c r="I30" s="152"/>
    </row>
    <row r="31" customFormat="false" ht="15" hidden="false" customHeight="false" outlineLevel="0" collapsed="false">
      <c r="A31" s="153" t="s">
        <v>169</v>
      </c>
      <c r="B31" s="153" t="s">
        <v>170</v>
      </c>
      <c r="C31" s="154" t="n">
        <v>221.19</v>
      </c>
      <c r="D31" s="151"/>
      <c r="E31" s="151"/>
      <c r="F31" s="151"/>
      <c r="G31" s="151"/>
      <c r="H31" s="152"/>
      <c r="I31" s="152"/>
    </row>
    <row r="32" customFormat="false" ht="15" hidden="false" customHeight="false" outlineLevel="0" collapsed="false">
      <c r="A32" s="153" t="s">
        <v>171</v>
      </c>
      <c r="B32" s="153" t="s">
        <v>172</v>
      </c>
      <c r="C32" s="154" t="n">
        <v>200.72</v>
      </c>
      <c r="D32" s="151"/>
      <c r="E32" s="151"/>
      <c r="F32" s="151"/>
      <c r="G32" s="151"/>
      <c r="H32" s="152"/>
      <c r="I32" s="152"/>
    </row>
    <row r="33" customFormat="false" ht="15" hidden="false" customHeight="false" outlineLevel="0" collapsed="false">
      <c r="A33" s="153" t="s">
        <v>173</v>
      </c>
      <c r="B33" s="153" t="s">
        <v>174</v>
      </c>
      <c r="C33" s="154" t="n">
        <v>330</v>
      </c>
      <c r="D33" s="151"/>
      <c r="E33" s="151"/>
      <c r="F33" s="151"/>
      <c r="G33" s="151"/>
      <c r="H33" s="152"/>
      <c r="I33" s="152"/>
    </row>
    <row r="34" customFormat="false" ht="15" hidden="false" customHeight="false" outlineLevel="0" collapsed="false">
      <c r="A34" s="153" t="s">
        <v>175</v>
      </c>
      <c r="B34" s="153" t="s">
        <v>176</v>
      </c>
      <c r="C34" s="154" t="n">
        <v>200.72</v>
      </c>
      <c r="D34" s="151"/>
      <c r="E34" s="151"/>
      <c r="F34" s="151"/>
      <c r="G34" s="151"/>
      <c r="H34" s="152"/>
      <c r="I34" s="152"/>
    </row>
    <row r="35" customFormat="false" ht="15" hidden="false" customHeight="false" outlineLevel="0" collapsed="false">
      <c r="A35" s="149" t="s">
        <v>177</v>
      </c>
      <c r="B35" s="153" t="s">
        <v>178</v>
      </c>
      <c r="C35" s="154" t="n">
        <v>371.16</v>
      </c>
      <c r="D35" s="151"/>
      <c r="E35" s="151"/>
      <c r="F35" s="151"/>
      <c r="G35" s="151"/>
      <c r="H35" s="152"/>
      <c r="I35" s="152"/>
    </row>
    <row r="36" customFormat="false" ht="15" hidden="false" customHeight="false" outlineLevel="0" collapsed="false">
      <c r="A36" s="153" t="s">
        <v>179</v>
      </c>
      <c r="B36" s="153" t="s">
        <v>180</v>
      </c>
      <c r="C36" s="154" t="n">
        <v>221.19</v>
      </c>
      <c r="D36" s="151"/>
      <c r="E36" s="151"/>
      <c r="F36" s="151"/>
      <c r="G36" s="151"/>
      <c r="H36" s="152"/>
      <c r="I36" s="152"/>
    </row>
    <row r="37" customFormat="false" ht="15" hidden="false" customHeight="false" outlineLevel="0" collapsed="false">
      <c r="A37" s="153" t="s">
        <v>181</v>
      </c>
      <c r="B37" s="153" t="s">
        <v>182</v>
      </c>
      <c r="C37" s="154" t="n">
        <v>200</v>
      </c>
      <c r="D37" s="151"/>
      <c r="E37" s="151"/>
      <c r="F37" s="151"/>
      <c r="G37" s="151"/>
      <c r="H37" s="152"/>
      <c r="I37" s="152"/>
    </row>
    <row r="38" customFormat="false" ht="15" hidden="false" customHeight="false" outlineLevel="0" collapsed="false">
      <c r="A38" s="153" t="s">
        <v>183</v>
      </c>
      <c r="B38" s="153" t="s">
        <v>182</v>
      </c>
      <c r="C38" s="154" t="n">
        <v>501.16</v>
      </c>
      <c r="D38" s="151"/>
      <c r="E38" s="151"/>
      <c r="F38" s="151"/>
      <c r="G38" s="151"/>
      <c r="H38" s="152"/>
      <c r="I38" s="152"/>
    </row>
    <row r="39" customFormat="false" ht="15" hidden="false" customHeight="false" outlineLevel="0" collapsed="false">
      <c r="A39" s="153" t="s">
        <v>184</v>
      </c>
      <c r="B39" s="153" t="s">
        <v>185</v>
      </c>
      <c r="C39" s="154" t="n">
        <v>200.72</v>
      </c>
      <c r="D39" s="151"/>
      <c r="E39" s="151"/>
      <c r="F39" s="151"/>
      <c r="G39" s="151"/>
      <c r="H39" s="152"/>
      <c r="I39" s="152"/>
    </row>
    <row r="40" customFormat="false" ht="15" hidden="false" customHeight="false" outlineLevel="0" collapsed="false">
      <c r="A40" s="153" t="s">
        <v>186</v>
      </c>
      <c r="B40" s="153" t="s">
        <v>187</v>
      </c>
      <c r="C40" s="154" t="n">
        <v>371.16</v>
      </c>
      <c r="D40" s="151"/>
      <c r="E40" s="151"/>
      <c r="F40" s="151"/>
      <c r="G40" s="151"/>
      <c r="H40" s="152"/>
      <c r="I40" s="152"/>
    </row>
    <row r="41" customFormat="false" ht="15" hidden="false" customHeight="false" outlineLevel="0" collapsed="false">
      <c r="A41" s="153" t="s">
        <v>188</v>
      </c>
      <c r="B41" s="153" t="s">
        <v>189</v>
      </c>
      <c r="C41" s="154" t="n">
        <v>540</v>
      </c>
      <c r="D41" s="151"/>
      <c r="E41" s="151"/>
      <c r="F41" s="151"/>
      <c r="G41" s="151"/>
      <c r="H41" s="152"/>
      <c r="I41" s="152"/>
    </row>
    <row r="42" customFormat="false" ht="15" hidden="false" customHeight="false" outlineLevel="0" collapsed="false">
      <c r="A42" s="153" t="s">
        <v>190</v>
      </c>
      <c r="B42" s="153" t="s">
        <v>191</v>
      </c>
      <c r="C42" s="154" t="n">
        <v>270</v>
      </c>
      <c r="D42" s="151"/>
      <c r="E42" s="151"/>
      <c r="F42" s="151"/>
      <c r="G42" s="151"/>
      <c r="H42" s="152"/>
      <c r="I42" s="152"/>
    </row>
    <row r="43" customFormat="false" ht="15" hidden="false" customHeight="false" outlineLevel="0" collapsed="false">
      <c r="A43" s="153" t="s">
        <v>192</v>
      </c>
      <c r="B43" s="153" t="s">
        <v>193</v>
      </c>
      <c r="C43" s="154" t="n">
        <v>690</v>
      </c>
      <c r="D43" s="151"/>
      <c r="E43" s="151"/>
      <c r="F43" s="151"/>
      <c r="G43" s="151"/>
      <c r="H43" s="152"/>
      <c r="I43" s="152"/>
    </row>
    <row r="44" customFormat="false" ht="15" hidden="false" customHeight="false" outlineLevel="0" collapsed="false">
      <c r="A44" s="153" t="s">
        <v>194</v>
      </c>
      <c r="B44" s="153" t="s">
        <v>195</v>
      </c>
      <c r="C44" s="154" t="n">
        <v>512.26</v>
      </c>
      <c r="D44" s="151"/>
      <c r="E44" s="151"/>
      <c r="F44" s="151"/>
      <c r="G44" s="151"/>
      <c r="H44" s="152"/>
      <c r="I44" s="152"/>
    </row>
    <row r="45" customFormat="false" ht="15" hidden="false" customHeight="false" outlineLevel="0" collapsed="false">
      <c r="A45" s="153" t="s">
        <v>196</v>
      </c>
      <c r="B45" s="153" t="s">
        <v>197</v>
      </c>
      <c r="C45" s="154" t="n">
        <v>13370</v>
      </c>
      <c r="D45" s="151"/>
      <c r="E45" s="151"/>
      <c r="F45" s="151"/>
      <c r="G45" s="151"/>
      <c r="H45" s="152"/>
      <c r="I45" s="152"/>
    </row>
    <row r="46" customFormat="false" ht="15" hidden="false" customHeight="false" outlineLevel="0" collapsed="false">
      <c r="A46" s="156" t="s">
        <v>198</v>
      </c>
      <c r="B46" s="156" t="s">
        <v>199</v>
      </c>
      <c r="C46" s="157" t="n">
        <v>416.2</v>
      </c>
      <c r="D46" s="151"/>
      <c r="E46" s="151"/>
      <c r="F46" s="151"/>
      <c r="G46" s="151"/>
      <c r="H46" s="152"/>
      <c r="I46" s="152"/>
    </row>
    <row r="47" customFormat="false" ht="15" hidden="false" customHeight="false" outlineLevel="0" collapsed="false">
      <c r="A47" s="156" t="s">
        <v>200</v>
      </c>
      <c r="B47" s="156" t="s">
        <v>201</v>
      </c>
      <c r="C47" s="157" t="n">
        <v>233.29</v>
      </c>
      <c r="D47" s="151"/>
      <c r="E47" s="151"/>
      <c r="F47" s="151"/>
      <c r="G47" s="151"/>
      <c r="H47" s="152"/>
      <c r="I47" s="152"/>
    </row>
    <row r="48" customFormat="false" ht="15" hidden="false" customHeight="false" outlineLevel="0" collapsed="false">
      <c r="A48" s="156" t="s">
        <v>202</v>
      </c>
      <c r="B48" s="156" t="s">
        <v>203</v>
      </c>
      <c r="C48" s="157" t="n">
        <v>200.72</v>
      </c>
      <c r="D48" s="151"/>
      <c r="E48" s="151"/>
      <c r="F48" s="151"/>
      <c r="G48" s="151"/>
      <c r="H48" s="152"/>
      <c r="I48" s="152"/>
    </row>
    <row r="49" customFormat="false" ht="15" hidden="false" customHeight="false" outlineLevel="0" collapsed="false">
      <c r="A49" s="156" t="s">
        <v>204</v>
      </c>
      <c r="B49" s="156" t="s">
        <v>205</v>
      </c>
      <c r="C49" s="157" t="n">
        <v>100</v>
      </c>
      <c r="D49" s="151"/>
      <c r="E49" s="151"/>
      <c r="F49" s="151"/>
      <c r="G49" s="151"/>
      <c r="H49" s="152"/>
      <c r="I49" s="152"/>
    </row>
    <row r="50" customFormat="false" ht="14.25" hidden="false" customHeight="false" outlineLevel="0" collapsed="false">
      <c r="A50" s="158"/>
      <c r="B50" s="158"/>
      <c r="C50" s="159"/>
      <c r="D50" s="151"/>
      <c r="E50" s="151"/>
      <c r="F50" s="151"/>
      <c r="G50" s="151"/>
      <c r="H50" s="152"/>
      <c r="I50" s="152"/>
    </row>
    <row r="51" customFormat="false" ht="14.25" hidden="false" customHeight="false" outlineLevel="0" collapsed="false">
      <c r="A51" s="158"/>
      <c r="B51" s="158"/>
      <c r="C51" s="159"/>
      <c r="D51" s="151"/>
      <c r="E51" s="151"/>
      <c r="F51" s="151"/>
      <c r="G51" s="151"/>
      <c r="H51" s="152"/>
      <c r="I51" s="152"/>
    </row>
    <row r="52" customFormat="false" ht="14.25" hidden="false" customHeight="false" outlineLevel="0" collapsed="false">
      <c r="A52" s="158"/>
      <c r="B52" s="158"/>
      <c r="C52" s="159"/>
      <c r="D52" s="151"/>
      <c r="E52" s="151"/>
      <c r="F52" s="151"/>
      <c r="G52" s="151"/>
      <c r="H52" s="152"/>
      <c r="I52" s="152"/>
    </row>
    <row r="53" customFormat="false" ht="14.25" hidden="false" customHeight="false" outlineLevel="0" collapsed="false">
      <c r="A53" s="158"/>
      <c r="B53" s="158"/>
      <c r="C53" s="159"/>
      <c r="D53" s="151"/>
      <c r="E53" s="151"/>
      <c r="F53" s="151"/>
      <c r="G53" s="151"/>
      <c r="H53" s="152"/>
      <c r="I53" s="152"/>
    </row>
    <row r="54" customFormat="false" ht="14.25" hidden="false" customHeight="false" outlineLevel="0" collapsed="false">
      <c r="A54" s="158"/>
      <c r="B54" s="158"/>
      <c r="C54" s="159"/>
      <c r="D54" s="151"/>
      <c r="E54" s="151"/>
      <c r="F54" s="151"/>
      <c r="G54" s="151"/>
      <c r="H54" s="152"/>
      <c r="I54" s="152"/>
    </row>
    <row r="55" customFormat="false" ht="14.25" hidden="false" customHeight="false" outlineLevel="0" collapsed="false">
      <c r="A55" s="158"/>
      <c r="B55" s="158"/>
      <c r="C55" s="159"/>
      <c r="D55" s="151"/>
      <c r="E55" s="151"/>
      <c r="F55" s="151"/>
      <c r="G55" s="151"/>
      <c r="H55" s="152"/>
      <c r="I55" s="152"/>
    </row>
    <row r="56" customFormat="false" ht="14.25" hidden="false" customHeight="false" outlineLevel="0" collapsed="false">
      <c r="A56" s="158"/>
      <c r="B56" s="158"/>
      <c r="C56" s="159"/>
      <c r="D56" s="151"/>
      <c r="E56" s="151"/>
      <c r="F56" s="151"/>
      <c r="G56" s="151"/>
      <c r="H56" s="152"/>
      <c r="I56" s="152"/>
    </row>
    <row r="57" customFormat="false" ht="14.25" hidden="false" customHeight="false" outlineLevel="0" collapsed="false">
      <c r="A57" s="158"/>
      <c r="B57" s="158"/>
      <c r="C57" s="159"/>
      <c r="D57" s="151"/>
      <c r="E57" s="151"/>
      <c r="F57" s="151"/>
      <c r="G57" s="151"/>
      <c r="H57" s="152"/>
      <c r="I57" s="152"/>
    </row>
    <row r="58" customFormat="false" ht="14.25" hidden="false" customHeight="false" outlineLevel="0" collapsed="false">
      <c r="A58" s="158"/>
      <c r="B58" s="158"/>
      <c r="C58" s="159"/>
      <c r="D58" s="151"/>
      <c r="E58" s="151"/>
      <c r="F58" s="151"/>
      <c r="G58" s="151"/>
      <c r="H58" s="152"/>
      <c r="I58" s="152"/>
    </row>
    <row r="59" customFormat="false" ht="14.25" hidden="false" customHeight="false" outlineLevel="0" collapsed="false">
      <c r="A59" s="158"/>
      <c r="B59" s="158"/>
      <c r="C59" s="159"/>
      <c r="D59" s="151"/>
      <c r="E59" s="151"/>
      <c r="F59" s="151"/>
      <c r="G59" s="151"/>
      <c r="H59" s="152"/>
      <c r="I59" s="152"/>
    </row>
    <row r="60" customFormat="false" ht="14.25" hidden="false" customHeight="false" outlineLevel="0" collapsed="false">
      <c r="A60" s="158"/>
      <c r="B60" s="158"/>
      <c r="C60" s="159"/>
      <c r="D60" s="151"/>
      <c r="E60" s="151"/>
      <c r="F60" s="151"/>
      <c r="G60" s="151"/>
      <c r="H60" s="152"/>
      <c r="I60" s="152"/>
    </row>
    <row r="61" customFormat="false" ht="14.25" hidden="false" customHeight="false" outlineLevel="0" collapsed="false">
      <c r="A61" s="158"/>
      <c r="B61" s="158"/>
      <c r="C61" s="159"/>
      <c r="D61" s="151"/>
      <c r="E61" s="151"/>
      <c r="F61" s="151"/>
      <c r="G61" s="151"/>
      <c r="H61" s="152"/>
      <c r="I61" s="152"/>
    </row>
    <row r="62" customFormat="false" ht="14.25" hidden="false" customHeight="false" outlineLevel="0" collapsed="false">
      <c r="A62" s="158"/>
      <c r="B62" s="158"/>
      <c r="C62" s="159"/>
      <c r="D62" s="151"/>
      <c r="E62" s="151"/>
      <c r="F62" s="151"/>
      <c r="G62" s="151"/>
      <c r="H62" s="152"/>
      <c r="I62" s="152"/>
    </row>
    <row r="63" customFormat="false" ht="14.25" hidden="false" customHeight="false" outlineLevel="0" collapsed="false">
      <c r="A63" s="158"/>
      <c r="B63" s="158"/>
      <c r="C63" s="159"/>
      <c r="D63" s="151"/>
      <c r="E63" s="151"/>
      <c r="F63" s="151"/>
      <c r="G63" s="151"/>
      <c r="H63" s="152"/>
      <c r="I63" s="152"/>
    </row>
    <row r="64" customFormat="false" ht="14.25" hidden="false" customHeight="false" outlineLevel="0" collapsed="false">
      <c r="A64" s="158"/>
      <c r="B64" s="158"/>
      <c r="C64" s="159"/>
      <c r="D64" s="151"/>
      <c r="E64" s="151"/>
      <c r="F64" s="151"/>
      <c r="G64" s="151"/>
      <c r="H64" s="152"/>
      <c r="I64" s="152"/>
    </row>
    <row r="65" customFormat="false" ht="14.25" hidden="false" customHeight="false" outlineLevel="0" collapsed="false">
      <c r="A65" s="158"/>
      <c r="B65" s="158"/>
      <c r="C65" s="159"/>
      <c r="D65" s="151"/>
      <c r="E65" s="151"/>
      <c r="F65" s="151"/>
      <c r="G65" s="151"/>
      <c r="H65" s="152"/>
      <c r="I65" s="152"/>
    </row>
    <row r="66" customFormat="false" ht="14.25" hidden="false" customHeight="false" outlineLevel="0" collapsed="false">
      <c r="A66" s="158"/>
      <c r="B66" s="158"/>
      <c r="C66" s="159"/>
      <c r="D66" s="151"/>
      <c r="E66" s="151"/>
      <c r="F66" s="151"/>
      <c r="G66" s="151"/>
      <c r="H66" s="152"/>
      <c r="I66" s="152"/>
    </row>
    <row r="67" customFormat="false" ht="14.25" hidden="false" customHeight="false" outlineLevel="0" collapsed="false">
      <c r="A67" s="160"/>
      <c r="B67" s="160"/>
      <c r="C67" s="161"/>
      <c r="D67" s="162"/>
      <c r="E67" s="162"/>
      <c r="F67" s="162"/>
      <c r="G67" s="162"/>
      <c r="H67" s="163"/>
      <c r="I67" s="163"/>
    </row>
    <row r="68" customFormat="false" ht="14.25" hidden="false" customHeight="false" outlineLevel="0" collapsed="false">
      <c r="A68" s="160"/>
      <c r="B68" s="160"/>
      <c r="C68" s="161"/>
      <c r="D68" s="162"/>
      <c r="E68" s="162"/>
      <c r="F68" s="162"/>
      <c r="G68" s="162"/>
      <c r="H68" s="163"/>
      <c r="I68" s="163"/>
    </row>
    <row r="69" customFormat="false" ht="14.25" hidden="false" customHeight="false" outlineLevel="0" collapsed="false">
      <c r="A69" s="160"/>
      <c r="B69" s="160"/>
      <c r="C69" s="161"/>
      <c r="D69" s="162"/>
      <c r="E69" s="162"/>
      <c r="F69" s="162"/>
      <c r="G69" s="162"/>
      <c r="H69" s="163"/>
      <c r="I69" s="163"/>
    </row>
    <row r="70" customFormat="false" ht="14.25" hidden="false" customHeight="false" outlineLevel="0" collapsed="false">
      <c r="A70" s="160"/>
      <c r="B70" s="160"/>
      <c r="C70" s="161"/>
      <c r="D70" s="162"/>
      <c r="E70" s="162"/>
      <c r="F70" s="162"/>
      <c r="G70" s="162"/>
      <c r="H70" s="163"/>
      <c r="I70" s="163"/>
    </row>
    <row r="71" customFormat="false" ht="14.25" hidden="false" customHeight="false" outlineLevel="0" collapsed="false">
      <c r="A71" s="160"/>
      <c r="B71" s="160"/>
      <c r="C71" s="161"/>
      <c r="D71" s="162"/>
      <c r="E71" s="162"/>
      <c r="F71" s="164"/>
      <c r="G71" s="162"/>
      <c r="H71" s="163"/>
      <c r="I71" s="165"/>
    </row>
    <row r="72" customFormat="false" ht="14.25" hidden="false" customHeight="false" outlineLevel="0" collapsed="false">
      <c r="A72" s="160"/>
      <c r="B72" s="160"/>
      <c r="C72" s="161"/>
      <c r="D72" s="162"/>
      <c r="E72" s="162"/>
      <c r="F72" s="162"/>
      <c r="G72" s="162"/>
      <c r="H72" s="163"/>
      <c r="I72" s="163"/>
    </row>
    <row r="73" customFormat="false" ht="14.25" hidden="false" customHeight="false" outlineLevel="0" collapsed="false">
      <c r="A73" s="160"/>
      <c r="B73" s="160"/>
      <c r="C73" s="161"/>
      <c r="D73" s="162"/>
      <c r="E73" s="162"/>
      <c r="F73" s="162"/>
      <c r="G73" s="162"/>
      <c r="H73" s="163"/>
      <c r="I73" s="163"/>
    </row>
    <row r="74" customFormat="false" ht="14.25" hidden="false" customHeight="false" outlineLevel="0" collapsed="false">
      <c r="A74" s="160"/>
      <c r="B74" s="160"/>
      <c r="C74" s="161"/>
      <c r="D74" s="162"/>
      <c r="E74" s="162"/>
      <c r="F74" s="164"/>
      <c r="G74" s="162"/>
      <c r="H74" s="163"/>
      <c r="I74" s="165"/>
    </row>
    <row r="75" customFormat="false" ht="14.25" hidden="false" customHeight="false" outlineLevel="0" collapsed="false">
      <c r="A75" s="160"/>
      <c r="B75" s="160"/>
      <c r="C75" s="161"/>
      <c r="D75" s="162"/>
      <c r="E75" s="162"/>
      <c r="F75" s="162"/>
      <c r="G75" s="162"/>
      <c r="H75" s="163"/>
      <c r="I75" s="163"/>
    </row>
    <row r="76" customFormat="false" ht="15" hidden="false" customHeight="false" outlineLevel="0" collapsed="false">
      <c r="A76" s="166"/>
      <c r="B76" s="166"/>
      <c r="C76" s="167"/>
      <c r="D76" s="166"/>
      <c r="E76" s="166"/>
      <c r="F76" s="166"/>
      <c r="G76" s="166"/>
      <c r="H76" s="168"/>
      <c r="I76" s="169"/>
    </row>
    <row r="77" customFormat="false" ht="19.5" hidden="false" customHeight="false" outlineLevel="0" collapsed="false">
      <c r="A77" s="170" t="s">
        <v>206</v>
      </c>
      <c r="B77" s="171"/>
      <c r="C77" s="172" t="n">
        <f aca="false">SUM(C9:C76)</f>
        <v>26376.36</v>
      </c>
      <c r="D77" s="171" t="n">
        <f aca="false">SUM(D9:D75)</f>
        <v>0</v>
      </c>
      <c r="E77" s="171" t="n">
        <f aca="false">SUM(E9:E75)</f>
        <v>0</v>
      </c>
      <c r="F77" s="171" t="n">
        <f aca="false">SUM(F9:F75)</f>
        <v>0</v>
      </c>
      <c r="G77" s="171" t="n">
        <f aca="false">SUM(G9:G75)</f>
        <v>0</v>
      </c>
      <c r="H77" s="171" t="n">
        <f aca="false">SUM(H9:H75)</f>
        <v>0</v>
      </c>
      <c r="I77" s="171" t="n">
        <f aca="false">SUM(I9:I75)</f>
        <v>0</v>
      </c>
    </row>
    <row r="78" customFormat="false" ht="15" hidden="false" customHeight="false" outlineLevel="0" collapsed="false"/>
  </sheetData>
  <mergeCells count="1">
    <mergeCell ref="A7:I7"/>
  </mergeCells>
  <printOptions headings="false" gridLines="false" gridLinesSet="true" horizontalCentered="true" verticalCentered="false"/>
  <pageMargins left="0" right="0" top="0.7875" bottom="0.590277777777778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F0"/>
    <pageSetUpPr fitToPage="false"/>
  </sheetPr>
  <dimension ref="A1:H65536"/>
  <sheetViews>
    <sheetView windowProtection="false" showFormulas="false" showGridLines="true" showRowColHeaders="true" showZeros="true" rightToLeft="false" tabSelected="true" showOutlineSymbols="true" defaultGridColor="true" view="pageBreakPreview" topLeftCell="A1" colorId="64" zoomScale="90" zoomScaleNormal="115" zoomScalePageLayoutView="90" workbookViewId="0">
      <selection pane="topLeft" activeCell="L16" activeCellId="0" sqref="L16"/>
    </sheetView>
  </sheetViews>
  <sheetFormatPr defaultRowHeight="15"/>
  <cols>
    <col collapsed="false" hidden="false" max="1" min="1" style="173" width="8.85714285714286"/>
    <col collapsed="false" hidden="false" max="2" min="2" style="173" width="13.4285714285714"/>
    <col collapsed="false" hidden="false" max="3" min="3" style="174" width="11.2857142857143"/>
    <col collapsed="false" hidden="false" max="4" min="4" style="173" width="102"/>
    <col collapsed="false" hidden="false" max="5" min="5" style="173" width="7.71428571428571"/>
    <col collapsed="false" hidden="false" max="6" min="6" style="175" width="12.5714285714286"/>
    <col collapsed="false" hidden="false" max="7" min="7" style="176" width="13.1377551020408"/>
    <col collapsed="false" hidden="false" max="8" min="8" style="177" width="15"/>
    <col collapsed="false" hidden="false" max="253" min="9" style="173" width="9.14285714285714"/>
    <col collapsed="false" hidden="false" max="254" min="254" style="173" width="7.4234693877551"/>
    <col collapsed="false" hidden="false" max="255" min="255" style="173" width="12.7091836734694"/>
    <col collapsed="false" hidden="false" max="256" min="256" style="173" width="11.2857142857143"/>
    <col collapsed="false" hidden="false" max="257" min="257" style="173" width="51.5765306122449"/>
    <col collapsed="false" hidden="false" max="259" min="258" style="173" width="7.56632653061225"/>
    <col collapsed="false" hidden="false" max="260" min="260" style="173" width="10.7091836734694"/>
    <col collapsed="false" hidden="false" max="261" min="261" style="173" width="13.7040816326531"/>
    <col collapsed="false" hidden="false" max="262" min="262" style="173" width="30.1377551020408"/>
    <col collapsed="false" hidden="false" max="263" min="263" style="173" width="11.8622448979592"/>
    <col collapsed="false" hidden="false" max="509" min="264" style="173" width="9.14285714285714"/>
    <col collapsed="false" hidden="false" max="510" min="510" style="173" width="7.4234693877551"/>
    <col collapsed="false" hidden="false" max="511" min="511" style="173" width="12.7091836734694"/>
    <col collapsed="false" hidden="false" max="512" min="512" style="173" width="11.2857142857143"/>
    <col collapsed="false" hidden="false" max="513" min="513" style="173" width="51.5765306122449"/>
    <col collapsed="false" hidden="false" max="515" min="514" style="173" width="7.56632653061225"/>
    <col collapsed="false" hidden="false" max="516" min="516" style="173" width="10.7091836734694"/>
    <col collapsed="false" hidden="false" max="517" min="517" style="173" width="13.7040816326531"/>
    <col collapsed="false" hidden="false" max="518" min="518" style="173" width="30.1377551020408"/>
    <col collapsed="false" hidden="false" max="519" min="519" style="173" width="11.8622448979592"/>
    <col collapsed="false" hidden="false" max="765" min="520" style="173" width="9.14285714285714"/>
    <col collapsed="false" hidden="false" max="766" min="766" style="173" width="7.4234693877551"/>
    <col collapsed="false" hidden="false" max="767" min="767" style="173" width="12.7091836734694"/>
    <col collapsed="false" hidden="false" max="768" min="768" style="173" width="11.2857142857143"/>
    <col collapsed="false" hidden="false" max="769" min="769" style="173" width="51.5765306122449"/>
    <col collapsed="false" hidden="false" max="771" min="770" style="173" width="7.56632653061225"/>
    <col collapsed="false" hidden="false" max="772" min="772" style="173" width="10.7091836734694"/>
    <col collapsed="false" hidden="false" max="773" min="773" style="173" width="13.7040816326531"/>
    <col collapsed="false" hidden="false" max="774" min="774" style="173" width="30.1377551020408"/>
    <col collapsed="false" hidden="false" max="775" min="775" style="173" width="11.8622448979592"/>
    <col collapsed="false" hidden="false" max="1021" min="776" style="173" width="9.14285714285714"/>
    <col collapsed="false" hidden="false" max="1022" min="1022" style="173" width="7.4234693877551"/>
    <col collapsed="false" hidden="false" max="1023" min="1023" style="173" width="12.7091836734694"/>
    <col collapsed="false" hidden="false" max="1025" min="1024" style="173" width="11.2857142857143"/>
  </cols>
  <sheetData>
    <row r="1" customFormat="false" ht="60.8" hidden="false" customHeight="true" outlineLevel="0" collapsed="false">
      <c r="A1" s="178"/>
      <c r="B1" s="178"/>
      <c r="C1" s="178"/>
      <c r="D1" s="178"/>
      <c r="E1" s="178"/>
      <c r="F1" s="178"/>
      <c r="G1" s="178"/>
      <c r="H1" s="178"/>
    </row>
    <row r="2" customFormat="false" ht="12.8" hidden="false" customHeight="true" outlineLevel="0" collapsed="false">
      <c r="A2" s="179" t="s">
        <v>207</v>
      </c>
      <c r="B2" s="179"/>
      <c r="C2" s="179"/>
      <c r="D2" s="179"/>
      <c r="E2" s="179"/>
      <c r="F2" s="179"/>
      <c r="G2" s="179"/>
      <c r="H2" s="179"/>
    </row>
    <row r="3" customFormat="false" ht="25.8" hidden="false" customHeight="true" outlineLevel="0" collapsed="false">
      <c r="A3" s="179" t="s">
        <v>208</v>
      </c>
      <c r="B3" s="179"/>
      <c r="C3" s="179"/>
      <c r="D3" s="179"/>
      <c r="E3" s="179"/>
      <c r="F3" s="179"/>
      <c r="G3" s="179"/>
      <c r="H3" s="179"/>
    </row>
    <row r="4" customFormat="false" ht="57.2" hidden="false" customHeight="true" outlineLevel="0" collapsed="false">
      <c r="A4" s="178" t="s">
        <v>209</v>
      </c>
      <c r="B4" s="178"/>
      <c r="C4" s="178"/>
      <c r="D4" s="178"/>
      <c r="E4" s="178"/>
      <c r="F4" s="178"/>
      <c r="G4" s="178"/>
      <c r="H4" s="178"/>
    </row>
    <row r="5" customFormat="false" ht="10.5" hidden="false" customHeight="true" outlineLevel="0" collapsed="false">
      <c r="A5" s="180"/>
      <c r="B5" s="180"/>
      <c r="C5" s="180"/>
      <c r="D5" s="180"/>
      <c r="E5" s="180"/>
      <c r="F5" s="180"/>
      <c r="G5" s="180"/>
      <c r="H5" s="180"/>
    </row>
    <row r="6" customFormat="false" ht="15" hidden="false" customHeight="true" outlineLevel="0" collapsed="false">
      <c r="A6" s="181" t="s">
        <v>210</v>
      </c>
      <c r="B6" s="181"/>
      <c r="C6" s="181"/>
      <c r="D6" s="181"/>
      <c r="E6" s="181"/>
      <c r="F6" s="181"/>
      <c r="G6" s="181"/>
      <c r="H6" s="181"/>
    </row>
    <row r="7" s="183" customFormat="true" ht="15" hidden="false" customHeight="true" outlineLevel="0" collapsed="false">
      <c r="A7" s="182" t="s">
        <v>211</v>
      </c>
      <c r="B7" s="182"/>
      <c r="C7" s="182"/>
      <c r="D7" s="182"/>
      <c r="E7" s="182"/>
      <c r="F7" s="182"/>
      <c r="G7" s="182"/>
      <c r="H7" s="182"/>
    </row>
    <row r="8" s="183" customFormat="true" ht="14.9" hidden="false" customHeight="false" outlineLevel="0" collapsed="false">
      <c r="A8" s="184" t="s">
        <v>212</v>
      </c>
      <c r="B8" s="184"/>
      <c r="C8" s="184"/>
      <c r="D8" s="184"/>
      <c r="E8" s="184"/>
      <c r="F8" s="184"/>
      <c r="G8" s="184"/>
      <c r="H8" s="184"/>
    </row>
    <row r="9" customFormat="false" ht="15.75" hidden="false" customHeight="false" outlineLevel="0" collapsed="false">
      <c r="A9" s="185"/>
      <c r="B9" s="186"/>
      <c r="C9" s="185"/>
      <c r="D9" s="185"/>
      <c r="E9" s="185"/>
      <c r="F9" s="185"/>
      <c r="G9" s="185"/>
      <c r="H9" s="185"/>
    </row>
    <row r="10" s="183" customFormat="true" ht="41.45" hidden="false" customHeight="false" outlineLevel="0" collapsed="false">
      <c r="A10" s="187" t="s">
        <v>75</v>
      </c>
      <c r="B10" s="187" t="s">
        <v>213</v>
      </c>
      <c r="C10" s="188" t="s">
        <v>214</v>
      </c>
      <c r="D10" s="187" t="s">
        <v>215</v>
      </c>
      <c r="E10" s="187" t="s">
        <v>216</v>
      </c>
      <c r="F10" s="189" t="s">
        <v>217</v>
      </c>
      <c r="G10" s="188" t="s">
        <v>218</v>
      </c>
      <c r="H10" s="188" t="s">
        <v>219</v>
      </c>
    </row>
    <row r="11" s="183" customFormat="true" ht="15" hidden="false" customHeight="false" outlineLevel="0" collapsed="false">
      <c r="A11" s="190"/>
      <c r="B11" s="190"/>
      <c r="C11" s="191"/>
      <c r="D11" s="190"/>
      <c r="E11" s="190"/>
      <c r="F11" s="192"/>
      <c r="G11" s="191"/>
      <c r="H11" s="191"/>
    </row>
    <row r="12" s="183" customFormat="true" ht="29.95" hidden="false" customHeight="false" outlineLevel="0" collapsed="false">
      <c r="A12" s="193" t="s">
        <v>220</v>
      </c>
      <c r="B12" s="194"/>
      <c r="C12" s="195"/>
      <c r="D12" s="196" t="s">
        <v>221</v>
      </c>
      <c r="E12" s="196"/>
      <c r="F12" s="197"/>
      <c r="G12" s="198"/>
      <c r="H12" s="199" t="n">
        <f aca="false">SUM(H13:H14)</f>
        <v>0</v>
      </c>
    </row>
    <row r="13" s="207" customFormat="true" ht="15" hidden="false" customHeight="false" outlineLevel="0" collapsed="false">
      <c r="A13" s="200" t="s">
        <v>222</v>
      </c>
      <c r="B13" s="201"/>
      <c r="C13" s="201"/>
      <c r="D13" s="202"/>
      <c r="E13" s="203"/>
      <c r="F13" s="204"/>
      <c r="G13" s="205"/>
      <c r="H13" s="206" t="n">
        <f aca="false">F13*G13</f>
        <v>0</v>
      </c>
    </row>
    <row r="14" s="209" customFormat="true" ht="15" hidden="false" customHeight="false" outlineLevel="0" collapsed="false">
      <c r="A14" s="208" t="s">
        <v>223</v>
      </c>
      <c r="B14" s="203"/>
      <c r="C14" s="203"/>
      <c r="D14" s="202"/>
      <c r="E14" s="203"/>
      <c r="F14" s="204"/>
      <c r="G14" s="205"/>
      <c r="H14" s="206" t="n">
        <f aca="false">F14*G14</f>
        <v>0</v>
      </c>
    </row>
    <row r="15" s="183" customFormat="true" ht="15.65" hidden="false" customHeight="false" outlineLevel="0" collapsed="false">
      <c r="A15" s="193" t="s">
        <v>224</v>
      </c>
      <c r="B15" s="194"/>
      <c r="C15" s="195"/>
      <c r="D15" s="196" t="s">
        <v>225</v>
      </c>
      <c r="E15" s="196"/>
      <c r="F15" s="197"/>
      <c r="G15" s="198"/>
      <c r="H15" s="199" t="n">
        <f aca="false">SUM(H16:H18)</f>
        <v>0</v>
      </c>
    </row>
    <row r="16" s="207" customFormat="true" ht="15" hidden="false" customHeight="false" outlineLevel="0" collapsed="false">
      <c r="A16" s="200" t="s">
        <v>226</v>
      </c>
      <c r="B16" s="201"/>
      <c r="C16" s="201"/>
      <c r="D16" s="202"/>
      <c r="E16" s="203"/>
      <c r="F16" s="210"/>
      <c r="G16" s="205"/>
      <c r="H16" s="206" t="n">
        <f aca="false">F16*G16</f>
        <v>0</v>
      </c>
    </row>
    <row r="17" s="207" customFormat="true" ht="15" hidden="false" customHeight="false" outlineLevel="0" collapsed="false">
      <c r="A17" s="200" t="s">
        <v>227</v>
      </c>
      <c r="B17" s="201"/>
      <c r="C17" s="201"/>
      <c r="D17" s="202"/>
      <c r="E17" s="203"/>
      <c r="F17" s="210"/>
      <c r="G17" s="205"/>
      <c r="H17" s="206" t="n">
        <f aca="false">F17*G17</f>
        <v>0</v>
      </c>
    </row>
    <row r="18" s="207" customFormat="true" ht="15" hidden="false" customHeight="false" outlineLevel="0" collapsed="false">
      <c r="A18" s="200" t="s">
        <v>228</v>
      </c>
      <c r="B18" s="201"/>
      <c r="C18" s="201"/>
      <c r="D18" s="202"/>
      <c r="E18" s="203"/>
      <c r="F18" s="210"/>
      <c r="G18" s="205"/>
      <c r="H18" s="206" t="n">
        <f aca="false">F18*G18</f>
        <v>0</v>
      </c>
    </row>
    <row r="19" s="183" customFormat="true" ht="15" hidden="false" customHeight="false" outlineLevel="0" collapsed="false">
      <c r="A19" s="193" t="s">
        <v>229</v>
      </c>
      <c r="B19" s="194"/>
      <c r="C19" s="195"/>
      <c r="D19" s="196" t="s">
        <v>230</v>
      </c>
      <c r="E19" s="196"/>
      <c r="F19" s="197"/>
      <c r="G19" s="198"/>
      <c r="H19" s="199" t="n">
        <f aca="false">SUM(H20:H22)</f>
        <v>0</v>
      </c>
    </row>
    <row r="20" s="207" customFormat="true" ht="15" hidden="false" customHeight="false" outlineLevel="0" collapsed="false">
      <c r="A20" s="208" t="s">
        <v>231</v>
      </c>
      <c r="B20" s="203"/>
      <c r="C20" s="203"/>
      <c r="D20" s="202"/>
      <c r="E20" s="203"/>
      <c r="F20" s="204"/>
      <c r="G20" s="205"/>
      <c r="H20" s="206" t="n">
        <f aca="false">F20*G20</f>
        <v>0</v>
      </c>
    </row>
    <row r="21" s="207" customFormat="true" ht="15" hidden="false" customHeight="false" outlineLevel="0" collapsed="false">
      <c r="A21" s="208" t="s">
        <v>232</v>
      </c>
      <c r="B21" s="203"/>
      <c r="C21" s="203"/>
      <c r="D21" s="202"/>
      <c r="E21" s="203"/>
      <c r="F21" s="204"/>
      <c r="G21" s="205"/>
      <c r="H21" s="206" t="n">
        <f aca="false">F21*G21</f>
        <v>0</v>
      </c>
    </row>
    <row r="22" s="207" customFormat="true" ht="15" hidden="false" customHeight="false" outlineLevel="0" collapsed="false">
      <c r="A22" s="200" t="s">
        <v>233</v>
      </c>
      <c r="B22" s="201"/>
      <c r="C22" s="201"/>
      <c r="D22" s="202"/>
      <c r="E22" s="203"/>
      <c r="F22" s="210"/>
      <c r="G22" s="205"/>
      <c r="H22" s="206" t="n">
        <f aca="false">F22*G22</f>
        <v>0</v>
      </c>
    </row>
    <row r="23" s="183" customFormat="true" ht="15" hidden="false" customHeight="false" outlineLevel="0" collapsed="false">
      <c r="A23" s="211"/>
      <c r="B23" s="211"/>
      <c r="C23" s="212"/>
      <c r="D23" s="211"/>
      <c r="E23" s="211"/>
      <c r="F23" s="213"/>
      <c r="G23" s="214"/>
      <c r="H23" s="215"/>
    </row>
    <row r="24" s="218" customFormat="true" ht="17.35" hidden="false" customHeight="false" outlineLevel="0" collapsed="false">
      <c r="A24" s="216" t="s">
        <v>234</v>
      </c>
      <c r="B24" s="216"/>
      <c r="C24" s="216"/>
      <c r="D24" s="216"/>
      <c r="E24" s="216"/>
      <c r="F24" s="216"/>
      <c r="G24" s="216"/>
      <c r="H24" s="217" t="n">
        <f aca="false">SUM(H12,H15,H19)</f>
        <v>0</v>
      </c>
    </row>
    <row r="25" s="183" customFormat="true" ht="17.35" hidden="false" customHeight="false" outlineLevel="0" collapsed="false">
      <c r="A25" s="219" t="s">
        <v>235</v>
      </c>
      <c r="B25" s="219"/>
      <c r="C25" s="219"/>
      <c r="D25" s="219"/>
      <c r="E25" s="219"/>
      <c r="F25" s="219"/>
      <c r="G25" s="219"/>
      <c r="H25" s="220" t="n">
        <v>0</v>
      </c>
    </row>
    <row r="26" s="183" customFormat="true" ht="17.35" hidden="false" customHeight="false" outlineLevel="0" collapsed="false">
      <c r="A26" s="216" t="s">
        <v>236</v>
      </c>
      <c r="B26" s="216"/>
      <c r="C26" s="216"/>
      <c r="D26" s="216"/>
      <c r="E26" s="216"/>
      <c r="F26" s="216"/>
      <c r="G26" s="216"/>
      <c r="H26" s="220" t="n">
        <v>0</v>
      </c>
    </row>
    <row r="27" s="183" customFormat="true" ht="18.55" hidden="false" customHeight="false" outlineLevel="0" collapsed="false">
      <c r="A27" s="216" t="s">
        <v>237</v>
      </c>
      <c r="B27" s="216"/>
      <c r="C27" s="216"/>
      <c r="D27" s="216"/>
      <c r="E27" s="216"/>
      <c r="F27" s="216"/>
      <c r="G27" s="216"/>
      <c r="H27" s="221" t="n">
        <f aca="false">H24*(1+H25)*(1-H26)</f>
        <v>0</v>
      </c>
    </row>
    <row r="28" customFormat="false" ht="13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1">
    <mergeCell ref="A1:H1"/>
    <mergeCell ref="A2:H2"/>
    <mergeCell ref="A3:H3"/>
    <mergeCell ref="A4:H4"/>
    <mergeCell ref="A6:H6"/>
    <mergeCell ref="A7:H7"/>
    <mergeCell ref="A8:H8"/>
    <mergeCell ref="A24:G24"/>
    <mergeCell ref="A25:G25"/>
    <mergeCell ref="A26:G26"/>
    <mergeCell ref="A27:G27"/>
  </mergeCells>
  <printOptions headings="false" gridLines="false" gridLinesSet="true" horizontalCentered="true" verticalCentered="false"/>
  <pageMargins left="0.39375" right="0" top="0.7875" bottom="0.196527777777778" header="0.511805555555555" footer="0.511805555555555"/>
  <pageSetup paperSize="9" scale="5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2:P65536"/>
  <sheetViews>
    <sheetView windowProtection="false" showFormulas="false" showGridLines="true" showRowColHeaders="true" showZeros="true" rightToLeft="false" tabSelected="false" showOutlineSymbols="true" defaultGridColor="true" view="pageBreakPreview" topLeftCell="A1" colorId="64" zoomScale="90" zoomScaleNormal="70" zoomScalePageLayoutView="90" workbookViewId="0">
      <selection pane="topLeft" activeCell="K14" activeCellId="0" sqref="K14"/>
    </sheetView>
  </sheetViews>
  <sheetFormatPr defaultRowHeight="15.75"/>
  <cols>
    <col collapsed="false" hidden="false" max="1" min="1" style="222" width="9.14285714285714"/>
    <col collapsed="false" hidden="false" max="2" min="2" style="222" width="18.4234693877551"/>
    <col collapsed="false" hidden="false" max="3" min="3" style="222" width="37.2857142857143"/>
    <col collapsed="false" hidden="false" max="9" min="4" style="222" width="13.2857142857143"/>
    <col collapsed="false" hidden="false" max="10" min="10" style="222" width="14.280612244898"/>
    <col collapsed="false" hidden="false" max="11" min="11" style="222" width="18.2857142857143"/>
    <col collapsed="false" hidden="false" max="12" min="12" style="222" width="21.4285714285714"/>
    <col collapsed="false" hidden="false" max="13" min="13" style="222" width="24.2908163265306"/>
    <col collapsed="false" hidden="false" max="14" min="14" style="222" width="22.0051020408163"/>
    <col collapsed="false" hidden="false" max="15" min="15" style="222" width="27"/>
    <col collapsed="false" hidden="false" max="257" min="16" style="222" width="9.14285714285714"/>
    <col collapsed="false" hidden="false" max="258" min="258" style="222" width="18.4234693877551"/>
    <col collapsed="false" hidden="false" max="259" min="259" style="222" width="37.2857142857143"/>
    <col collapsed="false" hidden="false" max="265" min="260" style="222" width="13.2857142857143"/>
    <col collapsed="false" hidden="false" max="266" min="266" style="222" width="14.280612244898"/>
    <col collapsed="false" hidden="false" max="267" min="267" style="222" width="18.2857142857143"/>
    <col collapsed="false" hidden="false" max="268" min="268" style="222" width="21.4285714285714"/>
    <col collapsed="false" hidden="false" max="269" min="269" style="222" width="24.2908163265306"/>
    <col collapsed="false" hidden="false" max="270" min="270" style="222" width="22.0051020408163"/>
    <col collapsed="false" hidden="false" max="271" min="271" style="222" width="27"/>
    <col collapsed="false" hidden="false" max="513" min="272" style="222" width="9.14285714285714"/>
    <col collapsed="false" hidden="false" max="514" min="514" style="222" width="18.4234693877551"/>
    <col collapsed="false" hidden="false" max="515" min="515" style="222" width="37.2857142857143"/>
    <col collapsed="false" hidden="false" max="521" min="516" style="222" width="13.2857142857143"/>
    <col collapsed="false" hidden="false" max="522" min="522" style="222" width="14.280612244898"/>
    <col collapsed="false" hidden="false" max="523" min="523" style="222" width="18.2857142857143"/>
    <col collapsed="false" hidden="false" max="524" min="524" style="222" width="21.4285714285714"/>
    <col collapsed="false" hidden="false" max="525" min="525" style="222" width="24.2908163265306"/>
    <col collapsed="false" hidden="false" max="526" min="526" style="222" width="22.0051020408163"/>
    <col collapsed="false" hidden="false" max="527" min="527" style="222" width="27"/>
    <col collapsed="false" hidden="false" max="769" min="528" style="222" width="9.14285714285714"/>
    <col collapsed="false" hidden="false" max="770" min="770" style="222" width="18.4234693877551"/>
    <col collapsed="false" hidden="false" max="771" min="771" style="222" width="37.2857142857143"/>
    <col collapsed="false" hidden="false" max="777" min="772" style="222" width="13.2857142857143"/>
    <col collapsed="false" hidden="false" max="778" min="778" style="222" width="14.280612244898"/>
    <col collapsed="false" hidden="false" max="779" min="779" style="222" width="18.2857142857143"/>
    <col collapsed="false" hidden="false" max="780" min="780" style="222" width="21.4285714285714"/>
    <col collapsed="false" hidden="false" max="781" min="781" style="222" width="24.2908163265306"/>
    <col collapsed="false" hidden="false" max="782" min="782" style="222" width="22.0051020408163"/>
    <col collapsed="false" hidden="false" max="783" min="783" style="222" width="27"/>
    <col collapsed="false" hidden="false" max="1025" min="784" style="222" width="9.14285714285714"/>
  </cols>
  <sheetData>
    <row r="2" customFormat="false" ht="15.75" hidden="false" customHeight="false" outlineLevel="0" collapsed="false">
      <c r="D2" s="223" t="s">
        <v>238</v>
      </c>
      <c r="E2" s="223"/>
      <c r="F2" s="223"/>
      <c r="G2" s="223"/>
      <c r="H2" s="223"/>
      <c r="I2" s="224" t="s">
        <v>239</v>
      </c>
      <c r="J2" s="224"/>
      <c r="K2" s="224"/>
      <c r="L2" s="224"/>
      <c r="M2" s="224"/>
      <c r="N2" s="223" t="s">
        <v>240</v>
      </c>
      <c r="O2" s="223" t="s">
        <v>241</v>
      </c>
      <c r="P2" s="223" t="s">
        <v>242</v>
      </c>
    </row>
    <row r="3" customFormat="false" ht="15.75" hidden="false" customHeight="false" outlineLevel="0" collapsed="false">
      <c r="C3" s="225" t="s">
        <v>243</v>
      </c>
      <c r="D3" s="226" t="s">
        <v>244</v>
      </c>
      <c r="E3" s="227" t="s">
        <v>245</v>
      </c>
      <c r="F3" s="227" t="s">
        <v>246</v>
      </c>
      <c r="G3" s="227" t="s">
        <v>247</v>
      </c>
      <c r="H3" s="228" t="s">
        <v>248</v>
      </c>
      <c r="I3" s="226" t="s">
        <v>244</v>
      </c>
      <c r="J3" s="227" t="s">
        <v>245</v>
      </c>
      <c r="K3" s="227" t="s">
        <v>246</v>
      </c>
      <c r="L3" s="227" t="s">
        <v>247</v>
      </c>
      <c r="M3" s="228" t="s">
        <v>248</v>
      </c>
      <c r="N3" s="223"/>
      <c r="O3" s="223"/>
      <c r="P3" s="223"/>
    </row>
    <row r="4" customFormat="false" ht="15" hidden="false" customHeight="false" outlineLevel="0" collapsed="false">
      <c r="B4" s="222" t="s">
        <v>249</v>
      </c>
      <c r="C4" s="229"/>
      <c r="D4" s="222" t="n">
        <f aca="false" t="array" ref="D4:H4">TRUNC(($C4-((10^{15,12,9,6,3})*INT($C4/(10^{15,12,9,6,3}))))/10^{12,9,6,3,0})</f>
        <v>0</v>
      </c>
      <c r="E4" s="222" t="n">
        <v>0</v>
      </c>
      <c r="F4" s="222" t="n">
        <v>0</v>
      </c>
      <c r="G4" s="222" t="n">
        <v>0</v>
      </c>
      <c r="H4" s="222" t="n">
        <v>0</v>
      </c>
      <c r="I4" s="222" t="str">
        <f aca="false">IF($C4&lt;10^15,"",IF(OR(D4=1,AND(D4&gt;=100,MOD(D4,100)=0)),IF(TRUNC(($C4-(10^12*INT($C4/(10^12)))))=0,_e_,_sp_),IF(D4&lt;100,"",_sp_)))&amp;IF(D4=1,INDEX(Sng,1,5),IF(D4&lt;100,"",IF(D4=100,OCem,INDEX(Cem,1,TRUNC(D4/100)))))&amp;IF(MOD(D4,100)=0,"",IF(D4=1,"",IF(OR(MOD(D4,100)&gt;=20,MOD(D4,100)=10),IF(OR(D4&gt;100,AND($C4&gt;10^15,TRUNC(($C4-(10^12*INT($C4/(10^12)))))=0)),_e_,IF($C4&gt;10^15,_sp_,"")),"")))&amp;IF(MOD(D4,100)=0,"",IF(D4=1,"",IF(OR(MOD(D4,100)&gt;=20,MOD(D4,100)=10),INDEX(Dez,1,TRUNC(MOD(D4,100)/10)),"")))&amp;IF(MOD(D4,100)=0,"",IF(D4=1,"",IF(MOD(MOD(D4,100),10)&lt;&gt;0,IF(OR(D4&gt;20,AND($C4&gt;10^15,TRUNC(($C4-(10^12*INT($C4/(10^12)))))=0)),_e_,IF($C4&gt;10^15,_sp_,"")),"")))&amp;IF(D4=0,"",IF(D4=1,"",IF(MOD(MOD(D4,100),10)=0,"",IF(MOD(D4,100)&lt;20,INDEX(Sml,1,MOD(D4,100)),INDEX(Sml,1,MOD(MOD(D4,100),10)))))) &amp; IF(D4&lt;=1,"",INDEX(Plu,1,5))</f>
        <v/>
      </c>
      <c r="J4" s="222" t="str">
        <f aca="false">IF($C4&lt;10^12,"",IF(OR(E4=1,AND(E4&gt;=100,MOD(E4,100)=0)),IF(TRUNC(($C4-(10^9*INT($C4/(10^9)))))=0,_e_,_sp_),IF(E4&lt;100,"",_sp_)))&amp;IF(E4=1,INDEX(Sng,1,4),IF(E4&lt;100,"",IF(E4=100,OCem,INDEX(Cem,1,TRUNC(E4/100)))))&amp;IF(MOD(E4,100)=0,"",IF(E4=1,"",IF(OR(MOD(E4,100)&gt;=20,MOD(E4,100)=10),IF(OR(E4&gt;100,AND($C4&gt;10^12,TRUNC(($C4-(10^9*INT($C4/(10^9)))))=0)),_e_,IF($C4&gt;10^12,_sp_,"")),"")))&amp;IF(MOD(E4,100)=0,"",IF(E4=1,"",IF(OR(MOD(E4,100)&gt;=20,MOD(E4,100)=10),INDEX(Dez,1,TRUNC(MOD(E4,100)/10)),"")))&amp;IF(MOD(E4,100)=0,"",IF(E4=1,"",IF(MOD(MOD(E4,100),10)&lt;&gt;0,IF(OR(E4&gt;20,AND($C4&gt;10^12,TRUNC(($C4-(10^9*INT($C4/(10^9)))))=0)),_e_,IF($C4&gt;10^12,_sp_,"")),"")))&amp;IF(E4=0,"",IF(E4=1,"",IF(MOD(MOD(E4,100),10)=0,"",IF(MOD(E4,100)&lt;20,INDEX(Sml,1,MOD(E4,100)),INDEX(Sml,1,MOD(MOD(E4,100),10)))))) &amp; IF(E4&lt;=1,"",INDEX(Plu,1,4))</f>
        <v/>
      </c>
      <c r="K4" s="222" t="str">
        <f aca="false">IF($C4&lt;10^9,"",IF(OR(F4=1,AND(F4&gt;=100,MOD(F4,100)=0)),IF(TRUNC(($C4-(10^6*INT($C4/(10^6)))))=0,_e_,_sp_),IF(F4&lt;100,"",_sp_)))&amp;IF(F4=1,INDEX(Sng,1,3),IF(F4&lt;100,"",IF(F4=100,OCem,INDEX(Cem,1,TRUNC(F4/100)))))&amp;IF(MOD(F4,100)=0,"",IF(F4=1,"",IF(OR(MOD(F4,100)&gt;=20,MOD(F4,100)=10),IF(OR(F4&gt;100,AND($C4&gt;10^9,TRUNC(($C4-(10^6*INT($C4/(10^6)))))=0)),_e_,IF($C4&gt;10^9,_sp_,"")),"")))&amp;IF(MOD(F4,100)=0,"",IF(F4=1,"",IF(OR(MOD(F4,100)&gt;=20,MOD(F4,100)=10),INDEX(Dez,1,TRUNC(MOD(F4,100)/10)),"")))&amp;IF(MOD(F4,100)=0,"",IF(F4=1,"",IF(MOD(MOD(F4,100),10)&lt;&gt;0,IF(OR(F4&gt;20,AND($C4&gt;10^9,TRUNC(($C4-(10^6*INT($C4/(10^6)))))=0)),_e_,IF($C4&gt;10^9,_sp_,"")),"")))&amp;IF(F4=0,"",IF(F4=1,"",IF(MOD(MOD(F4,100),10)=0,"",IF(MOD(F4,100)&lt;20,INDEX(Sml,1,MOD(F4,100)),INDEX(Sml,1,MOD(MOD(F4,100),10)))))) &amp; IF(F4&lt;=1,"",INDEX(Plu,1,3))</f>
        <v/>
      </c>
      <c r="L4" s="222" t="str">
        <f aca="false">IF($C4&lt;10^6,"",IF(OR(G4=1,AND(G4&gt;=100,MOD(G4,100)=0)),IF(TRUNC(($C4-(10^3*INT($C4/(10^3)))))=0,_e_,_sp_),IF(G4&lt;100,"",_sp_)))&amp;IF(G4=1,INDEX(Sng,1,2),IF(G4&lt;100,"",IF(G4=100,OCem,INDEX(Cem,1,TRUNC(G4/100)))))&amp;IF(MOD(G4,100)=0,"",IF(G4=1,"",IF(OR(MOD(G4,100)&gt;=20,MOD(G4,100)=10),IF(OR(G4&gt;100,AND($C4&gt;10^6,TRUNC(($C4-(10^3*INT($C4/(10^3)))))=0)),_e_,IF($C4&gt;10^6,_sp_,"")),"")))&amp;IF(MOD(G4,100)=0,"",IF(G4=1,"",IF(OR(MOD(G4,100)&gt;=20,MOD(G4,100)=10),INDEX(Dez,1,TRUNC(MOD(G4,100)/10)),"")))&amp;IF(MOD(G4,100)=0,"",IF(G4=1,"",IF(MOD(MOD(G4,100),10)&lt;&gt;0,IF(OR(G4&gt;20,AND($C4&gt;10^6,TRUNC(($C4-(10^3*INT($C4/(10^3)))))=0)),_e_,IF($C4&gt;10^6,_sp_,"")),"")))&amp;IF(G4=0,"",IF(G4=1,"",IF(MOD(MOD(G4,100),10)=0,"",IF(MOD(G4,100)&lt;20,INDEX(Sml,1,MOD(G4,100)),INDEX(Sml,1,MOD(MOD(G4,100),10)))))) &amp; IF(G4&lt;=1,"",INDEX(Plu,1,2))</f>
        <v/>
      </c>
      <c r="M4" s="222" t="str">
        <f aca="false">IF($C4&lt;10^3,"",IF(OR(H4=1,AND(H4&gt;=100,MOD(H4,100)=0)),IF(TRUNC(($C4-(10^0*INT($C4/(10^0)))))=0,_e_,_sp_),IF(H4&lt;100,"",_sp_)))&amp;IF(H4=1,INDEX(Sng,1,1),IF(H4&lt;100,"",IF(H4=100,OCem,INDEX(Cem,1,TRUNC(H4/100)))))&amp;IF(MOD(H4,100)=0,"",IF(H4=1,"",IF(OR(MOD(H4,100)&gt;=20,MOD(H4,100)=10),IF(OR(H4&gt;100,AND($C4&gt;10^3,TRUNC(($C4-(10^0*INT($C4/(10^0)))))=0)),_e_,IF($C4&gt;10^3,_sp_,"")),"")))&amp;IF(MOD(H4,100)=0,"",IF(H4=1,"",IF(OR(MOD(H4,100)&gt;=20,MOD(H4,100)=10),INDEX(Dez,1,TRUNC(MOD(H4,100)/10)),"")))&amp;IF(MOD(H4,100)=0,"",IF(H4=1,"",IF(MOD(MOD(H4,100),10)&lt;&gt;0,IF(OR(H4&gt;20,AND($C4&gt;10^3,TRUNC(($C4-(10^0*INT($C4/(10^0)))))=0)),_e_,IF($C4&gt;10^3,_sp_,"")),"")))&amp;IF(H4=0,"",IF(H4=1,"",IF(MOD(MOD(H4,100),10)=0,"",IF(MOD(H4,100)&lt;20,INDEX(Sml,1,MOD(H4,100)),INDEX(Sml,1,MOD(MOD(H4,100),10)))))) &amp; IF(H4&lt;=1,"",INDEX(Plu,1,1))</f>
        <v/>
      </c>
      <c r="N4" s="222" t="str">
        <f aca="false">IF($C4&lt;1,"",IF(TRUNC($C4)=1," real",IF(AND($C4&gt;=10^6,TRUNC($C4-10^6*INT($C4/10^6))=0)," de","") &amp; " reais"))</f>
        <v/>
      </c>
      <c r="O4" s="222" t="str">
        <f aca="false">IF((ROUND($C4-TRUNC($C4),2)*100)=0,"",IF($C4&gt;=1,_e_,"") &amp; IF((ROUND($C4-TRUNC($C4),2)*100)=1,"um centavo",IF((ROUND($C4-TRUNC($C4),2)*100)&gt;=20,INDEX(Dez,1,TRUNC((ROUND($C4-TRUNC($C4),2)*100)/10)) &amp; IF(MOD((ROUND($C4-TRUNC($C4),2)*100),10)&lt;&gt;0,_e_ &amp; INDEX(Sml,1,MOD((ROUND($C4-TRUNC($C4),2)*100),10)),""),INDEX(Sml,1,(ROUND($C4-TRUNC($C4),2)*100))) &amp; " centavos"))</f>
        <v/>
      </c>
      <c r="P4" s="222" t="str">
        <f aca="false">I4&amp;J4&amp;K4&amp;L4&amp;M4&amp;N4&amp;O4</f>
        <v/>
      </c>
    </row>
    <row r="5" customFormat="false" ht="15" hidden="false" customHeight="false" outlineLevel="0" collapsed="false">
      <c r="B5" s="222" t="s">
        <v>249</v>
      </c>
      <c r="C5" s="229"/>
      <c r="D5" s="222" t="n">
        <f aca="false" t="array" ref="D5:H5">TRUNC(($C5-((10^{15,12,9,6,3})*INT($C5/(10^{15,12,9,6,3}))))/10^{12,9,6,3,0})</f>
        <v>0</v>
      </c>
      <c r="E5" s="222" t="n">
        <v>0</v>
      </c>
      <c r="F5" s="222" t="n">
        <v>0</v>
      </c>
      <c r="G5" s="222" t="n">
        <v>0</v>
      </c>
      <c r="H5" s="222" t="n">
        <v>0</v>
      </c>
      <c r="I5" s="222" t="str">
        <f aca="false">IF($C5&lt;10^15,"",IF(OR(D5=1,AND(D5&gt;=100,MOD(D5,100)=0)),IF(TRUNC(($C5-(10^12*INT($C5/(10^12)))))=0,_e_,_sp_),IF(D5&lt;100,"",_sp_)))&amp;IF(D5=1,INDEX(Sng,1,5),IF(D5&lt;100,"",IF(D5=100,OCem,INDEX(Cem,1,TRUNC(D5/100)))))&amp;IF(MOD(D5,100)=0,"",IF(D5=1,"",IF(OR(MOD(D5,100)&gt;=20,MOD(D5,100)=10),IF(OR(D5&gt;100,AND($C5&gt;10^15,TRUNC(($C5-(10^12*INT($C5/(10^12)))))=0)),_e_,IF($C5&gt;10^15,_sp_,"")),"")))&amp;IF(MOD(D5,100)=0,"",IF(D5=1,"",IF(OR(MOD(D5,100)&gt;=20,MOD(D5,100)=10),INDEX(Dez,1,TRUNC(MOD(D5,100)/10)),"")))&amp;IF(MOD(D5,100)=0,"",IF(D5=1,"",IF(MOD(MOD(D5,100),10)&lt;&gt;0,IF(OR(D5&gt;20,AND($C5&gt;10^15,TRUNC(($C5-(10^12*INT($C5/(10^12)))))=0)),_e_,IF($C5&gt;10^15,_sp_,"")),"")))&amp;IF(D5=0,"",IF(D5=1,"",IF(MOD(MOD(D5,100),10)=0,"",IF(MOD(D5,100)&lt;20,INDEX(Sml,1,MOD(D5,100)),INDEX(Sml,1,MOD(MOD(D5,100),10)))))) &amp; IF(D5&lt;=1,"",INDEX(Plu,1,5))</f>
        <v/>
      </c>
      <c r="J5" s="222" t="str">
        <f aca="false">IF($C5&lt;10^12,"",IF(OR(E5=1,AND(E5&gt;=100,MOD(E5,100)=0)),IF(TRUNC(($C5-(10^9*INT($C5/(10^9)))))=0,_e_,_sp_),IF(E5&lt;100,"",_sp_)))&amp;IF(E5=1,INDEX(Sng,1,4),IF(E5&lt;100,"",IF(E5=100,OCem,INDEX(Cem,1,TRUNC(E5/100)))))&amp;IF(MOD(E5,100)=0,"",IF(E5=1,"",IF(OR(MOD(E5,100)&gt;=20,MOD(E5,100)=10),IF(OR(E5&gt;100,AND($C5&gt;10^12,TRUNC(($C5-(10^9*INT($C5/(10^9)))))=0)),_e_,IF($C5&gt;10^12,_sp_,"")),"")))&amp;IF(MOD(E5,100)=0,"",IF(E5=1,"",IF(OR(MOD(E5,100)&gt;=20,MOD(E5,100)=10),INDEX(Dez,1,TRUNC(MOD(E5,100)/10)),"")))&amp;IF(MOD(E5,100)=0,"",IF(E5=1,"",IF(MOD(MOD(E5,100),10)&lt;&gt;0,IF(OR(E5&gt;20,AND($C5&gt;10^12,TRUNC(($C5-(10^9*INT($C5/(10^9)))))=0)),_e_,IF($C5&gt;10^12,_sp_,"")),"")))&amp;IF(E5=0,"",IF(E5=1,"",IF(MOD(MOD(E5,100),10)=0,"",IF(MOD(E5,100)&lt;20,INDEX(Sml,1,MOD(E5,100)),INDEX(Sml,1,MOD(MOD(E5,100),10)))))) &amp; IF(E5&lt;=1,"",INDEX(Plu,1,4))</f>
        <v/>
      </c>
      <c r="K5" s="222" t="str">
        <f aca="false">IF($C5&lt;10^9,"",IF(OR(F5=1,AND(F5&gt;=100,MOD(F5,100)=0)),IF(TRUNC(($C5-(10^6*INT($C5/(10^6)))))=0,_e_,_sp_),IF(F5&lt;100,"",_sp_)))&amp;IF(F5=1,INDEX(Sng,1,3),IF(F5&lt;100,"",IF(F5=100,OCem,INDEX(Cem,1,TRUNC(F5/100)))))&amp;IF(MOD(F5,100)=0,"",IF(F5=1,"",IF(OR(MOD(F5,100)&gt;=20,MOD(F5,100)=10),IF(OR(F5&gt;100,AND($C5&gt;10^9,TRUNC(($C5-(10^6*INT($C5/(10^6)))))=0)),_e_,IF($C5&gt;10^9,_sp_,"")),"")))&amp;IF(MOD(F5,100)=0,"",IF(F5=1,"",IF(OR(MOD(F5,100)&gt;=20,MOD(F5,100)=10),INDEX(Dez,1,TRUNC(MOD(F5,100)/10)),"")))&amp;IF(MOD(F5,100)=0,"",IF(F5=1,"",IF(MOD(MOD(F5,100),10)&lt;&gt;0,IF(OR(F5&gt;20,AND($C5&gt;10^9,TRUNC(($C5-(10^6*INT($C5/(10^6)))))=0)),_e_,IF($C5&gt;10^9,_sp_,"")),"")))&amp;IF(F5=0,"",IF(F5=1,"",IF(MOD(MOD(F5,100),10)=0,"",IF(MOD(F5,100)&lt;20,INDEX(Sml,1,MOD(F5,100)),INDEX(Sml,1,MOD(MOD(F5,100),10)))))) &amp; IF(F5&lt;=1,"",INDEX(Plu,1,3))</f>
        <v/>
      </c>
      <c r="L5" s="222" t="str">
        <f aca="false">IF($C5&lt;10^6,"",IF(OR(G5=1,AND(G5&gt;=100,MOD(G5,100)=0)),IF(TRUNC(($C5-(10^3*INT($C5/(10^3)))))=0,_e_,_sp_),IF(G5&lt;100,"",_sp_)))&amp;IF(G5=1,INDEX(Sng,1,2),IF(G5&lt;100,"",IF(G5=100,OCem,INDEX(Cem,1,TRUNC(G5/100)))))&amp;IF(MOD(G5,100)=0,"",IF(G5=1,"",IF(OR(MOD(G5,100)&gt;=20,MOD(G5,100)=10),IF(OR(G5&gt;100,AND($C5&gt;10^6,TRUNC(($C5-(10^3*INT($C5/(10^3)))))=0)),_e_,IF($C5&gt;10^6,_sp_,"")),"")))&amp;IF(MOD(G5,100)=0,"",IF(G5=1,"",IF(OR(MOD(G5,100)&gt;=20,MOD(G5,100)=10),INDEX(Dez,1,TRUNC(MOD(G5,100)/10)),"")))&amp;IF(MOD(G5,100)=0,"",IF(G5=1,"",IF(MOD(MOD(G5,100),10)&lt;&gt;0,IF(OR(G5&gt;20,AND($C5&gt;10^6,TRUNC(($C5-(10^3*INT($C5/(10^3)))))=0)),_e_,IF($C5&gt;10^6,_sp_,"")),"")))&amp;IF(G5=0,"",IF(G5=1,"",IF(MOD(MOD(G5,100),10)=0,"",IF(MOD(G5,100)&lt;20,INDEX(Sml,1,MOD(G5,100)),INDEX(Sml,1,MOD(MOD(G5,100),10)))))) &amp; IF(G5&lt;=1,"",INDEX(Plu,1,2))</f>
        <v/>
      </c>
      <c r="M5" s="222" t="str">
        <f aca="false">IF($C5&lt;10^3,"",IF(OR(H5=1,AND(H5&gt;=100,MOD(H5,100)=0)),IF(TRUNC(($C5-(10^0*INT($C5/(10^0)))))=0,_e_,_sp_),IF(H5&lt;100,"",_sp_)))&amp;IF(H5=1,INDEX(Sng,1,1),IF(H5&lt;100,"",IF(H5=100,OCem,INDEX(Cem,1,TRUNC(H5/100)))))&amp;IF(MOD(H5,100)=0,"",IF(H5=1,"",IF(OR(MOD(H5,100)&gt;=20,MOD(H5,100)=10),IF(OR(H5&gt;100,AND($C5&gt;10^3,TRUNC(($C5-(10^0*INT($C5/(10^0)))))=0)),_e_,IF($C5&gt;10^3,_sp_,"")),"")))&amp;IF(MOD(H5,100)=0,"",IF(H5=1,"",IF(OR(MOD(H5,100)&gt;=20,MOD(H5,100)=10),INDEX(Dez,1,TRUNC(MOD(H5,100)/10)),"")))&amp;IF(MOD(H5,100)=0,"",IF(H5=1,"",IF(MOD(MOD(H5,100),10)&lt;&gt;0,IF(OR(H5&gt;20,AND($C5&gt;10^3,TRUNC(($C5-(10^0*INT($C5/(10^0)))))=0)),_e_,IF($C5&gt;10^3,_sp_,"")),"")))&amp;IF(H5=0,"",IF(H5=1,"",IF(MOD(MOD(H5,100),10)=0,"",IF(MOD(H5,100)&lt;20,INDEX(Sml,1,MOD(H5,100)),INDEX(Sml,1,MOD(MOD(H5,100),10)))))) &amp; IF(H5&lt;=1,"",INDEX(Plu,1,1))</f>
        <v/>
      </c>
      <c r="N5" s="222" t="str">
        <f aca="false">IF($C5&lt;1,"",IF(TRUNC($C5)=1," real",IF(AND($C5&gt;=10^6,TRUNC($C5-10^6*INT($C5/10^6))=0)," de","") &amp; " reais"))</f>
        <v/>
      </c>
      <c r="O5" s="222" t="str">
        <f aca="false">IF((ROUND($C5-TRUNC($C5),2)*100)=0,"",IF($C5&gt;=1,_e_,"") &amp; IF((ROUND($C5-TRUNC($C5),2)*100)=1,"um centavo",IF((ROUND($C5-TRUNC($C5),2)*100)&gt;=20,INDEX(Dez,1,TRUNC((ROUND($C5-TRUNC($C5),2)*100)/10)) &amp; IF(MOD((ROUND($C5-TRUNC($C5),2)*100),10)&lt;&gt;0,_e_ &amp; INDEX(Sml,1,MOD((ROUND($C5-TRUNC($C5),2)*100),10)),""),INDEX(Sml,1,(ROUND($C5-TRUNC($C5),2)*100))) &amp; " centavos"))</f>
        <v/>
      </c>
      <c r="P5" s="222" t="str">
        <f aca="false">I5&amp;J5&amp;K5&amp;L5&amp;M5&amp;N5&amp;O5</f>
        <v/>
      </c>
    </row>
    <row r="6" customFormat="false" ht="15" hidden="false" customHeight="false" outlineLevel="0" collapsed="false">
      <c r="B6" s="222" t="s">
        <v>249</v>
      </c>
      <c r="C6" s="229"/>
      <c r="D6" s="222" t="n">
        <f aca="false" t="array" ref="D6:H6">TRUNC(($C6-((10^{15,12,9,6,3})*INT($C6/(10^{15,12,9,6,3}))))/10^{12,9,6,3,0})</f>
        <v>0</v>
      </c>
      <c r="E6" s="222" t="n">
        <v>0</v>
      </c>
      <c r="F6" s="222" t="n">
        <v>0</v>
      </c>
      <c r="G6" s="222" t="n">
        <v>0</v>
      </c>
      <c r="H6" s="222" t="n">
        <v>0</v>
      </c>
      <c r="I6" s="222" t="str">
        <f aca="false">IF($C6&lt;10^15,"",IF(OR(D6=1,AND(D6&gt;=100,MOD(D6,100)=0)),IF(TRUNC(($C6-(10^12*INT($C6/(10^12)))))=0,_e_,_sp_),IF(D6&lt;100,"",_sp_)))&amp;IF(D6=1,INDEX(Sng,1,5),IF(D6&lt;100,"",IF(D6=100,OCem,INDEX(Cem,1,TRUNC(D6/100)))))&amp;IF(MOD(D6,100)=0,"",IF(D6=1,"",IF(OR(MOD(D6,100)&gt;=20,MOD(D6,100)=10),IF(OR(D6&gt;100,AND($C6&gt;10^15,TRUNC(($C6-(10^12*INT($C6/(10^12)))))=0)),_e_,IF($C6&gt;10^15,_sp_,"")),"")))&amp;IF(MOD(D6,100)=0,"",IF(D6=1,"",IF(OR(MOD(D6,100)&gt;=20,MOD(D6,100)=10),INDEX(Dez,1,TRUNC(MOD(D6,100)/10)),"")))&amp;IF(MOD(D6,100)=0,"",IF(D6=1,"",IF(MOD(MOD(D6,100),10)&lt;&gt;0,IF(OR(D6&gt;20,AND($C6&gt;10^15,TRUNC(($C6-(10^12*INT($C6/(10^12)))))=0)),_e_,IF($C6&gt;10^15,_sp_,"")),"")))&amp;IF(D6=0,"",IF(D6=1,"",IF(MOD(MOD(D6,100),10)=0,"",IF(MOD(D6,100)&lt;20,INDEX(Sml,1,MOD(D6,100)),INDEX(Sml,1,MOD(MOD(D6,100),10)))))) &amp; IF(D6&lt;=1,"",INDEX(Plu,1,5))</f>
        <v/>
      </c>
      <c r="J6" s="222" t="str">
        <f aca="false">IF($C6&lt;10^12,"",IF(OR(E6=1,AND(E6&gt;=100,MOD(E6,100)=0)),IF(TRUNC(($C6-(10^9*INT($C6/(10^9)))))=0,_e_,_sp_),IF(E6&lt;100,"",_sp_)))&amp;IF(E6=1,INDEX(Sng,1,4),IF(E6&lt;100,"",IF(E6=100,OCem,INDEX(Cem,1,TRUNC(E6/100)))))&amp;IF(MOD(E6,100)=0,"",IF(E6=1,"",IF(OR(MOD(E6,100)&gt;=20,MOD(E6,100)=10),IF(OR(E6&gt;100,AND($C6&gt;10^12,TRUNC(($C6-(10^9*INT($C6/(10^9)))))=0)),_e_,IF($C6&gt;10^12,_sp_,"")),"")))&amp;IF(MOD(E6,100)=0,"",IF(E6=1,"",IF(OR(MOD(E6,100)&gt;=20,MOD(E6,100)=10),INDEX(Dez,1,TRUNC(MOD(E6,100)/10)),"")))&amp;IF(MOD(E6,100)=0,"",IF(E6=1,"",IF(MOD(MOD(E6,100),10)&lt;&gt;0,IF(OR(E6&gt;20,AND($C6&gt;10^12,TRUNC(($C6-(10^9*INT($C6/(10^9)))))=0)),_e_,IF($C6&gt;10^12,_sp_,"")),"")))&amp;IF(E6=0,"",IF(E6=1,"",IF(MOD(MOD(E6,100),10)=0,"",IF(MOD(E6,100)&lt;20,INDEX(Sml,1,MOD(E6,100)),INDEX(Sml,1,MOD(MOD(E6,100),10)))))) &amp; IF(E6&lt;=1,"",INDEX(Plu,1,4))</f>
        <v/>
      </c>
      <c r="K6" s="222" t="str">
        <f aca="false">IF($C6&lt;10^9,"",IF(OR(F6=1,AND(F6&gt;=100,MOD(F6,100)=0)),IF(TRUNC(($C6-(10^6*INT($C6/(10^6)))))=0,_e_,_sp_),IF(F6&lt;100,"",_sp_)))&amp;IF(F6=1,INDEX(Sng,1,3),IF(F6&lt;100,"",IF(F6=100,OCem,INDEX(Cem,1,TRUNC(F6/100)))))&amp;IF(MOD(F6,100)=0,"",IF(F6=1,"",IF(OR(MOD(F6,100)&gt;=20,MOD(F6,100)=10),IF(OR(F6&gt;100,AND($C6&gt;10^9,TRUNC(($C6-(10^6*INT($C6/(10^6)))))=0)),_e_,IF($C6&gt;10^9,_sp_,"")),"")))&amp;IF(MOD(F6,100)=0,"",IF(F6=1,"",IF(OR(MOD(F6,100)&gt;=20,MOD(F6,100)=10),INDEX(Dez,1,TRUNC(MOD(F6,100)/10)),"")))&amp;IF(MOD(F6,100)=0,"",IF(F6=1,"",IF(MOD(MOD(F6,100),10)&lt;&gt;0,IF(OR(F6&gt;20,AND($C6&gt;10^9,TRUNC(($C6-(10^6*INT($C6/(10^6)))))=0)),_e_,IF($C6&gt;10^9,_sp_,"")),"")))&amp;IF(F6=0,"",IF(F6=1,"",IF(MOD(MOD(F6,100),10)=0,"",IF(MOD(F6,100)&lt;20,INDEX(Sml,1,MOD(F6,100)),INDEX(Sml,1,MOD(MOD(F6,100),10)))))) &amp; IF(F6&lt;=1,"",INDEX(Plu,1,3))</f>
        <v/>
      </c>
      <c r="L6" s="222" t="str">
        <f aca="false">IF($C6&lt;10^6,"",IF(OR(G6=1,AND(G6&gt;=100,MOD(G6,100)=0)),IF(TRUNC(($C6-(10^3*INT($C6/(10^3)))))=0,_e_,_sp_),IF(G6&lt;100,"",_sp_)))&amp;IF(G6=1,INDEX(Sng,1,2),IF(G6&lt;100,"",IF(G6=100,OCem,INDEX(Cem,1,TRUNC(G6/100)))))&amp;IF(MOD(G6,100)=0,"",IF(G6=1,"",IF(OR(MOD(G6,100)&gt;=20,MOD(G6,100)=10),IF(OR(G6&gt;100,AND($C6&gt;10^6,TRUNC(($C6-(10^3*INT($C6/(10^3)))))=0)),_e_,IF($C6&gt;10^6,_sp_,"")),"")))&amp;IF(MOD(G6,100)=0,"",IF(G6=1,"",IF(OR(MOD(G6,100)&gt;=20,MOD(G6,100)=10),INDEX(Dez,1,TRUNC(MOD(G6,100)/10)),"")))&amp;IF(MOD(G6,100)=0,"",IF(G6=1,"",IF(MOD(MOD(G6,100),10)&lt;&gt;0,IF(OR(G6&gt;20,AND($C6&gt;10^6,TRUNC(($C6-(10^3*INT($C6/(10^3)))))=0)),_e_,IF($C6&gt;10^6,_sp_,"")),"")))&amp;IF(G6=0,"",IF(G6=1,"",IF(MOD(MOD(G6,100),10)=0,"",IF(MOD(G6,100)&lt;20,INDEX(Sml,1,MOD(G6,100)),INDEX(Sml,1,MOD(MOD(G6,100),10)))))) &amp; IF(G6&lt;=1,"",INDEX(Plu,1,2))</f>
        <v/>
      </c>
      <c r="M6" s="222" t="str">
        <f aca="false">IF($C6&lt;10^3,"",IF(OR(H6=1,AND(H6&gt;=100,MOD(H6,100)=0)),IF(TRUNC(($C6-(10^0*INT($C6/(10^0)))))=0,_e_,_sp_),IF(H6&lt;100,"",_sp_)))&amp;IF(H6=1,INDEX(Sng,1,1),IF(H6&lt;100,"",IF(H6=100,OCem,INDEX(Cem,1,TRUNC(H6/100)))))&amp;IF(MOD(H6,100)=0,"",IF(H6=1,"",IF(OR(MOD(H6,100)&gt;=20,MOD(H6,100)=10),IF(OR(H6&gt;100,AND($C6&gt;10^3,TRUNC(($C6-(10^0*INT($C6/(10^0)))))=0)),_e_,IF($C6&gt;10^3,_sp_,"")),"")))&amp;IF(MOD(H6,100)=0,"",IF(H6=1,"",IF(OR(MOD(H6,100)&gt;=20,MOD(H6,100)=10),INDEX(Dez,1,TRUNC(MOD(H6,100)/10)),"")))&amp;IF(MOD(H6,100)=0,"",IF(H6=1,"",IF(MOD(MOD(H6,100),10)&lt;&gt;0,IF(OR(H6&gt;20,AND($C6&gt;10^3,TRUNC(($C6-(10^0*INT($C6/(10^0)))))=0)),_e_,IF($C6&gt;10^3,_sp_,"")),"")))&amp;IF(H6=0,"",IF(H6=1,"",IF(MOD(MOD(H6,100),10)=0,"",IF(MOD(H6,100)&lt;20,INDEX(Sml,1,MOD(H6,100)),INDEX(Sml,1,MOD(MOD(H6,100),10)))))) &amp; IF(H6&lt;=1,"",INDEX(Plu,1,1))</f>
        <v/>
      </c>
      <c r="N6" s="222" t="str">
        <f aca="false">IF($C6&lt;1,"",IF(TRUNC($C6)=1," real",IF(AND($C6&gt;=10^6,TRUNC($C6-10^6*INT($C6/10^6))=0)," de","") &amp; " reais"))</f>
        <v/>
      </c>
      <c r="O6" s="222" t="str">
        <f aca="false">IF((ROUND($C6-TRUNC($C6),2)*100)=0,"",IF($C6&gt;=1,_e_,"") &amp; IF((ROUND($C6-TRUNC($C6),2)*100)=1,"um centavo",IF((ROUND($C6-TRUNC($C6),2)*100)&gt;=20,INDEX(Dez,1,TRUNC((ROUND($C6-TRUNC($C6),2)*100)/10)) &amp; IF(MOD((ROUND($C6-TRUNC($C6),2)*100),10)&lt;&gt;0,_e_ &amp; INDEX(Sml,1,MOD((ROUND($C6-TRUNC($C6),2)*100),10)),""),INDEX(Sml,1,(ROUND($C6-TRUNC($C6),2)*100))) &amp; " centavos"))</f>
        <v/>
      </c>
      <c r="P6" s="222" t="str">
        <f aca="false">I6&amp;J6&amp;K6&amp;L6&amp;M6&amp;N6&amp;O6</f>
        <v/>
      </c>
    </row>
    <row r="7" customFormat="false" ht="15" hidden="false" customHeight="false" outlineLevel="0" collapsed="false">
      <c r="B7" s="222" t="s">
        <v>249</v>
      </c>
      <c r="C7" s="229"/>
      <c r="D7" s="222" t="n">
        <f aca="false" t="array" ref="D7:H7">TRUNC(($C7-((10^{15,12,9,6,3})*INT($C7/(10^{15,12,9,6,3}))))/10^{12,9,6,3,0})</f>
        <v>0</v>
      </c>
      <c r="E7" s="222" t="n">
        <v>0</v>
      </c>
      <c r="F7" s="222" t="n">
        <v>0</v>
      </c>
      <c r="G7" s="222" t="n">
        <v>0</v>
      </c>
      <c r="H7" s="222" t="n">
        <v>0</v>
      </c>
      <c r="I7" s="222" t="str">
        <f aca="false">IF($C7&lt;10^15,"",IF(OR(D7=1,AND(D7&gt;=100,MOD(D7,100)=0)),IF(TRUNC(($C7-(10^12*INT($C7/(10^12)))))=0,_e_,_sp_),IF(D7&lt;100,"",_sp_)))&amp;IF(D7=1,INDEX(Sng,1,5),IF(D7&lt;100,"",IF(D7=100,OCem,INDEX(Cem,1,TRUNC(D7/100)))))&amp;IF(MOD(D7,100)=0,"",IF(D7=1,"",IF(OR(MOD(D7,100)&gt;=20,MOD(D7,100)=10),IF(OR(D7&gt;100,AND($C7&gt;10^15,TRUNC(($C7-(10^12*INT($C7/(10^12)))))=0)),_e_,IF($C7&gt;10^15,_sp_,"")),"")))&amp;IF(MOD(D7,100)=0,"",IF(D7=1,"",IF(OR(MOD(D7,100)&gt;=20,MOD(D7,100)=10),INDEX(Dez,1,TRUNC(MOD(D7,100)/10)),"")))&amp;IF(MOD(D7,100)=0,"",IF(D7=1,"",IF(MOD(MOD(D7,100),10)&lt;&gt;0,IF(OR(D7&gt;20,AND($C7&gt;10^15,TRUNC(($C7-(10^12*INT($C7/(10^12)))))=0)),_e_,IF($C7&gt;10^15,_sp_,"")),"")))&amp;IF(D7=0,"",IF(D7=1,"",IF(MOD(MOD(D7,100),10)=0,"",IF(MOD(D7,100)&lt;20,INDEX(Sml,1,MOD(D7,100)),INDEX(Sml,1,MOD(MOD(D7,100),10)))))) &amp; IF(D7&lt;=1,"",INDEX(Plu,1,5))</f>
        <v/>
      </c>
      <c r="J7" s="222" t="str">
        <f aca="false">IF($C7&lt;10^12,"",IF(OR(E7=1,AND(E7&gt;=100,MOD(E7,100)=0)),IF(TRUNC(($C7-(10^9*INT($C7/(10^9)))))=0,_e_,_sp_),IF(E7&lt;100,"",_sp_)))&amp;IF(E7=1,INDEX(Sng,1,4),IF(E7&lt;100,"",IF(E7=100,OCem,INDEX(Cem,1,TRUNC(E7/100)))))&amp;IF(MOD(E7,100)=0,"",IF(E7=1,"",IF(OR(MOD(E7,100)&gt;=20,MOD(E7,100)=10),IF(OR(E7&gt;100,AND($C7&gt;10^12,TRUNC(($C7-(10^9*INT($C7/(10^9)))))=0)),_e_,IF($C7&gt;10^12,_sp_,"")),"")))&amp;IF(MOD(E7,100)=0,"",IF(E7=1,"",IF(OR(MOD(E7,100)&gt;=20,MOD(E7,100)=10),INDEX(Dez,1,TRUNC(MOD(E7,100)/10)),"")))&amp;IF(MOD(E7,100)=0,"",IF(E7=1,"",IF(MOD(MOD(E7,100),10)&lt;&gt;0,IF(OR(E7&gt;20,AND($C7&gt;10^12,TRUNC(($C7-(10^9*INT($C7/(10^9)))))=0)),_e_,IF($C7&gt;10^12,_sp_,"")),"")))&amp;IF(E7=0,"",IF(E7=1,"",IF(MOD(MOD(E7,100),10)=0,"",IF(MOD(E7,100)&lt;20,INDEX(Sml,1,MOD(E7,100)),INDEX(Sml,1,MOD(MOD(E7,100),10)))))) &amp; IF(E7&lt;=1,"",INDEX(Plu,1,4))</f>
        <v/>
      </c>
      <c r="K7" s="222" t="str">
        <f aca="false">IF($C7&lt;10^9,"",IF(OR(F7=1,AND(F7&gt;=100,MOD(F7,100)=0)),IF(TRUNC(($C7-(10^6*INT($C7/(10^6)))))=0,_e_,_sp_),IF(F7&lt;100,"",_sp_)))&amp;IF(F7=1,INDEX(Sng,1,3),IF(F7&lt;100,"",IF(F7=100,OCem,INDEX(Cem,1,TRUNC(F7/100)))))&amp;IF(MOD(F7,100)=0,"",IF(F7=1,"",IF(OR(MOD(F7,100)&gt;=20,MOD(F7,100)=10),IF(OR(F7&gt;100,AND($C7&gt;10^9,TRUNC(($C7-(10^6*INT($C7/(10^6)))))=0)),_e_,IF($C7&gt;10^9,_sp_,"")),"")))&amp;IF(MOD(F7,100)=0,"",IF(F7=1,"",IF(OR(MOD(F7,100)&gt;=20,MOD(F7,100)=10),INDEX(Dez,1,TRUNC(MOD(F7,100)/10)),"")))&amp;IF(MOD(F7,100)=0,"",IF(F7=1,"",IF(MOD(MOD(F7,100),10)&lt;&gt;0,IF(OR(F7&gt;20,AND($C7&gt;10^9,TRUNC(($C7-(10^6*INT($C7/(10^6)))))=0)),_e_,IF($C7&gt;10^9,_sp_,"")),"")))&amp;IF(F7=0,"",IF(F7=1,"",IF(MOD(MOD(F7,100),10)=0,"",IF(MOD(F7,100)&lt;20,INDEX(Sml,1,MOD(F7,100)),INDEX(Sml,1,MOD(MOD(F7,100),10)))))) &amp; IF(F7&lt;=1,"",INDEX(Plu,1,3))</f>
        <v/>
      </c>
      <c r="L7" s="222" t="str">
        <f aca="false">IF($C7&lt;10^6,"",IF(OR(G7=1,AND(G7&gt;=100,MOD(G7,100)=0)),IF(TRUNC(($C7-(10^3*INT($C7/(10^3)))))=0,_e_,_sp_),IF(G7&lt;100,"",_sp_)))&amp;IF(G7=1,INDEX(Sng,1,2),IF(G7&lt;100,"",IF(G7=100,OCem,INDEX(Cem,1,TRUNC(G7/100)))))&amp;IF(MOD(G7,100)=0,"",IF(G7=1,"",IF(OR(MOD(G7,100)&gt;=20,MOD(G7,100)=10),IF(OR(G7&gt;100,AND($C7&gt;10^6,TRUNC(($C7-(10^3*INT($C7/(10^3)))))=0)),_e_,IF($C7&gt;10^6,_sp_,"")),"")))&amp;IF(MOD(G7,100)=0,"",IF(G7=1,"",IF(OR(MOD(G7,100)&gt;=20,MOD(G7,100)=10),INDEX(Dez,1,TRUNC(MOD(G7,100)/10)),"")))&amp;IF(MOD(G7,100)=0,"",IF(G7=1,"",IF(MOD(MOD(G7,100),10)&lt;&gt;0,IF(OR(G7&gt;20,AND($C7&gt;10^6,TRUNC(($C7-(10^3*INT($C7/(10^3)))))=0)),_e_,IF($C7&gt;10^6,_sp_,"")),"")))&amp;IF(G7=0,"",IF(G7=1,"",IF(MOD(MOD(G7,100),10)=0,"",IF(MOD(G7,100)&lt;20,INDEX(Sml,1,MOD(G7,100)),INDEX(Sml,1,MOD(MOD(G7,100),10)))))) &amp; IF(G7&lt;=1,"",INDEX(Plu,1,2))</f>
        <v/>
      </c>
      <c r="M7" s="222" t="str">
        <f aca="false">IF($C7&lt;10^3,"",IF(OR(H7=1,AND(H7&gt;=100,MOD(H7,100)=0)),IF(TRUNC(($C7-(10^0*INT($C7/(10^0)))))=0,_e_,_sp_),IF(H7&lt;100,"",_sp_)))&amp;IF(H7=1,INDEX(Sng,1,1),IF(H7&lt;100,"",IF(H7=100,OCem,INDEX(Cem,1,TRUNC(H7/100)))))&amp;IF(MOD(H7,100)=0,"",IF(H7=1,"",IF(OR(MOD(H7,100)&gt;=20,MOD(H7,100)=10),IF(OR(H7&gt;100,AND($C7&gt;10^3,TRUNC(($C7-(10^0*INT($C7/(10^0)))))=0)),_e_,IF($C7&gt;10^3,_sp_,"")),"")))&amp;IF(MOD(H7,100)=0,"",IF(H7=1,"",IF(OR(MOD(H7,100)&gt;=20,MOD(H7,100)=10),INDEX(Dez,1,TRUNC(MOD(H7,100)/10)),"")))&amp;IF(MOD(H7,100)=0,"",IF(H7=1,"",IF(MOD(MOD(H7,100),10)&lt;&gt;0,IF(OR(H7&gt;20,AND($C7&gt;10^3,TRUNC(($C7-(10^0*INT($C7/(10^0)))))=0)),_e_,IF($C7&gt;10^3,_sp_,"")),"")))&amp;IF(H7=0,"",IF(H7=1,"",IF(MOD(MOD(H7,100),10)=0,"",IF(MOD(H7,100)&lt;20,INDEX(Sml,1,MOD(H7,100)),INDEX(Sml,1,MOD(MOD(H7,100),10)))))) &amp; IF(H7&lt;=1,"",INDEX(Plu,1,1))</f>
        <v/>
      </c>
      <c r="N7" s="222" t="str">
        <f aca="false">IF($C7&lt;1,"",IF(TRUNC($C7)=1," real",IF(AND($C7&gt;=10^6,TRUNC($C7-10^6*INT($C7/10^6))=0)," de","") &amp; " reais"))</f>
        <v/>
      </c>
      <c r="O7" s="222" t="str">
        <f aca="false">IF((ROUND($C7-TRUNC($C7),2)*100)=0,"",IF($C7&gt;=1,_e_,"") &amp; IF((ROUND($C7-TRUNC($C7),2)*100)=1,"um centavo",IF((ROUND($C7-TRUNC($C7),2)*100)&gt;=20,INDEX(Dez,1,TRUNC((ROUND($C7-TRUNC($C7),2)*100)/10)) &amp; IF(MOD((ROUND($C7-TRUNC($C7),2)*100),10)&lt;&gt;0,_e_ &amp; INDEX(Sml,1,MOD((ROUND($C7-TRUNC($C7),2)*100),10)),""),INDEX(Sml,1,(ROUND($C7-TRUNC($C7),2)*100))) &amp; " centavos"))</f>
        <v/>
      </c>
      <c r="P7" s="222" t="str">
        <f aca="false">I7&amp;J7&amp;K7&amp;L7&amp;M7&amp;N7&amp;O7</f>
        <v/>
      </c>
    </row>
    <row r="8" customFormat="false" ht="15" hidden="false" customHeight="false" outlineLevel="0" collapsed="false">
      <c r="B8" s="222" t="s">
        <v>249</v>
      </c>
      <c r="C8" s="229"/>
      <c r="D8" s="222" t="n">
        <f aca="false" t="array" ref="D8:H8">TRUNC(($C8-((10^{15,12,9,6,3})*INT($C8/(10^{15,12,9,6,3}))))/10^{12,9,6,3,0})</f>
        <v>0</v>
      </c>
      <c r="E8" s="222" t="n">
        <v>0</v>
      </c>
      <c r="F8" s="222" t="n">
        <v>0</v>
      </c>
      <c r="G8" s="222" t="n">
        <v>0</v>
      </c>
      <c r="H8" s="222" t="n">
        <v>0</v>
      </c>
      <c r="I8" s="222" t="str">
        <f aca="false">IF($C8&lt;10^15,"",IF(OR(D8=1,AND(D8&gt;=100,MOD(D8,100)=0)),IF(TRUNC(($C8-(10^12*INT($C8/(10^12)))))=0,_e_,_sp_),IF(D8&lt;100,"",_sp_)))&amp;IF(D8=1,INDEX(Sng,1,5),IF(D8&lt;100,"",IF(D8=100,OCem,INDEX(Cem,1,TRUNC(D8/100)))))&amp;IF(MOD(D8,100)=0,"",IF(D8=1,"",IF(OR(MOD(D8,100)&gt;=20,MOD(D8,100)=10),IF(OR(D8&gt;100,AND($C8&gt;10^15,TRUNC(($C8-(10^12*INT($C8/(10^12)))))=0)),_e_,IF($C8&gt;10^15,_sp_,"")),"")))&amp;IF(MOD(D8,100)=0,"",IF(D8=1,"",IF(OR(MOD(D8,100)&gt;=20,MOD(D8,100)=10),INDEX(Dez,1,TRUNC(MOD(D8,100)/10)),"")))&amp;IF(MOD(D8,100)=0,"",IF(D8=1,"",IF(MOD(MOD(D8,100),10)&lt;&gt;0,IF(OR(D8&gt;20,AND($C8&gt;10^15,TRUNC(($C8-(10^12*INT($C8/(10^12)))))=0)),_e_,IF($C8&gt;10^15,_sp_,"")),"")))&amp;IF(D8=0,"",IF(D8=1,"",IF(MOD(MOD(D8,100),10)=0,"",IF(MOD(D8,100)&lt;20,INDEX(Sml,1,MOD(D8,100)),INDEX(Sml,1,MOD(MOD(D8,100),10)))))) &amp; IF(D8&lt;=1,"",INDEX(Plu,1,5))</f>
        <v/>
      </c>
      <c r="J8" s="222" t="str">
        <f aca="false">IF($C8&lt;10^12,"",IF(OR(E8=1,AND(E8&gt;=100,MOD(E8,100)=0)),IF(TRUNC(($C8-(10^9*INT($C8/(10^9)))))=0,_e_,_sp_),IF(E8&lt;100,"",_sp_)))&amp;IF(E8=1,INDEX(Sng,1,4),IF(E8&lt;100,"",IF(E8=100,OCem,INDEX(Cem,1,TRUNC(E8/100)))))&amp;IF(MOD(E8,100)=0,"",IF(E8=1,"",IF(OR(MOD(E8,100)&gt;=20,MOD(E8,100)=10),IF(OR(E8&gt;100,AND($C8&gt;10^12,TRUNC(($C8-(10^9*INT($C8/(10^9)))))=0)),_e_,IF($C8&gt;10^12,_sp_,"")),"")))&amp;IF(MOD(E8,100)=0,"",IF(E8=1,"",IF(OR(MOD(E8,100)&gt;=20,MOD(E8,100)=10),INDEX(Dez,1,TRUNC(MOD(E8,100)/10)),"")))&amp;IF(MOD(E8,100)=0,"",IF(E8=1,"",IF(MOD(MOD(E8,100),10)&lt;&gt;0,IF(OR(E8&gt;20,AND($C8&gt;10^12,TRUNC(($C8-(10^9*INT($C8/(10^9)))))=0)),_e_,IF($C8&gt;10^12,_sp_,"")),"")))&amp;IF(E8=0,"",IF(E8=1,"",IF(MOD(MOD(E8,100),10)=0,"",IF(MOD(E8,100)&lt;20,INDEX(Sml,1,MOD(E8,100)),INDEX(Sml,1,MOD(MOD(E8,100),10)))))) &amp; IF(E8&lt;=1,"",INDEX(Plu,1,4))</f>
        <v/>
      </c>
      <c r="K8" s="222" t="str">
        <f aca="false">IF($C8&lt;10^9,"",IF(OR(F8=1,AND(F8&gt;=100,MOD(F8,100)=0)),IF(TRUNC(($C8-(10^6*INT($C8/(10^6)))))=0,_e_,_sp_),IF(F8&lt;100,"",_sp_)))&amp;IF(F8=1,INDEX(Sng,1,3),IF(F8&lt;100,"",IF(F8=100,OCem,INDEX(Cem,1,TRUNC(F8/100)))))&amp;IF(MOD(F8,100)=0,"",IF(F8=1,"",IF(OR(MOD(F8,100)&gt;=20,MOD(F8,100)=10),IF(OR(F8&gt;100,AND($C8&gt;10^9,TRUNC(($C8-(10^6*INT($C8/(10^6)))))=0)),_e_,IF($C8&gt;10^9,_sp_,"")),"")))&amp;IF(MOD(F8,100)=0,"",IF(F8=1,"",IF(OR(MOD(F8,100)&gt;=20,MOD(F8,100)=10),INDEX(Dez,1,TRUNC(MOD(F8,100)/10)),"")))&amp;IF(MOD(F8,100)=0,"",IF(F8=1,"",IF(MOD(MOD(F8,100),10)&lt;&gt;0,IF(OR(F8&gt;20,AND($C8&gt;10^9,TRUNC(($C8-(10^6*INT($C8/(10^6)))))=0)),_e_,IF($C8&gt;10^9,_sp_,"")),"")))&amp;IF(F8=0,"",IF(F8=1,"",IF(MOD(MOD(F8,100),10)=0,"",IF(MOD(F8,100)&lt;20,INDEX(Sml,1,MOD(F8,100)),INDEX(Sml,1,MOD(MOD(F8,100),10)))))) &amp; IF(F8&lt;=1,"",INDEX(Plu,1,3))</f>
        <v/>
      </c>
      <c r="L8" s="222" t="str">
        <f aca="false">IF($C8&lt;10^6,"",IF(OR(G8=1,AND(G8&gt;=100,MOD(G8,100)=0)),IF(TRUNC(($C8-(10^3*INT($C8/(10^3)))))=0,_e_,_sp_),IF(G8&lt;100,"",_sp_)))&amp;IF(G8=1,INDEX(Sng,1,2),IF(G8&lt;100,"",IF(G8=100,OCem,INDEX(Cem,1,TRUNC(G8/100)))))&amp;IF(MOD(G8,100)=0,"",IF(G8=1,"",IF(OR(MOD(G8,100)&gt;=20,MOD(G8,100)=10),IF(OR(G8&gt;100,AND($C8&gt;10^6,TRUNC(($C8-(10^3*INT($C8/(10^3)))))=0)),_e_,IF($C8&gt;10^6,_sp_,"")),"")))&amp;IF(MOD(G8,100)=0,"",IF(G8=1,"",IF(OR(MOD(G8,100)&gt;=20,MOD(G8,100)=10),INDEX(Dez,1,TRUNC(MOD(G8,100)/10)),"")))&amp;IF(MOD(G8,100)=0,"",IF(G8=1,"",IF(MOD(MOD(G8,100),10)&lt;&gt;0,IF(OR(G8&gt;20,AND($C8&gt;10^6,TRUNC(($C8-(10^3*INT($C8/(10^3)))))=0)),_e_,IF($C8&gt;10^6,_sp_,"")),"")))&amp;IF(G8=0,"",IF(G8=1,"",IF(MOD(MOD(G8,100),10)=0,"",IF(MOD(G8,100)&lt;20,INDEX(Sml,1,MOD(G8,100)),INDEX(Sml,1,MOD(MOD(G8,100),10)))))) &amp; IF(G8&lt;=1,"",INDEX(Plu,1,2))</f>
        <v/>
      </c>
      <c r="M8" s="222" t="str">
        <f aca="false">IF($C8&lt;10^3,"",IF(OR(H8=1,AND(H8&gt;=100,MOD(H8,100)=0)),IF(TRUNC(($C8-(10^0*INT($C8/(10^0)))))=0,_e_,_sp_),IF(H8&lt;100,"",_sp_)))&amp;IF(H8=1,INDEX(Sng,1,1),IF(H8&lt;100,"",IF(H8=100,OCem,INDEX(Cem,1,TRUNC(H8/100)))))&amp;IF(MOD(H8,100)=0,"",IF(H8=1,"",IF(OR(MOD(H8,100)&gt;=20,MOD(H8,100)=10),IF(OR(H8&gt;100,AND($C8&gt;10^3,TRUNC(($C8-(10^0*INT($C8/(10^0)))))=0)),_e_,IF($C8&gt;10^3,_sp_,"")),"")))&amp;IF(MOD(H8,100)=0,"",IF(H8=1,"",IF(OR(MOD(H8,100)&gt;=20,MOD(H8,100)=10),INDEX(Dez,1,TRUNC(MOD(H8,100)/10)),"")))&amp;IF(MOD(H8,100)=0,"",IF(H8=1,"",IF(MOD(MOD(H8,100),10)&lt;&gt;0,IF(OR(H8&gt;20,AND($C8&gt;10^3,TRUNC(($C8-(10^0*INT($C8/(10^0)))))=0)),_e_,IF($C8&gt;10^3,_sp_,"")),"")))&amp;IF(H8=0,"",IF(H8=1,"",IF(MOD(MOD(H8,100),10)=0,"",IF(MOD(H8,100)&lt;20,INDEX(Sml,1,MOD(H8,100)),INDEX(Sml,1,MOD(MOD(H8,100),10)))))) &amp; IF(H8&lt;=1,"",INDEX(Plu,1,1))</f>
        <v/>
      </c>
      <c r="N8" s="222" t="str">
        <f aca="false">IF($C8&lt;1,"",IF(TRUNC($C8)=1," real",IF(AND($C8&gt;=10^6,TRUNC($C8-10^6*INT($C8/10^6))=0)," de","") &amp; " reais"))</f>
        <v/>
      </c>
      <c r="O8" s="222" t="str">
        <f aca="false">IF((ROUND($C8-TRUNC($C8),2)*100)=0,"",IF($C8&gt;=1,_e_,"") &amp; IF((ROUND($C8-TRUNC($C8),2)*100)=1,"um centavo",IF((ROUND($C8-TRUNC($C8),2)*100)&gt;=20,INDEX(Dez,1,TRUNC((ROUND($C8-TRUNC($C8),2)*100)/10)) &amp; IF(MOD((ROUND($C8-TRUNC($C8),2)*100),10)&lt;&gt;0,_e_ &amp; INDEX(Sml,1,MOD((ROUND($C8-TRUNC($C8),2)*100),10)),""),INDEX(Sml,1,(ROUND($C8-TRUNC($C8),2)*100))) &amp; " centavos"))</f>
        <v/>
      </c>
      <c r="P8" s="222" t="str">
        <f aca="false">I8&amp;J8&amp;K8&amp;L8&amp;M8&amp;N8&amp;O8</f>
        <v/>
      </c>
    </row>
    <row r="9" customFormat="false" ht="15" hidden="false" customHeight="false" outlineLevel="0" collapsed="false">
      <c r="B9" s="222" t="s">
        <v>249</v>
      </c>
      <c r="C9" s="229"/>
      <c r="D9" s="222" t="n">
        <f aca="false" t="array" ref="D9:H9">TRUNC(($C9-((10^{15,12,9,6,3})*INT($C9/(10^{15,12,9,6,3}))))/10^{12,9,6,3,0})</f>
        <v>0</v>
      </c>
      <c r="E9" s="222" t="n">
        <v>0</v>
      </c>
      <c r="F9" s="222" t="n">
        <v>0</v>
      </c>
      <c r="G9" s="222" t="n">
        <v>0</v>
      </c>
      <c r="H9" s="222" t="n">
        <v>0</v>
      </c>
      <c r="I9" s="222" t="str">
        <f aca="false">IF($C9&lt;10^15,"",IF(OR(D9=1,AND(D9&gt;=100,MOD(D9,100)=0)),IF(TRUNC(($C9-(10^12*INT($C9/(10^12)))))=0,_e_,_sp_),IF(D9&lt;100,"",_sp_)))&amp;IF(D9=1,INDEX(Sng,1,5),IF(D9&lt;100,"",IF(D9=100,OCem,INDEX(Cem,1,TRUNC(D9/100)))))&amp;IF(MOD(D9,100)=0,"",IF(D9=1,"",IF(OR(MOD(D9,100)&gt;=20,MOD(D9,100)=10),IF(OR(D9&gt;100,AND($C9&gt;10^15,TRUNC(($C9-(10^12*INT($C9/(10^12)))))=0)),_e_,IF($C9&gt;10^15,_sp_,"")),"")))&amp;IF(MOD(D9,100)=0,"",IF(D9=1,"",IF(OR(MOD(D9,100)&gt;=20,MOD(D9,100)=10),INDEX(Dez,1,TRUNC(MOD(D9,100)/10)),"")))&amp;IF(MOD(D9,100)=0,"",IF(D9=1,"",IF(MOD(MOD(D9,100),10)&lt;&gt;0,IF(OR(D9&gt;20,AND($C9&gt;10^15,TRUNC(($C9-(10^12*INT($C9/(10^12)))))=0)),_e_,IF($C9&gt;10^15,_sp_,"")),"")))&amp;IF(D9=0,"",IF(D9=1,"",IF(MOD(MOD(D9,100),10)=0,"",IF(MOD(D9,100)&lt;20,INDEX(Sml,1,MOD(D9,100)),INDEX(Sml,1,MOD(MOD(D9,100),10)))))) &amp; IF(D9&lt;=1,"",INDEX(Plu,1,5))</f>
        <v/>
      </c>
      <c r="J9" s="222" t="str">
        <f aca="false">IF($C9&lt;10^12,"",IF(OR(E9=1,AND(E9&gt;=100,MOD(E9,100)=0)),IF(TRUNC(($C9-(10^9*INT($C9/(10^9)))))=0,_e_,_sp_),IF(E9&lt;100,"",_sp_)))&amp;IF(E9=1,INDEX(Sng,1,4),IF(E9&lt;100,"",IF(E9=100,OCem,INDEX(Cem,1,TRUNC(E9/100)))))&amp;IF(MOD(E9,100)=0,"",IF(E9=1,"",IF(OR(MOD(E9,100)&gt;=20,MOD(E9,100)=10),IF(OR(E9&gt;100,AND($C9&gt;10^12,TRUNC(($C9-(10^9*INT($C9/(10^9)))))=0)),_e_,IF($C9&gt;10^12,_sp_,"")),"")))&amp;IF(MOD(E9,100)=0,"",IF(E9=1,"",IF(OR(MOD(E9,100)&gt;=20,MOD(E9,100)=10),INDEX(Dez,1,TRUNC(MOD(E9,100)/10)),"")))&amp;IF(MOD(E9,100)=0,"",IF(E9=1,"",IF(MOD(MOD(E9,100),10)&lt;&gt;0,IF(OR(E9&gt;20,AND($C9&gt;10^12,TRUNC(($C9-(10^9*INT($C9/(10^9)))))=0)),_e_,IF($C9&gt;10^12,_sp_,"")),"")))&amp;IF(E9=0,"",IF(E9=1,"",IF(MOD(MOD(E9,100),10)=0,"",IF(MOD(E9,100)&lt;20,INDEX(Sml,1,MOD(E9,100)),INDEX(Sml,1,MOD(MOD(E9,100),10)))))) &amp; IF(E9&lt;=1,"",INDEX(Plu,1,4))</f>
        <v/>
      </c>
      <c r="K9" s="222" t="str">
        <f aca="false">IF($C9&lt;10^9,"",IF(OR(F9=1,AND(F9&gt;=100,MOD(F9,100)=0)),IF(TRUNC(($C9-(10^6*INT($C9/(10^6)))))=0,_e_,_sp_),IF(F9&lt;100,"",_sp_)))&amp;IF(F9=1,INDEX(Sng,1,3),IF(F9&lt;100,"",IF(F9=100,OCem,INDEX(Cem,1,TRUNC(F9/100)))))&amp;IF(MOD(F9,100)=0,"",IF(F9=1,"",IF(OR(MOD(F9,100)&gt;=20,MOD(F9,100)=10),IF(OR(F9&gt;100,AND($C9&gt;10^9,TRUNC(($C9-(10^6*INT($C9/(10^6)))))=0)),_e_,IF($C9&gt;10^9,_sp_,"")),"")))&amp;IF(MOD(F9,100)=0,"",IF(F9=1,"",IF(OR(MOD(F9,100)&gt;=20,MOD(F9,100)=10),INDEX(Dez,1,TRUNC(MOD(F9,100)/10)),"")))&amp;IF(MOD(F9,100)=0,"",IF(F9=1,"",IF(MOD(MOD(F9,100),10)&lt;&gt;0,IF(OR(F9&gt;20,AND($C9&gt;10^9,TRUNC(($C9-(10^6*INT($C9/(10^6)))))=0)),_e_,IF($C9&gt;10^9,_sp_,"")),"")))&amp;IF(F9=0,"",IF(F9=1,"",IF(MOD(MOD(F9,100),10)=0,"",IF(MOD(F9,100)&lt;20,INDEX(Sml,1,MOD(F9,100)),INDEX(Sml,1,MOD(MOD(F9,100),10)))))) &amp; IF(F9&lt;=1,"",INDEX(Plu,1,3))</f>
        <v/>
      </c>
      <c r="L9" s="222" t="str">
        <f aca="false">IF($C9&lt;10^6,"",IF(OR(G9=1,AND(G9&gt;=100,MOD(G9,100)=0)),IF(TRUNC(($C9-(10^3*INT($C9/(10^3)))))=0,_e_,_sp_),IF(G9&lt;100,"",_sp_)))&amp;IF(G9=1,INDEX(Sng,1,2),IF(G9&lt;100,"",IF(G9=100,OCem,INDEX(Cem,1,TRUNC(G9/100)))))&amp;IF(MOD(G9,100)=0,"",IF(G9=1,"",IF(OR(MOD(G9,100)&gt;=20,MOD(G9,100)=10),IF(OR(G9&gt;100,AND($C9&gt;10^6,TRUNC(($C9-(10^3*INT($C9/(10^3)))))=0)),_e_,IF($C9&gt;10^6,_sp_,"")),"")))&amp;IF(MOD(G9,100)=0,"",IF(G9=1,"",IF(OR(MOD(G9,100)&gt;=20,MOD(G9,100)=10),INDEX(Dez,1,TRUNC(MOD(G9,100)/10)),"")))&amp;IF(MOD(G9,100)=0,"",IF(G9=1,"",IF(MOD(MOD(G9,100),10)&lt;&gt;0,IF(OR(G9&gt;20,AND($C9&gt;10^6,TRUNC(($C9-(10^3*INT($C9/(10^3)))))=0)),_e_,IF($C9&gt;10^6,_sp_,"")),"")))&amp;IF(G9=0,"",IF(G9=1,"",IF(MOD(MOD(G9,100),10)=0,"",IF(MOD(G9,100)&lt;20,INDEX(Sml,1,MOD(G9,100)),INDEX(Sml,1,MOD(MOD(G9,100),10)))))) &amp; IF(G9&lt;=1,"",INDEX(Plu,1,2))</f>
        <v/>
      </c>
      <c r="M9" s="222" t="str">
        <f aca="false">IF($C9&lt;10^3,"",IF(OR(H9=1,AND(H9&gt;=100,MOD(H9,100)=0)),IF(TRUNC(($C9-(10^0*INT($C9/(10^0)))))=0,_e_,_sp_),IF(H9&lt;100,"",_sp_)))&amp;IF(H9=1,INDEX(Sng,1,1),IF(H9&lt;100,"",IF(H9=100,OCem,INDEX(Cem,1,TRUNC(H9/100)))))&amp;IF(MOD(H9,100)=0,"",IF(H9=1,"",IF(OR(MOD(H9,100)&gt;=20,MOD(H9,100)=10),IF(OR(H9&gt;100,AND($C9&gt;10^3,TRUNC(($C9-(10^0*INT($C9/(10^0)))))=0)),_e_,IF($C9&gt;10^3,_sp_,"")),"")))&amp;IF(MOD(H9,100)=0,"",IF(H9=1,"",IF(OR(MOD(H9,100)&gt;=20,MOD(H9,100)=10),INDEX(Dez,1,TRUNC(MOD(H9,100)/10)),"")))&amp;IF(MOD(H9,100)=0,"",IF(H9=1,"",IF(MOD(MOD(H9,100),10)&lt;&gt;0,IF(OR(H9&gt;20,AND($C9&gt;10^3,TRUNC(($C9-(10^0*INT($C9/(10^0)))))=0)),_e_,IF($C9&gt;10^3,_sp_,"")),"")))&amp;IF(H9=0,"",IF(H9=1,"",IF(MOD(MOD(H9,100),10)=0,"",IF(MOD(H9,100)&lt;20,INDEX(Sml,1,MOD(H9,100)),INDEX(Sml,1,MOD(MOD(H9,100),10)))))) &amp; IF(H9&lt;=1,"",INDEX(Plu,1,1))</f>
        <v/>
      </c>
      <c r="N9" s="222" t="str">
        <f aca="false">IF($C9&lt;1,"",IF(TRUNC($C9)=1," real",IF(AND($C9&gt;=10^6,TRUNC($C9-10^6*INT($C9/10^6))=0)," de","") &amp; " reais"))</f>
        <v/>
      </c>
      <c r="O9" s="222" t="str">
        <f aca="false">IF((ROUND($C9-TRUNC($C9),2)*100)=0,"",IF($C9&gt;=1,_e_,"") &amp; IF((ROUND($C9-TRUNC($C9),2)*100)=1,"um centavo",IF((ROUND($C9-TRUNC($C9),2)*100)&gt;=20,INDEX(Dez,1,TRUNC((ROUND($C9-TRUNC($C9),2)*100)/10)) &amp; IF(MOD((ROUND($C9-TRUNC($C9),2)*100),10)&lt;&gt;0,_e_ &amp; INDEX(Sml,1,MOD((ROUND($C9-TRUNC($C9),2)*100),10)),""),INDEX(Sml,1,(ROUND($C9-TRUNC($C9),2)*100))) &amp; " centavos"))</f>
        <v/>
      </c>
      <c r="P9" s="222" t="str">
        <f aca="false">I9&amp;J9&amp;K9&amp;L9&amp;M9&amp;N9&amp;O9</f>
        <v/>
      </c>
    </row>
    <row r="10" customFormat="false" ht="15" hidden="false" customHeight="false" outlineLevel="0" collapsed="false">
      <c r="B10" s="222" t="s">
        <v>249</v>
      </c>
      <c r="C10" s="229"/>
      <c r="D10" s="222" t="n">
        <f aca="false" t="array" ref="D10:H10">TRUNC(($C10-((10^{15,12,9,6,3})*INT($C10/(10^{15,12,9,6,3}))))/10^{12,9,6,3,0})</f>
        <v>0</v>
      </c>
      <c r="E10" s="222" t="n">
        <v>0</v>
      </c>
      <c r="F10" s="222" t="n">
        <v>0</v>
      </c>
      <c r="G10" s="222" t="n">
        <v>0</v>
      </c>
      <c r="H10" s="222" t="n">
        <v>0</v>
      </c>
      <c r="I10" s="222" t="str">
        <f aca="false">IF($C10&lt;10^15,"",IF(OR(D10=1,AND(D10&gt;=100,MOD(D10,100)=0)),IF(TRUNC(($C10-(10^12*INT($C10/(10^12)))))=0,_e_,_sp_),IF(D10&lt;100,"",_sp_)))&amp;IF(D10=1,INDEX(Sng,1,5),IF(D10&lt;100,"",IF(D10=100,OCem,INDEX(Cem,1,TRUNC(D10/100)))))&amp;IF(MOD(D10,100)=0,"",IF(D10=1,"",IF(OR(MOD(D10,100)&gt;=20,MOD(D10,100)=10),IF(OR(D10&gt;100,AND($C10&gt;10^15,TRUNC(($C10-(10^12*INT($C10/(10^12)))))=0)),_e_,IF($C10&gt;10^15,_sp_,"")),"")))&amp;IF(MOD(D10,100)=0,"",IF(D10=1,"",IF(OR(MOD(D10,100)&gt;=20,MOD(D10,100)=10),INDEX(Dez,1,TRUNC(MOD(D10,100)/10)),"")))&amp;IF(MOD(D10,100)=0,"",IF(D10=1,"",IF(MOD(MOD(D10,100),10)&lt;&gt;0,IF(OR(D10&gt;20,AND($C10&gt;10^15,TRUNC(($C10-(10^12*INT($C10/(10^12)))))=0)),_e_,IF($C10&gt;10^15,_sp_,"")),"")))&amp;IF(D10=0,"",IF(D10=1,"",IF(MOD(MOD(D10,100),10)=0,"",IF(MOD(D10,100)&lt;20,INDEX(Sml,1,MOD(D10,100)),INDEX(Sml,1,MOD(MOD(D10,100),10)))))) &amp; IF(D10&lt;=1,"",INDEX(Plu,1,5))</f>
        <v/>
      </c>
      <c r="J10" s="222" t="str">
        <f aca="false">IF($C10&lt;10^12,"",IF(OR(E10=1,AND(E10&gt;=100,MOD(E10,100)=0)),IF(TRUNC(($C10-(10^9*INT($C10/(10^9)))))=0,_e_,_sp_),IF(E10&lt;100,"",_sp_)))&amp;IF(E10=1,INDEX(Sng,1,4),IF(E10&lt;100,"",IF(E10=100,OCem,INDEX(Cem,1,TRUNC(E10/100)))))&amp;IF(MOD(E10,100)=0,"",IF(E10=1,"",IF(OR(MOD(E10,100)&gt;=20,MOD(E10,100)=10),IF(OR(E10&gt;100,AND($C10&gt;10^12,TRUNC(($C10-(10^9*INT($C10/(10^9)))))=0)),_e_,IF($C10&gt;10^12,_sp_,"")),"")))&amp;IF(MOD(E10,100)=0,"",IF(E10=1,"",IF(OR(MOD(E10,100)&gt;=20,MOD(E10,100)=10),INDEX(Dez,1,TRUNC(MOD(E10,100)/10)),"")))&amp;IF(MOD(E10,100)=0,"",IF(E10=1,"",IF(MOD(MOD(E10,100),10)&lt;&gt;0,IF(OR(E10&gt;20,AND($C10&gt;10^12,TRUNC(($C10-(10^9*INT($C10/(10^9)))))=0)),_e_,IF($C10&gt;10^12,_sp_,"")),"")))&amp;IF(E10=0,"",IF(E10=1,"",IF(MOD(MOD(E10,100),10)=0,"",IF(MOD(E10,100)&lt;20,INDEX(Sml,1,MOD(E10,100)),INDEX(Sml,1,MOD(MOD(E10,100),10)))))) &amp; IF(E10&lt;=1,"",INDEX(Plu,1,4))</f>
        <v/>
      </c>
      <c r="K10" s="222" t="str">
        <f aca="false">IF($C10&lt;10^9,"",IF(OR(F10=1,AND(F10&gt;=100,MOD(F10,100)=0)),IF(TRUNC(($C10-(10^6*INT($C10/(10^6)))))=0,_e_,_sp_),IF(F10&lt;100,"",_sp_)))&amp;IF(F10=1,INDEX(Sng,1,3),IF(F10&lt;100,"",IF(F10=100,OCem,INDEX(Cem,1,TRUNC(F10/100)))))&amp;IF(MOD(F10,100)=0,"",IF(F10=1,"",IF(OR(MOD(F10,100)&gt;=20,MOD(F10,100)=10),IF(OR(F10&gt;100,AND($C10&gt;10^9,TRUNC(($C10-(10^6*INT($C10/(10^6)))))=0)),_e_,IF($C10&gt;10^9,_sp_,"")),"")))&amp;IF(MOD(F10,100)=0,"",IF(F10=1,"",IF(OR(MOD(F10,100)&gt;=20,MOD(F10,100)=10),INDEX(Dez,1,TRUNC(MOD(F10,100)/10)),"")))&amp;IF(MOD(F10,100)=0,"",IF(F10=1,"",IF(MOD(MOD(F10,100),10)&lt;&gt;0,IF(OR(F10&gt;20,AND($C10&gt;10^9,TRUNC(($C10-(10^6*INT($C10/(10^6)))))=0)),_e_,IF($C10&gt;10^9,_sp_,"")),"")))&amp;IF(F10=0,"",IF(F10=1,"",IF(MOD(MOD(F10,100),10)=0,"",IF(MOD(F10,100)&lt;20,INDEX(Sml,1,MOD(F10,100)),INDEX(Sml,1,MOD(MOD(F10,100),10)))))) &amp; IF(F10&lt;=1,"",INDEX(Plu,1,3))</f>
        <v/>
      </c>
      <c r="L10" s="222" t="str">
        <f aca="false">IF($C10&lt;10^6,"",IF(OR(G10=1,AND(G10&gt;=100,MOD(G10,100)=0)),IF(TRUNC(($C10-(10^3*INT($C10/(10^3)))))=0,_e_,_sp_),IF(G10&lt;100,"",_sp_)))&amp;IF(G10=1,INDEX(Sng,1,2),IF(G10&lt;100,"",IF(G10=100,OCem,INDEX(Cem,1,TRUNC(G10/100)))))&amp;IF(MOD(G10,100)=0,"",IF(G10=1,"",IF(OR(MOD(G10,100)&gt;=20,MOD(G10,100)=10),IF(OR(G10&gt;100,AND($C10&gt;10^6,TRUNC(($C10-(10^3*INT($C10/(10^3)))))=0)),_e_,IF($C10&gt;10^6,_sp_,"")),"")))&amp;IF(MOD(G10,100)=0,"",IF(G10=1,"",IF(OR(MOD(G10,100)&gt;=20,MOD(G10,100)=10),INDEX(Dez,1,TRUNC(MOD(G10,100)/10)),"")))&amp;IF(MOD(G10,100)=0,"",IF(G10=1,"",IF(MOD(MOD(G10,100),10)&lt;&gt;0,IF(OR(G10&gt;20,AND($C10&gt;10^6,TRUNC(($C10-(10^3*INT($C10/(10^3)))))=0)),_e_,IF($C10&gt;10^6,_sp_,"")),"")))&amp;IF(G10=0,"",IF(G10=1,"",IF(MOD(MOD(G10,100),10)=0,"",IF(MOD(G10,100)&lt;20,INDEX(Sml,1,MOD(G10,100)),INDEX(Sml,1,MOD(MOD(G10,100),10)))))) &amp; IF(G10&lt;=1,"",INDEX(Plu,1,2))</f>
        <v/>
      </c>
      <c r="M10" s="222" t="str">
        <f aca="false">IF($C10&lt;10^3,"",IF(OR(H10=1,AND(H10&gt;=100,MOD(H10,100)=0)),IF(TRUNC(($C10-(10^0*INT($C10/(10^0)))))=0,_e_,_sp_),IF(H10&lt;100,"",_sp_)))&amp;IF(H10=1,INDEX(Sng,1,1),IF(H10&lt;100,"",IF(H10=100,OCem,INDEX(Cem,1,TRUNC(H10/100)))))&amp;IF(MOD(H10,100)=0,"",IF(H10=1,"",IF(OR(MOD(H10,100)&gt;=20,MOD(H10,100)=10),IF(OR(H10&gt;100,AND($C10&gt;10^3,TRUNC(($C10-(10^0*INT($C10/(10^0)))))=0)),_e_,IF($C10&gt;10^3,_sp_,"")),"")))&amp;IF(MOD(H10,100)=0,"",IF(H10=1,"",IF(OR(MOD(H10,100)&gt;=20,MOD(H10,100)=10),INDEX(Dez,1,TRUNC(MOD(H10,100)/10)),"")))&amp;IF(MOD(H10,100)=0,"",IF(H10=1,"",IF(MOD(MOD(H10,100),10)&lt;&gt;0,IF(OR(H10&gt;20,AND($C10&gt;10^3,TRUNC(($C10-(10^0*INT($C10/(10^0)))))=0)),_e_,IF($C10&gt;10^3,_sp_,"")),"")))&amp;IF(H10=0,"",IF(H10=1,"",IF(MOD(MOD(H10,100),10)=0,"",IF(MOD(H10,100)&lt;20,INDEX(Sml,1,MOD(H10,100)),INDEX(Sml,1,MOD(MOD(H10,100),10)))))) &amp; IF(H10&lt;=1,"",INDEX(Plu,1,1))</f>
        <v/>
      </c>
      <c r="N10" s="222" t="str">
        <f aca="false">IF($C10&lt;1,"",IF(TRUNC($C10)=1," real",IF(AND($C10&gt;=10^6,TRUNC($C10-10^6*INT($C10/10^6))=0)," de","") &amp; " reais"))</f>
        <v/>
      </c>
      <c r="O10" s="222" t="str">
        <f aca="false">IF((ROUND($C10-TRUNC($C10),2)*100)=0,"",IF($C10&gt;=1,_e_,"") &amp; IF((ROUND($C10-TRUNC($C10),2)*100)=1,"um centavo",IF((ROUND($C10-TRUNC($C10),2)*100)&gt;=20,INDEX(Dez,1,TRUNC((ROUND($C10-TRUNC($C10),2)*100)/10)) &amp; IF(MOD((ROUND($C10-TRUNC($C10),2)*100),10)&lt;&gt;0,_e_ &amp; INDEX(Sml,1,MOD((ROUND($C10-TRUNC($C10),2)*100),10)),""),INDEX(Sml,1,(ROUND($C10-TRUNC($C10),2)*100))) &amp; " centavos"))</f>
        <v/>
      </c>
      <c r="P10" s="222" t="str">
        <f aca="false">I10&amp;J10&amp;K10&amp;L10&amp;M10&amp;N10&amp;O10</f>
        <v/>
      </c>
    </row>
    <row r="11" customFormat="false" ht="15" hidden="false" customHeight="false" outlineLevel="0" collapsed="false">
      <c r="B11" s="222" t="s">
        <v>249</v>
      </c>
      <c r="C11" s="229"/>
      <c r="D11" s="222" t="n">
        <f aca="false" t="array" ref="D11:H11">TRUNC(($C11-((10^{15,12,9,6,3})*INT($C11/(10^{15,12,9,6,3}))))/10^{12,9,6,3,0})</f>
        <v>0</v>
      </c>
      <c r="E11" s="222" t="n">
        <v>0</v>
      </c>
      <c r="F11" s="222" t="n">
        <v>0</v>
      </c>
      <c r="G11" s="222" t="n">
        <v>0</v>
      </c>
      <c r="H11" s="222" t="n">
        <v>0</v>
      </c>
      <c r="I11" s="222" t="str">
        <f aca="false">IF($C11&lt;10^15,"",IF(OR(D11=1,AND(D11&gt;=100,MOD(D11,100)=0)),IF(TRUNC(($C11-(10^12*INT($C11/(10^12)))))=0,_e_,_sp_),IF(D11&lt;100,"",_sp_)))&amp;IF(D11=1,INDEX(Sng,1,5),IF(D11&lt;100,"",IF(D11=100,OCem,INDEX(Cem,1,TRUNC(D11/100)))))&amp;IF(MOD(D11,100)=0,"",IF(D11=1,"",IF(OR(MOD(D11,100)&gt;=20,MOD(D11,100)=10),IF(OR(D11&gt;100,AND($C11&gt;10^15,TRUNC(($C11-(10^12*INT($C11/(10^12)))))=0)),_e_,IF($C11&gt;10^15,_sp_,"")),"")))&amp;IF(MOD(D11,100)=0,"",IF(D11=1,"",IF(OR(MOD(D11,100)&gt;=20,MOD(D11,100)=10),INDEX(Dez,1,TRUNC(MOD(D11,100)/10)),"")))&amp;IF(MOD(D11,100)=0,"",IF(D11=1,"",IF(MOD(MOD(D11,100),10)&lt;&gt;0,IF(OR(D11&gt;20,AND($C11&gt;10^15,TRUNC(($C11-(10^12*INT($C11/(10^12)))))=0)),_e_,IF($C11&gt;10^15,_sp_,"")),"")))&amp;IF(D11=0,"",IF(D11=1,"",IF(MOD(MOD(D11,100),10)=0,"",IF(MOD(D11,100)&lt;20,INDEX(Sml,1,MOD(D11,100)),INDEX(Sml,1,MOD(MOD(D11,100),10)))))) &amp; IF(D11&lt;=1,"",INDEX(Plu,1,5))</f>
        <v/>
      </c>
      <c r="J11" s="222" t="str">
        <f aca="false">IF($C11&lt;10^12,"",IF(OR(E11=1,AND(E11&gt;=100,MOD(E11,100)=0)),IF(TRUNC(($C11-(10^9*INT($C11/(10^9)))))=0,_e_,_sp_),IF(E11&lt;100,"",_sp_)))&amp;IF(E11=1,INDEX(Sng,1,4),IF(E11&lt;100,"",IF(E11=100,OCem,INDEX(Cem,1,TRUNC(E11/100)))))&amp;IF(MOD(E11,100)=0,"",IF(E11=1,"",IF(OR(MOD(E11,100)&gt;=20,MOD(E11,100)=10),IF(OR(E11&gt;100,AND($C11&gt;10^12,TRUNC(($C11-(10^9*INT($C11/(10^9)))))=0)),_e_,IF($C11&gt;10^12,_sp_,"")),"")))&amp;IF(MOD(E11,100)=0,"",IF(E11=1,"",IF(OR(MOD(E11,100)&gt;=20,MOD(E11,100)=10),INDEX(Dez,1,TRUNC(MOD(E11,100)/10)),"")))&amp;IF(MOD(E11,100)=0,"",IF(E11=1,"",IF(MOD(MOD(E11,100),10)&lt;&gt;0,IF(OR(E11&gt;20,AND($C11&gt;10^12,TRUNC(($C11-(10^9*INT($C11/(10^9)))))=0)),_e_,IF($C11&gt;10^12,_sp_,"")),"")))&amp;IF(E11=0,"",IF(E11=1,"",IF(MOD(MOD(E11,100),10)=0,"",IF(MOD(E11,100)&lt;20,INDEX(Sml,1,MOD(E11,100)),INDEX(Sml,1,MOD(MOD(E11,100),10)))))) &amp; IF(E11&lt;=1,"",INDEX(Plu,1,4))</f>
        <v/>
      </c>
      <c r="K11" s="222" t="str">
        <f aca="false">IF($C11&lt;10^9,"",IF(OR(F11=1,AND(F11&gt;=100,MOD(F11,100)=0)),IF(TRUNC(($C11-(10^6*INT($C11/(10^6)))))=0,_e_,_sp_),IF(F11&lt;100,"",_sp_)))&amp;IF(F11=1,INDEX(Sng,1,3),IF(F11&lt;100,"",IF(F11=100,OCem,INDEX(Cem,1,TRUNC(F11/100)))))&amp;IF(MOD(F11,100)=0,"",IF(F11=1,"",IF(OR(MOD(F11,100)&gt;=20,MOD(F11,100)=10),IF(OR(F11&gt;100,AND($C11&gt;10^9,TRUNC(($C11-(10^6*INT($C11/(10^6)))))=0)),_e_,IF($C11&gt;10^9,_sp_,"")),"")))&amp;IF(MOD(F11,100)=0,"",IF(F11=1,"",IF(OR(MOD(F11,100)&gt;=20,MOD(F11,100)=10),INDEX(Dez,1,TRUNC(MOD(F11,100)/10)),"")))&amp;IF(MOD(F11,100)=0,"",IF(F11=1,"",IF(MOD(MOD(F11,100),10)&lt;&gt;0,IF(OR(F11&gt;20,AND($C11&gt;10^9,TRUNC(($C11-(10^6*INT($C11/(10^6)))))=0)),_e_,IF($C11&gt;10^9,_sp_,"")),"")))&amp;IF(F11=0,"",IF(F11=1,"",IF(MOD(MOD(F11,100),10)=0,"",IF(MOD(F11,100)&lt;20,INDEX(Sml,1,MOD(F11,100)),INDEX(Sml,1,MOD(MOD(F11,100),10)))))) &amp; IF(F11&lt;=1,"",INDEX(Plu,1,3))</f>
        <v/>
      </c>
      <c r="L11" s="222" t="str">
        <f aca="false">IF($C11&lt;10^6,"",IF(OR(G11=1,AND(G11&gt;=100,MOD(G11,100)=0)),IF(TRUNC(($C11-(10^3*INT($C11/(10^3)))))=0,_e_,_sp_),IF(G11&lt;100,"",_sp_)))&amp;IF(G11=1,INDEX(Sng,1,2),IF(G11&lt;100,"",IF(G11=100,OCem,INDEX(Cem,1,TRUNC(G11/100)))))&amp;IF(MOD(G11,100)=0,"",IF(G11=1,"",IF(OR(MOD(G11,100)&gt;=20,MOD(G11,100)=10),IF(OR(G11&gt;100,AND($C11&gt;10^6,TRUNC(($C11-(10^3*INT($C11/(10^3)))))=0)),_e_,IF($C11&gt;10^6,_sp_,"")),"")))&amp;IF(MOD(G11,100)=0,"",IF(G11=1,"",IF(OR(MOD(G11,100)&gt;=20,MOD(G11,100)=10),INDEX(Dez,1,TRUNC(MOD(G11,100)/10)),"")))&amp;IF(MOD(G11,100)=0,"",IF(G11=1,"",IF(MOD(MOD(G11,100),10)&lt;&gt;0,IF(OR(G11&gt;20,AND($C11&gt;10^6,TRUNC(($C11-(10^3*INT($C11/(10^3)))))=0)),_e_,IF($C11&gt;10^6,_sp_,"")),"")))&amp;IF(G11=0,"",IF(G11=1,"",IF(MOD(MOD(G11,100),10)=0,"",IF(MOD(G11,100)&lt;20,INDEX(Sml,1,MOD(G11,100)),INDEX(Sml,1,MOD(MOD(G11,100),10)))))) &amp; IF(G11&lt;=1,"",INDEX(Plu,1,2))</f>
        <v/>
      </c>
      <c r="M11" s="222" t="str">
        <f aca="false">IF($C11&lt;10^3,"",IF(OR(H11=1,AND(H11&gt;=100,MOD(H11,100)=0)),IF(TRUNC(($C11-(10^0*INT($C11/(10^0)))))=0,_e_,_sp_),IF(H11&lt;100,"",_sp_)))&amp;IF(H11=1,INDEX(Sng,1,1),IF(H11&lt;100,"",IF(H11=100,OCem,INDEX(Cem,1,TRUNC(H11/100)))))&amp;IF(MOD(H11,100)=0,"",IF(H11=1,"",IF(OR(MOD(H11,100)&gt;=20,MOD(H11,100)=10),IF(OR(H11&gt;100,AND($C11&gt;10^3,TRUNC(($C11-(10^0*INT($C11/(10^0)))))=0)),_e_,IF($C11&gt;10^3,_sp_,"")),"")))&amp;IF(MOD(H11,100)=0,"",IF(H11=1,"",IF(OR(MOD(H11,100)&gt;=20,MOD(H11,100)=10),INDEX(Dez,1,TRUNC(MOD(H11,100)/10)),"")))&amp;IF(MOD(H11,100)=0,"",IF(H11=1,"",IF(MOD(MOD(H11,100),10)&lt;&gt;0,IF(OR(H11&gt;20,AND($C11&gt;10^3,TRUNC(($C11-(10^0*INT($C11/(10^0)))))=0)),_e_,IF($C11&gt;10^3,_sp_,"")),"")))&amp;IF(H11=0,"",IF(H11=1,"",IF(MOD(MOD(H11,100),10)=0,"",IF(MOD(H11,100)&lt;20,INDEX(Sml,1,MOD(H11,100)),INDEX(Sml,1,MOD(MOD(H11,100),10)))))) &amp; IF(H11&lt;=1,"",INDEX(Plu,1,1))</f>
        <v/>
      </c>
      <c r="N11" s="222" t="str">
        <f aca="false">IF($C11&lt;1,"",IF(TRUNC($C11)=1," real",IF(AND($C11&gt;=10^6,TRUNC($C11-10^6*INT($C11/10^6))=0)," de","") &amp; " reais"))</f>
        <v/>
      </c>
      <c r="O11" s="222" t="str">
        <f aca="false">IF((ROUND($C11-TRUNC($C11),2)*100)=0,"",IF($C11&gt;=1,_e_,"") &amp; IF((ROUND($C11-TRUNC($C11),2)*100)=1,"um centavo",IF((ROUND($C11-TRUNC($C11),2)*100)&gt;=20,INDEX(Dez,1,TRUNC((ROUND($C11-TRUNC($C11),2)*100)/10)) &amp; IF(MOD((ROUND($C11-TRUNC($C11),2)*100),10)&lt;&gt;0,_e_ &amp; INDEX(Sml,1,MOD((ROUND($C11-TRUNC($C11),2)*100),10)),""),INDEX(Sml,1,(ROUND($C11-TRUNC($C11),2)*100))) &amp; " centavos"))</f>
        <v/>
      </c>
      <c r="P11" s="222" t="str">
        <f aca="false">I11&amp;J11&amp;K11&amp;L11&amp;M11&amp;N11&amp;O11</f>
        <v/>
      </c>
    </row>
    <row r="12" customFormat="false" ht="15" hidden="false" customHeight="false" outlineLevel="0" collapsed="false">
      <c r="B12" s="222" t="s">
        <v>249</v>
      </c>
      <c r="C12" s="229"/>
      <c r="D12" s="222" t="n">
        <f aca="false" t="array" ref="D12:H12">TRUNC(($C12-((10^{15,12,9,6,3})*INT($C12/(10^{15,12,9,6,3}))))/10^{12,9,6,3,0})</f>
        <v>0</v>
      </c>
      <c r="E12" s="222" t="n">
        <v>0</v>
      </c>
      <c r="F12" s="222" t="n">
        <v>0</v>
      </c>
      <c r="G12" s="222" t="n">
        <v>0</v>
      </c>
      <c r="H12" s="222" t="n">
        <v>0</v>
      </c>
      <c r="I12" s="222" t="str">
        <f aca="false">IF($C12&lt;10^15,"",IF(OR(D12=1,AND(D12&gt;=100,MOD(D12,100)=0)),IF(TRUNC(($C12-(10^12*INT($C12/(10^12)))))=0,_e_,_sp_),IF(D12&lt;100,"",_sp_)))&amp;IF(D12=1,INDEX(Sng,1,5),IF(D12&lt;100,"",IF(D12=100,OCem,INDEX(Cem,1,TRUNC(D12/100)))))&amp;IF(MOD(D12,100)=0,"",IF(D12=1,"",IF(OR(MOD(D12,100)&gt;=20,MOD(D12,100)=10),IF(OR(D12&gt;100,AND($C12&gt;10^15,TRUNC(($C12-(10^12*INT($C12/(10^12)))))=0)),_e_,IF($C12&gt;10^15,_sp_,"")),"")))&amp;IF(MOD(D12,100)=0,"",IF(D12=1,"",IF(OR(MOD(D12,100)&gt;=20,MOD(D12,100)=10),INDEX(Dez,1,TRUNC(MOD(D12,100)/10)),"")))&amp;IF(MOD(D12,100)=0,"",IF(D12=1,"",IF(MOD(MOD(D12,100),10)&lt;&gt;0,IF(OR(D12&gt;20,AND($C12&gt;10^15,TRUNC(($C12-(10^12*INT($C12/(10^12)))))=0)),_e_,IF($C12&gt;10^15,_sp_,"")),"")))&amp;IF(D12=0,"",IF(D12=1,"",IF(MOD(MOD(D12,100),10)=0,"",IF(MOD(D12,100)&lt;20,INDEX(Sml,1,MOD(D12,100)),INDEX(Sml,1,MOD(MOD(D12,100),10)))))) &amp; IF(D12&lt;=1,"",INDEX(Plu,1,5))</f>
        <v/>
      </c>
      <c r="J12" s="222" t="str">
        <f aca="false">IF($C12&lt;10^12,"",IF(OR(E12=1,AND(E12&gt;=100,MOD(E12,100)=0)),IF(TRUNC(($C12-(10^9*INT($C12/(10^9)))))=0,_e_,_sp_),IF(E12&lt;100,"",_sp_)))&amp;IF(E12=1,INDEX(Sng,1,4),IF(E12&lt;100,"",IF(E12=100,OCem,INDEX(Cem,1,TRUNC(E12/100)))))&amp;IF(MOD(E12,100)=0,"",IF(E12=1,"",IF(OR(MOD(E12,100)&gt;=20,MOD(E12,100)=10),IF(OR(E12&gt;100,AND($C12&gt;10^12,TRUNC(($C12-(10^9*INT($C12/(10^9)))))=0)),_e_,IF($C12&gt;10^12,_sp_,"")),"")))&amp;IF(MOD(E12,100)=0,"",IF(E12=1,"",IF(OR(MOD(E12,100)&gt;=20,MOD(E12,100)=10),INDEX(Dez,1,TRUNC(MOD(E12,100)/10)),"")))&amp;IF(MOD(E12,100)=0,"",IF(E12=1,"",IF(MOD(MOD(E12,100),10)&lt;&gt;0,IF(OR(E12&gt;20,AND($C12&gt;10^12,TRUNC(($C12-(10^9*INT($C12/(10^9)))))=0)),_e_,IF($C12&gt;10^12,_sp_,"")),"")))&amp;IF(E12=0,"",IF(E12=1,"",IF(MOD(MOD(E12,100),10)=0,"",IF(MOD(E12,100)&lt;20,INDEX(Sml,1,MOD(E12,100)),INDEX(Sml,1,MOD(MOD(E12,100),10)))))) &amp; IF(E12&lt;=1,"",INDEX(Plu,1,4))</f>
        <v/>
      </c>
      <c r="K12" s="222" t="str">
        <f aca="false">IF($C12&lt;10^9,"",IF(OR(F12=1,AND(F12&gt;=100,MOD(F12,100)=0)),IF(TRUNC(($C12-(10^6*INT($C12/(10^6)))))=0,_e_,_sp_),IF(F12&lt;100,"",_sp_)))&amp;IF(F12=1,INDEX(Sng,1,3),IF(F12&lt;100,"",IF(F12=100,OCem,INDEX(Cem,1,TRUNC(F12/100)))))&amp;IF(MOD(F12,100)=0,"",IF(F12=1,"",IF(OR(MOD(F12,100)&gt;=20,MOD(F12,100)=10),IF(OR(F12&gt;100,AND($C12&gt;10^9,TRUNC(($C12-(10^6*INT($C12/(10^6)))))=0)),_e_,IF($C12&gt;10^9,_sp_,"")),"")))&amp;IF(MOD(F12,100)=0,"",IF(F12=1,"",IF(OR(MOD(F12,100)&gt;=20,MOD(F12,100)=10),INDEX(Dez,1,TRUNC(MOD(F12,100)/10)),"")))&amp;IF(MOD(F12,100)=0,"",IF(F12=1,"",IF(MOD(MOD(F12,100),10)&lt;&gt;0,IF(OR(F12&gt;20,AND($C12&gt;10^9,TRUNC(($C12-(10^6*INT($C12/(10^6)))))=0)),_e_,IF($C12&gt;10^9,_sp_,"")),"")))&amp;IF(F12=0,"",IF(F12=1,"",IF(MOD(MOD(F12,100),10)=0,"",IF(MOD(F12,100)&lt;20,INDEX(Sml,1,MOD(F12,100)),INDEX(Sml,1,MOD(MOD(F12,100),10)))))) &amp; IF(F12&lt;=1,"",INDEX(Plu,1,3))</f>
        <v/>
      </c>
      <c r="L12" s="222" t="str">
        <f aca="false">IF($C12&lt;10^6,"",IF(OR(G12=1,AND(G12&gt;=100,MOD(G12,100)=0)),IF(TRUNC(($C12-(10^3*INT($C12/(10^3)))))=0,_e_,_sp_),IF(G12&lt;100,"",_sp_)))&amp;IF(G12=1,INDEX(Sng,1,2),IF(G12&lt;100,"",IF(G12=100,OCem,INDEX(Cem,1,TRUNC(G12/100)))))&amp;IF(MOD(G12,100)=0,"",IF(G12=1,"",IF(OR(MOD(G12,100)&gt;=20,MOD(G12,100)=10),IF(OR(G12&gt;100,AND($C12&gt;10^6,TRUNC(($C12-(10^3*INT($C12/(10^3)))))=0)),_e_,IF($C12&gt;10^6,_sp_,"")),"")))&amp;IF(MOD(G12,100)=0,"",IF(G12=1,"",IF(OR(MOD(G12,100)&gt;=20,MOD(G12,100)=10),INDEX(Dez,1,TRUNC(MOD(G12,100)/10)),"")))&amp;IF(MOD(G12,100)=0,"",IF(G12=1,"",IF(MOD(MOD(G12,100),10)&lt;&gt;0,IF(OR(G12&gt;20,AND($C12&gt;10^6,TRUNC(($C12-(10^3*INT($C12/(10^3)))))=0)),_e_,IF($C12&gt;10^6,_sp_,"")),"")))&amp;IF(G12=0,"",IF(G12=1,"",IF(MOD(MOD(G12,100),10)=0,"",IF(MOD(G12,100)&lt;20,INDEX(Sml,1,MOD(G12,100)),INDEX(Sml,1,MOD(MOD(G12,100),10)))))) &amp; IF(G12&lt;=1,"",INDEX(Plu,1,2))</f>
        <v/>
      </c>
      <c r="M12" s="222" t="str">
        <f aca="false">IF($C12&lt;10^3,"",IF(OR(H12=1,AND(H12&gt;=100,MOD(H12,100)=0)),IF(TRUNC(($C12-(10^0*INT($C12/(10^0)))))=0,_e_,_sp_),IF(H12&lt;100,"",_sp_)))&amp;IF(H12=1,INDEX(Sng,1,1),IF(H12&lt;100,"",IF(H12=100,OCem,INDEX(Cem,1,TRUNC(H12/100)))))&amp;IF(MOD(H12,100)=0,"",IF(H12=1,"",IF(OR(MOD(H12,100)&gt;=20,MOD(H12,100)=10),IF(OR(H12&gt;100,AND($C12&gt;10^3,TRUNC(($C12-(10^0*INT($C12/(10^0)))))=0)),_e_,IF($C12&gt;10^3,_sp_,"")),"")))&amp;IF(MOD(H12,100)=0,"",IF(H12=1,"",IF(OR(MOD(H12,100)&gt;=20,MOD(H12,100)=10),INDEX(Dez,1,TRUNC(MOD(H12,100)/10)),"")))&amp;IF(MOD(H12,100)=0,"",IF(H12=1,"",IF(MOD(MOD(H12,100),10)&lt;&gt;0,IF(OR(H12&gt;20,AND($C12&gt;10^3,TRUNC(($C12-(10^0*INT($C12/(10^0)))))=0)),_e_,IF($C12&gt;10^3,_sp_,"")),"")))&amp;IF(H12=0,"",IF(H12=1,"",IF(MOD(MOD(H12,100),10)=0,"",IF(MOD(H12,100)&lt;20,INDEX(Sml,1,MOD(H12,100)),INDEX(Sml,1,MOD(MOD(H12,100),10)))))) &amp; IF(H12&lt;=1,"",INDEX(Plu,1,1))</f>
        <v/>
      </c>
      <c r="N12" s="222" t="str">
        <f aca="false">IF($C12&lt;1,"",IF(TRUNC($C12)=1," real",IF(AND($C12&gt;=10^6,TRUNC($C12-10^6*INT($C12/10^6))=0)," de","") &amp; " reais"))</f>
        <v/>
      </c>
      <c r="O12" s="222" t="str">
        <f aca="false">IF((ROUND($C12-TRUNC($C12),2)*100)=0,"",IF($C12&gt;=1,_e_,"") &amp; IF((ROUND($C12-TRUNC($C12),2)*100)=1,"um centavo",IF((ROUND($C12-TRUNC($C12),2)*100)&gt;=20,INDEX(Dez,1,TRUNC((ROUND($C12-TRUNC($C12),2)*100)/10)) &amp; IF(MOD((ROUND($C12-TRUNC($C12),2)*100),10)&lt;&gt;0,_e_ &amp; INDEX(Sml,1,MOD((ROUND($C12-TRUNC($C12),2)*100),10)),""),INDEX(Sml,1,(ROUND($C12-TRUNC($C12),2)*100))) &amp; " centavos"))</f>
        <v/>
      </c>
      <c r="P12" s="222" t="str">
        <f aca="false">I12&amp;J12&amp;K12&amp;L12&amp;M12&amp;N12&amp;O12</f>
        <v/>
      </c>
    </row>
    <row r="13" customFormat="false" ht="15" hidden="false" customHeight="false" outlineLevel="0" collapsed="false">
      <c r="B13" s="222" t="s">
        <v>249</v>
      </c>
      <c r="C13" s="229"/>
      <c r="D13" s="222" t="n">
        <f aca="false" t="array" ref="D13:H13">TRUNC(($C13-((10^{15,12,9,6,3})*INT($C13/(10^{15,12,9,6,3}))))/10^{12,9,6,3,0})</f>
        <v>0</v>
      </c>
      <c r="E13" s="222" t="n">
        <v>0</v>
      </c>
      <c r="F13" s="222" t="n">
        <v>0</v>
      </c>
      <c r="G13" s="222" t="n">
        <v>0</v>
      </c>
      <c r="H13" s="222" t="n">
        <v>0</v>
      </c>
      <c r="I13" s="222" t="str">
        <f aca="false">IF($C13&lt;10^15,"",IF(OR(D13=1,AND(D13&gt;=100,MOD(D13,100)=0)),IF(TRUNC(($C13-(10^12*INT($C13/(10^12)))))=0,_e_,_sp_),IF(D13&lt;100,"",_sp_)))&amp;IF(D13=1,INDEX(Sng,1,5),IF(D13&lt;100,"",IF(D13=100,OCem,INDEX(Cem,1,TRUNC(D13/100)))))&amp;IF(MOD(D13,100)=0,"",IF(D13=1,"",IF(OR(MOD(D13,100)&gt;=20,MOD(D13,100)=10),IF(OR(D13&gt;100,AND($C13&gt;10^15,TRUNC(($C13-(10^12*INT($C13/(10^12)))))=0)),_e_,IF($C13&gt;10^15,_sp_,"")),"")))&amp;IF(MOD(D13,100)=0,"",IF(D13=1,"",IF(OR(MOD(D13,100)&gt;=20,MOD(D13,100)=10),INDEX(Dez,1,TRUNC(MOD(D13,100)/10)),"")))&amp;IF(MOD(D13,100)=0,"",IF(D13=1,"",IF(MOD(MOD(D13,100),10)&lt;&gt;0,IF(OR(D13&gt;20,AND($C13&gt;10^15,TRUNC(($C13-(10^12*INT($C13/(10^12)))))=0)),_e_,IF($C13&gt;10^15,_sp_,"")),"")))&amp;IF(D13=0,"",IF(D13=1,"",IF(MOD(MOD(D13,100),10)=0,"",IF(MOD(D13,100)&lt;20,INDEX(Sml,1,MOD(D13,100)),INDEX(Sml,1,MOD(MOD(D13,100),10)))))) &amp; IF(D13&lt;=1,"",INDEX(Plu,1,5))</f>
        <v/>
      </c>
      <c r="J13" s="222" t="str">
        <f aca="false">IF($C13&lt;10^12,"",IF(OR(E13=1,AND(E13&gt;=100,MOD(E13,100)=0)),IF(TRUNC(($C13-(10^9*INT($C13/(10^9)))))=0,_e_,_sp_),IF(E13&lt;100,"",_sp_)))&amp;IF(E13=1,INDEX(Sng,1,4),IF(E13&lt;100,"",IF(E13=100,OCem,INDEX(Cem,1,TRUNC(E13/100)))))&amp;IF(MOD(E13,100)=0,"",IF(E13=1,"",IF(OR(MOD(E13,100)&gt;=20,MOD(E13,100)=10),IF(OR(E13&gt;100,AND($C13&gt;10^12,TRUNC(($C13-(10^9*INT($C13/(10^9)))))=0)),_e_,IF($C13&gt;10^12,_sp_,"")),"")))&amp;IF(MOD(E13,100)=0,"",IF(E13=1,"",IF(OR(MOD(E13,100)&gt;=20,MOD(E13,100)=10),INDEX(Dez,1,TRUNC(MOD(E13,100)/10)),"")))&amp;IF(MOD(E13,100)=0,"",IF(E13=1,"",IF(MOD(MOD(E13,100),10)&lt;&gt;0,IF(OR(E13&gt;20,AND($C13&gt;10^12,TRUNC(($C13-(10^9*INT($C13/(10^9)))))=0)),_e_,IF($C13&gt;10^12,_sp_,"")),"")))&amp;IF(E13=0,"",IF(E13=1,"",IF(MOD(MOD(E13,100),10)=0,"",IF(MOD(E13,100)&lt;20,INDEX(Sml,1,MOD(E13,100)),INDEX(Sml,1,MOD(MOD(E13,100),10)))))) &amp; IF(E13&lt;=1,"",INDEX(Plu,1,4))</f>
        <v/>
      </c>
      <c r="K13" s="222" t="str">
        <f aca="false">IF($C13&lt;10^9,"",IF(OR(F13=1,AND(F13&gt;=100,MOD(F13,100)=0)),IF(TRUNC(($C13-(10^6*INT($C13/(10^6)))))=0,_e_,_sp_),IF(F13&lt;100,"",_sp_)))&amp;IF(F13=1,INDEX(Sng,1,3),IF(F13&lt;100,"",IF(F13=100,OCem,INDEX(Cem,1,TRUNC(F13/100)))))&amp;IF(MOD(F13,100)=0,"",IF(F13=1,"",IF(OR(MOD(F13,100)&gt;=20,MOD(F13,100)=10),IF(OR(F13&gt;100,AND($C13&gt;10^9,TRUNC(($C13-(10^6*INT($C13/(10^6)))))=0)),_e_,IF($C13&gt;10^9,_sp_,"")),"")))&amp;IF(MOD(F13,100)=0,"",IF(F13=1,"",IF(OR(MOD(F13,100)&gt;=20,MOD(F13,100)=10),INDEX(Dez,1,TRUNC(MOD(F13,100)/10)),"")))&amp;IF(MOD(F13,100)=0,"",IF(F13=1,"",IF(MOD(MOD(F13,100),10)&lt;&gt;0,IF(OR(F13&gt;20,AND($C13&gt;10^9,TRUNC(($C13-(10^6*INT($C13/(10^6)))))=0)),_e_,IF($C13&gt;10^9,_sp_,"")),"")))&amp;IF(F13=0,"",IF(F13=1,"",IF(MOD(MOD(F13,100),10)=0,"",IF(MOD(F13,100)&lt;20,INDEX(Sml,1,MOD(F13,100)),INDEX(Sml,1,MOD(MOD(F13,100),10)))))) &amp; IF(F13&lt;=1,"",INDEX(Plu,1,3))</f>
        <v/>
      </c>
      <c r="L13" s="222" t="str">
        <f aca="false">IF($C13&lt;10^6,"",IF(OR(G13=1,AND(G13&gt;=100,MOD(G13,100)=0)),IF(TRUNC(($C13-(10^3*INT($C13/(10^3)))))=0,_e_,_sp_),IF(G13&lt;100,"",_sp_)))&amp;IF(G13=1,INDEX(Sng,1,2),IF(G13&lt;100,"",IF(G13=100,OCem,INDEX(Cem,1,TRUNC(G13/100)))))&amp;IF(MOD(G13,100)=0,"",IF(G13=1,"",IF(OR(MOD(G13,100)&gt;=20,MOD(G13,100)=10),IF(OR(G13&gt;100,AND($C13&gt;10^6,TRUNC(($C13-(10^3*INT($C13/(10^3)))))=0)),_e_,IF($C13&gt;10^6,_sp_,"")),"")))&amp;IF(MOD(G13,100)=0,"",IF(G13=1,"",IF(OR(MOD(G13,100)&gt;=20,MOD(G13,100)=10),INDEX(Dez,1,TRUNC(MOD(G13,100)/10)),"")))&amp;IF(MOD(G13,100)=0,"",IF(G13=1,"",IF(MOD(MOD(G13,100),10)&lt;&gt;0,IF(OR(G13&gt;20,AND($C13&gt;10^6,TRUNC(($C13-(10^3*INT($C13/(10^3)))))=0)),_e_,IF($C13&gt;10^6,_sp_,"")),"")))&amp;IF(G13=0,"",IF(G13=1,"",IF(MOD(MOD(G13,100),10)=0,"",IF(MOD(G13,100)&lt;20,INDEX(Sml,1,MOD(G13,100)),INDEX(Sml,1,MOD(MOD(G13,100),10)))))) &amp; IF(G13&lt;=1,"",INDEX(Plu,1,2))</f>
        <v/>
      </c>
      <c r="M13" s="222" t="str">
        <f aca="false">IF($C13&lt;10^3,"",IF(OR(H13=1,AND(H13&gt;=100,MOD(H13,100)=0)),IF(TRUNC(($C13-(10^0*INT($C13/(10^0)))))=0,_e_,_sp_),IF(H13&lt;100,"",_sp_)))&amp;IF(H13=1,INDEX(Sng,1,1),IF(H13&lt;100,"",IF(H13=100,OCem,INDEX(Cem,1,TRUNC(H13/100)))))&amp;IF(MOD(H13,100)=0,"",IF(H13=1,"",IF(OR(MOD(H13,100)&gt;=20,MOD(H13,100)=10),IF(OR(H13&gt;100,AND($C13&gt;10^3,TRUNC(($C13-(10^0*INT($C13/(10^0)))))=0)),_e_,IF($C13&gt;10^3,_sp_,"")),"")))&amp;IF(MOD(H13,100)=0,"",IF(H13=1,"",IF(OR(MOD(H13,100)&gt;=20,MOD(H13,100)=10),INDEX(Dez,1,TRUNC(MOD(H13,100)/10)),"")))&amp;IF(MOD(H13,100)=0,"",IF(H13=1,"",IF(MOD(MOD(H13,100),10)&lt;&gt;0,IF(OR(H13&gt;20,AND($C13&gt;10^3,TRUNC(($C13-(10^0*INT($C13/(10^0)))))=0)),_e_,IF($C13&gt;10^3,_sp_,"")),"")))&amp;IF(H13=0,"",IF(H13=1,"",IF(MOD(MOD(H13,100),10)=0,"",IF(MOD(H13,100)&lt;20,INDEX(Sml,1,MOD(H13,100)),INDEX(Sml,1,MOD(MOD(H13,100),10)))))) &amp; IF(H13&lt;=1,"",INDEX(Plu,1,1))</f>
        <v/>
      </c>
      <c r="N13" s="222" t="str">
        <f aca="false">IF($C13&lt;1,"",IF(TRUNC($C13)=1," real",IF(AND($C13&gt;=10^6,TRUNC($C13-10^6*INT($C13/10^6))=0)," de","") &amp; " reais"))</f>
        <v/>
      </c>
      <c r="O13" s="222" t="str">
        <f aca="false">IF((ROUND($C13-TRUNC($C13),2)*100)=0,"",IF($C13&gt;=1,_e_,"") &amp; IF((ROUND($C13-TRUNC($C13),2)*100)=1,"um centavo",IF((ROUND($C13-TRUNC($C13),2)*100)&gt;=20,INDEX(Dez,1,TRUNC((ROUND($C13-TRUNC($C13),2)*100)/10)) &amp; IF(MOD((ROUND($C13-TRUNC($C13),2)*100),10)&lt;&gt;0,_e_ &amp; INDEX(Sml,1,MOD((ROUND($C13-TRUNC($C13),2)*100),10)),""),INDEX(Sml,1,(ROUND($C13-TRUNC($C13),2)*100))) &amp; " centavos"))</f>
        <v/>
      </c>
      <c r="P13" s="222" t="str">
        <f aca="false">I13&amp;J13&amp;K13&amp;L13&amp;M13&amp;N13&amp;O13</f>
        <v/>
      </c>
    </row>
    <row r="14" customFormat="false" ht="15" hidden="false" customHeight="false" outlineLevel="0" collapsed="false">
      <c r="B14" s="222" t="s">
        <v>249</v>
      </c>
      <c r="C14" s="229"/>
      <c r="D14" s="222" t="n">
        <f aca="false" t="array" ref="D14:H14">TRUNC(($C14-((10^{15,12,9,6,3})*INT($C14/(10^{15,12,9,6,3}))))/10^{12,9,6,3,0})</f>
        <v>0</v>
      </c>
      <c r="E14" s="222" t="n">
        <v>0</v>
      </c>
      <c r="F14" s="222" t="n">
        <v>0</v>
      </c>
      <c r="G14" s="222" t="n">
        <v>0</v>
      </c>
      <c r="H14" s="222" t="n">
        <v>0</v>
      </c>
      <c r="I14" s="222" t="str">
        <f aca="false">IF($C14&lt;10^15,"",IF(OR(D14=1,AND(D14&gt;=100,MOD(D14,100)=0)),IF(TRUNC(($C14-(10^12*INT($C14/(10^12)))))=0,_e_,_sp_),IF(D14&lt;100,"",_sp_)))&amp;IF(D14=1,INDEX(Sng,1,5),IF(D14&lt;100,"",IF(D14=100,OCem,INDEX(Cem,1,TRUNC(D14/100)))))&amp;IF(MOD(D14,100)=0,"",IF(D14=1,"",IF(OR(MOD(D14,100)&gt;=20,MOD(D14,100)=10),IF(OR(D14&gt;100,AND($C14&gt;10^15,TRUNC(($C14-(10^12*INT($C14/(10^12)))))=0)),_e_,IF($C14&gt;10^15,_sp_,"")),"")))&amp;IF(MOD(D14,100)=0,"",IF(D14=1,"",IF(OR(MOD(D14,100)&gt;=20,MOD(D14,100)=10),INDEX(Dez,1,TRUNC(MOD(D14,100)/10)),"")))&amp;IF(MOD(D14,100)=0,"",IF(D14=1,"",IF(MOD(MOD(D14,100),10)&lt;&gt;0,IF(OR(D14&gt;20,AND($C14&gt;10^15,TRUNC(($C14-(10^12*INT($C14/(10^12)))))=0)),_e_,IF($C14&gt;10^15,_sp_,"")),"")))&amp;IF(D14=0,"",IF(D14=1,"",IF(MOD(MOD(D14,100),10)=0,"",IF(MOD(D14,100)&lt;20,INDEX(Sml,1,MOD(D14,100)),INDEX(Sml,1,MOD(MOD(D14,100),10)))))) &amp; IF(D14&lt;=1,"",INDEX(Plu,1,5))</f>
        <v/>
      </c>
      <c r="J14" s="222" t="str">
        <f aca="false">IF($C14&lt;10^12,"",IF(OR(E14=1,AND(E14&gt;=100,MOD(E14,100)=0)),IF(TRUNC(($C14-(10^9*INT($C14/(10^9)))))=0,_e_,_sp_),IF(E14&lt;100,"",_sp_)))&amp;IF(E14=1,INDEX(Sng,1,4),IF(E14&lt;100,"",IF(E14=100,OCem,INDEX(Cem,1,TRUNC(E14/100)))))&amp;IF(MOD(E14,100)=0,"",IF(E14=1,"",IF(OR(MOD(E14,100)&gt;=20,MOD(E14,100)=10),IF(OR(E14&gt;100,AND($C14&gt;10^12,TRUNC(($C14-(10^9*INT($C14/(10^9)))))=0)),_e_,IF($C14&gt;10^12,_sp_,"")),"")))&amp;IF(MOD(E14,100)=0,"",IF(E14=1,"",IF(OR(MOD(E14,100)&gt;=20,MOD(E14,100)=10),INDEX(Dez,1,TRUNC(MOD(E14,100)/10)),"")))&amp;IF(MOD(E14,100)=0,"",IF(E14=1,"",IF(MOD(MOD(E14,100),10)&lt;&gt;0,IF(OR(E14&gt;20,AND($C14&gt;10^12,TRUNC(($C14-(10^9*INT($C14/(10^9)))))=0)),_e_,IF($C14&gt;10^12,_sp_,"")),"")))&amp;IF(E14=0,"",IF(E14=1,"",IF(MOD(MOD(E14,100),10)=0,"",IF(MOD(E14,100)&lt;20,INDEX(Sml,1,MOD(E14,100)),INDEX(Sml,1,MOD(MOD(E14,100),10)))))) &amp; IF(E14&lt;=1,"",INDEX(Plu,1,4))</f>
        <v/>
      </c>
      <c r="K14" s="222" t="str">
        <f aca="false">IF($C14&lt;10^9,"",IF(OR(F14=1,AND(F14&gt;=100,MOD(F14,100)=0)),IF(TRUNC(($C14-(10^6*INT($C14/(10^6)))))=0,_e_,_sp_),IF(F14&lt;100,"",_sp_)))&amp;IF(F14=1,INDEX(Sng,1,3),IF(F14&lt;100,"",IF(F14=100,OCem,INDEX(Cem,1,TRUNC(F14/100)))))&amp;IF(MOD(F14,100)=0,"",IF(F14=1,"",IF(OR(MOD(F14,100)&gt;=20,MOD(F14,100)=10),IF(OR(F14&gt;100,AND($C14&gt;10^9,TRUNC(($C14-(10^6*INT($C14/(10^6)))))=0)),_e_,IF($C14&gt;10^9,_sp_,"")),"")))&amp;IF(MOD(F14,100)=0,"",IF(F14=1,"",IF(OR(MOD(F14,100)&gt;=20,MOD(F14,100)=10),INDEX(Dez,1,TRUNC(MOD(F14,100)/10)),"")))&amp;IF(MOD(F14,100)=0,"",IF(F14=1,"",IF(MOD(MOD(F14,100),10)&lt;&gt;0,IF(OR(F14&gt;20,AND($C14&gt;10^9,TRUNC(($C14-(10^6*INT($C14/(10^6)))))=0)),_e_,IF($C14&gt;10^9,_sp_,"")),"")))&amp;IF(F14=0,"",IF(F14=1,"",IF(MOD(MOD(F14,100),10)=0,"",IF(MOD(F14,100)&lt;20,INDEX(Sml,1,MOD(F14,100)),INDEX(Sml,1,MOD(MOD(F14,100),10)))))) &amp; IF(F14&lt;=1,"",INDEX(Plu,1,3))</f>
        <v/>
      </c>
      <c r="L14" s="222" t="str">
        <f aca="false">IF($C14&lt;10^6,"",IF(OR(G14=1,AND(G14&gt;=100,MOD(G14,100)=0)),IF(TRUNC(($C14-(10^3*INT($C14/(10^3)))))=0,_e_,_sp_),IF(G14&lt;100,"",_sp_)))&amp;IF(G14=1,INDEX(Sng,1,2),IF(G14&lt;100,"",IF(G14=100,OCem,INDEX(Cem,1,TRUNC(G14/100)))))&amp;IF(MOD(G14,100)=0,"",IF(G14=1,"",IF(OR(MOD(G14,100)&gt;=20,MOD(G14,100)=10),IF(OR(G14&gt;100,AND($C14&gt;10^6,TRUNC(($C14-(10^3*INT($C14/(10^3)))))=0)),_e_,IF($C14&gt;10^6,_sp_,"")),"")))&amp;IF(MOD(G14,100)=0,"",IF(G14=1,"",IF(OR(MOD(G14,100)&gt;=20,MOD(G14,100)=10),INDEX(Dez,1,TRUNC(MOD(G14,100)/10)),"")))&amp;IF(MOD(G14,100)=0,"",IF(G14=1,"",IF(MOD(MOD(G14,100),10)&lt;&gt;0,IF(OR(G14&gt;20,AND($C14&gt;10^6,TRUNC(($C14-(10^3*INT($C14/(10^3)))))=0)),_e_,IF($C14&gt;10^6,_sp_,"")),"")))&amp;IF(G14=0,"",IF(G14=1,"",IF(MOD(MOD(G14,100),10)=0,"",IF(MOD(G14,100)&lt;20,INDEX(Sml,1,MOD(G14,100)),INDEX(Sml,1,MOD(MOD(G14,100),10)))))) &amp; IF(G14&lt;=1,"",INDEX(Plu,1,2))</f>
        <v/>
      </c>
      <c r="M14" s="222" t="str">
        <f aca="false">IF($C14&lt;10^3,"",IF(OR(H14=1,AND(H14&gt;=100,MOD(H14,100)=0)),IF(TRUNC(($C14-(10^0*INT($C14/(10^0)))))=0,_e_,_sp_),IF(H14&lt;100,"",_sp_)))&amp;IF(H14=1,INDEX(Sng,1,1),IF(H14&lt;100,"",IF(H14=100,OCem,INDEX(Cem,1,TRUNC(H14/100)))))&amp;IF(MOD(H14,100)=0,"",IF(H14=1,"",IF(OR(MOD(H14,100)&gt;=20,MOD(H14,100)=10),IF(OR(H14&gt;100,AND($C14&gt;10^3,TRUNC(($C14-(10^0*INT($C14/(10^0)))))=0)),_e_,IF($C14&gt;10^3,_sp_,"")),"")))&amp;IF(MOD(H14,100)=0,"",IF(H14=1,"",IF(OR(MOD(H14,100)&gt;=20,MOD(H14,100)=10),INDEX(Dez,1,TRUNC(MOD(H14,100)/10)),"")))&amp;IF(MOD(H14,100)=0,"",IF(H14=1,"",IF(MOD(MOD(H14,100),10)&lt;&gt;0,IF(OR(H14&gt;20,AND($C14&gt;10^3,TRUNC(($C14-(10^0*INT($C14/(10^0)))))=0)),_e_,IF($C14&gt;10^3,_sp_,"")),"")))&amp;IF(H14=0,"",IF(H14=1,"",IF(MOD(MOD(H14,100),10)=0,"",IF(MOD(H14,100)&lt;20,INDEX(Sml,1,MOD(H14,100)),INDEX(Sml,1,MOD(MOD(H14,100),10)))))) &amp; IF(H14&lt;=1,"",INDEX(Plu,1,1))</f>
        <v/>
      </c>
      <c r="N14" s="222" t="str">
        <f aca="false">IF($C14&lt;1,"",IF(TRUNC($C14)=1," real",IF(AND($C14&gt;=10^6,TRUNC($C14-10^6*INT($C14/10^6))=0)," de","") &amp; " reais"))</f>
        <v/>
      </c>
      <c r="O14" s="222" t="str">
        <f aca="false">IF((ROUND($C14-TRUNC($C14),2)*100)=0,"",IF($C14&gt;=1,_e_,"") &amp; IF((ROUND($C14-TRUNC($C14),2)*100)=1,"um centavo",IF((ROUND($C14-TRUNC($C14),2)*100)&gt;=20,INDEX(Dez,1,TRUNC((ROUND($C14-TRUNC($C14),2)*100)/10)) &amp; IF(MOD((ROUND($C14-TRUNC($C14),2)*100),10)&lt;&gt;0,_e_ &amp; INDEX(Sml,1,MOD((ROUND($C14-TRUNC($C14),2)*100),10)),""),INDEX(Sml,1,(ROUND($C14-TRUNC($C14),2)*100))) &amp; " centavos"))</f>
        <v/>
      </c>
      <c r="P14" s="222" t="str">
        <f aca="false">I14&amp;J14&amp;K14&amp;L14&amp;M14&amp;N14&amp;O14</f>
        <v/>
      </c>
    </row>
    <row r="15" customFormat="false" ht="15" hidden="false" customHeight="false" outlineLevel="0" collapsed="false">
      <c r="B15" s="222" t="s">
        <v>249</v>
      </c>
      <c r="C15" s="229"/>
      <c r="D15" s="222" t="n">
        <f aca="false" t="array" ref="D15:H15">TRUNC(($C15-((10^{15,12,9,6,3})*INT($C15/(10^{15,12,9,6,3}))))/10^{12,9,6,3,0})</f>
        <v>0</v>
      </c>
      <c r="E15" s="222" t="n">
        <v>0</v>
      </c>
      <c r="F15" s="222" t="n">
        <v>0</v>
      </c>
      <c r="G15" s="222" t="n">
        <v>0</v>
      </c>
      <c r="H15" s="222" t="n">
        <v>0</v>
      </c>
      <c r="I15" s="222" t="str">
        <f aca="false">IF($C15&lt;10^15,"",IF(OR(D15=1,AND(D15&gt;=100,MOD(D15,100)=0)),IF(TRUNC(($C15-(10^12*INT($C15/(10^12)))))=0,_e_,_sp_),IF(D15&lt;100,"",_sp_)))&amp;IF(D15=1,INDEX(Sng,1,5),IF(D15&lt;100,"",IF(D15=100,OCem,INDEX(Cem,1,TRUNC(D15/100)))))&amp;IF(MOD(D15,100)=0,"",IF(D15=1,"",IF(OR(MOD(D15,100)&gt;=20,MOD(D15,100)=10),IF(OR(D15&gt;100,AND($C15&gt;10^15,TRUNC(($C15-(10^12*INT($C15/(10^12)))))=0)),_e_,IF($C15&gt;10^15,_sp_,"")),"")))&amp;IF(MOD(D15,100)=0,"",IF(D15=1,"",IF(OR(MOD(D15,100)&gt;=20,MOD(D15,100)=10),INDEX(Dez,1,TRUNC(MOD(D15,100)/10)),"")))&amp;IF(MOD(D15,100)=0,"",IF(D15=1,"",IF(MOD(MOD(D15,100),10)&lt;&gt;0,IF(OR(D15&gt;20,AND($C15&gt;10^15,TRUNC(($C15-(10^12*INT($C15/(10^12)))))=0)),_e_,IF($C15&gt;10^15,_sp_,"")),"")))&amp;IF(D15=0,"",IF(D15=1,"",IF(MOD(MOD(D15,100),10)=0,"",IF(MOD(D15,100)&lt;20,INDEX(Sml,1,MOD(D15,100)),INDEX(Sml,1,MOD(MOD(D15,100),10)))))) &amp; IF(D15&lt;=1,"",INDEX(Plu,1,5))</f>
        <v/>
      </c>
      <c r="J15" s="222" t="str">
        <f aca="false">IF($C15&lt;10^12,"",IF(OR(E15=1,AND(E15&gt;=100,MOD(E15,100)=0)),IF(TRUNC(($C15-(10^9*INT($C15/(10^9)))))=0,_e_,_sp_),IF(E15&lt;100,"",_sp_)))&amp;IF(E15=1,INDEX(Sng,1,4),IF(E15&lt;100,"",IF(E15=100,OCem,INDEX(Cem,1,TRUNC(E15/100)))))&amp;IF(MOD(E15,100)=0,"",IF(E15=1,"",IF(OR(MOD(E15,100)&gt;=20,MOD(E15,100)=10),IF(OR(E15&gt;100,AND($C15&gt;10^12,TRUNC(($C15-(10^9*INT($C15/(10^9)))))=0)),_e_,IF($C15&gt;10^12,_sp_,"")),"")))&amp;IF(MOD(E15,100)=0,"",IF(E15=1,"",IF(OR(MOD(E15,100)&gt;=20,MOD(E15,100)=10),INDEX(Dez,1,TRUNC(MOD(E15,100)/10)),"")))&amp;IF(MOD(E15,100)=0,"",IF(E15=1,"",IF(MOD(MOD(E15,100),10)&lt;&gt;0,IF(OR(E15&gt;20,AND($C15&gt;10^12,TRUNC(($C15-(10^9*INT($C15/(10^9)))))=0)),_e_,IF($C15&gt;10^12,_sp_,"")),"")))&amp;IF(E15=0,"",IF(E15=1,"",IF(MOD(MOD(E15,100),10)=0,"",IF(MOD(E15,100)&lt;20,INDEX(Sml,1,MOD(E15,100)),INDEX(Sml,1,MOD(MOD(E15,100),10)))))) &amp; IF(E15&lt;=1,"",INDEX(Plu,1,4))</f>
        <v/>
      </c>
      <c r="K15" s="222" t="str">
        <f aca="false">IF($C15&lt;10^9,"",IF(OR(F15=1,AND(F15&gt;=100,MOD(F15,100)=0)),IF(TRUNC(($C15-(10^6*INT($C15/(10^6)))))=0,_e_,_sp_),IF(F15&lt;100,"",_sp_)))&amp;IF(F15=1,INDEX(Sng,1,3),IF(F15&lt;100,"",IF(F15=100,OCem,INDEX(Cem,1,TRUNC(F15/100)))))&amp;IF(MOD(F15,100)=0,"",IF(F15=1,"",IF(OR(MOD(F15,100)&gt;=20,MOD(F15,100)=10),IF(OR(F15&gt;100,AND($C15&gt;10^9,TRUNC(($C15-(10^6*INT($C15/(10^6)))))=0)),_e_,IF($C15&gt;10^9,_sp_,"")),"")))&amp;IF(MOD(F15,100)=0,"",IF(F15=1,"",IF(OR(MOD(F15,100)&gt;=20,MOD(F15,100)=10),INDEX(Dez,1,TRUNC(MOD(F15,100)/10)),"")))&amp;IF(MOD(F15,100)=0,"",IF(F15=1,"",IF(MOD(MOD(F15,100),10)&lt;&gt;0,IF(OR(F15&gt;20,AND($C15&gt;10^9,TRUNC(($C15-(10^6*INT($C15/(10^6)))))=0)),_e_,IF($C15&gt;10^9,_sp_,"")),"")))&amp;IF(F15=0,"",IF(F15=1,"",IF(MOD(MOD(F15,100),10)=0,"",IF(MOD(F15,100)&lt;20,INDEX(Sml,1,MOD(F15,100)),INDEX(Sml,1,MOD(MOD(F15,100),10)))))) &amp; IF(F15&lt;=1,"",INDEX(Plu,1,3))</f>
        <v/>
      </c>
      <c r="L15" s="222" t="str">
        <f aca="false">IF($C15&lt;10^6,"",IF(OR(G15=1,AND(G15&gt;=100,MOD(G15,100)=0)),IF(TRUNC(($C15-(10^3*INT($C15/(10^3)))))=0,_e_,_sp_),IF(G15&lt;100,"",_sp_)))&amp;IF(G15=1,INDEX(Sng,1,2),IF(G15&lt;100,"",IF(G15=100,OCem,INDEX(Cem,1,TRUNC(G15/100)))))&amp;IF(MOD(G15,100)=0,"",IF(G15=1,"",IF(OR(MOD(G15,100)&gt;=20,MOD(G15,100)=10),IF(OR(G15&gt;100,AND($C15&gt;10^6,TRUNC(($C15-(10^3*INT($C15/(10^3)))))=0)),_e_,IF($C15&gt;10^6,_sp_,"")),"")))&amp;IF(MOD(G15,100)=0,"",IF(G15=1,"",IF(OR(MOD(G15,100)&gt;=20,MOD(G15,100)=10),INDEX(Dez,1,TRUNC(MOD(G15,100)/10)),"")))&amp;IF(MOD(G15,100)=0,"",IF(G15=1,"",IF(MOD(MOD(G15,100),10)&lt;&gt;0,IF(OR(G15&gt;20,AND($C15&gt;10^6,TRUNC(($C15-(10^3*INT($C15/(10^3)))))=0)),_e_,IF($C15&gt;10^6,_sp_,"")),"")))&amp;IF(G15=0,"",IF(G15=1,"",IF(MOD(MOD(G15,100),10)=0,"",IF(MOD(G15,100)&lt;20,INDEX(Sml,1,MOD(G15,100)),INDEX(Sml,1,MOD(MOD(G15,100),10)))))) &amp; IF(G15&lt;=1,"",INDEX(Plu,1,2))</f>
        <v/>
      </c>
      <c r="M15" s="222" t="str">
        <f aca="false">IF($C15&lt;10^3,"",IF(OR(H15=1,AND(H15&gt;=100,MOD(H15,100)=0)),IF(TRUNC(($C15-(10^0*INT($C15/(10^0)))))=0,_e_,_sp_),IF(H15&lt;100,"",_sp_)))&amp;IF(H15=1,INDEX(Sng,1,1),IF(H15&lt;100,"",IF(H15=100,OCem,INDEX(Cem,1,TRUNC(H15/100)))))&amp;IF(MOD(H15,100)=0,"",IF(H15=1,"",IF(OR(MOD(H15,100)&gt;=20,MOD(H15,100)=10),IF(OR(H15&gt;100,AND($C15&gt;10^3,TRUNC(($C15-(10^0*INT($C15/(10^0)))))=0)),_e_,IF($C15&gt;10^3,_sp_,"")),"")))&amp;IF(MOD(H15,100)=0,"",IF(H15=1,"",IF(OR(MOD(H15,100)&gt;=20,MOD(H15,100)=10),INDEX(Dez,1,TRUNC(MOD(H15,100)/10)),"")))&amp;IF(MOD(H15,100)=0,"",IF(H15=1,"",IF(MOD(MOD(H15,100),10)&lt;&gt;0,IF(OR(H15&gt;20,AND($C15&gt;10^3,TRUNC(($C15-(10^0*INT($C15/(10^0)))))=0)),_e_,IF($C15&gt;10^3,_sp_,"")),"")))&amp;IF(H15=0,"",IF(H15=1,"",IF(MOD(MOD(H15,100),10)=0,"",IF(MOD(H15,100)&lt;20,INDEX(Sml,1,MOD(H15,100)),INDEX(Sml,1,MOD(MOD(H15,100),10)))))) &amp; IF(H15&lt;=1,"",INDEX(Plu,1,1))</f>
        <v/>
      </c>
      <c r="N15" s="222" t="str">
        <f aca="false">IF($C15&lt;1,"",IF(TRUNC($C15)=1," real",IF(AND($C15&gt;=10^6,TRUNC($C15-10^6*INT($C15/10^6))=0)," de","") &amp; " reais"))</f>
        <v/>
      </c>
      <c r="O15" s="222" t="str">
        <f aca="false">IF((ROUND($C15-TRUNC($C15),2)*100)=0,"",IF($C15&gt;=1,_e_,"") &amp; IF((ROUND($C15-TRUNC($C15),2)*100)=1,"um centavo",IF((ROUND($C15-TRUNC($C15),2)*100)&gt;=20,INDEX(Dez,1,TRUNC((ROUND($C15-TRUNC($C15),2)*100)/10)) &amp; IF(MOD((ROUND($C15-TRUNC($C15),2)*100),10)&lt;&gt;0,_e_ &amp; INDEX(Sml,1,MOD((ROUND($C15-TRUNC($C15),2)*100),10)),""),INDEX(Sml,1,(ROUND($C15-TRUNC($C15),2)*100))) &amp; " centavos"))</f>
        <v/>
      </c>
      <c r="P15" s="222" t="str">
        <f aca="false">I15&amp;J15&amp;K15&amp;L15&amp;M15&amp;N15&amp;O15</f>
        <v/>
      </c>
    </row>
    <row r="16" customFormat="false" ht="15" hidden="false" customHeight="false" outlineLevel="0" collapsed="false">
      <c r="B16" s="222" t="s">
        <v>249</v>
      </c>
      <c r="C16" s="229"/>
      <c r="D16" s="222" t="n">
        <f aca="false" t="array" ref="D16:H16">TRUNC(($C16-((10^{15,12,9,6,3})*INT($C16/(10^{15,12,9,6,3}))))/10^{12,9,6,3,0})</f>
        <v>0</v>
      </c>
      <c r="E16" s="222" t="n">
        <v>0</v>
      </c>
      <c r="F16" s="222" t="n">
        <v>0</v>
      </c>
      <c r="G16" s="222" t="n">
        <v>0</v>
      </c>
      <c r="H16" s="222" t="n">
        <v>0</v>
      </c>
      <c r="I16" s="222" t="str">
        <f aca="false">IF($C16&lt;10^15,"",IF(OR(D16=1,AND(D16&gt;=100,MOD(D16,100)=0)),IF(TRUNC(($C16-(10^12*INT($C16/(10^12)))))=0,_e_,_sp_),IF(D16&lt;100,"",_sp_)))&amp;IF(D16=1,INDEX(Sng,1,5),IF(D16&lt;100,"",IF(D16=100,OCem,INDEX(Cem,1,TRUNC(D16/100)))))&amp;IF(MOD(D16,100)=0,"",IF(D16=1,"",IF(OR(MOD(D16,100)&gt;=20,MOD(D16,100)=10),IF(OR(D16&gt;100,AND($C16&gt;10^15,TRUNC(($C16-(10^12*INT($C16/(10^12)))))=0)),_e_,IF($C16&gt;10^15,_sp_,"")),"")))&amp;IF(MOD(D16,100)=0,"",IF(D16=1,"",IF(OR(MOD(D16,100)&gt;=20,MOD(D16,100)=10),INDEX(Dez,1,TRUNC(MOD(D16,100)/10)),"")))&amp;IF(MOD(D16,100)=0,"",IF(D16=1,"",IF(MOD(MOD(D16,100),10)&lt;&gt;0,IF(OR(D16&gt;20,AND($C16&gt;10^15,TRUNC(($C16-(10^12*INT($C16/(10^12)))))=0)),_e_,IF($C16&gt;10^15,_sp_,"")),"")))&amp;IF(D16=0,"",IF(D16=1,"",IF(MOD(MOD(D16,100),10)=0,"",IF(MOD(D16,100)&lt;20,INDEX(Sml,1,MOD(D16,100)),INDEX(Sml,1,MOD(MOD(D16,100),10)))))) &amp; IF(D16&lt;=1,"",INDEX(Plu,1,5))</f>
        <v/>
      </c>
      <c r="J16" s="222" t="str">
        <f aca="false">IF($C16&lt;10^12,"",IF(OR(E16=1,AND(E16&gt;=100,MOD(E16,100)=0)),IF(TRUNC(($C16-(10^9*INT($C16/(10^9)))))=0,_e_,_sp_),IF(E16&lt;100,"",_sp_)))&amp;IF(E16=1,INDEX(Sng,1,4),IF(E16&lt;100,"",IF(E16=100,OCem,INDEX(Cem,1,TRUNC(E16/100)))))&amp;IF(MOD(E16,100)=0,"",IF(E16=1,"",IF(OR(MOD(E16,100)&gt;=20,MOD(E16,100)=10),IF(OR(E16&gt;100,AND($C16&gt;10^12,TRUNC(($C16-(10^9*INT($C16/(10^9)))))=0)),_e_,IF($C16&gt;10^12,_sp_,"")),"")))&amp;IF(MOD(E16,100)=0,"",IF(E16=1,"",IF(OR(MOD(E16,100)&gt;=20,MOD(E16,100)=10),INDEX(Dez,1,TRUNC(MOD(E16,100)/10)),"")))&amp;IF(MOD(E16,100)=0,"",IF(E16=1,"",IF(MOD(MOD(E16,100),10)&lt;&gt;0,IF(OR(E16&gt;20,AND($C16&gt;10^12,TRUNC(($C16-(10^9*INT($C16/(10^9)))))=0)),_e_,IF($C16&gt;10^12,_sp_,"")),"")))&amp;IF(E16=0,"",IF(E16=1,"",IF(MOD(MOD(E16,100),10)=0,"",IF(MOD(E16,100)&lt;20,INDEX(Sml,1,MOD(E16,100)),INDEX(Sml,1,MOD(MOD(E16,100),10)))))) &amp; IF(E16&lt;=1,"",INDEX(Plu,1,4))</f>
        <v/>
      </c>
      <c r="K16" s="222" t="str">
        <f aca="false">IF($C16&lt;10^9,"",IF(OR(F16=1,AND(F16&gt;=100,MOD(F16,100)=0)),IF(TRUNC(($C16-(10^6*INT($C16/(10^6)))))=0,_e_,_sp_),IF(F16&lt;100,"",_sp_)))&amp;IF(F16=1,INDEX(Sng,1,3),IF(F16&lt;100,"",IF(F16=100,OCem,INDEX(Cem,1,TRUNC(F16/100)))))&amp;IF(MOD(F16,100)=0,"",IF(F16=1,"",IF(OR(MOD(F16,100)&gt;=20,MOD(F16,100)=10),IF(OR(F16&gt;100,AND($C16&gt;10^9,TRUNC(($C16-(10^6*INT($C16/(10^6)))))=0)),_e_,IF($C16&gt;10^9,_sp_,"")),"")))&amp;IF(MOD(F16,100)=0,"",IF(F16=1,"",IF(OR(MOD(F16,100)&gt;=20,MOD(F16,100)=10),INDEX(Dez,1,TRUNC(MOD(F16,100)/10)),"")))&amp;IF(MOD(F16,100)=0,"",IF(F16=1,"",IF(MOD(MOD(F16,100),10)&lt;&gt;0,IF(OR(F16&gt;20,AND($C16&gt;10^9,TRUNC(($C16-(10^6*INT($C16/(10^6)))))=0)),_e_,IF($C16&gt;10^9,_sp_,"")),"")))&amp;IF(F16=0,"",IF(F16=1,"",IF(MOD(MOD(F16,100),10)=0,"",IF(MOD(F16,100)&lt;20,INDEX(Sml,1,MOD(F16,100)),INDEX(Sml,1,MOD(MOD(F16,100),10)))))) &amp; IF(F16&lt;=1,"",INDEX(Plu,1,3))</f>
        <v/>
      </c>
      <c r="L16" s="222" t="str">
        <f aca="false">IF($C16&lt;10^6,"",IF(OR(G16=1,AND(G16&gt;=100,MOD(G16,100)=0)),IF(TRUNC(($C16-(10^3*INT($C16/(10^3)))))=0,_e_,_sp_),IF(G16&lt;100,"",_sp_)))&amp;IF(G16=1,INDEX(Sng,1,2),IF(G16&lt;100,"",IF(G16=100,OCem,INDEX(Cem,1,TRUNC(G16/100)))))&amp;IF(MOD(G16,100)=0,"",IF(G16=1,"",IF(OR(MOD(G16,100)&gt;=20,MOD(G16,100)=10),IF(OR(G16&gt;100,AND($C16&gt;10^6,TRUNC(($C16-(10^3*INT($C16/(10^3)))))=0)),_e_,IF($C16&gt;10^6,_sp_,"")),"")))&amp;IF(MOD(G16,100)=0,"",IF(G16=1,"",IF(OR(MOD(G16,100)&gt;=20,MOD(G16,100)=10),INDEX(Dez,1,TRUNC(MOD(G16,100)/10)),"")))&amp;IF(MOD(G16,100)=0,"",IF(G16=1,"",IF(MOD(MOD(G16,100),10)&lt;&gt;0,IF(OR(G16&gt;20,AND($C16&gt;10^6,TRUNC(($C16-(10^3*INT($C16/(10^3)))))=0)),_e_,IF($C16&gt;10^6,_sp_,"")),"")))&amp;IF(G16=0,"",IF(G16=1,"",IF(MOD(MOD(G16,100),10)=0,"",IF(MOD(G16,100)&lt;20,INDEX(Sml,1,MOD(G16,100)),INDEX(Sml,1,MOD(MOD(G16,100),10)))))) &amp; IF(G16&lt;=1,"",INDEX(Plu,1,2))</f>
        <v/>
      </c>
      <c r="M16" s="222" t="str">
        <f aca="false">IF($C16&lt;10^3,"",IF(OR(H16=1,AND(H16&gt;=100,MOD(H16,100)=0)),IF(TRUNC(($C16-(10^0*INT($C16/(10^0)))))=0,_e_,_sp_),IF(H16&lt;100,"",_sp_)))&amp;IF(H16=1,INDEX(Sng,1,1),IF(H16&lt;100,"",IF(H16=100,OCem,INDEX(Cem,1,TRUNC(H16/100)))))&amp;IF(MOD(H16,100)=0,"",IF(H16=1,"",IF(OR(MOD(H16,100)&gt;=20,MOD(H16,100)=10),IF(OR(H16&gt;100,AND($C16&gt;10^3,TRUNC(($C16-(10^0*INT($C16/(10^0)))))=0)),_e_,IF($C16&gt;10^3,_sp_,"")),"")))&amp;IF(MOD(H16,100)=0,"",IF(H16=1,"",IF(OR(MOD(H16,100)&gt;=20,MOD(H16,100)=10),INDEX(Dez,1,TRUNC(MOD(H16,100)/10)),"")))&amp;IF(MOD(H16,100)=0,"",IF(H16=1,"",IF(MOD(MOD(H16,100),10)&lt;&gt;0,IF(OR(H16&gt;20,AND($C16&gt;10^3,TRUNC(($C16-(10^0*INT($C16/(10^0)))))=0)),_e_,IF($C16&gt;10^3,_sp_,"")),"")))&amp;IF(H16=0,"",IF(H16=1,"",IF(MOD(MOD(H16,100),10)=0,"",IF(MOD(H16,100)&lt;20,INDEX(Sml,1,MOD(H16,100)),INDEX(Sml,1,MOD(MOD(H16,100),10)))))) &amp; IF(H16&lt;=1,"",INDEX(Plu,1,1))</f>
        <v/>
      </c>
      <c r="N16" s="222" t="str">
        <f aca="false">IF($C16&lt;1,"",IF(TRUNC($C16)=1," real",IF(AND($C16&gt;=10^6,TRUNC($C16-10^6*INT($C16/10^6))=0)," de","") &amp; " reais"))</f>
        <v/>
      </c>
      <c r="O16" s="222" t="str">
        <f aca="false">IF((ROUND($C16-TRUNC($C16),2)*100)=0,"",IF($C16&gt;=1,_e_,"") &amp; IF((ROUND($C16-TRUNC($C16),2)*100)=1,"um centavo",IF((ROUND($C16-TRUNC($C16),2)*100)&gt;=20,INDEX(Dez,1,TRUNC((ROUND($C16-TRUNC($C16),2)*100)/10)) &amp; IF(MOD((ROUND($C16-TRUNC($C16),2)*100),10)&lt;&gt;0,_e_ &amp; INDEX(Sml,1,MOD((ROUND($C16-TRUNC($C16),2)*100),10)),""),INDEX(Sml,1,(ROUND($C16-TRUNC($C16),2)*100))) &amp; " centavos"))</f>
        <v/>
      </c>
      <c r="P16" s="222" t="str">
        <f aca="false">I16&amp;J16&amp;K16&amp;L16&amp;M16&amp;N16&amp;O16</f>
        <v/>
      </c>
    </row>
    <row r="17" customFormat="false" ht="15" hidden="false" customHeight="false" outlineLevel="0" collapsed="false">
      <c r="B17" s="222" t="s">
        <v>249</v>
      </c>
      <c r="C17" s="229"/>
      <c r="D17" s="222" t="n">
        <f aca="false" t="array" ref="D17:H17">TRUNC(($C17-((10^{15,12,9,6,3})*INT($C17/(10^{15,12,9,6,3}))))/10^{12,9,6,3,0})</f>
        <v>0</v>
      </c>
      <c r="E17" s="222" t="n">
        <v>0</v>
      </c>
      <c r="F17" s="222" t="n">
        <v>0</v>
      </c>
      <c r="G17" s="222" t="n">
        <v>0</v>
      </c>
      <c r="H17" s="222" t="n">
        <v>0</v>
      </c>
      <c r="I17" s="222" t="str">
        <f aca="false">IF($C17&lt;10^15,"",IF(OR(D17=1,AND(D17&gt;=100,MOD(D17,100)=0)),IF(TRUNC(($C17-(10^12*INT($C17/(10^12)))))=0,_e_,_sp_),IF(D17&lt;100,"",_sp_)))&amp;IF(D17=1,INDEX(Sng,1,5),IF(D17&lt;100,"",IF(D17=100,OCem,INDEX(Cem,1,TRUNC(D17/100)))))&amp;IF(MOD(D17,100)=0,"",IF(D17=1,"",IF(OR(MOD(D17,100)&gt;=20,MOD(D17,100)=10),IF(OR(D17&gt;100,AND($C17&gt;10^15,TRUNC(($C17-(10^12*INT($C17/(10^12)))))=0)),_e_,IF($C17&gt;10^15,_sp_,"")),"")))&amp;IF(MOD(D17,100)=0,"",IF(D17=1,"",IF(OR(MOD(D17,100)&gt;=20,MOD(D17,100)=10),INDEX(Dez,1,TRUNC(MOD(D17,100)/10)),"")))&amp;IF(MOD(D17,100)=0,"",IF(D17=1,"",IF(MOD(MOD(D17,100),10)&lt;&gt;0,IF(OR(D17&gt;20,AND($C17&gt;10^15,TRUNC(($C17-(10^12*INT($C17/(10^12)))))=0)),_e_,IF($C17&gt;10^15,_sp_,"")),"")))&amp;IF(D17=0,"",IF(D17=1,"",IF(MOD(MOD(D17,100),10)=0,"",IF(MOD(D17,100)&lt;20,INDEX(Sml,1,MOD(D17,100)),INDEX(Sml,1,MOD(MOD(D17,100),10)))))) &amp; IF(D17&lt;=1,"",INDEX(Plu,1,5))</f>
        <v/>
      </c>
      <c r="J17" s="222" t="str">
        <f aca="false">IF($C17&lt;10^12,"",IF(OR(E17=1,AND(E17&gt;=100,MOD(E17,100)=0)),IF(TRUNC(($C17-(10^9*INT($C17/(10^9)))))=0,_e_,_sp_),IF(E17&lt;100,"",_sp_)))&amp;IF(E17=1,INDEX(Sng,1,4),IF(E17&lt;100,"",IF(E17=100,OCem,INDEX(Cem,1,TRUNC(E17/100)))))&amp;IF(MOD(E17,100)=0,"",IF(E17=1,"",IF(OR(MOD(E17,100)&gt;=20,MOD(E17,100)=10),IF(OR(E17&gt;100,AND($C17&gt;10^12,TRUNC(($C17-(10^9*INT($C17/(10^9)))))=0)),_e_,IF($C17&gt;10^12,_sp_,"")),"")))&amp;IF(MOD(E17,100)=0,"",IF(E17=1,"",IF(OR(MOD(E17,100)&gt;=20,MOD(E17,100)=10),INDEX(Dez,1,TRUNC(MOD(E17,100)/10)),"")))&amp;IF(MOD(E17,100)=0,"",IF(E17=1,"",IF(MOD(MOD(E17,100),10)&lt;&gt;0,IF(OR(E17&gt;20,AND($C17&gt;10^12,TRUNC(($C17-(10^9*INT($C17/(10^9)))))=0)),_e_,IF($C17&gt;10^12,_sp_,"")),"")))&amp;IF(E17=0,"",IF(E17=1,"",IF(MOD(MOD(E17,100),10)=0,"",IF(MOD(E17,100)&lt;20,INDEX(Sml,1,MOD(E17,100)),INDEX(Sml,1,MOD(MOD(E17,100),10)))))) &amp; IF(E17&lt;=1,"",INDEX(Plu,1,4))</f>
        <v/>
      </c>
      <c r="K17" s="222" t="str">
        <f aca="false">IF($C17&lt;10^9,"",IF(OR(F17=1,AND(F17&gt;=100,MOD(F17,100)=0)),IF(TRUNC(($C17-(10^6*INT($C17/(10^6)))))=0,_e_,_sp_),IF(F17&lt;100,"",_sp_)))&amp;IF(F17=1,INDEX(Sng,1,3),IF(F17&lt;100,"",IF(F17=100,OCem,INDEX(Cem,1,TRUNC(F17/100)))))&amp;IF(MOD(F17,100)=0,"",IF(F17=1,"",IF(OR(MOD(F17,100)&gt;=20,MOD(F17,100)=10),IF(OR(F17&gt;100,AND($C17&gt;10^9,TRUNC(($C17-(10^6*INT($C17/(10^6)))))=0)),_e_,IF($C17&gt;10^9,_sp_,"")),"")))&amp;IF(MOD(F17,100)=0,"",IF(F17=1,"",IF(OR(MOD(F17,100)&gt;=20,MOD(F17,100)=10),INDEX(Dez,1,TRUNC(MOD(F17,100)/10)),"")))&amp;IF(MOD(F17,100)=0,"",IF(F17=1,"",IF(MOD(MOD(F17,100),10)&lt;&gt;0,IF(OR(F17&gt;20,AND($C17&gt;10^9,TRUNC(($C17-(10^6*INT($C17/(10^6)))))=0)),_e_,IF($C17&gt;10^9,_sp_,"")),"")))&amp;IF(F17=0,"",IF(F17=1,"",IF(MOD(MOD(F17,100),10)=0,"",IF(MOD(F17,100)&lt;20,INDEX(Sml,1,MOD(F17,100)),INDEX(Sml,1,MOD(MOD(F17,100),10)))))) &amp; IF(F17&lt;=1,"",INDEX(Plu,1,3))</f>
        <v/>
      </c>
      <c r="L17" s="222" t="str">
        <f aca="false">IF($C17&lt;10^6,"",IF(OR(G17=1,AND(G17&gt;=100,MOD(G17,100)=0)),IF(TRUNC(($C17-(10^3*INT($C17/(10^3)))))=0,_e_,_sp_),IF(G17&lt;100,"",_sp_)))&amp;IF(G17=1,INDEX(Sng,1,2),IF(G17&lt;100,"",IF(G17=100,OCem,INDEX(Cem,1,TRUNC(G17/100)))))&amp;IF(MOD(G17,100)=0,"",IF(G17=1,"",IF(OR(MOD(G17,100)&gt;=20,MOD(G17,100)=10),IF(OR(G17&gt;100,AND($C17&gt;10^6,TRUNC(($C17-(10^3*INT($C17/(10^3)))))=0)),_e_,IF($C17&gt;10^6,_sp_,"")),"")))&amp;IF(MOD(G17,100)=0,"",IF(G17=1,"",IF(OR(MOD(G17,100)&gt;=20,MOD(G17,100)=10),INDEX(Dez,1,TRUNC(MOD(G17,100)/10)),"")))&amp;IF(MOD(G17,100)=0,"",IF(G17=1,"",IF(MOD(MOD(G17,100),10)&lt;&gt;0,IF(OR(G17&gt;20,AND($C17&gt;10^6,TRUNC(($C17-(10^3*INT($C17/(10^3)))))=0)),_e_,IF($C17&gt;10^6,_sp_,"")),"")))&amp;IF(G17=0,"",IF(G17=1,"",IF(MOD(MOD(G17,100),10)=0,"",IF(MOD(G17,100)&lt;20,INDEX(Sml,1,MOD(G17,100)),INDEX(Sml,1,MOD(MOD(G17,100),10)))))) &amp; IF(G17&lt;=1,"",INDEX(Plu,1,2))</f>
        <v/>
      </c>
      <c r="M17" s="222" t="str">
        <f aca="false">IF($C17&lt;10^3,"",IF(OR(H17=1,AND(H17&gt;=100,MOD(H17,100)=0)),IF(TRUNC(($C17-(10^0*INT($C17/(10^0)))))=0,_e_,_sp_),IF(H17&lt;100,"",_sp_)))&amp;IF(H17=1,INDEX(Sng,1,1),IF(H17&lt;100,"",IF(H17=100,OCem,INDEX(Cem,1,TRUNC(H17/100)))))&amp;IF(MOD(H17,100)=0,"",IF(H17=1,"",IF(OR(MOD(H17,100)&gt;=20,MOD(H17,100)=10),IF(OR(H17&gt;100,AND($C17&gt;10^3,TRUNC(($C17-(10^0*INT($C17/(10^0)))))=0)),_e_,IF($C17&gt;10^3,_sp_,"")),"")))&amp;IF(MOD(H17,100)=0,"",IF(H17=1,"",IF(OR(MOD(H17,100)&gt;=20,MOD(H17,100)=10),INDEX(Dez,1,TRUNC(MOD(H17,100)/10)),"")))&amp;IF(MOD(H17,100)=0,"",IF(H17=1,"",IF(MOD(MOD(H17,100),10)&lt;&gt;0,IF(OR(H17&gt;20,AND($C17&gt;10^3,TRUNC(($C17-(10^0*INT($C17/(10^0)))))=0)),_e_,IF($C17&gt;10^3,_sp_,"")),"")))&amp;IF(H17=0,"",IF(H17=1,"",IF(MOD(MOD(H17,100),10)=0,"",IF(MOD(H17,100)&lt;20,INDEX(Sml,1,MOD(H17,100)),INDEX(Sml,1,MOD(MOD(H17,100),10)))))) &amp; IF(H17&lt;=1,"",INDEX(Plu,1,1))</f>
        <v/>
      </c>
      <c r="N17" s="222" t="str">
        <f aca="false">IF($C17&lt;1,"",IF(TRUNC($C17)=1," real",IF(AND($C17&gt;=10^6,TRUNC($C17-10^6*INT($C17/10^6))=0)," de","") &amp; " reais"))</f>
        <v/>
      </c>
      <c r="O17" s="222" t="str">
        <f aca="false">IF((ROUND($C17-TRUNC($C17),2)*100)=0,"",IF($C17&gt;=1,_e_,"") &amp; IF((ROUND($C17-TRUNC($C17),2)*100)=1,"um centavo",IF((ROUND($C17-TRUNC($C17),2)*100)&gt;=20,INDEX(Dez,1,TRUNC((ROUND($C17-TRUNC($C17),2)*100)/10)) &amp; IF(MOD((ROUND($C17-TRUNC($C17),2)*100),10)&lt;&gt;0,_e_ &amp; INDEX(Sml,1,MOD((ROUND($C17-TRUNC($C17),2)*100),10)),""),INDEX(Sml,1,(ROUND($C17-TRUNC($C17),2)*100))) &amp; " centavos"))</f>
        <v/>
      </c>
      <c r="P17" s="222" t="str">
        <f aca="false">I17&amp;J17&amp;K17&amp;L17&amp;M17&amp;N17&amp;O17</f>
        <v/>
      </c>
    </row>
    <row r="1048576" customFormat="false" ht="15" hidden="false" customHeight="false" outlineLevel="0" collapsed="false"/>
  </sheetData>
  <mergeCells count="5">
    <mergeCell ref="D2:H2"/>
    <mergeCell ref="I2:M2"/>
    <mergeCell ref="N2:N3"/>
    <mergeCell ref="O2:O3"/>
    <mergeCell ref="P2:P3"/>
  </mergeCell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pageBreakPreview" topLeftCell="A1" colorId="64" zoomScale="90" zoomScaleNormal="100" zoomScalePageLayoutView="90" workbookViewId="0">
      <selection pane="topLeft" activeCell="A1" activeCellId="0" sqref="A1"/>
    </sheetView>
  </sheetViews>
  <sheetFormatPr defaultRowHeight="15"/>
  <cols>
    <col collapsed="false" hidden="false" max="1025" min="1" style="0" width="8.6734693877551"/>
  </cols>
  <sheetData/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LibreOffice/5.1.5.2$Windows_x86 LibreOffice_project/7a864d8825610a8c07cfc3bc01dd4fce6a9447e5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2014-07-22T18:46:54Z</dcterms:created>
  <dc:creator>inss</dc:creator>
  <dc:description/>
  <dc:language>pt-BR</dc:language>
  <cp:lastModifiedBy/>
  <cp:lastPrinted>2019-08-20T19:30:02Z</cp:lastPrinted>
  <dcterms:modified xsi:type="dcterms:W3CDTF">2022-11-22T11:10:51Z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