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defaultThemeVersion="166925"/>
  <mc:AlternateContent xmlns:mc="http://schemas.openxmlformats.org/markup-compatibility/2006">
    <mc:Choice Requires="x15">
      <x15ac:absPath xmlns:x15ac="http://schemas.microsoft.com/office/spreadsheetml/2010/11/ac" url="C:\Users\Adelaide\Desktop\programa INPI negócios\pisaude\trabalho finalizado\"/>
    </mc:Choice>
  </mc:AlternateContent>
  <xr:revisionPtr revIDLastSave="0" documentId="8_{A4005BAA-CC77-4E90-9AA5-194E9C93BAA8}" xr6:coauthVersionLast="45" xr6:coauthVersionMax="45" xr10:uidLastSave="{00000000-0000-0000-0000-000000000000}"/>
  <bookViews>
    <workbookView xWindow="-120" yWindow="-120" windowWidth="29040" windowHeight="15840" tabRatio="845" xr2:uid="{00000000-000D-0000-FFFF-FFFF00000000}"/>
  </bookViews>
  <sheets>
    <sheet name="Pequeno porte - Geral" sheetId="1" r:id="rId1"/>
    <sheet name="Tec apli medicina" sheetId="6" r:id="rId2"/>
    <sheet name="Produtos Farmacêuticos" sheetId="2" r:id="rId3"/>
    <sheet name="Biotecnologia" sheetId="3" r:id="rId4"/>
    <sheet name="Acessórios segurança" sheetId="5" r:id="rId5"/>
    <sheet name="Desinfetantes, higienizantes" sheetId="4" r:id="rId6"/>
    <sheet name="Prod Químicos orgânicos" sheetId="7"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3" i="1" l="1"/>
  <c r="AB4" i="1"/>
  <c r="AB5" i="1"/>
  <c r="AB6" i="1"/>
  <c r="AB7" i="1"/>
  <c r="AB8" i="1"/>
  <c r="AB9" i="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112" i="1"/>
  <c r="AB113" i="1"/>
  <c r="AB114" i="1"/>
  <c r="AB115" i="1"/>
  <c r="AB116" i="1"/>
  <c r="AB117" i="1"/>
  <c r="AB118" i="1"/>
  <c r="AB119" i="1"/>
  <c r="AB120" i="1"/>
  <c r="AB121" i="1"/>
  <c r="AB122" i="1"/>
  <c r="AB123" i="1"/>
  <c r="AB124" i="1"/>
  <c r="AB125" i="1"/>
  <c r="AB126" i="1"/>
  <c r="AB127" i="1"/>
  <c r="AB128" i="1"/>
  <c r="AB129" i="1"/>
  <c r="AB130" i="1"/>
  <c r="AB131" i="1"/>
  <c r="AB132" i="1"/>
  <c r="AB133" i="1"/>
  <c r="AB134" i="1"/>
  <c r="AB135" i="1"/>
  <c r="AB136" i="1"/>
  <c r="AB137" i="1"/>
  <c r="AB138" i="1"/>
  <c r="AB139" i="1"/>
  <c r="AB140" i="1"/>
  <c r="AB141" i="1"/>
  <c r="AB142" i="1"/>
  <c r="AB143" i="1"/>
  <c r="AB144" i="1"/>
  <c r="AB145" i="1"/>
  <c r="AB146" i="1"/>
  <c r="AB147" i="1"/>
  <c r="AB148" i="1"/>
  <c r="AB149" i="1"/>
  <c r="AB150" i="1"/>
  <c r="AB151" i="1"/>
  <c r="AB152" i="1"/>
  <c r="AB153" i="1"/>
  <c r="AB154" i="1"/>
  <c r="AB155" i="1"/>
  <c r="AB156" i="1"/>
  <c r="AB157" i="1"/>
  <c r="AB158" i="1"/>
  <c r="AB159" i="1"/>
  <c r="AB160" i="1"/>
  <c r="AB161" i="1"/>
  <c r="AB162" i="1"/>
  <c r="AB163" i="1"/>
  <c r="AB164" i="1"/>
  <c r="AB165" i="1"/>
  <c r="AB166" i="1"/>
  <c r="AB167" i="1"/>
  <c r="AB168" i="1"/>
  <c r="AB169" i="1"/>
  <c r="AB170" i="1"/>
  <c r="AB171" i="1"/>
  <c r="AB172" i="1"/>
  <c r="AB173" i="1"/>
  <c r="AB174" i="1"/>
  <c r="AB175" i="1"/>
  <c r="AB176" i="1"/>
  <c r="AB177" i="1"/>
  <c r="AB178" i="1"/>
  <c r="AB179" i="1"/>
  <c r="AB180" i="1"/>
  <c r="AB181" i="1"/>
  <c r="AB182" i="1"/>
  <c r="AB183" i="1"/>
  <c r="AB184" i="1"/>
  <c r="AB185" i="1"/>
  <c r="AB186" i="1"/>
  <c r="AB187" i="1"/>
  <c r="AB188" i="1"/>
  <c r="AB189" i="1"/>
  <c r="AB190" i="1"/>
  <c r="AB191" i="1"/>
  <c r="AB192" i="1"/>
  <c r="AB193" i="1"/>
  <c r="AB194" i="1"/>
  <c r="AB195" i="1"/>
  <c r="AB196" i="1"/>
  <c r="AB197" i="1"/>
  <c r="AB198" i="1"/>
  <c r="AB199" i="1"/>
  <c r="AB200" i="1"/>
  <c r="AB201" i="1"/>
  <c r="AB202" i="1"/>
  <c r="AB203" i="1"/>
  <c r="AB204" i="1"/>
  <c r="AB205" i="1"/>
  <c r="AB206" i="1"/>
  <c r="AB207" i="1"/>
  <c r="AB208" i="1"/>
  <c r="AB209" i="1"/>
  <c r="AB210" i="1"/>
  <c r="AB211" i="1"/>
  <c r="AB212" i="1"/>
  <c r="AB213" i="1"/>
  <c r="AB214" i="1"/>
  <c r="AB215" i="1"/>
  <c r="AB216" i="1"/>
  <c r="AB217" i="1"/>
  <c r="AB218" i="1"/>
  <c r="AB219" i="1"/>
  <c r="AB220" i="1"/>
  <c r="AB221" i="1"/>
  <c r="AB222" i="1"/>
  <c r="AB223" i="1"/>
  <c r="AB224" i="1"/>
  <c r="AB225" i="1"/>
  <c r="AB226" i="1"/>
  <c r="AB227" i="1"/>
  <c r="AB228" i="1"/>
  <c r="AB229" i="1"/>
  <c r="AB230" i="1"/>
  <c r="AB231" i="1"/>
  <c r="AB232" i="1"/>
  <c r="AB233" i="1"/>
  <c r="AB234" i="1"/>
  <c r="AB235" i="1"/>
  <c r="AB236" i="1"/>
  <c r="AB237" i="1"/>
  <c r="AB238" i="1"/>
  <c r="AB239" i="1"/>
  <c r="AB240" i="1"/>
  <c r="AB241" i="1"/>
  <c r="AB242" i="1"/>
  <c r="AB243" i="1"/>
  <c r="AB244" i="1"/>
  <c r="AB245" i="1"/>
  <c r="AB246" i="1"/>
  <c r="AB247" i="1"/>
  <c r="AB248" i="1"/>
  <c r="AB249" i="1"/>
  <c r="AB250" i="1"/>
  <c r="AB251" i="1"/>
  <c r="AB252" i="1"/>
  <c r="AB253" i="1"/>
  <c r="AB254" i="1"/>
  <c r="AB255" i="1"/>
  <c r="AB256" i="1"/>
  <c r="AB257" i="1"/>
  <c r="AB258" i="1"/>
  <c r="AB259" i="1"/>
  <c r="AB260" i="1"/>
  <c r="AB261" i="1"/>
  <c r="AB262" i="1"/>
  <c r="AB263" i="1"/>
  <c r="AB264" i="1"/>
  <c r="AB265" i="1"/>
  <c r="AB266" i="1"/>
  <c r="AB267" i="1"/>
  <c r="AB268" i="1"/>
  <c r="AB269" i="1"/>
  <c r="AB270" i="1"/>
  <c r="AB271" i="1"/>
  <c r="AB272" i="1"/>
  <c r="AB273" i="1"/>
  <c r="AB274" i="1"/>
  <c r="AB275" i="1"/>
  <c r="AB276" i="1"/>
  <c r="AB277" i="1"/>
  <c r="AB278" i="1"/>
  <c r="AB279" i="1"/>
  <c r="AB280" i="1"/>
  <c r="AB281" i="1"/>
  <c r="AB282" i="1"/>
  <c r="AB283" i="1"/>
  <c r="AB284" i="1"/>
  <c r="AB285" i="1"/>
  <c r="AB286" i="1"/>
  <c r="AB287" i="1"/>
  <c r="AB288" i="1"/>
  <c r="AB289" i="1"/>
  <c r="AB290" i="1"/>
  <c r="AB291" i="1"/>
  <c r="AB292" i="1"/>
  <c r="AB293" i="1"/>
  <c r="AB294" i="1"/>
  <c r="AB295" i="1"/>
  <c r="AB296" i="1"/>
  <c r="AB297" i="1"/>
  <c r="AB298" i="1"/>
  <c r="AB299" i="1"/>
  <c r="AB300" i="1"/>
  <c r="AB301" i="1"/>
  <c r="AB302" i="1"/>
  <c r="AB303" i="1"/>
  <c r="AB304" i="1"/>
  <c r="AB305" i="1"/>
  <c r="AB306" i="1"/>
  <c r="AB307" i="1"/>
  <c r="AB308" i="1"/>
  <c r="AB309" i="1"/>
  <c r="AB310" i="1"/>
  <c r="AB311" i="1"/>
  <c r="AB312" i="1"/>
  <c r="AB313" i="1"/>
  <c r="AB314" i="1"/>
  <c r="AB315" i="1"/>
  <c r="AB316" i="1"/>
  <c r="AB317" i="1"/>
  <c r="AB318" i="1"/>
  <c r="AB319" i="1"/>
  <c r="AB320" i="1"/>
  <c r="AB321" i="1"/>
  <c r="AB322" i="1"/>
  <c r="AB323" i="1"/>
  <c r="AB324" i="1"/>
  <c r="AB325" i="1"/>
  <c r="AB326" i="1"/>
  <c r="AB327" i="1"/>
  <c r="AB328" i="1"/>
  <c r="AB329" i="1"/>
  <c r="AB330" i="1"/>
  <c r="AB331" i="1"/>
  <c r="AB332" i="1"/>
  <c r="AB333" i="1"/>
  <c r="AB334" i="1"/>
  <c r="AB335" i="1"/>
  <c r="AB336" i="1"/>
  <c r="AB337" i="1"/>
  <c r="AB338" i="1"/>
  <c r="AB339" i="1"/>
  <c r="AB340" i="1"/>
  <c r="AB341" i="1"/>
  <c r="AB342" i="1"/>
  <c r="AB343" i="1"/>
  <c r="AB344" i="1"/>
  <c r="AB345" i="1"/>
  <c r="AB346" i="1"/>
  <c r="AB347" i="1"/>
  <c r="AB348" i="1"/>
  <c r="AB349" i="1"/>
  <c r="AB350" i="1"/>
  <c r="AB351" i="1"/>
  <c r="AB352" i="1"/>
  <c r="AB353" i="1"/>
  <c r="AB354" i="1"/>
  <c r="AB355" i="1"/>
  <c r="AB356" i="1"/>
  <c r="AB357" i="1"/>
  <c r="AB358" i="1"/>
  <c r="AB359" i="1"/>
  <c r="AB360" i="1"/>
  <c r="AB361" i="1"/>
  <c r="AB362" i="1"/>
  <c r="AB363" i="1"/>
  <c r="AB364" i="1"/>
  <c r="AB365" i="1"/>
  <c r="AB366" i="1"/>
  <c r="AB367" i="1"/>
  <c r="AB368" i="1"/>
  <c r="AB369" i="1"/>
  <c r="AB370" i="1"/>
  <c r="AB371" i="1"/>
  <c r="AB372" i="1"/>
  <c r="AB373" i="1"/>
  <c r="AB374" i="1"/>
  <c r="AB375" i="1"/>
  <c r="AB376" i="1"/>
  <c r="AB377" i="1"/>
  <c r="AB378" i="1"/>
  <c r="AB379" i="1"/>
  <c r="AB380" i="1"/>
  <c r="AB381" i="1"/>
  <c r="AB382" i="1"/>
  <c r="AB383" i="1"/>
  <c r="AB384" i="1"/>
  <c r="AB385" i="1"/>
  <c r="AB2" i="1"/>
  <c r="AA3" i="1"/>
  <c r="AA4" i="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57" i="1"/>
  <c r="AA158" i="1"/>
  <c r="AA159" i="1"/>
  <c r="AA160" i="1"/>
  <c r="AA161" i="1"/>
  <c r="AA162" i="1"/>
  <c r="AA163" i="1"/>
  <c r="AA164" i="1"/>
  <c r="AA165" i="1"/>
  <c r="AA166" i="1"/>
  <c r="AA167" i="1"/>
  <c r="AA168" i="1"/>
  <c r="AA169" i="1"/>
  <c r="AA170" i="1"/>
  <c r="AA171" i="1"/>
  <c r="AA172" i="1"/>
  <c r="AA173" i="1"/>
  <c r="AA174" i="1"/>
  <c r="AA175" i="1"/>
  <c r="AA176" i="1"/>
  <c r="AA177" i="1"/>
  <c r="AA178" i="1"/>
  <c r="AA179" i="1"/>
  <c r="AA180" i="1"/>
  <c r="AA181" i="1"/>
  <c r="AA182" i="1"/>
  <c r="AA183" i="1"/>
  <c r="AA184" i="1"/>
  <c r="AA185" i="1"/>
  <c r="AA186" i="1"/>
  <c r="AA187" i="1"/>
  <c r="AA188" i="1"/>
  <c r="AA189" i="1"/>
  <c r="AA190" i="1"/>
  <c r="AA191" i="1"/>
  <c r="AA192" i="1"/>
  <c r="AA193" i="1"/>
  <c r="AA194" i="1"/>
  <c r="AA195" i="1"/>
  <c r="AA196" i="1"/>
  <c r="AA197" i="1"/>
  <c r="AA198" i="1"/>
  <c r="AA199" i="1"/>
  <c r="AA200" i="1"/>
  <c r="AA201" i="1"/>
  <c r="AA202" i="1"/>
  <c r="AA203" i="1"/>
  <c r="AA204" i="1"/>
  <c r="AA205" i="1"/>
  <c r="AA206" i="1"/>
  <c r="AA207" i="1"/>
  <c r="AA208" i="1"/>
  <c r="AA209" i="1"/>
  <c r="AA210" i="1"/>
  <c r="AA211" i="1"/>
  <c r="AA212" i="1"/>
  <c r="AA213" i="1"/>
  <c r="AA214" i="1"/>
  <c r="AA215" i="1"/>
  <c r="AA216" i="1"/>
  <c r="AA217" i="1"/>
  <c r="AA218" i="1"/>
  <c r="AA219" i="1"/>
  <c r="AA220" i="1"/>
  <c r="AA221" i="1"/>
  <c r="AA222" i="1"/>
  <c r="AA223" i="1"/>
  <c r="AA224" i="1"/>
  <c r="AA225" i="1"/>
  <c r="AA226" i="1"/>
  <c r="AA227" i="1"/>
  <c r="AA228" i="1"/>
  <c r="AA229" i="1"/>
  <c r="AA230" i="1"/>
  <c r="AA231" i="1"/>
  <c r="AA232" i="1"/>
  <c r="AA233" i="1"/>
  <c r="AA234" i="1"/>
  <c r="AA235" i="1"/>
  <c r="AA236" i="1"/>
  <c r="AA237" i="1"/>
  <c r="AA238" i="1"/>
  <c r="AA239" i="1"/>
  <c r="AA240" i="1"/>
  <c r="AA241" i="1"/>
  <c r="AA242" i="1"/>
  <c r="AA243" i="1"/>
  <c r="AA244" i="1"/>
  <c r="AA245" i="1"/>
  <c r="AA246" i="1"/>
  <c r="AA247" i="1"/>
  <c r="AA248" i="1"/>
  <c r="AA249" i="1"/>
  <c r="AA250" i="1"/>
  <c r="AA251" i="1"/>
  <c r="AA252" i="1"/>
  <c r="AA253" i="1"/>
  <c r="AA254" i="1"/>
  <c r="AA255" i="1"/>
  <c r="AA256" i="1"/>
  <c r="AA257" i="1"/>
  <c r="AA258" i="1"/>
  <c r="AA259" i="1"/>
  <c r="AA260" i="1"/>
  <c r="AA261" i="1"/>
  <c r="AA262" i="1"/>
  <c r="AA263" i="1"/>
  <c r="AA264" i="1"/>
  <c r="AA265" i="1"/>
  <c r="AA266" i="1"/>
  <c r="AA267" i="1"/>
  <c r="AA268" i="1"/>
  <c r="AA269" i="1"/>
  <c r="AA270" i="1"/>
  <c r="AA271" i="1"/>
  <c r="AA272" i="1"/>
  <c r="AA273" i="1"/>
  <c r="AA274" i="1"/>
  <c r="AA275" i="1"/>
  <c r="AA276" i="1"/>
  <c r="AA277" i="1"/>
  <c r="AA278" i="1"/>
  <c r="AA279" i="1"/>
  <c r="AA280" i="1"/>
  <c r="AA281" i="1"/>
  <c r="AA282" i="1"/>
  <c r="AA283" i="1"/>
  <c r="AA284" i="1"/>
  <c r="AA285" i="1"/>
  <c r="AA286" i="1"/>
  <c r="AA287" i="1"/>
  <c r="AA288" i="1"/>
  <c r="AA289" i="1"/>
  <c r="AA290" i="1"/>
  <c r="AA291" i="1"/>
  <c r="AA292" i="1"/>
  <c r="AA293" i="1"/>
  <c r="AA294" i="1"/>
  <c r="AA295" i="1"/>
  <c r="AA296" i="1"/>
  <c r="AA297" i="1"/>
  <c r="AA298" i="1"/>
  <c r="AA299" i="1"/>
  <c r="AA300" i="1"/>
  <c r="AA301" i="1"/>
  <c r="AA302" i="1"/>
  <c r="AA303" i="1"/>
  <c r="AA304" i="1"/>
  <c r="AA305" i="1"/>
  <c r="AA306" i="1"/>
  <c r="AA307" i="1"/>
  <c r="AA308" i="1"/>
  <c r="AA309" i="1"/>
  <c r="AA310" i="1"/>
  <c r="AA311" i="1"/>
  <c r="AA312" i="1"/>
  <c r="AA313" i="1"/>
  <c r="AA314" i="1"/>
  <c r="AA315" i="1"/>
  <c r="AA316" i="1"/>
  <c r="AA317" i="1"/>
  <c r="AA318" i="1"/>
  <c r="AA319" i="1"/>
  <c r="AA320" i="1"/>
  <c r="AA321" i="1"/>
  <c r="AA322" i="1"/>
  <c r="AA323" i="1"/>
  <c r="AA324" i="1"/>
  <c r="AA325" i="1"/>
  <c r="AA326" i="1"/>
  <c r="AA327" i="1"/>
  <c r="AA328" i="1"/>
  <c r="AA329" i="1"/>
  <c r="AA330" i="1"/>
  <c r="AA331" i="1"/>
  <c r="AA332" i="1"/>
  <c r="AA333" i="1"/>
  <c r="AA334" i="1"/>
  <c r="AA335" i="1"/>
  <c r="AA336" i="1"/>
  <c r="AA337" i="1"/>
  <c r="AA338" i="1"/>
  <c r="AA339" i="1"/>
  <c r="AA340" i="1"/>
  <c r="AA341" i="1"/>
  <c r="AA342" i="1"/>
  <c r="AA343" i="1"/>
  <c r="AA344" i="1"/>
  <c r="AA345" i="1"/>
  <c r="AA346" i="1"/>
  <c r="AA347" i="1"/>
  <c r="AA348" i="1"/>
  <c r="AA349" i="1"/>
  <c r="AA350" i="1"/>
  <c r="AA351" i="1"/>
  <c r="AA352" i="1"/>
  <c r="AA353" i="1"/>
  <c r="AA354" i="1"/>
  <c r="AA355" i="1"/>
  <c r="AA356" i="1"/>
  <c r="AA357" i="1"/>
  <c r="AA358" i="1"/>
  <c r="AA359" i="1"/>
  <c r="AA360" i="1"/>
  <c r="AA361" i="1"/>
  <c r="AA362" i="1"/>
  <c r="AA363" i="1"/>
  <c r="AA364" i="1"/>
  <c r="AA365" i="1"/>
  <c r="AA366" i="1"/>
  <c r="AA367" i="1"/>
  <c r="AA368" i="1"/>
  <c r="AA369" i="1"/>
  <c r="AA370" i="1"/>
  <c r="AA371" i="1"/>
  <c r="AA372" i="1"/>
  <c r="AA373" i="1"/>
  <c r="AA374" i="1"/>
  <c r="AA375" i="1"/>
  <c r="AA376" i="1"/>
  <c r="AA377" i="1"/>
  <c r="AA378" i="1"/>
  <c r="AA379" i="1"/>
  <c r="AA380" i="1"/>
  <c r="AA381" i="1"/>
  <c r="AA382" i="1"/>
  <c r="AA383" i="1"/>
  <c r="AA384" i="1"/>
  <c r="AA385" i="1"/>
  <c r="AA2" i="1"/>
  <c r="Z3" i="1"/>
  <c r="Z4" i="1"/>
  <c r="Z5" i="1"/>
  <c r="Z6" i="1"/>
  <c r="Z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Z153" i="1"/>
  <c r="Z154" i="1"/>
  <c r="Z155" i="1"/>
  <c r="Z156" i="1"/>
  <c r="Z157" i="1"/>
  <c r="Z158" i="1"/>
  <c r="Z159" i="1"/>
  <c r="Z160" i="1"/>
  <c r="Z161" i="1"/>
  <c r="Z162" i="1"/>
  <c r="Z163" i="1"/>
  <c r="Z164" i="1"/>
  <c r="Z165" i="1"/>
  <c r="Z166" i="1"/>
  <c r="Z167" i="1"/>
  <c r="Z168" i="1"/>
  <c r="Z169" i="1"/>
  <c r="Z170" i="1"/>
  <c r="Z171" i="1"/>
  <c r="Z172" i="1"/>
  <c r="Z173" i="1"/>
  <c r="Z174" i="1"/>
  <c r="Z175" i="1"/>
  <c r="Z176" i="1"/>
  <c r="Z177" i="1"/>
  <c r="Z178" i="1"/>
  <c r="Z179" i="1"/>
  <c r="Z180" i="1"/>
  <c r="Z181" i="1"/>
  <c r="Z182" i="1"/>
  <c r="Z183" i="1"/>
  <c r="Z184" i="1"/>
  <c r="Z185" i="1"/>
  <c r="Z186" i="1"/>
  <c r="Z187" i="1"/>
  <c r="Z188" i="1"/>
  <c r="Z189" i="1"/>
  <c r="Z190" i="1"/>
  <c r="Z191" i="1"/>
  <c r="Z192" i="1"/>
  <c r="Z193" i="1"/>
  <c r="Z194" i="1"/>
  <c r="Z195" i="1"/>
  <c r="Z196" i="1"/>
  <c r="Z197" i="1"/>
  <c r="Z198" i="1"/>
  <c r="Z199" i="1"/>
  <c r="Z200" i="1"/>
  <c r="Z201" i="1"/>
  <c r="Z202" i="1"/>
  <c r="Z203" i="1"/>
  <c r="Z204" i="1"/>
  <c r="Z205" i="1"/>
  <c r="Z206" i="1"/>
  <c r="Z207" i="1"/>
  <c r="Z208" i="1"/>
  <c r="Z209" i="1"/>
  <c r="Z210" i="1"/>
  <c r="Z211" i="1"/>
  <c r="Z212" i="1"/>
  <c r="Z213" i="1"/>
  <c r="Z214" i="1"/>
  <c r="Z215" i="1"/>
  <c r="Z216" i="1"/>
  <c r="Z217" i="1"/>
  <c r="Z218" i="1"/>
  <c r="Z219" i="1"/>
  <c r="Z220" i="1"/>
  <c r="Z221" i="1"/>
  <c r="Z222" i="1"/>
  <c r="Z223" i="1"/>
  <c r="Z224" i="1"/>
  <c r="Z225" i="1"/>
  <c r="Z226" i="1"/>
  <c r="Z227" i="1"/>
  <c r="Z228" i="1"/>
  <c r="Z229" i="1"/>
  <c r="Z230" i="1"/>
  <c r="Z231" i="1"/>
  <c r="Z232" i="1"/>
  <c r="Z233" i="1"/>
  <c r="Z234" i="1"/>
  <c r="Z235" i="1"/>
  <c r="Z236" i="1"/>
  <c r="Z237" i="1"/>
  <c r="Z238" i="1"/>
  <c r="Z239" i="1"/>
  <c r="Z240" i="1"/>
  <c r="Z241" i="1"/>
  <c r="Z242" i="1"/>
  <c r="Z243" i="1"/>
  <c r="Z244" i="1"/>
  <c r="Z245" i="1"/>
  <c r="Z246" i="1"/>
  <c r="Z247" i="1"/>
  <c r="Z248" i="1"/>
  <c r="Z249" i="1"/>
  <c r="Z250" i="1"/>
  <c r="Z251" i="1"/>
  <c r="Z252" i="1"/>
  <c r="Z253" i="1"/>
  <c r="Z254" i="1"/>
  <c r="Z255" i="1"/>
  <c r="Z256" i="1"/>
  <c r="Z257" i="1"/>
  <c r="Z258" i="1"/>
  <c r="Z259" i="1"/>
  <c r="Z260" i="1"/>
  <c r="Z261" i="1"/>
  <c r="Z262" i="1"/>
  <c r="Z263" i="1"/>
  <c r="Z264" i="1"/>
  <c r="Z265" i="1"/>
  <c r="Z266" i="1"/>
  <c r="Z267" i="1"/>
  <c r="Z268" i="1"/>
  <c r="Z269" i="1"/>
  <c r="Z270" i="1"/>
  <c r="Z271" i="1"/>
  <c r="Z272" i="1"/>
  <c r="Z273" i="1"/>
  <c r="Z274" i="1"/>
  <c r="Z275" i="1"/>
  <c r="Z276" i="1"/>
  <c r="Z277" i="1"/>
  <c r="Z278" i="1"/>
  <c r="Z279" i="1"/>
  <c r="Z280" i="1"/>
  <c r="Z281" i="1"/>
  <c r="Z282" i="1"/>
  <c r="Z283" i="1"/>
  <c r="Z284" i="1"/>
  <c r="Z285" i="1"/>
  <c r="Z286" i="1"/>
  <c r="Z287" i="1"/>
  <c r="Z288" i="1"/>
  <c r="Z289" i="1"/>
  <c r="Z290" i="1"/>
  <c r="Z291" i="1"/>
  <c r="Z292" i="1"/>
  <c r="Z293" i="1"/>
  <c r="Z294" i="1"/>
  <c r="Z295" i="1"/>
  <c r="Z296" i="1"/>
  <c r="Z297" i="1"/>
  <c r="Z298" i="1"/>
  <c r="Z299" i="1"/>
  <c r="Z300" i="1"/>
  <c r="Z301" i="1"/>
  <c r="Z302" i="1"/>
  <c r="Z303" i="1"/>
  <c r="Z304" i="1"/>
  <c r="Z305" i="1"/>
  <c r="Z306" i="1"/>
  <c r="Z307" i="1"/>
  <c r="Z308" i="1"/>
  <c r="Z309" i="1"/>
  <c r="Z310" i="1"/>
  <c r="Z311" i="1"/>
  <c r="Z312" i="1"/>
  <c r="Z313" i="1"/>
  <c r="Z314" i="1"/>
  <c r="Z315" i="1"/>
  <c r="Z316" i="1"/>
  <c r="Z317" i="1"/>
  <c r="Z318" i="1"/>
  <c r="Z319" i="1"/>
  <c r="Z320" i="1"/>
  <c r="Z321" i="1"/>
  <c r="Z322" i="1"/>
  <c r="Z323" i="1"/>
  <c r="Z324" i="1"/>
  <c r="Z325" i="1"/>
  <c r="Z326" i="1"/>
  <c r="Z327" i="1"/>
  <c r="Z328" i="1"/>
  <c r="Z329" i="1"/>
  <c r="Z330" i="1"/>
  <c r="Z331" i="1"/>
  <c r="Z332" i="1"/>
  <c r="Z333" i="1"/>
  <c r="Z334" i="1"/>
  <c r="Z335" i="1"/>
  <c r="Z336" i="1"/>
  <c r="Z337" i="1"/>
  <c r="Z338" i="1"/>
  <c r="Z339" i="1"/>
  <c r="Z340" i="1"/>
  <c r="Z341" i="1"/>
  <c r="Z342" i="1"/>
  <c r="Z343" i="1"/>
  <c r="Z344" i="1"/>
  <c r="Z345" i="1"/>
  <c r="Z346" i="1"/>
  <c r="Z347" i="1"/>
  <c r="Z348" i="1"/>
  <c r="Z349" i="1"/>
  <c r="Z350" i="1"/>
  <c r="Z351" i="1"/>
  <c r="Z352" i="1"/>
  <c r="Z353" i="1"/>
  <c r="Z354" i="1"/>
  <c r="Z355" i="1"/>
  <c r="Z356" i="1"/>
  <c r="Z357" i="1"/>
  <c r="Z358" i="1"/>
  <c r="Z359" i="1"/>
  <c r="Z360" i="1"/>
  <c r="Z361" i="1"/>
  <c r="Z362" i="1"/>
  <c r="Z363" i="1"/>
  <c r="Z364" i="1"/>
  <c r="Z365" i="1"/>
  <c r="Z366" i="1"/>
  <c r="Z367" i="1"/>
  <c r="Z368" i="1"/>
  <c r="Z369" i="1"/>
  <c r="Z370" i="1"/>
  <c r="Z371" i="1"/>
  <c r="Z372" i="1"/>
  <c r="Z373" i="1"/>
  <c r="Z374" i="1"/>
  <c r="Z375" i="1"/>
  <c r="Z376" i="1"/>
  <c r="Z377" i="1"/>
  <c r="Z378" i="1"/>
  <c r="Z379" i="1"/>
  <c r="Z380" i="1"/>
  <c r="Z381" i="1"/>
  <c r="Z382" i="1"/>
  <c r="Z383" i="1"/>
  <c r="Z384" i="1"/>
  <c r="Z385" i="1"/>
  <c r="Z2" i="1"/>
  <c r="Y2" i="1"/>
  <c r="Y3" i="1"/>
  <c r="Y4" i="1"/>
  <c r="Y5" i="1"/>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Y172" i="1"/>
  <c r="Y173" i="1"/>
  <c r="Y174" i="1"/>
  <c r="Y175" i="1"/>
  <c r="Y176" i="1"/>
  <c r="Y177" i="1"/>
  <c r="Y178" i="1"/>
  <c r="Y179" i="1"/>
  <c r="Y180" i="1"/>
  <c r="Y181" i="1"/>
  <c r="Y182" i="1"/>
  <c r="Y183" i="1"/>
  <c r="Y184" i="1"/>
  <c r="Y185" i="1"/>
  <c r="Y186" i="1"/>
  <c r="Y187" i="1"/>
  <c r="Y188" i="1"/>
  <c r="Y189" i="1"/>
  <c r="Y190" i="1"/>
  <c r="Y191" i="1"/>
  <c r="Y192" i="1"/>
  <c r="Y193" i="1"/>
  <c r="Y194" i="1"/>
  <c r="Y195" i="1"/>
  <c r="Y196" i="1"/>
  <c r="Y197" i="1"/>
  <c r="Y198" i="1"/>
  <c r="Y199" i="1"/>
  <c r="Y200" i="1"/>
  <c r="Y201" i="1"/>
  <c r="Y202" i="1"/>
  <c r="Y203" i="1"/>
  <c r="Y204" i="1"/>
  <c r="Y205" i="1"/>
  <c r="Y206" i="1"/>
  <c r="Y207" i="1"/>
  <c r="Y208" i="1"/>
  <c r="Y209" i="1"/>
  <c r="Y210" i="1"/>
  <c r="Y211" i="1"/>
  <c r="Y212" i="1"/>
  <c r="Y213" i="1"/>
  <c r="Y214" i="1"/>
  <c r="Y215" i="1"/>
  <c r="Y216" i="1"/>
  <c r="Y217" i="1"/>
  <c r="Y218" i="1"/>
  <c r="Y219" i="1"/>
  <c r="Y220" i="1"/>
  <c r="Y221" i="1"/>
  <c r="Y222" i="1"/>
  <c r="Y223" i="1"/>
  <c r="Y224" i="1"/>
  <c r="Y225" i="1"/>
  <c r="Y226" i="1"/>
  <c r="Y227" i="1"/>
  <c r="Y228" i="1"/>
  <c r="Y229" i="1"/>
  <c r="Y230" i="1"/>
  <c r="Y231" i="1"/>
  <c r="Y232" i="1"/>
  <c r="Y233" i="1"/>
  <c r="Y234" i="1"/>
  <c r="Y235" i="1"/>
  <c r="Y236" i="1"/>
  <c r="Y237" i="1"/>
  <c r="Y238" i="1"/>
  <c r="Y239" i="1"/>
  <c r="Y240" i="1"/>
  <c r="Y241" i="1"/>
  <c r="Y242" i="1"/>
  <c r="Y243" i="1"/>
  <c r="Y244" i="1"/>
  <c r="Y245" i="1"/>
  <c r="Y246" i="1"/>
  <c r="Y247" i="1"/>
  <c r="Y248" i="1"/>
  <c r="Y249" i="1"/>
  <c r="Y250" i="1"/>
  <c r="Y251" i="1"/>
  <c r="Y252" i="1"/>
  <c r="Y253" i="1"/>
  <c r="Y254" i="1"/>
  <c r="Y255" i="1"/>
  <c r="Y256" i="1"/>
  <c r="Y257" i="1"/>
  <c r="Y258" i="1"/>
  <c r="Y259" i="1"/>
  <c r="Y260" i="1"/>
  <c r="Y261" i="1"/>
  <c r="Y262" i="1"/>
  <c r="Y263" i="1"/>
  <c r="Y264" i="1"/>
  <c r="Y265" i="1"/>
  <c r="Y266" i="1"/>
  <c r="Y267" i="1"/>
  <c r="Y268" i="1"/>
  <c r="Y269" i="1"/>
  <c r="Y270" i="1"/>
  <c r="Y271" i="1"/>
  <c r="Y272" i="1"/>
  <c r="Y273" i="1"/>
  <c r="Y274" i="1"/>
  <c r="Y275" i="1"/>
  <c r="Y276" i="1"/>
  <c r="Y277" i="1"/>
  <c r="Y278" i="1"/>
  <c r="Y279" i="1"/>
  <c r="Y280" i="1"/>
  <c r="Y281" i="1"/>
  <c r="Y282" i="1"/>
  <c r="Y283" i="1"/>
  <c r="Y284" i="1"/>
  <c r="Y285" i="1"/>
  <c r="Y286" i="1"/>
  <c r="Y287" i="1"/>
  <c r="Y288" i="1"/>
  <c r="Y289" i="1"/>
  <c r="Y290" i="1"/>
  <c r="Y291" i="1"/>
  <c r="Y292" i="1"/>
  <c r="Y293" i="1"/>
  <c r="Y294" i="1"/>
  <c r="Y295" i="1"/>
  <c r="Y296" i="1"/>
  <c r="Y297" i="1"/>
  <c r="Y298" i="1"/>
  <c r="Y299" i="1"/>
  <c r="Y300" i="1"/>
  <c r="Y301" i="1"/>
  <c r="Y302" i="1"/>
  <c r="Y303" i="1"/>
  <c r="Y304" i="1"/>
  <c r="Y305" i="1"/>
  <c r="Y306" i="1"/>
  <c r="Y307" i="1"/>
  <c r="Y308" i="1"/>
  <c r="Y309" i="1"/>
  <c r="Y310" i="1"/>
  <c r="Y311" i="1"/>
  <c r="Y312" i="1"/>
  <c r="Y313" i="1"/>
  <c r="Y314" i="1"/>
  <c r="Y315" i="1"/>
  <c r="Y316" i="1"/>
  <c r="Y317" i="1"/>
  <c r="Y318" i="1"/>
  <c r="Y319" i="1"/>
  <c r="Y320" i="1"/>
  <c r="Y321" i="1"/>
  <c r="Y322" i="1"/>
  <c r="Y323" i="1"/>
  <c r="Y324" i="1"/>
  <c r="Y325" i="1"/>
  <c r="Y326" i="1"/>
  <c r="Y327" i="1"/>
  <c r="Y328" i="1"/>
  <c r="Y329" i="1"/>
  <c r="Y330" i="1"/>
  <c r="Y331" i="1"/>
  <c r="Y332" i="1"/>
  <c r="Y333" i="1"/>
  <c r="Y334" i="1"/>
  <c r="Y335" i="1"/>
  <c r="Y336" i="1"/>
  <c r="Y337" i="1"/>
  <c r="Y338" i="1"/>
  <c r="Y339" i="1"/>
  <c r="Y340" i="1"/>
  <c r="Y341" i="1"/>
  <c r="Y342" i="1"/>
  <c r="Y343" i="1"/>
  <c r="Y344" i="1"/>
  <c r="Y345" i="1"/>
  <c r="Y346" i="1"/>
  <c r="Y347" i="1"/>
  <c r="Y348" i="1"/>
  <c r="Y349" i="1"/>
  <c r="Y350" i="1"/>
  <c r="Y351" i="1"/>
  <c r="Y352" i="1"/>
  <c r="Y353" i="1"/>
  <c r="Y354" i="1"/>
  <c r="Y355" i="1"/>
  <c r="Y356" i="1"/>
  <c r="Y357" i="1"/>
  <c r="Y358" i="1"/>
  <c r="Y359" i="1"/>
  <c r="Y360" i="1"/>
  <c r="Y361" i="1"/>
  <c r="Y362" i="1"/>
  <c r="Y363" i="1"/>
  <c r="Y364" i="1"/>
  <c r="Y365" i="1"/>
  <c r="Y366" i="1"/>
  <c r="Y367" i="1"/>
  <c r="Y368" i="1"/>
  <c r="Y369" i="1"/>
  <c r="Y370" i="1"/>
  <c r="Y371" i="1"/>
  <c r="Y372" i="1"/>
  <c r="Y373" i="1"/>
  <c r="Y374" i="1"/>
  <c r="Y375" i="1"/>
  <c r="Y376" i="1"/>
  <c r="Y377" i="1"/>
  <c r="Y378" i="1"/>
  <c r="Y379" i="1"/>
  <c r="Y380" i="1"/>
  <c r="Y381" i="1"/>
  <c r="Y382" i="1"/>
  <c r="Y383" i="1"/>
  <c r="Y384" i="1"/>
  <c r="Y385" i="1"/>
  <c r="X2" i="1"/>
  <c r="X3" i="1"/>
  <c r="X4" i="1"/>
  <c r="X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X202" i="1"/>
  <c r="X203" i="1"/>
  <c r="X204" i="1"/>
  <c r="X205" i="1"/>
  <c r="X206" i="1"/>
  <c r="X207" i="1"/>
  <c r="X208" i="1"/>
  <c r="X209" i="1"/>
  <c r="X210" i="1"/>
  <c r="X211" i="1"/>
  <c r="X212" i="1"/>
  <c r="X213" i="1"/>
  <c r="X214" i="1"/>
  <c r="X215" i="1"/>
  <c r="X216" i="1"/>
  <c r="X217" i="1"/>
  <c r="X218" i="1"/>
  <c r="X219" i="1"/>
  <c r="X220" i="1"/>
  <c r="X221" i="1"/>
  <c r="X222" i="1"/>
  <c r="X223" i="1"/>
  <c r="X224" i="1"/>
  <c r="X225" i="1"/>
  <c r="X226" i="1"/>
  <c r="X227" i="1"/>
  <c r="X228" i="1"/>
  <c r="X229" i="1"/>
  <c r="X230" i="1"/>
  <c r="X231" i="1"/>
  <c r="X232" i="1"/>
  <c r="X233" i="1"/>
  <c r="X234" i="1"/>
  <c r="X235" i="1"/>
  <c r="X236" i="1"/>
  <c r="X237" i="1"/>
  <c r="X238" i="1"/>
  <c r="X239" i="1"/>
  <c r="X240" i="1"/>
  <c r="X241" i="1"/>
  <c r="X242" i="1"/>
  <c r="X243" i="1"/>
  <c r="X244" i="1"/>
  <c r="X245" i="1"/>
  <c r="X246" i="1"/>
  <c r="X247" i="1"/>
  <c r="X248" i="1"/>
  <c r="X249" i="1"/>
  <c r="X250" i="1"/>
  <c r="X251" i="1"/>
  <c r="X252" i="1"/>
  <c r="X253" i="1"/>
  <c r="X254" i="1"/>
  <c r="X255" i="1"/>
  <c r="X256" i="1"/>
  <c r="X257" i="1"/>
  <c r="X258" i="1"/>
  <c r="X259" i="1"/>
  <c r="X260" i="1"/>
  <c r="X261" i="1"/>
  <c r="X262" i="1"/>
  <c r="X263" i="1"/>
  <c r="X264" i="1"/>
  <c r="X265" i="1"/>
  <c r="X266" i="1"/>
  <c r="X267" i="1"/>
  <c r="X268" i="1"/>
  <c r="X269" i="1"/>
  <c r="X270" i="1"/>
  <c r="X271" i="1"/>
  <c r="X272" i="1"/>
  <c r="X273" i="1"/>
  <c r="X274" i="1"/>
  <c r="X275" i="1"/>
  <c r="X276" i="1"/>
  <c r="X277" i="1"/>
  <c r="X278" i="1"/>
  <c r="X279" i="1"/>
  <c r="X280" i="1"/>
  <c r="X281" i="1"/>
  <c r="X282" i="1"/>
  <c r="X283" i="1"/>
  <c r="X284" i="1"/>
  <c r="X285" i="1"/>
  <c r="X286" i="1"/>
  <c r="X287" i="1"/>
  <c r="X288" i="1"/>
  <c r="X289" i="1"/>
  <c r="X290" i="1"/>
  <c r="X291" i="1"/>
  <c r="X292" i="1"/>
  <c r="X293" i="1"/>
  <c r="X294" i="1"/>
  <c r="X295" i="1"/>
  <c r="X296" i="1"/>
  <c r="X297" i="1"/>
  <c r="X298" i="1"/>
  <c r="X299" i="1"/>
  <c r="X300" i="1"/>
  <c r="X301" i="1"/>
  <c r="X302" i="1"/>
  <c r="X303" i="1"/>
  <c r="X304" i="1"/>
  <c r="X305" i="1"/>
  <c r="X306" i="1"/>
  <c r="X307" i="1"/>
  <c r="X308" i="1"/>
  <c r="X309" i="1"/>
  <c r="X310" i="1"/>
  <c r="X311" i="1"/>
  <c r="X312" i="1"/>
  <c r="X313" i="1"/>
  <c r="X314" i="1"/>
  <c r="X315" i="1"/>
  <c r="X316" i="1"/>
  <c r="X317" i="1"/>
  <c r="X318" i="1"/>
  <c r="X319" i="1"/>
  <c r="X320" i="1"/>
  <c r="X321" i="1"/>
  <c r="X322" i="1"/>
  <c r="X323" i="1"/>
  <c r="X324" i="1"/>
  <c r="X325" i="1"/>
  <c r="X326" i="1"/>
  <c r="X327" i="1"/>
  <c r="X328" i="1"/>
  <c r="X329" i="1"/>
  <c r="X330" i="1"/>
  <c r="X331" i="1"/>
  <c r="X332" i="1"/>
  <c r="X333" i="1"/>
  <c r="X334" i="1"/>
  <c r="X335" i="1"/>
  <c r="X336" i="1"/>
  <c r="X337" i="1"/>
  <c r="X338" i="1"/>
  <c r="X339" i="1"/>
  <c r="X340" i="1"/>
  <c r="X341" i="1"/>
  <c r="X342" i="1"/>
  <c r="X343" i="1"/>
  <c r="X344" i="1"/>
  <c r="X345" i="1"/>
  <c r="X346" i="1"/>
  <c r="X347" i="1"/>
  <c r="X348" i="1"/>
  <c r="X349" i="1"/>
  <c r="X350" i="1"/>
  <c r="X351" i="1"/>
  <c r="X352" i="1"/>
  <c r="X353" i="1"/>
  <c r="X354" i="1"/>
  <c r="X355" i="1"/>
  <c r="X356" i="1"/>
  <c r="X357" i="1"/>
  <c r="X358" i="1"/>
  <c r="X359" i="1"/>
  <c r="X360" i="1"/>
  <c r="X361" i="1"/>
  <c r="X362" i="1"/>
  <c r="X363" i="1"/>
  <c r="X364" i="1"/>
  <c r="X365" i="1"/>
  <c r="X366" i="1"/>
  <c r="X367" i="1"/>
  <c r="X368" i="1"/>
  <c r="X369" i="1"/>
  <c r="X370" i="1"/>
  <c r="X371" i="1"/>
  <c r="X372" i="1"/>
  <c r="X373" i="1"/>
  <c r="X374" i="1"/>
  <c r="X375" i="1"/>
  <c r="X376" i="1"/>
  <c r="X377" i="1"/>
  <c r="X378" i="1"/>
  <c r="X379" i="1"/>
  <c r="X380" i="1"/>
  <c r="X381" i="1"/>
  <c r="X382" i="1"/>
  <c r="X383" i="1"/>
  <c r="X384" i="1"/>
  <c r="X385" i="1"/>
  <c r="W2" i="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V2" i="1"/>
  <c r="V3" i="1"/>
  <c r="V4" i="1"/>
  <c r="V5" i="1"/>
  <c r="V6"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V204" i="1"/>
  <c r="V205" i="1"/>
  <c r="V206" i="1"/>
  <c r="V207" i="1"/>
  <c r="V208" i="1"/>
  <c r="V209" i="1"/>
  <c r="V210" i="1"/>
  <c r="V211" i="1"/>
  <c r="V212" i="1"/>
  <c r="V213" i="1"/>
  <c r="V214" i="1"/>
  <c r="V215" i="1"/>
  <c r="V216" i="1"/>
  <c r="V217" i="1"/>
  <c r="V218" i="1"/>
  <c r="V219" i="1"/>
  <c r="V220" i="1"/>
  <c r="V221" i="1"/>
  <c r="V222" i="1"/>
  <c r="V223" i="1"/>
  <c r="V224" i="1"/>
  <c r="V225" i="1"/>
  <c r="V226" i="1"/>
  <c r="V227" i="1"/>
  <c r="V228" i="1"/>
  <c r="V229" i="1"/>
  <c r="V230" i="1"/>
  <c r="V231" i="1"/>
  <c r="V232" i="1"/>
  <c r="V233" i="1"/>
  <c r="V234" i="1"/>
  <c r="V235" i="1"/>
  <c r="V236" i="1"/>
  <c r="V237" i="1"/>
  <c r="V238" i="1"/>
  <c r="V239" i="1"/>
  <c r="V240" i="1"/>
  <c r="V241" i="1"/>
  <c r="V242" i="1"/>
  <c r="V243" i="1"/>
  <c r="V244" i="1"/>
  <c r="V245" i="1"/>
  <c r="V246" i="1"/>
  <c r="V247" i="1"/>
  <c r="V248" i="1"/>
  <c r="V249" i="1"/>
  <c r="V250" i="1"/>
  <c r="V251" i="1"/>
  <c r="V252" i="1"/>
  <c r="V253" i="1"/>
  <c r="V254" i="1"/>
  <c r="V255" i="1"/>
  <c r="V256" i="1"/>
  <c r="V257" i="1"/>
  <c r="V258" i="1"/>
  <c r="V259" i="1"/>
  <c r="V260" i="1"/>
  <c r="V261" i="1"/>
  <c r="V262" i="1"/>
  <c r="V263" i="1"/>
  <c r="V264" i="1"/>
  <c r="V265" i="1"/>
  <c r="V266" i="1"/>
  <c r="V267" i="1"/>
  <c r="V268" i="1"/>
  <c r="V269" i="1"/>
  <c r="V270" i="1"/>
  <c r="V271" i="1"/>
  <c r="V272" i="1"/>
  <c r="V273" i="1"/>
  <c r="V274" i="1"/>
  <c r="V275" i="1"/>
  <c r="V276" i="1"/>
  <c r="V277" i="1"/>
  <c r="V278" i="1"/>
  <c r="V279" i="1"/>
  <c r="V280" i="1"/>
  <c r="V281" i="1"/>
  <c r="V282" i="1"/>
  <c r="V283" i="1"/>
  <c r="V284" i="1"/>
  <c r="V285" i="1"/>
  <c r="V286" i="1"/>
  <c r="V287" i="1"/>
  <c r="V288" i="1"/>
  <c r="V289" i="1"/>
  <c r="V290" i="1"/>
  <c r="V291" i="1"/>
  <c r="V292" i="1"/>
  <c r="V293" i="1"/>
  <c r="V294" i="1"/>
  <c r="V295" i="1"/>
  <c r="V296" i="1"/>
  <c r="V297" i="1"/>
  <c r="V298" i="1"/>
  <c r="V299" i="1"/>
  <c r="V300" i="1"/>
  <c r="V301" i="1"/>
  <c r="V302" i="1"/>
  <c r="V303" i="1"/>
  <c r="V304" i="1"/>
  <c r="V305" i="1"/>
  <c r="V306" i="1"/>
  <c r="V307" i="1"/>
  <c r="V308" i="1"/>
  <c r="V309" i="1"/>
  <c r="V310" i="1"/>
  <c r="V311" i="1"/>
  <c r="V312" i="1"/>
  <c r="V313" i="1"/>
  <c r="V314" i="1"/>
  <c r="V315" i="1"/>
  <c r="V316" i="1"/>
  <c r="V317" i="1"/>
  <c r="V318" i="1"/>
  <c r="V319" i="1"/>
  <c r="V320" i="1"/>
  <c r="V321" i="1"/>
  <c r="V322" i="1"/>
  <c r="V323" i="1"/>
  <c r="V324" i="1"/>
  <c r="V325" i="1"/>
  <c r="V326" i="1"/>
  <c r="V327" i="1"/>
  <c r="V328" i="1"/>
  <c r="V329" i="1"/>
  <c r="V330" i="1"/>
  <c r="V331" i="1"/>
  <c r="V332" i="1"/>
  <c r="V333" i="1"/>
  <c r="V334" i="1"/>
  <c r="V335" i="1"/>
  <c r="V336" i="1"/>
  <c r="V337" i="1"/>
  <c r="V338" i="1"/>
  <c r="V339" i="1"/>
  <c r="V340" i="1"/>
  <c r="V341" i="1"/>
  <c r="V342" i="1"/>
  <c r="V343" i="1"/>
  <c r="V344" i="1"/>
  <c r="V345" i="1"/>
  <c r="V346" i="1"/>
  <c r="V347" i="1"/>
  <c r="V348" i="1"/>
  <c r="V349" i="1"/>
  <c r="V350" i="1"/>
  <c r="V351" i="1"/>
  <c r="V352" i="1"/>
  <c r="V353" i="1"/>
  <c r="V354" i="1"/>
  <c r="V355" i="1"/>
  <c r="V356" i="1"/>
  <c r="V357" i="1"/>
  <c r="V358" i="1"/>
  <c r="V359" i="1"/>
  <c r="V360" i="1"/>
  <c r="V361" i="1"/>
  <c r="V362" i="1"/>
  <c r="V363" i="1"/>
  <c r="V364" i="1"/>
  <c r="V365" i="1"/>
  <c r="V366" i="1"/>
  <c r="V367" i="1"/>
  <c r="V368" i="1"/>
  <c r="V369" i="1"/>
  <c r="V370" i="1"/>
  <c r="V371" i="1"/>
  <c r="V372" i="1"/>
  <c r="V373" i="1"/>
  <c r="V374" i="1"/>
  <c r="V375" i="1"/>
  <c r="V376" i="1"/>
  <c r="V377" i="1"/>
  <c r="V378" i="1"/>
  <c r="V379" i="1"/>
  <c r="V380" i="1"/>
  <c r="V381" i="1"/>
  <c r="V382" i="1"/>
  <c r="V383" i="1"/>
  <c r="V384" i="1"/>
  <c r="V385" i="1"/>
  <c r="U2" i="1"/>
  <c r="U3" i="1"/>
  <c r="U4" i="1"/>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U195" i="1"/>
  <c r="U196" i="1"/>
  <c r="U197" i="1"/>
  <c r="U198" i="1"/>
  <c r="U199"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6" i="1"/>
  <c r="U227" i="1"/>
  <c r="U228" i="1"/>
  <c r="U229" i="1"/>
  <c r="U230" i="1"/>
  <c r="U231" i="1"/>
  <c r="U232" i="1"/>
  <c r="U233" i="1"/>
  <c r="U234" i="1"/>
  <c r="U235" i="1"/>
  <c r="U236" i="1"/>
  <c r="U237" i="1"/>
  <c r="U238" i="1"/>
  <c r="U239" i="1"/>
  <c r="U240" i="1"/>
  <c r="U241" i="1"/>
  <c r="U242" i="1"/>
  <c r="U243" i="1"/>
  <c r="U244" i="1"/>
  <c r="U245" i="1"/>
  <c r="U246" i="1"/>
  <c r="U247" i="1"/>
  <c r="U248" i="1"/>
  <c r="U249" i="1"/>
  <c r="U250" i="1"/>
  <c r="U251" i="1"/>
  <c r="U252" i="1"/>
  <c r="U253" i="1"/>
  <c r="U254" i="1"/>
  <c r="U255" i="1"/>
  <c r="U256" i="1"/>
  <c r="U257" i="1"/>
  <c r="U258" i="1"/>
  <c r="U259" i="1"/>
  <c r="U260" i="1"/>
  <c r="U261" i="1"/>
  <c r="U262" i="1"/>
  <c r="U263" i="1"/>
  <c r="U264" i="1"/>
  <c r="U265" i="1"/>
  <c r="U266" i="1"/>
  <c r="U267" i="1"/>
  <c r="U268" i="1"/>
  <c r="U269" i="1"/>
  <c r="U270" i="1"/>
  <c r="U271" i="1"/>
  <c r="U272" i="1"/>
  <c r="U273" i="1"/>
  <c r="U274" i="1"/>
  <c r="U275" i="1"/>
  <c r="U276" i="1"/>
  <c r="U277" i="1"/>
  <c r="U278" i="1"/>
  <c r="U279" i="1"/>
  <c r="U280" i="1"/>
  <c r="U281" i="1"/>
  <c r="U282" i="1"/>
  <c r="U283" i="1"/>
  <c r="U284" i="1"/>
  <c r="U285" i="1"/>
  <c r="U286" i="1"/>
  <c r="U287" i="1"/>
  <c r="U288" i="1"/>
  <c r="U289" i="1"/>
  <c r="U290" i="1"/>
  <c r="U291" i="1"/>
  <c r="U292" i="1"/>
  <c r="U293" i="1"/>
  <c r="U294" i="1"/>
  <c r="U295" i="1"/>
  <c r="U296" i="1"/>
  <c r="U297" i="1"/>
  <c r="U298" i="1"/>
  <c r="U299" i="1"/>
  <c r="U300" i="1"/>
  <c r="U301" i="1"/>
  <c r="U302" i="1"/>
  <c r="U303" i="1"/>
  <c r="U304" i="1"/>
  <c r="U305" i="1"/>
  <c r="U306" i="1"/>
  <c r="U307" i="1"/>
  <c r="U308" i="1"/>
  <c r="U309" i="1"/>
  <c r="U310" i="1"/>
  <c r="U311" i="1"/>
  <c r="U312" i="1"/>
  <c r="U313" i="1"/>
  <c r="U314" i="1"/>
  <c r="U315" i="1"/>
  <c r="U316" i="1"/>
  <c r="U317" i="1"/>
  <c r="U318" i="1"/>
  <c r="U319" i="1"/>
  <c r="U320" i="1"/>
  <c r="U321" i="1"/>
  <c r="U322" i="1"/>
  <c r="U323" i="1"/>
  <c r="U324" i="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U353" i="1"/>
  <c r="U354" i="1"/>
  <c r="U355" i="1"/>
  <c r="U356" i="1"/>
  <c r="U357" i="1"/>
  <c r="U358" i="1"/>
  <c r="U359" i="1"/>
  <c r="U360" i="1"/>
  <c r="U361" i="1"/>
  <c r="U362" i="1"/>
  <c r="U363" i="1"/>
  <c r="U364" i="1"/>
  <c r="U365" i="1"/>
  <c r="U366" i="1"/>
  <c r="U367" i="1"/>
  <c r="U368" i="1"/>
  <c r="U369" i="1"/>
  <c r="U370" i="1"/>
  <c r="U371" i="1"/>
  <c r="U372" i="1"/>
  <c r="U373" i="1"/>
  <c r="U374" i="1"/>
  <c r="U375" i="1"/>
  <c r="U376" i="1"/>
  <c r="U377" i="1"/>
  <c r="U378" i="1"/>
  <c r="U379" i="1"/>
  <c r="U380" i="1"/>
  <c r="U381" i="1"/>
  <c r="U382" i="1"/>
  <c r="U383" i="1"/>
  <c r="U384" i="1"/>
  <c r="U385" i="1"/>
  <c r="T2" i="1"/>
  <c r="T3"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T372" i="1"/>
  <c r="T373" i="1"/>
  <c r="T374" i="1"/>
  <c r="T375" i="1"/>
  <c r="T376" i="1"/>
  <c r="T377" i="1"/>
  <c r="T378" i="1"/>
  <c r="T379" i="1"/>
  <c r="T380" i="1"/>
  <c r="T381" i="1"/>
  <c r="T382" i="1"/>
  <c r="T383" i="1"/>
  <c r="T384" i="1"/>
  <c r="T385" i="1"/>
  <c r="S2" i="1"/>
  <c r="S3" i="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R2" i="1"/>
  <c r="R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Q2" i="1"/>
  <c r="Q3"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P2" i="1"/>
  <c r="P3" i="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O2" i="1"/>
  <c r="O3" i="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N2" i="1"/>
  <c r="N3" i="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M2" i="1"/>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L2" i="1"/>
  <c r="L3"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alcChain>
</file>

<file path=xl/sharedStrings.xml><?xml version="1.0" encoding="utf-8"?>
<sst xmlns="http://schemas.openxmlformats.org/spreadsheetml/2006/main" count="12365" uniqueCount="3969">
  <si>
    <t>PATENTE - AREA_TEC_CAMPO: BUSCA</t>
  </si>
  <si>
    <t>PATENTE - CLASSIFICACAO_IPC</t>
  </si>
  <si>
    <t>AL</t>
  </si>
  <si>
    <t>MARIO CALHEIROS DE LIMA &amp; CIA LTDA</t>
  </si>
  <si>
    <t>159801</t>
  </si>
  <si>
    <t>1099601 - Fabricação de vinagres; 1112700 - Fabricação de vinho; 121101; 142300; 4729699 - Comércio varejista de produtos alimentícios em geral ou especializado em produtos alimentícios não especificados anteriormente; 7020400 - Atividades de consultoria em gestão empresarial, exceto consultoria técnica específica; 7112000 - Serviços de engenharia; 7119704 - Serviços de perícia técnica relacionados à segurança do trabalho; 7490103 - Serviços de agronomia e de consultoria às atividades agrícolas e pecuárias; 8130300 - Atividades paisagísticas; 8599604 - Treinamento em desenvolvimento profissional e gerencial</t>
  </si>
  <si>
    <t/>
  </si>
  <si>
    <t>MACEIO</t>
  </si>
  <si>
    <t>Produtos farmacêuticos</t>
  </si>
  <si>
    <t>A61K 35/644;A61K 8/98;A61P 17/18;A61P 33/02;A61P 29/00;A61Q 19/08; A61K 35/644;A61K 9/52;A61P 29/00;A61P 31/04;A23L 21/20; A61K 9/22;A61K 9/26;A61K 47/36;A61K 35/644;A61P 31/04;A61P 29/00; A61K 9/51;A61K 9/52;A61K 47/38;A61K 47/34;A61K 47/32;A61K 35/644;A61P 33/02;A61P 17/02;A61P 17/18</t>
  </si>
  <si>
    <t>A23L 21/20; A61K 35/644: Human Necessities -&gt; Medical Or Veterinary Science; Hygiene -&gt; Preparations For Medical, Dental, Or Toilet Purposes -&gt; Medicinal preparations containing materials or reaction products thereof with undetermined constitution -&gt; Materials from animals other than mammals -&gt; Arthropods -&gt; Insects, e.g. bees, wasps or fleas -&gt; Beeswax; Propolis; Royal jelly; Honey; A61K 47/32: Human Necessities -&gt; Medical Or Veterinary Science; Hygiene -&gt; Preparations For Medical, Dental, Or Toilet Purposes -&gt; Medicinal preparations characterised by the non-active ingredients used, e.g. carriers, inert additives -&gt; Macromolecular compounds -&gt; Macromolecular compounds obtained by reactions only involving carbon-to-carbon unsaturated bonds; A61K 47/34: Human Necessities -&gt; Medical Or Veterinary Science; Hygiene -&gt; Preparations For Medical, Dental, Or Toilet Purposes -&gt; Medicinal preparations characterised by the non-active ingredients used, e.g. carriers, inert additives -&gt; Macromolecular compounds -&gt; Macromolecular compounds obtained otherwise than by reactions only involving carbon-to-carbon unsaturated bonds; A61K 47/36: Human Necessities -&gt; Medical Or Veterinary Science; Hygiene -&gt; Preparations For Medical, Dental, Or Toilet Purposes -&gt; Medicinal preparations characterised by the non-active ingredients used, e.g. carriers, inert additives -&gt; Macromolecular compounds -&gt; Polysaccharides; Derivatives thereof; A61K 47/38: Human Necessities -&gt; Medical Or Veterinary Science; Hygiene -&gt; Preparations For Medical, Dental, Or Toilet Purposes -&gt; Medicinal preparations characterised by the non-active ingredients used, e.g. carriers, inert additives -&gt; Macromolecular compounds -&gt; Polysaccharides; Derivatives thereof -&gt; Cellulose; Derivatives thereof; A61K 8/98: Human Necessities -&gt; Medical Or Veterinary Science; Hygiene -&gt; Preparations For Medical, Dental, Or Toilet Purposes -&gt; Cosmetics or similar toilet preparations -&gt; characterised by the composition -&gt; containing materials, or derivatives thereof, of undetermined constitution -&gt; of animal origin; A61K 9/22: Human Necessities -&gt; Medical Or Veterinary Science; Hygiene -&gt; Preparations For Medical, Dental, Or Toilet Purposes -&gt; Medicinal preparations characterised by special physical form -&gt; Pills, lozenges or tablets -&gt; Sustained or differential release type; A61K 9/26: Human Necessities -&gt; Medical Or Veterinary Science; Hygiene -&gt; Preparations For Medical, Dental, Or Toilet Purposes -&gt; Medicinal preparations characterised by special physical form -&gt; Pills, lozenges or tablets -&gt; Sustained or differential release type -&gt; Discrete particles in supporting matrix; A61K 9/51: Human Necessities -&gt; Medical Or Veterinary Science; Hygiene -&gt; Preparations For Medical, Dental, Or Toilet Purposes -&gt; Medicinal preparations characterised by special physical form -&gt; Preparations in capsules, e.g. of gelatin, of chocolate -&gt; Microcapsules -&gt; Nanocapsules; A61K 9/52: Human Necessities -&gt; Medical Or Veterinary Science; Hygiene -&gt; Preparations For Medical, Dental, Or Toilet Purposes -&gt; Medicinal preparations characterised by special physical form -&gt; Preparations in capsules, e.g. of gelatin, of chocolate -&gt; Sustained or differential release type; A61P 17/02: Human Necessities -&gt; Medical Or Veterinary Science; Hygiene -&gt; Specific Therapeutic Activity Of Chemical Compounds Or Medicinal Preparations -&gt; Drugs for dermatological disorders -&gt; for treating wounds, ulcers, burns, scars, keloids, or the like; A61P 17/18: Human Necessities -&gt; Medical Or Veterinary Science; Hygiene -&gt; Specific Therapeutic Activity Of Chemical Compounds Or Medicinal Preparations -&gt; Drugs for dermatological disorders -&gt; Antioxidants, e.g. antiradicals; A61P 29/00: Human Necessities -&gt; Medical Or Veterinary Science; Hygiene -&gt; Specific Therapeutic Activity Of Chemical Compounds Or Medicinal Preparations -&gt; Non-central analgesic, antipyretic or antiinflammatory agents, e.g antirheumatic agents; Non-steroidal antiinflammatory drugs (NSAIDs); A61P 31/04: Human Necessities -&gt; Medical Or Veterinary Science; Hygiene -&gt; Specific Therapeutic Activity Of Chemical Compounds Or Medicinal Preparations -&gt; Antiinfectives, i.e. antibiotics, antiseptics, chemotherapeutics -&gt; Antibacterial agents; A61P 33/02: Human Necessities -&gt; Medical Or Veterinary Science; Hygiene -&gt; Specific Therapeutic Activity Of Chemical Compounds Or Medicinal Preparations -&gt; Antiparasitic agents -&gt; Antiprotozoals, e.g. for leishmaniasis, trichomoniasis, toxoplasmosis; A61Q 19/08: Human Necessities -&gt; Medical Or Veterinary Science; Hygiene -&gt; Specific Use Of Cosmetics Or Similar Toilet Preparations -&gt; Preparations for care of the skin -&gt; Anti-ageing preparations</t>
  </si>
  <si>
    <t>AM</t>
  </si>
  <si>
    <t>MULIANI DA AMAZONIA LTDA</t>
  </si>
  <si>
    <t>1540800 - Fabricação de partes para calçados, de qualquer material</t>
  </si>
  <si>
    <t>2222600 - Fabricação de embalagens de material plástico; 2229301 - Fabricação de artefatos de material plástico para uso pessoal e doméstico; 2229302 - Fabricação de artefatos de material plástico para usos industriais; 3299099 - Fabricação de produtos diversos não especificados anteriormente; 3832700 - Recuperação de materiais plásticos; 4789099 - Comércio varejista de outros produtos não especificados anteriormente</t>
  </si>
  <si>
    <t>MANAUS</t>
  </si>
  <si>
    <t>tecnologia aplicada a medicina</t>
  </si>
  <si>
    <t>A47C 1/00;A61N 5/00; C04B 35/00; D02G 3/02;D02G 3/16; D06M 10/06; F28F 21/04;C04B 35/00</t>
  </si>
  <si>
    <t>A47C 1/00: Human Necessities -&gt; Furniture; Domestic Articles Or Appliances; Coffee Mills; Spice Mills; Suction Cleaners In General -&gt; Chairs; Sofas; Beds -&gt; Chairs adapted for special purposes; A61N 5/00: Human Necessities -&gt; Medical Or Veterinary Science; Hygiene -&gt; Electrotherapy; Magnetotherapy; Radiation Therapy; Ultrasound Therapy -&gt; Radiation therapy; C04B 35/00: Chemistry; Metallurgy -&gt; Cements; Concrete; Artificial Stone; Ceramics; Refractories -&gt; Lime; Magnesia; Slag; Cements; Compositions Thereof, E.G. Mortars, Concrete Or Like Building Materials; Artificial Stone; Ceramics; Refractories; Treatment Of Natural Stone -&gt; Shaped ceramic products characterised by their composition; Ceramic compositions; Processing powders of inorganic compounds preparatory to the manufacturing of ceramic products; D02G 3/02: Textiles; Paper -&gt; Yarns; Mechanical Finishing Of Yarns Or Ropes; Warping Or Beaming -&gt; Crimping Or Curling Fibres, Filaments, Yarns, Or Threads; Yarns Or Threads -&gt; Yarns or threads, e.g. fancy yarns; Processes or apparatus for the production thereof, not otherwise provided for -&gt; Yarns or threads characterised by the material or by the materials from which they are made; D02G 3/16: Textiles; Paper -&gt; Yarns; Mechanical Finishing Of Yarns Or Ropes; Warping Or Beaming -&gt; Crimping Or Curling Fibres, Filaments, Yarns, Or Threads; Yarns Or Threads -&gt; Yarns or threads, e.g. fancy yarns; Processes or apparatus for the production thereof, not otherwise provided for -&gt; Yarns or threads characterised by the material or by the materials from which they are made -&gt; Yarns or threads made from mineral substances; D06M 10/06: Textiles; Paper -&gt; Treatment Of Textiles Or The Like; Laundering; Flexible Materials Not Otherwise Provided For -&gt; Treatment, Not Provided For Elsewhere In Class D06, Of Fibres, Threads, Yarns, Fabrics, Feathers Or Fibrous Goods Made From Such Materials -&gt; Physical treatment of fibres, threads, yarns, fabrics or fibrous goods made from such materials, e.g. ultrasonic, corona discharge, irradiation, electric currents or magnetic fields; Physical treatment combined with treatment with chemical compounds or elements -&gt; Physical treatment combined with treatment with chemical compounds or elements -&gt; Inorganic compounds or elements; F28F 21/04: Mechanical Engineering; Lighting; Heating; Weapons; Blasting -&gt; Heat Exchange In General -&gt; Details Of Heat-Exchange Or Heat-Transfer Apparatus, Of General Application -&gt; Constructions of heat-exchange apparatus characterised by the selection of particular materials -&gt; of ceramic; of concrete; of natural stone</t>
  </si>
  <si>
    <t>BA</t>
  </si>
  <si>
    <t>BIOCARDIO INDUSTRIA E COMERCIO DE PRODUTOS MEDICOS HOSPITALARES E CORRELATOS LTDA</t>
  </si>
  <si>
    <t>3250701 - Fabricação de instrumentos não eletrônicos e utensílios para uso médico, cirúrgico, odontológico e de laboratório</t>
  </si>
  <si>
    <t>2660400 - Fabricação de aparelhos eletromédicos e eletroterapêuticos e equipamentos de irradiação</t>
  </si>
  <si>
    <t>LAURO DE FREITAS</t>
  </si>
  <si>
    <t>Tecnologia aplicada a medicina</t>
  </si>
  <si>
    <t>A61L 27/00;A61F 2/24</t>
  </si>
  <si>
    <t>A61F 2/24: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Filters implantable into blood vessels; Prostheses, i.e. artificial substitutes or replacements for parts of the body; Appliances for connecting them with the body; Devices providing patency to, or preventing collapsing of, tubular structures of the body, e.g. stents -&gt; Prostheses implantable into the body -&gt; Heart valves; A61L 27/00: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Materials for prostheses or for coating prostheses</t>
  </si>
  <si>
    <t>CE</t>
  </si>
  <si>
    <t>ELITE DEDETIZACOES INDUSTRIA E COMERCIO LTDA</t>
  </si>
  <si>
    <t>8122200 - Imunização e controle de pragas urbanas</t>
  </si>
  <si>
    <t>161003; 2052500 - Fabricação de desinfestantes domissanitários; 2222600 - Fabricação de embalagens de material plástico; 4322303 - Instalações de sistema de prevenção contra incêndio; 4530703 - Comércio a varejo de peças e acessórios novos para veículos automotores; 4789005 - Comércio varejista de produtos saneantes domissanitários; 4789099 - Comércio varejista de outros produtos não especificados anteriormente; 8129000 - Atividades de limpeza não especificadas anteriormente</t>
  </si>
  <si>
    <t>2052500 - Fabricação de desinfestantes domissanitários</t>
  </si>
  <si>
    <t>FORTALEZA</t>
  </si>
  <si>
    <t>OUTROS/ Desinfetantes, higienizantes e semelhantes</t>
  </si>
  <si>
    <t>A01M 25/00</t>
  </si>
  <si>
    <t>A01M 25/00: Human Necessities -&gt; Agriculture; Forestry; Animal Husbandry; Hunting; Trapping; Fishing -&gt; Catching, Trapping Or Scaring Of Animals; Apparatus For The Destruction Of Noxious Animals Or Noxious Plants -&gt; Devices for dispensing poison for animals</t>
  </si>
  <si>
    <t>DF</t>
  </si>
  <si>
    <t>ELETROSPITALAR COM E ASS TEC LTDA</t>
  </si>
  <si>
    <t>2660400 - Fabricação de aparelhos eletromédicos e eletroterapêuticos e equipamentos de irradiação; 3312102 - Manutenção e reparação de aparelhos e instrumentos de medida, teste e controle; 3314707 - Manutenção e reparação de máquinas e aparelhos de refrigeração e ventilação para uso industrial e comercial; 4664800 - Comércio atacadista de máquinas, aparelhos e equipamentos para uso odonto-médico-hospitalar; partes e peças</t>
  </si>
  <si>
    <t>BRASILIA</t>
  </si>
  <si>
    <t>H04N 3/02;G08C 13/02</t>
  </si>
  <si>
    <t>G08C 13/02: Physics -&gt; Signalling -&gt; Transmission Systems For Measured Values, Control Or Similar Signals -&gt; Arrangements for influencing the relationship between signals at input and output, e.g. differentiating, delaying -&gt; to yield a signal which is a function of two or more signals, e.g. sum, product; H04N 3/02: Electricity -&gt; Electric Communication Technique -&gt; Pictorial Communication, E.G. Television -&gt; Scanning details of television systems; Combination thereof with generation of supply voltages -&gt; by optical-mechanical means only</t>
  </si>
  <si>
    <t>INDUSTRIA E COMERCIO DE PROTOTIPOS ODONTOLOGICOS CAESAR LTDA</t>
  </si>
  <si>
    <t>3250705 - Fabricação de materiais para medicina e odontologia</t>
  </si>
  <si>
    <t>6201501 - Desenvolvimento de programas de computador sob encomenda; 8640206 - Serviços de ressonância magnética; 8640207 - Serviços de diagnóstico por imagem sem uso de radiação ionizante, exceto ressonância magnética; 8640209 - Serviços de diagnóstico por métodos ópticos - endoscopia e outros exames análogos</t>
  </si>
  <si>
    <t>A61C 9/00;A61C 13/00</t>
  </si>
  <si>
    <t>A61C 13/00: Human Necessities -&gt; Medical Or Veterinary Science; Hygiene -&gt; Dentistry; Apparatus Or Methods For Oral Or Dental Hygiene -&gt; Dental prostheses; Making same; A61C 9/00: Human Necessities -&gt; Medical Or Veterinary Science; Hygiene -&gt; Dentistry; Apparatus Or Methods For Oral Or Dental Hygiene -&gt; Impression methods specially adapted for dental prosthetics; Impression cups therefor</t>
  </si>
  <si>
    <t>ES</t>
  </si>
  <si>
    <t>CENTRO DE MEDICINA HIPERBARICA DE VITORIA S/S LTDA</t>
  </si>
  <si>
    <t>8630503 - Atividade médica ambulatorial restrita a consultas</t>
  </si>
  <si>
    <t>8650099 - Atividades de profissionais da área de saúde não especificadas anteriormente</t>
  </si>
  <si>
    <t>VITORIA</t>
  </si>
  <si>
    <t>A61M 16/00</t>
  </si>
  <si>
    <t>A61M 16/00: Human Necessities -&gt; Medical Or Veterinary Science; Hygiene -&gt; Devices For Introducing Media Into, Or Onto, The Body; Devices For Transducing Body Media Or For Taking Media From The Body; Devices For Producing Or Ending Sleep Or Stupor -&gt; Devices for influencing the respiratory system of patients by gas treatment, e.g. mouth-to-mouth respiration; Tracheal tubes</t>
  </si>
  <si>
    <t>BELLA QUIMICA INDUSTRIA LTDA</t>
  </si>
  <si>
    <t>2063100 - Fabricação de cosméticos, produtos de perfumaria e de higiene pessoal</t>
  </si>
  <si>
    <t>MARECHAL FLORIANO</t>
  </si>
  <si>
    <t>A61K 8/02;A61Q 5/04</t>
  </si>
  <si>
    <t>A61K 8/02: Human Necessities -&gt; Medical Or Veterinary Science; Hygiene -&gt; Preparations For Medical, Dental, Or Toilet Purposes -&gt; Cosmetics or similar toilet preparations -&gt; characterised by special physical form; A61Q 5/04: Human Necessities -&gt; Medical Or Veterinary Science; Hygiene -&gt; Specific Use Of Cosmetics Or Similar Toilet Preparations -&gt; Preparations for care of the hair -&gt; Preparations for permanent waving or straightening the hair</t>
  </si>
  <si>
    <t>LUZ INDUSTRIA E COMERCIO DE COSMETICOS EIRELI</t>
  </si>
  <si>
    <t>4646001 - Comércio atacadista de cosméticos e produtos de perfumaria; 4646002 - Comércio atacadista de produtos de higiene pessoal; 5211799 - Depósitos de mercadorias para terceiros, exceto armazéns gerais e guarda-móveis; 5250804 - Organização logística do transporte de carga; 7020400 - Atividades de consultoria em gestão empresarial, exceto consultoria técnica específica; 7120100 - Testes e análises técnicas; 8292000 - Envasamento e empacotamento sob contrato</t>
  </si>
  <si>
    <t>SERRA</t>
  </si>
  <si>
    <t>A61K 8/34;A61K 8/49;A61Q 3/04</t>
  </si>
  <si>
    <t>A61K 8/34: Human Necessities -&gt; Medical Or Veterinary Science; Hygiene -&gt; Preparations For Medical, Dental, Or Toilet Purposes -&gt; Cosmetics or similar toilet preparations -&gt; characterised by the composition -&gt; containing organic compounds -&gt; containing oxygen -&gt; Alcohols; A61K 8/49: Human Necessities -&gt; Medical Or Veterinary Science; Hygiene -&gt; Preparations For Medical, Dental, Or Toilet Purposes -&gt; Cosmetics or similar toilet preparations -&gt; characterised by the composition -&gt; containing organic compounds -&gt; containing heterocyclic compounds; A61Q 3/04: Human Necessities -&gt; Medical Or Veterinary Science; Hygiene -&gt; Specific Use Of Cosmetics Or Similar Toilet Preparations -&gt; Manicure or pedicure preparations -&gt; Nail coating removers</t>
  </si>
  <si>
    <t>GO</t>
  </si>
  <si>
    <t>BIO BRASIL BIOTECNOLOGIA LTDA</t>
  </si>
  <si>
    <t>2123800 - Fabricação de preparações farmacêuticas</t>
  </si>
  <si>
    <t>ANAPOLIS</t>
  </si>
  <si>
    <t>B65D 5/62;B65F 1/06; B65D 5/70; B65F 1/06;B65F 1/04; G01N 33/50</t>
  </si>
  <si>
    <t>B65D 5/62: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Rigid or semi-rigid containers of polygonal cross-section, e.g. boxes, cartons, trays, formed by folding or erecting one or more blanks made of paper -&gt; Details of containers or of foldable or erectable container blanks -&gt; External coverings or coatings; B65D 5/70: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Rigid or semi-rigid containers of polygonal cross-section, e.g. boxes, cartons, trays, formed by folding or erecting one or more blanks made of paper -&gt; Details of containers or of foldable or erectable container blanks -&gt; Break-in flaps, or members adapted to be torn-off, to provide pouring openings; B65F 1/04: Performing Operations; Transporting -&gt; Conveying; Packing; Storing; Handling Thin Or Filamentary Material -&gt; Gathering Or Removal Of Domestic Or Like Refuse -&gt; Refuse receptacles -&gt; with removable inserts; B65F 1/06: Performing Operations; Transporting -&gt; Conveying; Packing; Storing; Handling Thin Or Filamentary Material -&gt; Gathering Or Removal Of Domestic Or Like Refuse -&gt; Refuse receptacles -&gt; with removable inserts -&gt; with flexible inserts, e.g. bags or sacks; G01N 33/50: Physics -&gt; Measuring; Testing -&gt; Investigating Or Analysing Materials By Determining Their Chemical Or Physical Properties -&gt; Investigating or analysing materials by specific methods not covered by groups G01N0001000000-G01N0031000000 -&gt; Biological material, e.g. blood, urine; Haemocytometers -&gt; Chemical analysis of biological material, e.g. blood, urine; Testing involving biospecific ligand binding methods; Immunological testing</t>
  </si>
  <si>
    <t>WYDET INDUSTRIA E COMERCIO DE COSMETICOS EIRELI</t>
  </si>
  <si>
    <t>4646001 - Comércio atacadista de cosméticos e produtos de perfumaria; 4930202 - Transporte rodoviário de carga, exceto produtos perigosos e mudanças, intermunicipal, interestadual e internacional</t>
  </si>
  <si>
    <t>APARECIDA DE GOIANIA</t>
  </si>
  <si>
    <t>A61K 8/34;A61K 8/37;A61K 8/92;A61K 8/40;A61Q 19/00</t>
  </si>
  <si>
    <t>A61K 8/34: Human Necessities -&gt; Medical Or Veterinary Science; Hygiene -&gt; Preparations For Medical, Dental, Or Toilet Purposes -&gt; Cosmetics or similar toilet preparations -&gt; characterised by the composition -&gt; containing organic compounds -&gt; containing oxygen -&gt; Alcohols; A61K 8/37: Human Necessities -&gt; Medical Or Veterinary Science; Hygiene -&gt; Preparations For Medical, Dental, Or Toilet Purposes -&gt; Cosmetics or similar toilet preparations -&gt; characterised by the composition -&gt; containing organic compounds -&gt; containing oxygen -&gt; Esters of carboxylic acids; A61K 8/40: Human Necessities -&gt; Medical Or Veterinary Science; Hygiene -&gt; Preparations For Medical, Dental, Or Toilet Purposes -&gt; Cosmetics or similar toilet preparations -&gt; characterised by the composition -&gt; containing organic compounds -&gt; containing nitrogen; A61K 8/92: Human Necessities -&gt; Medical Or Veterinary Science; Hygiene -&gt; Preparations For Medical, Dental, Or Toilet Purposes -&gt; Cosmetics or similar toilet preparations -&gt; characterised by the composition -&gt; Oils, fats or waxes; Derivatives thereof, e.g. hydrogenation products; A61Q 19/00: Human Necessities -&gt; Medical Or Veterinary Science; Hygiene -&gt; Specific Use Of Cosmetics Or Similar Toilet Preparations -&gt; Preparations for care of the skin</t>
  </si>
  <si>
    <t>DOKMOS INDUSTRIA COMERCIO E DISTRIBUICAO DE COSMETICOS LTDA</t>
  </si>
  <si>
    <t>4646001 - Comércio atacadista de cosméticos e produtos de perfumaria; 4772500 - Comércio varejista de cosméticos, produtos de perfumaria e de higiene pessoal; 4930201 - Transporte rodoviário de carga, exceto produtos perigosos e mudanças, municipal</t>
  </si>
  <si>
    <t>GOIANIA</t>
  </si>
  <si>
    <t>BIOTEC BIOLOGICA INDUSTRIA FARMACEUTICA LTDA</t>
  </si>
  <si>
    <t>4644301 - Comércio atacadista de medicamentos e drogas de uso humano</t>
  </si>
  <si>
    <t>1099606 - Fabricação de adoçantes naturais e artificiais; 1099699 - Fabricação de outros produtos alimentícios não especificados anteriormente; 2029100 - Fabricação de produtos químicos orgânicos não especificados anteriormente; 2063100 - Fabricação de cosméticos, produtos de perfumaria e de higiene pessoal; 2110600 - Fabricação de produtos farmoquímicos; 2121101 - Fabricação de medicamentos alopáticos para uso humano; 2121103 - Fabricação de medicamentos fitoterápicos para uso humano; 2122000 - Fabricação de medicamentos para uso veterinário; 2123800 - Fabricação de preparações farmacêuticas; 3292202 - Fabricação de equipamentos e acessórios para segurança pessoal e profissional; 3299099 - Fabricação de produtos diversos não especificados anteriormente; 4637199 - Comércio atacadista especializado em outros produtos alimentícios não especificados anteriormente; 4642702 - Comércio atacadista de roupas e acessórios para uso profissional e de segurança do trabalho; 4645101 - Comércio atacadista de instrumentos e materiais para uso médico, cirúrgico, hospitalar e de laboratórios; 4645102 - Comércio atacadista de próteses e artigos de ortopedia; 4646001 - Comércio atacadista de cosméticos e produtos de perfumaria; 4646002 - Comércio atacadista de produtos de higiene pessoal; 4649404 - Comércio atacadista de móveis e artigos de colchoaria; 4664800 - Comércio atacadista de máquinas, aparelhos e equipamentos para uso odonto-médico-hospitalar; partes e peças; 4930202 - Transporte rodoviário de carga, exceto produtos perigosos e mudanças, intermunicipal, interestadual e internacional; 5211799 - Depósitos de mercadorias para terceiros, exceto armazéns gerais e guarda-móveis; 7120100 - Testes e análises técnicas; 7739002 - Aluguel de equipamentos científicos, médicos e hospitalares, sem operador; 8292000 - Envasamento e empacotamento sob contrato</t>
  </si>
  <si>
    <t>2029100 - Fabricação de produtos químicos orgânicos não especificados anteriormente; 2063100 - Fabricação de cosméticos, produtos de perfumaria e de higiene pessoal; 2110600 - Fabricação de produtos farmoquímicos; 2121101 - Fabricação de medicamentos alopáticos para uso humano; 2121103 - Fabricação de medicamentos fitoterápicos para uso humano; 2122000 - Fabricação de medicamentos para uso veterinário; 2123800 - Fabricação de preparações farmacêuticas; 3292202 - Fabricação de equipamentos e acessórios para segurança pessoal e profissional</t>
  </si>
  <si>
    <t>SENADOR CANEDO</t>
  </si>
  <si>
    <t>A61K 31/05; A61K 31/167;A61K 47/20;A61K 47/26;A61K 9/08;A61P 29/00; A61K 31/19;A61K 47/38;A61K 47/32;A61K 47/10;A61P 29/00; A61K 31/4164;A61K 9/06;A61P 17/00; A61K 31/4174;A61K 9/06;A61P 17/00; A61K 31/498;A61P 17/00;A61K 47/00; A61K 31/506;A61K 31/5575;A61K 47/10;A61K 47/08;A61K 47/36;A61K 47/18;A61P 17/14; A61K 31/506;A61K 47/10;A61K 47/08;A61K 47/36;A61K 47/18;A61P 17/14; A61K 31/5575;A61K 47/38;A61K 47/36;A61K 47/26;A61P 27/06; A61K 31/5575;A61K 47/38;A61K 9/08;A61P 27/02;A61P 27/06; A61K 31/5575;A61K 47/38;A61K 9/08;C07C 69/732;A61P 27/06; A61K 31/7048;A61K 9/06;A61P 17/00; A61K 31/737;A61K 9/08;A61P 27/02;A61P 27/04; A61K 47/36;A61K 31/047;A61P 27/02; A61K 9/06;A61K 31/635;A61K 31/164;A61P 17/02; A61K 9/10;A61K 31/16;A61K 38/00;A61P 31/04;A61P 17/02</t>
  </si>
  <si>
    <t>A61K 31/047: Human Necessities -&gt; Medical Or Veterinary Science; Hygiene -&gt; Preparations For Medical, Dental, Or Toilet Purposes -&gt; Medicinal preparations containing organic active ingredients -&gt; Hydroxy compounds, e.g. alcohols; Salts thereof, e.g. alcoholates -&gt; having two or more hydroxy groups, e.g. sorbitol; A61K 31/05: Human Necessities -&gt; Medical Or Veterinary Science; Hygiene -&gt; Preparations For Medical, Dental, Or Toilet Purposes -&gt; Medicinal preparations containing organic active ingredients -&gt; Hydroxy compounds, e.g. alcohols; Salts thereof, e.g. alcoholates -&gt; Phenols; A61K 31/164: Human Necessities -&gt; Medical Or Veterinary Science; Hygiene -&gt; Preparations For Medical, Dental, Or Toilet Purposes -&gt; Medicinal preparations containing organic active ingredients -&gt; Amides, e.g. hydroxamic acids -&gt; of a carboxylic acid with an aminoalcohol, e.g. ceramides; A61K 31/167: Human Necessities -&gt; Medical Or Veterinary Science; Hygiene -&gt; Preparations For Medical, Dental, Or Toilet Purposes -&gt; Medicinal preparations containing organic active ingredients -&gt; Amides, e.g. hydroxamic acids -&gt; having aromatic rings, e.g. colchicine, atenolol, progabide -&gt; having the nitrogen atom of a carboxamide group directly attached to the aromatic ring, e.g. lidocaine, paracetamol; A61K 31/16: Human Necessities -&gt; Medical Or Veterinary Science; Hygiene -&gt; Preparations For Medical, Dental, Or Toilet Purposes -&gt; Medicinal preparations containing organic active ingredients -&gt; Amides, e.g. hydroxamic acids; A61K 31/19: Human Necessities -&gt; Medical Or Veterinary Science; Hygiene -&gt; Preparations For Medical, Dental, Or Toilet Purposes -&gt; Medicinal preparations containing organic active ingredients -&gt; Acids; Anhydrides, halides or salts thereof, e.g. sulfur acids, imidic, hydrazonic or hydroximic acids -&gt; Carboxylic acids, e.g. valproic acid; A61K 31/4164: Human Necessities -&gt; Medical Or Veterinary Science; Hygiene -&gt; Preparations For Medical, Dental, Or Toilet Purposes -&gt; Medicinal preparations containing organic active ingredients -&gt; Heterocyclic compounds -&gt; having nitrogen as a ring hetero atom, e.g. guanethidine, rifamycins -&gt; having five-membered rings with two or more ring hetero atoms, at least one of which is nitrogen, e.g. tetrazole -&gt; 1,3-Diazoles; A61K 31/4174: Human Necessities -&gt; Medical Or Veterinary Science; Hygiene -&gt; Preparations For Medical, Dental, Or Toilet Purposes -&gt; Medicinal preparations containing organic active ingredients -&gt; Heterocyclic compounds -&gt; having nitrogen as a ring hetero atom, e.g. guanethidine, rifamycins -&gt; having five-membered rings with two or more ring hetero atoms, at least one of which is nitrogen, e.g. tetrazole -&gt; 1,3-Diazoles -&gt; Arylalkylimidazoles, e.g. oxymetazolin, naphazoline, miconazole; A61K 31/498: Human Necessities -&gt; Medical Or Veterinary Science; Hygiene -&gt; Preparations For Medical, Dental, Or Toilet Purposes -&gt; Medicinal preparations containing organic active ingredients -&gt; Heterocyclic compounds -&gt; having nitrogen as a ring hetero atom, e.g. guanethidine, rifamycins -&gt; having six-membered rings with two nitrogen atoms as the only ring hetero atoms, e.g. piperazine -&gt; Pyrazines or piperazines ortho- or peri-condensed with carbocyclic ring systems, e.g. quinoxaline, phenazine; A61K 31/506: Human Necessities -&gt; Medical Or Veterinary Science; Hygiene -&gt; Preparations For Medical, Dental, Or Toilet Purposes -&gt; Medicinal preparations containing organic active ingredients -&gt; Heterocyclic compounds -&gt; having nitrogen as a ring hetero atom, e.g. guanethidine, rifamycins -&gt; having six-membered rings with two nitrogen atoms as the only ring hetero atoms, e.g. piperazine -&gt; Pyrimidines; Hydrogenated pyrimidines, e.g. trimethoprim -&gt; not condensed and containing further heterocyclic rings; A61K 31/5575: Human Necessities -&gt; Medical Or Veterinary Science; Hygiene -&gt; Preparations For Medical, Dental, Or Toilet Purposes -&gt; Medicinal preparations containing organic active ingredients -&gt; Eicosanoids, e.g. leukotrienes -&gt; having a cyclopentane ring, e.g. prostaglandin E&lt;sub&gt;2&lt;/sub&gt;, prostaglandin F&lt;sub&gt;2-alpha&lt;/sub&gt;; A61K 31/635: Human Necessities -&gt; Medical Or Veterinary Science; Hygiene -&gt; Preparations For Medical, Dental, Or Toilet Purposes -&gt; Medicinal preparations containing organic active ingredients -&gt; Compounds containing para-N-benzene- sulfonyl-N-groups, e.g. sulfanilamide, p-nitrobenzenesulfonohydrazide -&gt; having a heterocyclic ring, e.g. sulfadiazine; A61K 31/7048: Human Necessities -&gt; Medical Or Veterinary Science; Hygiene -&gt; Preparations For Medical, Dental, Or Toilet Purposes -&gt; Medicinal preparations containing organic active ingredients -&gt; Carbohydrates; Sugars; Derivatives thereof -&gt; Compounds having saccharide radicals and heterocyclic rings -&gt; having oxygen as a ring hetero atom, e.g. leucoglucosan, hesperidin, erythromycin, nystatin; A61K 31/737: Human Necessities -&gt; Medical Or Veterinary Science; Hygiene -&gt; Preparations For Medical, Dental, Or Toilet Purposes -&gt; Medicinal preparations containing organic active ingredients -&gt; Carbohydrates; Sugars; Derivatives thereof -&gt; Polysaccharides, i.e. having more than five saccharide radicals attached to each other by glycosidic linkages; Derivatives thereof, e.g. ethers, esters -&gt; Sulfated polysaccharides, e.g. chondroitin sulfate, dermatan sulfate; A61K 38/00: Human Necessities -&gt; Medical Or Veterinary Science; Hygiene -&gt; Preparations For Medical, Dental, Or Toilet Purposes -&gt; Medicinal preparations containing peptides; A61K 47/00: Human Necessities -&gt; Medical Or Veterinary Science; Hygiene -&gt; Preparations For Medical, Dental, Or Toilet Purposes -&gt; Medicinal preparations characterised by the non-active ingredients used, e.g. carriers, inert additives; A61K 47/08: Human Necessities -&gt; Medical Or Veterinary Science; Hygiene -&gt; Preparations For Medical, Dental, Or Toilet Purposes -&gt; Medicinal preparations characterised by the non-active ingredients used, e.g. carriers, inert additives -&gt; Organic compounds -&gt; containing oxygen; A61K 47/10: Human Necessities -&gt; Medical Or Veterinary Science; Hygiene -&gt; Preparations For Medical, Dental, Or Toilet Purposes -&gt; Medicinal preparations characterised by the non-active ingredients used, e.g. carriers, inert additives -&gt; Organic compounds -&gt; containing oxygen -&gt; Alcohols; Phenols; Salts thereof; A61K 47/18: Human Necessities -&gt; Medical Or Veterinary Science; Hygiene -&gt; Preparations For Medical, Dental, Or Toilet Purposes -&gt; Medicinal preparations characterised by the non-active ingredients used, e.g. carriers, inert additives -&gt; Organic compounds -&gt; containing nitrogen -&gt; Amines; Quaternary ammonium compounds; A61K 47/20: Human Necessities -&gt; Medical Or Veterinary Science; Hygiene -&gt; Preparations For Medical, Dental, Or Toilet Purposes -&gt; Medicinal preparations characterised by the non-active ingredients used, e.g. carriers, inert additives -&gt; Organic compounds -&gt; containing sulfur; A61K 47/26: Human Necessities -&gt; Medical Or Veterinary Science; Hygiene -&gt; Preparations For Medical, Dental, Or Toilet Purposes -&gt; Medicinal preparations characterised by the non-active ingredients used, e.g. carriers, inert additives -&gt; Organic compounds -&gt; Carbohydrates; A61K 47/32: Human Necessities -&gt; Medical Or Veterinary Science; Hygiene -&gt; Preparations For Medical, Dental, Or Toilet Purposes -&gt; Medicinal preparations characterised by the non-active ingredients used, e.g. carriers, inert additives -&gt; Macromolecular compounds -&gt; Macromolecular compounds obtained by reactions only involving carbon-to-carbon unsaturated bonds; A61K 47/36: Human Necessities -&gt; Medical Or Veterinary Science; Hygiene -&gt; Preparations For Medical, Dental, Or Toilet Purposes -&gt; Medicinal preparations characterised by the non-active ingredients used, e.g. carriers, inert additives -&gt; Macromolecular compounds -&gt; Polysaccharides; Derivatives thereof; A61K 47/38: Human Necessities -&gt; Medical Or Veterinary Science; Hygiene -&gt; Preparations For Medical, Dental, Or Toilet Purposes -&gt; Medicinal preparations characterised by the non-active ingredients used, e.g. carriers, inert additives -&gt; Macromolecular compounds -&gt; Polysaccharides; Derivatives thereof -&gt; Cellulose; Derivatives thereof; A61K 9/06: Human Necessities -&gt; Medical Or Veterinary Science; Hygiene -&gt; Preparations For Medical, Dental, Or Toilet Purposes -&gt; Medicinal preparations characterised by special physical form -&gt; Ointments; Bases therefor; A61K 9/08: Human Necessities -&gt; Medical Or Veterinary Science; Hygiene -&gt; Preparations For Medical, Dental, Or Toilet Purposes -&gt; Medicinal preparations characterised by special physical form -&gt; Solutions; A61K 9/10: Human Necessities -&gt; Medical Or Veterinary Science; Hygiene -&gt; Preparations For Medical, Dental, Or Toilet Purposes -&gt; Medicinal preparations characterised by special physical form -&gt; Dispersions; Emulsions; A61P 17/00: Human Necessities -&gt; Medical Or Veterinary Science; Hygiene -&gt; Specific Therapeutic Activity Of Chemical Compounds Or Medicinal Preparations -&gt; Drugs for dermatological disorders; A61P 17/02: Human Necessities -&gt; Medical Or Veterinary Science; Hygiene -&gt; Specific Therapeutic Activity Of Chemical Compounds Or Medicinal Preparations -&gt; Drugs for dermatological disorders -&gt; for treating wounds, ulcers, burns, scars, keloids, or the like; A61P 17/14: Human Necessities -&gt; Medical Or Veterinary Science; Hygiene -&gt; Specific Therapeutic Activity Of Chemical Compounds Or Medicinal Preparations -&gt; Drugs for dermatological disorders -&gt; for baldness or alopecia; A61P 27/02: Human Necessities -&gt; Medical Or Veterinary Science; Hygiene -&gt; Specific Therapeutic Activity Of Chemical Compounds Or Medicinal Preparations -&gt; Drugs for disorders of the senses -&gt; Ophthalmic agents; A61P 27/04: Human Necessities -&gt; Medical Or Veterinary Science; Hygiene -&gt; Specific Therapeutic Activity Of Chemical Compounds Or Medicinal Preparations -&gt; Drugs for disorders of the senses -&gt; Ophthalmic agents -&gt; Artificial tears; Irrigation solutions; A61P 27/06: Human Necessities -&gt; Medical Or Veterinary Science; Hygiene -&gt; Specific Therapeutic Activity Of Chemical Compounds Or Medicinal Preparations -&gt; Drugs for disorders of the senses -&gt; Ophthalmic agents -&gt; Antiglaucoma agents or miotics; A61P 29/00: Human Necessities -&gt; Medical Or Veterinary Science; Hygiene -&gt; Specific Therapeutic Activity Of Chemical Compounds Or Medicinal Preparations -&gt; Non-central analgesic, antipyretic or antiinflammatory agents, e.g antirheumatic agents; Non-steroidal antiinflammatory drugs (NSAIDs); A61P 31/04: Human Necessities -&gt; Medical Or Veterinary Science; Hygiene -&gt; Specific Therapeutic Activity Of Chemical Compounds Or Medicinal Preparations -&gt; Antiinfectives, i.e. antibiotics, antiseptics, chemotherapeutics -&gt; Antibacterial agents; C07C 69/732: Chemistry; Metallurgy -&gt; Organic Chemistry -&gt; Acyclic Or Carbocyclic Compounds -&gt; Esters of carboxylic acids; Esters of carbonic or haloformic acids -&gt; Esters of carboxylic acids having esterified carboxyl groups bound to acyclic carbon atoms and having any of the groups OH, O-metal, —CHO, keto, ether, acyloxy, &lt;image-ref&gt; groups, &lt;image-ref&gt; groups, or &lt;image-ref&gt; in the acid moiety -&gt; of unsaturated acids -&gt; of unsaturated hydroxy carboxylic acids</t>
  </si>
  <si>
    <t>PHARTRIALS PESQUISAS FARMACEUTICAS LTDA</t>
  </si>
  <si>
    <t>7490199 - Outras atividades profissionais, científicas e técnicas não especificadas anteriormente</t>
  </si>
  <si>
    <t>A61K 31/137;A61K 31/7048;A61P 3/04; A61K 31/59;A61K 31/137;A61K 31/18;A61K 31/35;A61K 31/357;A61P 3/04</t>
  </si>
  <si>
    <t>A61K 31/137: Human Necessities -&gt; Medical Or Veterinary Science; Hygiene -&gt; Preparations For Medical, Dental, Or Toilet Purposes -&gt; Medicinal preparations containing organic active ingredients -&gt; Amines, e.g. amantadine -&gt; having aromatic rings, e.g. methadone -&gt; Arylalkylamines, e.g. amphetamine, epinephrine, salbutamol, ephedrine; A61K 31/18: Human Necessities -&gt; Medical Or Veterinary Science; Hygiene -&gt; Preparations For Medical, Dental, Or Toilet Purposes -&gt; Medicinal preparations containing organic active ingredients -&gt; Amides, e.g. hydroxamic acids -&gt; Sulfonamides; A61K 31/357: Human Necessities -&gt; Medical Or Veterinary Science; Hygiene -&gt; Preparations For Medical, Dental, Or Toilet Purposes -&gt; Medicinal preparations containing organic active ingredients -&gt; Heterocyclic compounds -&gt; having oxygen as the only ring hetero atom, e.g. fungichromin -&gt; having two or more oxygen atoms in the same ring, e.g. crown ethers, guanadrel; A61K 31/35: Human Necessities -&gt; Medical Or Veterinary Science; Hygiene -&gt; Preparations For Medical, Dental, Or Toilet Purposes -&gt; Medicinal preparations containing organic active ingredients -&gt; Heterocyclic compounds -&gt; having oxygen as the only ring hetero atom, e.g. fungichromin -&gt; having six-membered rings with one oxygen as the only ring hetero atom; A61K 31/59: Human Necessities -&gt; Medical Or Veterinary Science; Hygiene -&gt; Preparations For Medical, Dental, Or Toilet Purposes -&gt; Medicinal preparations containing organic active ingredients -&gt; Compounds containing 9,10-seco-cyclopenta[a]hydro- phenanthrene ring systems; A61K 31/7048: Human Necessities -&gt; Medical Or Veterinary Science; Hygiene -&gt; Preparations For Medical, Dental, Or Toilet Purposes -&gt; Medicinal preparations containing organic active ingredients -&gt; Carbohydrates; Sugars; Derivatives thereof -&gt; Compounds having saccharide radicals and heterocyclic rings -&gt; having oxygen as a ring hetero atom, e.g. leucoglucosan, hesperidin, erythromycin, nystatin; A61P 3/04: Human Necessities -&gt; Medical Or Veterinary Science; Hygiene -&gt; Specific Therapeutic Activity Of Chemical Compounds Or Medicinal Preparations -&gt; Drugs for disorders of the metabolism -&gt; Anorexiants; Antiobesity agents</t>
  </si>
  <si>
    <t>NEOKOROS BRASIL LTDA</t>
  </si>
  <si>
    <t>4751201 - Comércio varejista especializado de equipamentos e suprimentos de informática</t>
  </si>
  <si>
    <t>2610800 - Fabricação de componentes eletrônicos; 2622100 - Fabricação de periféricos para equipamentos de informática; 6202300 - Desenvolvimento e licenciamento de programas de computador customizáveis; 6209100 - Suporte técnico, manutenção e outros serviços em tecnologia da informação</t>
  </si>
  <si>
    <t>A61B 3/10; G01B 9/02</t>
  </si>
  <si>
    <t>A61B 3/10: Human Necessities -&gt; Medical Or Veterinary Science; Hygiene -&gt; Diagnosis; Surgery; Identification -&gt; Apparatus for testing the eyes; Instruments for examining the eyes -&gt; Objective types, i.e. instruments for examining the eyes independent of the patients perceptions or reactions; G01B 9/02: Physics -&gt; Measuring; Testing -&gt; Measuring Length, Thickness Or Similar Linear Dimensions; Measuring Angles; Measuring Areas; Measuring Irregularities Of Surfaces Or Contours -&gt; Instruments as specified in the subgroups and characterised by the use of optical measuring means -&gt; Interferometers</t>
  </si>
  <si>
    <t>QUIMPHARMA INDUSTRIA QUIMICA E FARMACEUTICA LTDA</t>
  </si>
  <si>
    <t>1742701 - Fabricação de fraldas descartáveis</t>
  </si>
  <si>
    <t>1742702 - Fabricação de absorventes higiênicos; 1742799 - Fabricação de produtos de papel para uso doméstico e higiênico-sanitário não especificados anteriormente; 2063100 - Fabricação de cosméticos, produtos de perfumaria e de higiene pessoal</t>
  </si>
  <si>
    <t>A61K 36/58;A61K 38/01;A61K 31/07;A61K 31/355;A61K 31/4415;A61P 17/16</t>
  </si>
  <si>
    <t>A61K 31/07: Human Necessities -&gt; Medical Or Veterinary Science; Hygiene -&gt; Preparations For Medical, Dental, Or Toilet Purposes -&gt; Medicinal preparations containing organic active ingredients -&gt; Hydroxy compounds, e.g. alcohols; Salts thereof, e.g. alcoholates -&gt; Retinol compounds, e.g. vitamin A; A61K 31/355: Human Necessities -&gt; Medical Or Veterinary Science; Hygiene -&gt; Preparations For Medical, Dental, Or Toilet Purposes -&gt; Medicinal preparations containing organic active ingredients -&gt; Heterocyclic compounds -&gt; having oxygen as the only ring hetero atom, e.g. fungichromin -&gt; having six-membered rings with one oxygen as the only ring hetero atom -&gt; condensed with carbocyclic rings, e.g. cannabinols, methantheline -&gt; 3,4-Dihydrobenzopyrans, e.g. chroman, catechin -&gt; Tocopherols, e.g. vitamin E; A61K 31/4415: Human Necessities -&gt; Medical Or Veterinary Science; Hygiene -&gt; Preparations For Medical, Dental, Or Toilet Purposes -&gt; Medicinal preparations containing organic active ingredients -&gt; Heterocyclic compounds -&gt; having nitrogen as a ring hetero atom, e.g. guanethidine, rifamycins -&gt; having six-membered rings with one nitrogen as the only ring hetero atom -&gt; Non-condensed pyridines; Hydrogenated derivatives thereof -&gt; Pyridoxine, i.e.vitamin B&lt;sub&gt;6&lt;/sub&gt;; A61K 36/58: Human Necessities -&gt; Medical Or Veterinary Science; Hygiene -&gt; Preparations For Medical, Dental, Or Toilet Purposes -&gt; Medicinal preparations of undetermined constitution containing material from algae, lichens, fungi or plants, or derivatives thereof, e.g. traditional herbal medicines -&gt; Magnoliophyta (angiosperms) -&gt; Magnoliopsida (dicotyledons) -&gt; Meliaceae (Chinaberry or Mahogany family), e.g. Azadirachta (neem); A61K 38/01: Human Necessities -&gt; Medical Or Veterinary Science; Hygiene -&gt; Preparations For Medical, Dental, Or Toilet Purposes -&gt; Medicinal preparations containing peptides -&gt; Hydrolysed proteins; Derivatives thereof; A61P 17/16: Human Necessities -&gt; Medical Or Veterinary Science; Hygiene -&gt; Specific Therapeutic Activity Of Chemical Compounds Or Medicinal Preparations -&gt; Drugs for dermatological disorders -&gt; Emollients or protectives, e.g. against radiation</t>
  </si>
  <si>
    <t>MA</t>
  </si>
  <si>
    <t>SAPONOLEO SANTO ANTONIO LTDA</t>
  </si>
  <si>
    <t>2061400 - Fabricação de sabões e detergentes sintéticos</t>
  </si>
  <si>
    <t>1042200 - Fabricação de óleos vegetais refinados, exceto óleo de milho; 2029100 - Fabricação de produtos químicos orgânicos não especificados anteriormente; 4930202 - Transporte rodoviário de carga, exceto produtos perigosos e mudanças, intermunicipal, interestadual e internacional; 4930203 - Transporte rodoviário de produtos perigosos</t>
  </si>
  <si>
    <t>2029100 - Fabricação de produtos químicos orgânicos não especificados anteriormente</t>
  </si>
  <si>
    <t>TRIZIDELA DO VALE</t>
  </si>
  <si>
    <t>B65D 85/00</t>
  </si>
  <si>
    <t>B65D 85/00: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Containers, packaging elements or packages, specially adapted for particular articles or materials</t>
  </si>
  <si>
    <t>MG</t>
  </si>
  <si>
    <t>A&amp;L COMERCIO, INDUSTRIA E SERVICOS LTDA</t>
  </si>
  <si>
    <t>2511000 - Fabricação de estruturas metálicas</t>
  </si>
  <si>
    <t>2513600 - Fabricação de obras de caldeiraria pesada; 2521700 - Fabricação de tanques, reservatórios metálicos e caldeiras para aquecimento central; 2542000 - Fabricação de artigos de serralheria, exceto esquadrias; 2599399 - Fabricação de outros produtos de metal não especificados anteriormente; 3319800 - Manutenção e reparação de equipamentos e produtos não especificados anteriormente; 4292801 - Montagem de estruturas metálicas; 4399102 - Montagem e desmontagem de andaimes e outras estruturas temporárias; 4672900 - Comércio atacadista de ferragens e ferramentas; 4930202 - Transporte rodoviário de carga, exceto produtos perigosos e mudanças, intermunicipal, interestadual e internacional; 7739099 - Aluguel de outras máquinas e equipamentos comerciais e industriais não especificados anteriormente, sem operador</t>
  </si>
  <si>
    <t>CAETE</t>
  </si>
  <si>
    <t>B23K 37/00;A61F 9/06</t>
  </si>
  <si>
    <t>A61F 9/06: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Methods or devices for treatment of the eyes; Devices for putting in contact-lenses; Devices to correct squinting; Apparatus to guide the blind; Protective devices for the eyes, carried on the body or in the hand -&gt; Eye-masks -&gt; Masks, shields, or hoods for welders; B23K 37/00: Performing Operations; Transporting -&gt; Machine Tools; Metal-Working Not Otherwise Provided For -&gt; Soldering Or Unsoldering; Welding; Cladding Or Plating By Soldering Or Welding; Cutting By Applying Heat Locally, E.G. Flame Cutting; Working By Laser Beam -&gt; Auxiliary devices or processes, not specially adapted to a procedure covered by only one of the other main groups of this subclass</t>
  </si>
  <si>
    <t>INDUSTRIA E COMERCIO DE CALCADOS ARAXA LTDA</t>
  </si>
  <si>
    <t>1531901 - Fabricação de calçados de couro</t>
  </si>
  <si>
    <t>1413401 - Confecção de roupas profissionais, exceto sob medida; 1540800 - Fabricação de partes para calçados, de qualquer material; 3292202 - Fabricação de equipamentos e acessórios para segurança pessoal e profissional; 4643501 - Comércio atacadista de calçados; 4669999 - Comércio atacadista de outras máquinas e equipamentos não especificados anteriormente; partes e peças; 4782201 - Comércio varejista de calçados</t>
  </si>
  <si>
    <t>3292202 - Fabricação de equipamentos e acessórios para segurança pessoal e profissional</t>
  </si>
  <si>
    <t>ARAXA</t>
  </si>
  <si>
    <t>A43B 3/02;A43B 23/06</t>
  </si>
  <si>
    <t>A43B 23/06: Human Necessities -&gt; Footwear -&gt; Characteristic Features Of Footwear; Parts Of Footwear -&gt; Uppers; Boot legs; Stiffeners; Other single parts of footwear -&gt; Uppers; Boot legs -&gt; Waterproof legs; A43B 3/02: Human Necessities -&gt; Footwear -&gt; Characteristic Features Of Footwear; Parts Of Footwear -&gt; Footwear characterised by the shape or the use -&gt; Top-boots; Leg-boots; Shoes with batswing tabs</t>
  </si>
  <si>
    <t>FLOEMA NUTRICAO VEGETAL LTDA</t>
  </si>
  <si>
    <t>2013402 - Fabricação de adubos e fertilizantes, exceto organo-minerais</t>
  </si>
  <si>
    <t>2013401 - Fabricação de adubos e fertilizantes organo-minerais; 2029100 - Fabricação de produtos químicos orgânicos não especificados anteriormente; 4611700 - Representantes comerciais e agentes do comércio de matérias-primas agrícolas e animais vivos; 4618499 - Outros representantes comerciais e agentes do comércio especializado em produtos não especificados anteriormente; 4619200 - Representantes comerciais e agentes do comércio de mercadorias em geral não especializado; 4621400 - Comércio atacadista de café em grão; 4623199 - Comércio atacadista de matérias-primas agrícolas não especificadas anteriormente; 4683400 - Comércio atacadista de defensivos agrícolas, adubos, fertilizantes e corretivos do solo; 4692300 - Comércio atacadista de mercadorias em geral, com predominância de insumos agropecuários; 4930202 - Transporte rodoviário de carga, exceto produtos perigosos e mudanças, intermunicipal, interestadual e internacional; 7120100 - Testes e análises técnicas; 7210000 - Pesquisa e desenvolvimento experimental em ciências físicas e naturais; 7490103 - Serviços de agronomia e de consultoria às atividades agrícolas e pecuárias</t>
  </si>
  <si>
    <t>PATROCINIO</t>
  </si>
  <si>
    <t>C08B 3/02;C08B 3/06;C08J 11/00;C08L 101/16</t>
  </si>
  <si>
    <t>C08B 3/02: Chemistry; Metallurgy -&gt; Organic Macromolecular Compounds; Their Preparation Or Chemical Working-Up; Compositions Based Thereon -&gt; Polysaccharides; Derivatives Thereof -&gt; Preparation of cellulose esters of organic acids -&gt; Catalysts used for the esterification; C08B 3/06: Chemistry; Metallurgy -&gt; Organic Macromolecular Compounds; Their Preparation Or Chemical Working-Up; Compositions Based Thereon -&gt; Polysaccharides; Derivatives Thereof -&gt; Preparation of cellulose esters of organic acids -&gt; Cellulose acetate; C08J 11/00: Chemistry; Metallurgy -&gt; Organic Macromolecular Compounds; Their Preparation Or Chemical Working-Up; Compositions Based Thereon -&gt; Working-Up; General Processes Of Compounding; After-Treatment Not Covered By Subclasses C08b, C08c, C08f, C08g Or C08h -&gt; Recovery or working-up of waste materials; C08L 101/16: Chemistry; Metallurgy -&gt; Organic Macromolecular Compounds; Their Preparation Or Chemical Working-Up; Compositions Based Thereon -&gt; Compositions Of Macromolecular Compounds -&gt; Compositions of unspecified macromolecular compounds -&gt; the macromolecular compounds being biodegradable</t>
  </si>
  <si>
    <t>BELMED ELETROMEDICINA LTDA</t>
  </si>
  <si>
    <t>4664800 - Comércio atacadista de máquinas, aparelhos e equipamentos para uso odonto-médico-hospitalar; partes e peças</t>
  </si>
  <si>
    <t>3312103 - Manutenção e reparação de aparelhos eletromédicos e eletroterapêuticos e equipamentos de irradiação; 4618402 - Representantes comerciais e agentes do comércio de instrumentos e materiais odonto-médico-hospitalares; 4773300 - Comércio varejista de artigos médicos e ortopédicos; 7739002 - Aluguel de equipamentos científicos, médicos e hospitalares, sem operador</t>
  </si>
  <si>
    <t>BELO HORIZONTE</t>
  </si>
  <si>
    <t>A61C 19/00; A61C 19/04</t>
  </si>
  <si>
    <t>A61C 19/00: Human Necessities -&gt; Medical Or Veterinary Science; Hygiene -&gt; Dentistry; Apparatus Or Methods For Oral Or Dental Hygiene -&gt; Dental auxiliary appliances; A61C 19/04: Human Necessities -&gt; Medical Or Veterinary Science; Hygiene -&gt; Dentistry; Apparatus Or Methods For Oral Or Dental Hygiene -&gt; Dental auxiliary appliances -&gt; Measuring instruments specially adapted for dentistry</t>
  </si>
  <si>
    <t>IPESA - INSTITUTO DE PESQUISAS EM SAUDE ANIMAL LTDA</t>
  </si>
  <si>
    <t>7210000 - Pesquisa e desenvolvimento experimental em ciências físicas e naturais</t>
  </si>
  <si>
    <t>6810201 - Compra e venda de imóveis próprios; 6810202 - Aluguel de imóveis próprios; 7500100 - Atividades veterinárias</t>
  </si>
  <si>
    <t>FORMIGA</t>
  </si>
  <si>
    <t>A61K 31/04;A61K 31/28;A61K 9/14;A61P 33/14; A61K 31/35;A61P 33/10;A61P 33/14; A61K 31/70;A61P 33/00; A61K 8/19;A61K 8/41;A61K 8/49</t>
  </si>
  <si>
    <t>A61K 31/04: Human Necessities -&gt; Medical Or Veterinary Science; Hygiene -&gt; Preparations For Medical, Dental, Or Toilet Purposes -&gt; Medicinal preparations containing organic active ingredients -&gt; Nitro compounds; A61K 31/28: Human Necessities -&gt; Medical Or Veterinary Science; Hygiene -&gt; Preparations For Medical, Dental, Or Toilet Purposes -&gt; Medicinal preparations containing organic active ingredients -&gt; Compounds containing heavy metals; A61K 31/35: Human Necessities -&gt; Medical Or Veterinary Science; Hygiene -&gt; Preparations For Medical, Dental, Or Toilet Purposes -&gt; Medicinal preparations containing organic active ingredients -&gt; Heterocyclic compounds -&gt; having oxygen as the only ring hetero atom, e.g. fungichromin -&gt; having six-membered rings with one oxygen as the only ring hetero atom; A61K 31/70: Human Necessities -&gt; Medical Or Veterinary Science; Hygiene -&gt; Preparations For Medical, Dental, Or Toilet Purposes -&gt; Medicinal preparations containing organic active ingredients -&gt; Carbohydrates; Sugars; Derivatives thereof; A61K 8/19: Human Necessities -&gt; Medical Or Veterinary Science; Hygiene -&gt; Preparations For Medical, Dental, Or Toilet Purposes -&gt; Cosmetics or similar toilet preparations -&gt; characterised by the composition -&gt; containing inorganic ingredients; A61K 8/41: Human Necessities -&gt; Medical Or Veterinary Science; Hygiene -&gt; Preparations For Medical, Dental, Or Toilet Purposes -&gt; Cosmetics or similar toilet preparations -&gt; characterised by the composition -&gt; containing organic compounds -&gt; containing nitrogen -&gt; Amines; A61K 8/49: Human Necessities -&gt; Medical Or Veterinary Science; Hygiene -&gt; Preparations For Medical, Dental, Or Toilet Purposes -&gt; Cosmetics or similar toilet preparations -&gt; characterised by the composition -&gt; containing organic compounds -&gt; containing heterocyclic compounds; A61K 9/14: Human Necessities -&gt; Medical Or Veterinary Science; Hygiene -&gt; Preparations For Medical, Dental, Or Toilet Purposes -&gt; Medicinal preparations characterised by special physical form -&gt; Particulate form, e.g. powders; A61P 33/00: Human Necessities -&gt; Medical Or Veterinary Science; Hygiene -&gt; Specific Therapeutic Activity Of Chemical Compounds Or Medicinal Preparations -&gt; Antiparasitic agents; A61P 33/10: Human Necessities -&gt; Medical Or Veterinary Science; Hygiene -&gt; Specific Therapeutic Activity Of Chemical Compounds Or Medicinal Preparations -&gt; Antiparasitic agents -&gt; Anthelmintics; A61P 33/14: Human Necessities -&gt; Medical Or Veterinary Science; Hygiene -&gt; Specific Therapeutic Activity Of Chemical Compounds Or Medicinal Preparations -&gt; Antiparasitic agents -&gt; Ectoparasiticides, e.g. scabicides</t>
  </si>
  <si>
    <t>CIRINO ALBERTO GOULART EIRELI</t>
  </si>
  <si>
    <t>8660700 - Atividades de apoio à gestão de saúde</t>
  </si>
  <si>
    <t>UBERLANDIA</t>
  </si>
  <si>
    <t>Biotecnologia; Produtos farmacêuticos</t>
  </si>
  <si>
    <t>A61K 50/00;G01N 27/327; C12N 15/115;C12Q 1/6886;G01N 33/53; C12Q 1/68; C12Q 1/6888;C12Q 1/6886;C12Q 1/686;C12Q 1/70; C12Q 1/68;C12N 15/37; G01N 27/327</t>
  </si>
  <si>
    <t>A61K 50/00: Human Necessities -&gt; Medical Or Veterinary Science; Hygiene -&gt; Preparations For Medical, Dental, Or Toilet Purposes -&gt; Electrically conductive preparations for use in therapy or testing &lt;u&gt;in vivo&lt;/u&gt;, e.g. conductive adhesives or gels to be used with electrodes for electrocardiography (ECG) or for transcutaneous drug administration; C12N 15/115: Chemistry; Metallurgy -&gt; Biochemistry; Beer; Spirits; Wine; Vinegar; Microbiology; Enzymology; Mutation Or Genetic Engineering -&gt; Micro-Organisms Or Enzymes; Compositions Thereof; Propagating, Preserving, Or Maintaining Micro-Organisms; Mutation Or Genetic Engineering; Culture Media -&gt; Mutation or genetic engineering; DNA or RNA concerning genetic engineering, vectors, e.g. plasmids, or their isolation, preparation or purification; Use of hosts therefor -&gt; Recombinant DNA-technology -&gt; DNA or RNA fragments; Modified forms thereof -&gt; Aptamers, i.e. nucleic acids binding a target molecule specifically and with high affinity without hybridising therewith; C12N 15/37: Chemistry; Metallurgy -&gt; Biochemistry; Beer; Spirits; Wine; Vinegar; Microbiology; Enzymology; Mutation Or Genetic Engineering -&gt; Micro-Organisms Or Enzymes; Compositions Thereof; Propagating, Preserving, Or Maintaining Micro-Organisms; Mutation Or Genetic Engineering; Culture Media -&gt; Mutation or genetic engineering; DNA or RNA concerning genetic engineering, vectors, e.g. plasmids, or their isolation, preparation or purification; Use of hosts therefor -&gt; Recombinant DNA-technology -&gt; DNA or RNA fragments; Modified forms thereof -&gt; Genes encoding microbial proteins, e.g. enterotoxins -&gt; Genes encoding viral proteins -&gt; Proteins from DNA viruses -&gt; Papovaviridae, e.g. papillomaviruses, polyomavirus, SV40; C12Q 1/686; C12Q 1/6886; C12Q 1/6888; C12Q 1/68: Chemistry; Metallurgy -&gt; Biochemistry; Beer; Spirits; Wine; Vinegar; Microbiology; Enzymology; Mutation Or Genetic Engineering -&gt; Measuring Or Testing Processes Involving Enzymes Or Micro-Organisms; Compositions Or Test Papers Therefor; Processes Of Preparing Such Compositions; Condition-Responsive Control In Microbiological Or Enzymological Processes -&gt; Measuring or testing processes involving enzymes or micro-organisms; Compositions therefor; Processes of preparing such compositions -&gt; involving nucleic acids; C12Q 1/70: Chemistry; Metallurgy -&gt; Biochemistry; Beer; Spirits; Wine; Vinegar; Microbiology; Enzymology; Mutation Or Genetic Engineering -&gt; Measuring Or Testing Processes Involving Enzymes Or Micro-Organisms; Compositions Or Test Papers Therefor; Processes Of Preparing Such Compositions; Condition-Responsive Control In Microbiological Or Enzymological Processes -&gt; Measuring or testing processes involving enzymes or micro-organisms; Compositions therefor; Processes of preparing such compositions -&gt; involving virus or bacteriophage; G01N 27/327: Physics -&gt; Measuring; Testing -&gt; Investigating Or Analysing Materials By Determining Their Chemical Or Physical Properties -&gt; Investigating or analysing materials by the use of electric, electro-chemical, or magnetic means -&gt; by investigating electrochemical variables; by using electrolysis or electrophoresis -&gt; Electrolytic cell components -&gt; Electrodes, e.g. test electrodes; Half-cells -&gt; Biochemical electrodes; G01N 33/53: Physics -&gt; Measuring; Testing -&gt; Investigating Or Analysing Materials By Determining Their Chemical Or Physical Properties -&gt; Investigating or analysing materials by specific methods not covered by groups G01N0001000000-G01N0031000000 -&gt; Biological material, e.g. blood, urine; Haemocytometers -&gt; Chemical analysis of biological material, e.g. blood, urine; Testing involving biospecific ligand binding methods; Immunological testing -&gt; Immunoassay; Biospecific binding assay; Materials therefor</t>
  </si>
  <si>
    <t>CTC - CENTRO DE TRATAMENTO DE CALCULOS SAO LUCAS LTDA</t>
  </si>
  <si>
    <t>8640213 - Serviços de litotripsia</t>
  </si>
  <si>
    <t>8610101 - Atividades de atendimento hospitalar, exceto pronto-socorro e unidades para atendimento a urgências; 8640204 - Serviços de tomografia; 8640205 - Serviços de diagnóstico por imagem com uso de radiação ionizante, exceto tomografia</t>
  </si>
  <si>
    <t>A61B 17/22</t>
  </si>
  <si>
    <t>A61B 17/22: Human Necessities -&gt; Medical Or Veterinary Science; Hygiene -&gt; Diagnosis; Surgery; Identification -&gt; Surgical instruments, devices or methods, e.g. tourniquets -&gt; Implements for squeezing-off ulcers or the like on inner organs of the body; Implements for scraping-out cavities of body organs, e.g. bones; for invasive removal or destruction of calculus using mechanical vibrations; for removing obstructions in blood vessels, not otherwise provided for</t>
  </si>
  <si>
    <t>COMERCIAL DE PRODUTOS FARMACEUTICOS MCO EIRELI</t>
  </si>
  <si>
    <t>4771701 - Comércio varejista de produtos farmacêuticos, sem manipulação de fórmulas</t>
  </si>
  <si>
    <t>4729699 - Comércio varejista de produtos alimentícios em geral ou especializado em produtos alimentícios não especificados anteriormente; 4771702 - Comércio varejista de produtos farmacêuticos, com manipulação de fórmulas; 4773300 - Comércio varejista de artigos médicos e ortopédicos</t>
  </si>
  <si>
    <t>POCOS DE CALDAS</t>
  </si>
  <si>
    <t>A61K 9/06;A61K 31/60;A61K 31/57;A61K 31/19;A61K 31/17;A61P 17/06; A61K 9/107;A61K 47/12;A61K 47/02;A61K 47/18;A61K 47/20;A61K 47/14;A61K 31/57;A61P 17/06</t>
  </si>
  <si>
    <t>A61K 31/17: Human Necessities -&gt; Medical Or Veterinary Science; Hygiene -&gt; Preparations For Medical, Dental, Or Toilet Purposes -&gt; Medicinal preparations containing organic active ingredients -&gt; Amides, e.g. hydroxamic acids -&gt; having the group {N—C(O)—N} or {N—C(S)—N}, e.g. urea, thiourea, carmustine; A61K 31/19: Human Necessities -&gt; Medical Or Veterinary Science; Hygiene -&gt; Preparations For Medical, Dental, Or Toilet Purposes -&gt; Medicinal preparations containing organic active ingredients -&gt; Acids; Anhydrides, halides or salts thereof, e.g. sulfur acids, imidic, hydrazonic or hydroximic acids -&gt; Carboxylic acids, e.g. valproic acid; A61K 31/57: Human Necessities -&gt; Medical Or Veterinary Science; Hygiene -&gt; Preparations For Medical, Dental, Or Toilet Purposes -&gt; Medicinal preparations containing organic active ingredients -&gt; Compounds containing cyclopenta[a]hydrophenanthrene ring systems; Derivatives thereof, e.g. steroids -&gt; substituted in position 17 beta by a chain of two carbon atoms, e.g. pregnane, progesterone; A61K 31/60: Human Necessities -&gt; Medical Or Veterinary Science; Hygiene -&gt; Preparations For Medical, Dental, Or Toilet Purposes -&gt; Medicinal preparations containing organic active ingredients -&gt; Salicylic acid; Derivatives thereof; A61K 47/02: Human Necessities -&gt; Medical Or Veterinary Science; Hygiene -&gt; Preparations For Medical, Dental, Or Toilet Purposes -&gt; Medicinal preparations characterised by the non-active ingredients used, e.g. carriers, inert additives -&gt; Inorganic compounds; A61K 47/12: Human Necessities -&gt; Medical Or Veterinary Science; Hygiene -&gt; Preparations For Medical, Dental, Or Toilet Purposes -&gt; Medicinal preparations characterised by the non-active ingredients used, e.g. carriers, inert additives -&gt; Organic compounds -&gt; containing oxygen -&gt; Carboxylic acids; Salts or anhydrides thereof; A61K 47/14: Human Necessities -&gt; Medical Or Veterinary Science; Hygiene -&gt; Preparations For Medical, Dental, Or Toilet Purposes -&gt; Medicinal preparations characterised by the non-active ingredients used, e.g. carriers, inert additives -&gt; Organic compounds -&gt; containing oxygen -&gt; Esters of carboxylic acids; A61K 47/18: Human Necessities -&gt; Medical Or Veterinary Science; Hygiene -&gt; Preparations For Medical, Dental, Or Toilet Purposes -&gt; Medicinal preparations characterised by the non-active ingredients used, e.g. carriers, inert additives -&gt; Organic compounds -&gt; containing nitrogen -&gt; Amines; Quaternary ammonium compounds; A61K 47/20: Human Necessities -&gt; Medical Or Veterinary Science; Hygiene -&gt; Preparations For Medical, Dental, Or Toilet Purposes -&gt; Medicinal preparations characterised by the non-active ingredients used, e.g. carriers, inert additives -&gt; Organic compounds -&gt; containing sulfur; A61K 9/06: Human Necessities -&gt; Medical Or Veterinary Science; Hygiene -&gt; Preparations For Medical, Dental, Or Toilet Purposes -&gt; Medicinal preparations characterised by special physical form -&gt; Ointments; Bases therefor; A61K 9/107: Human Necessities -&gt; Medical Or Veterinary Science; Hygiene -&gt; Preparations For Medical, Dental, Or Toilet Purposes -&gt; Medicinal preparations characterised by special physical form -&gt; Dispersions; Emulsions -&gt; Emulsions; A61P 17/06: Human Necessities -&gt; Medical Or Veterinary Science; Hygiene -&gt; Specific Therapeutic Activity Of Chemical Compounds Or Medicinal Preparations -&gt; Drugs for dermatological disorders -&gt; Antipsoriatics</t>
  </si>
  <si>
    <t>FERRARA OPHTHALMICS LTDA</t>
  </si>
  <si>
    <t>4645101 - Comércio atacadista de instrumentos e materiais para uso médico, cirúrgico, hospitalar e de laboratórios</t>
  </si>
  <si>
    <t>6463800 - Outras sociedades de participação, exceto holdings; 8690999 - Outras atividades de atenção à saúde humana não especificadas anteriormente</t>
  </si>
  <si>
    <t>A61F 2/14;A61F 9/00</t>
  </si>
  <si>
    <t>A61F 2/14: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Filters implantable into blood vessels; Prostheses, i.e. artificial substitutes or replacements for parts of the body; Appliances for connecting them with the body; Devices providing patency to, or preventing collapsing of, tubular structures of the body, e.g. stents -&gt; Prostheses implantable into the body -&gt; Eye parts, e.g. lenses, corneal implants; Artificial eyes; A61F 9/00: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Methods or devices for treatment of the eyes; Devices for putting in contact-lenses; Devices to correct squinting; Apparatus to guide the blind; Protective devices for the eyes, carried on the body or in the hand</t>
  </si>
  <si>
    <t>BIOMAC MED ODONTOMEDICA LTDA</t>
  </si>
  <si>
    <t>2539001 - Serviços de usinagem, torneiria e solda; 4645101 - Comércio atacadista de instrumentos e materiais para uso médico, cirúrgico, hospitalar e de laboratórios; 4645103 - Comércio atacadista de produtos odontológicos; 8599699 - Outras atividades de ensino não especificadas anteriormente</t>
  </si>
  <si>
    <t>JUIZ DE FORA</t>
  </si>
  <si>
    <t>Produtos farmacêuticos; Tecnologia aplicada a medicina</t>
  </si>
  <si>
    <t>A61L 31/16;A61K 6/00</t>
  </si>
  <si>
    <t>A61K 6/00: Human Necessities -&gt; Medical Or Veterinary Science; Hygiene -&gt; Preparations For Medical, Dental, Or Toilet Purposes -&gt; Preparations for dentistry; A61L 31/16: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Materials for other surgical articles -&gt; Materials characterised by their function or physical properties -&gt; Biologically active materials, e.g. therapeutic substances</t>
  </si>
  <si>
    <t>SANDERS DO BRASIL LTDA</t>
  </si>
  <si>
    <t>2660400 - Fabricação de aparelhos eletromédicos e eletroterapêuticos e equipamentos de irradiação; 3312103 - Manutenção e reparação de aparelhos eletromédicos e eletroterapêuticos e equipamentos de irradiação; 4664800 - Comércio atacadista de máquinas, aparelhos e equipamentos para uso odonto-médico-hospitalar; partes e peças; 4773300 - Comércio varejista de artigos médicos e ortopédicos; 8299799 - Outras atividades de serviços prestados principalmente às empresas não especificadas anteriormente</t>
  </si>
  <si>
    <t>SANTA RITA DO SAPUCAI</t>
  </si>
  <si>
    <t>A61L 2/025; A61L 2/025;F26B 25/14;F26B 21/02;F26B 25/06</t>
  </si>
  <si>
    <t>A61L 2/025: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Methods or apparatus for disinfecting or sterilising materials or objects other than foodstuffs or contact lenses; Accessories therefor -&gt; using physical phenomena -&gt; Ultrasonics; F26B 21/02: Mechanical Engineering; Lighting; Heating; Weapons; Blasting -&gt; Drying -&gt; Drying Solid Materials Or Objects By Removing Liquid Therefrom -&gt; Arrangements for supplying or controlling air or gases for drying solid materials or objects -&gt; Circulating air or gases in closed cycles, e.g. wholly within the drying enclosure; F26B 25/06: Mechanical Engineering; Lighting; Heating; Weapons; Blasting -&gt; Drying -&gt; Drying Solid Materials Or Objects By Removing Liquid Therefrom -&gt; Details of general application not covered by group F26B0021000000 or F26B0023000000 -&gt; Chambers, containers, or receptacles; F26B 25/14: Mechanical Engineering; Lighting; Heating; Weapons; Blasting -&gt; Drying -&gt; Drying Solid Materials Or Objects By Removing Liquid Therefrom -&gt; Details of general application not covered by group F26B0021000000 or F26B0023000000 -&gt; Chambers, containers, or receptacles -&gt; Chambers, containers, receptacles of simple construction</t>
  </si>
  <si>
    <t>BIOCOR INDUSTRIA E PESQUISAS LTDA</t>
  </si>
  <si>
    <t>3250704 - Fabricação de aparelhos e utensílios para correção de defeitos físicos e aparelhos ortopédicos em geral, exceto sob encomenda; 4693100 - Comércio atacadista de mercadorias em geral, sem predominância de alimentos ou de insumos agropecuários; 6810202 - Aluguel de imóveis próprios; 7210000 - Pesquisa e desenvolvimento experimental em ciências físicas e naturais</t>
  </si>
  <si>
    <t>NOVA LIMA</t>
  </si>
  <si>
    <t>A61F 2/24</t>
  </si>
  <si>
    <t>A61F 2/24: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Filters implantable into blood vessels; Prostheses, i.e. artificial substitutes or replacements for parts of the body; Appliances for connecting them with the body; Devices providing patency to, or preventing collapsing of, tubular structures of the body, e.g. stents -&gt; Prostheses implantable into the body -&gt; Heart valves</t>
  </si>
  <si>
    <t>BELTA TECNOLOGIA LTDA</t>
  </si>
  <si>
    <t>2651500 - Fabricação de aparelhos e equipamentos de medida, teste e controle</t>
  </si>
  <si>
    <t>3250701 - Fabricação de instrumentos não eletrônicos e utensílios para uso médico, cirúrgico, odontológico e de laboratório; 3321000 - Instalação de máquinas e equipamentos industriais</t>
  </si>
  <si>
    <t>B01D 46/00;A61L 9/00</t>
  </si>
  <si>
    <t>A61L 9/00: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Disinfection, sterilisation or deodorisation of air; B01D 46/00: Performing Operations; Transporting -&gt; Physical Or Chemical Processes Or Apparatus In General -&gt; Separation -&gt; Filters or filtering processes specially modified for separating dispersed particles from gases or vapours</t>
  </si>
  <si>
    <t>BIOTEC - SERVICOS, INDUSTRIA E COMERCIO EIRELI</t>
  </si>
  <si>
    <t>3101200 - Fabricação de móveis com predominância de madeira</t>
  </si>
  <si>
    <t>2543800 - Fabricação de ferramentas; 2660400 - Fabricação de aparelhos eletromédicos e eletroterapêuticos e equipamentos de irradiação; 2829199 - Fabricação de outras máquinas e equipamentos de uso geral não especificados anteriormente, peças e acessórios; 2840200 - Fabricação de máquinas-ferramenta, peças e acessórios; 2861500 - Fabricação de máquinas para a indústria metalúrgica, peças e acessórios, exceto máquinas-ferramenta; 2869100 - Fabricação de máquinas e equipamentos para uso industrial específico não especificados anteriormente, peças e acessórios; 3102100 - Fabricação de móveis com predominância de metal; 3250701 - Fabricação de instrumentos não eletrônicos e utensílios para uso médico, cirúrgico, odontológico e de laboratório; 3250702 - Fabricação de mobiliário para uso médico, cirúrgico, odontológico e de laboratório; 3321000 - Instalação de máquinas e equipamentos industriais; 3329501 - Serviços de montagem de móveis de qualquer material; 4754701 - Comércio varejista de móveis; 9529105 - Reparação de artigos do mobiliário</t>
  </si>
  <si>
    <t>LAGOA SANTA</t>
  </si>
  <si>
    <t>A47B 1/08; A47B 13/10;A47B 13/16; A47B 21/04; A47B 37/00;F16M 13/00; A47B 45/00;A47B 87/00; A47B 46/00; A47B 9/00;A47B 9/12; A47B 9/20;A47B 1/08; E05F 7/02</t>
  </si>
  <si>
    <t>A47B 1/08: Human Necessities -&gt; Furniture; Domestic Articles Or Appliances; Coffee Mills; Spice Mills; Suction Cleaners In General -&gt; Tables; Desks; Office Furniture; Cabinets; Drawers; General Details Of Furniture -&gt; Extensible tables -&gt; with extensible frames; A47B 13/10: Human Necessities -&gt; Furniture; Domestic Articles Or Appliances; Coffee Mills; Spice Mills; Suction Cleaners In General -&gt; Tables; Desks; Office Furniture; Cabinets; Drawers; General Details Of Furniture -&gt; Details of tables or desks -&gt; Table tops; Rims therefor -&gt; Tops characterised by shape, other than circular or rectangular; A47B 13/16: Human Necessities -&gt; Furniture; Domestic Articles Or Appliances; Coffee Mills; Spice Mills; Suction Cleaners In General -&gt; Tables; Desks; Office Furniture; Cabinets; Drawers; General Details Of Furniture -&gt; Details of tables or desks -&gt; Table tops; Rims therefor -&gt; Holders for glasses, ashtrays, lamps, candles or the like forming part of tables; A47B 21/04: Human Necessities -&gt; Furniture; Domestic Articles Or Appliances; Coffee Mills; Spice Mills; Suction Cleaners In General -&gt; Tables; Desks; Office Furniture; Cabinets; Drawers; General Details Of Furniture -&gt; Tables or desks specially adapted for use at individual computer workstations, e.g. for word processing or other manual data entry; Tables or desks specially adapted for typing; Auxiliary devices for attachment to such tables or desks -&gt; characterised by means for holding or fastening typewriters or computer equipment; A47B 37/00: Human Necessities -&gt; Furniture; Domestic Articles Or Appliances; Coffee Mills; Spice Mills; Suction Cleaners In General -&gt; Tables; Desks; Office Furniture; Cabinets; Drawers; General Details Of Furniture -&gt; Tables adapted for other particular purposes; A47B 45/00: Human Necessities -&gt; Furniture; Domestic Articles Or Appliances; Coffee Mills; Spice Mills; Suction Cleaners In General -&gt; Tables; Desks; Office Furniture; Cabinets; Drawers; General Details Of Furniture -&gt; Cabinets, racks or shelf units, characterised by features enabling enlarging in height, length, or depth; A47B 46/00: Human Necessities -&gt; Furniture; Domestic Articles Or Appliances; Coffee Mills; Spice Mills; Suction Cleaners In General -&gt; Tables; Desks; Office Furniture; Cabinets; Drawers; General Details Of Furniture -&gt; Cabinets, racks or shelf units, having one or more surfaces adapted to be brought into position for use by extending or pivoting; A47B 87/00: Human Necessities -&gt; Furniture; Domestic Articles Or Appliances; Coffee Mills; Spice Mills; Suction Cleaners In General -&gt; Tables; Desks; Office Furniture; Cabinets; Drawers; General Details Of Furniture -&gt; Sectional furniture, i.e. combinations of complete furniture units; A47B 9/00: Human Necessities -&gt; Furniture; Domestic Articles Or Appliances; Coffee Mills; Spice Mills; Suction Cleaners In General -&gt; Tables; Desks; Office Furniture; Cabinets; Drawers; General Details Of Furniture -&gt; Tables with tops of variable height; A47B 9/12: Human Necessities -&gt; Furniture; Domestic Articles Or Appliances; Coffee Mills; Spice Mills; Suction Cleaners In General -&gt; Tables; Desks; Office Furniture; Cabinets; Drawers; General Details Of Furniture -&gt; Tables with tops of variable height -&gt; with flexible height-adjusting means, e.g. rope, chain; A47B 9/20: Human Necessities -&gt; Furniture; Domestic Articles Or Appliances; Coffee Mills; Spice Mills; Suction Cleaners In General -&gt; Tables; Desks; Office Furniture; Cabinets; Drawers; General Details Of Furniture -&gt; Tables with tops of variable height -&gt; Telescopic guides; E05F 7/02: Fixed Constructions -&gt; Locks; Keys; Window Or Door Fittings; Safes -&gt; Devices For Moving Wings Into Open Or Closed Position; Checks For Wings; Wing Fittings Not Otherwise Provided For, Concerned With The Functioning Of The Wing -&gt; Accessories for wings not provided for in other groups of this subclass -&gt; for raising wings before being turned; F16M 13/00: Mechanical Engineering; Lighting; Heating; Weapons; Blasting -&gt; Engineering Elements Or Units; General Measures For Producing And Maintaining Effective Functioning Of Machines Or Installations; Thermal Insulation In General -&gt; Frames, Casings, Or Beds, Of Engines Or Other Machines Or Apparatus, Not Specific To An Engine, Machine, Or Apparatus Provided For Elsewhere; Stands Or Supports -&gt; Other supports for positioning apparatus or articles; Means for steadying hand-held apparatus or articles</t>
  </si>
  <si>
    <t>OPIBRA- OPERACOES INTERNACIONAIS DO BRASIL LTDA</t>
  </si>
  <si>
    <t>2123800 - Fabricação de preparações farmacêuticas; 4110700 - Incorporação de empreendimentos imobiliários; 4646001 - Comércio atacadista de cosméticos e produtos de perfumaria; 4646002 - Comércio atacadista de produtos de higiene pessoal; 4662100 - Comércio atacadista de máquinas, equipamentos para terraplenagem, mineração e construção; partes e peças; 4663000 - Comércio atacadista de máquinas e equipamentos para uso industrial; partes e peças; 6810202 - Aluguel de imóveis próprios</t>
  </si>
  <si>
    <t>A61K 7/155; A61K 7/26; A61K 7/48; A61K 8/34;A61Q 19/06</t>
  </si>
  <si>
    <t>A61K 7/155; A61K 7/26; A61K 7/48; A61K 8/34: Human Necessities -&gt; Medical Or Veterinary Science; Hygiene -&gt; Preparations For Medical, Dental, Or Toilet Purposes -&gt; Cosmetics or similar toilet preparations -&gt; characterised by the composition -&gt; containing organic compounds -&gt; containing oxygen -&gt; Alcohols; A61Q 19/06: Human Necessities -&gt; Medical Or Veterinary Science; Hygiene -&gt; Specific Use Of Cosmetics Or Similar Toilet Preparations -&gt; Preparations for care of the skin -&gt; for countering cellulitis</t>
  </si>
  <si>
    <t>VENTRIX INDUSTRIA E COMERCIO LTDA.</t>
  </si>
  <si>
    <t>3312103 - Manutenção e reparação de aparelhos eletromédicos e eletroterapêuticos e equipamentos de irradiação; 4664800 - Comércio atacadista de máquinas, aparelhos e equipamentos para uso odonto-médico-hospitalar; partes e peças; 6399200 - Outras atividades de prestação de serviços de informação não especificadas anteriormente; 7739002 - Aluguel de equipamentos científicos, médicos e hospitalares, sem operador</t>
  </si>
  <si>
    <t>A61B 5/113;G06F 19/00;G06F 21/62; A61M 27/00;A61B 17/03</t>
  </si>
  <si>
    <t>A61B 17/03: Human Necessities -&gt; Medical Or Veterinary Science; Hygiene -&gt; Diagnosis; Surgery; Identification -&gt; Surgical instruments, devices or methods, e.g. tourniquets -&gt; for closing wounds, or holding wounds closed, e.g. surgical staples; Accessories for use therewith; A61B 5/113: Human Necessities -&gt; Medical Or Veterinary Science; Hygiene -&gt; Diagnosis; Surgery; Identification -&gt; Measuring for diagnostic purposes; Identification of persons -&gt; Measuring devices for testing the shape, pattern, size or movement of the body or parts thereof, for diagnostic purposes -&gt; Measuring movement of the entire body or parts thereof, e.g. head or hand tremor or mobility of a limb -&gt; occurring during breathing; A61M 27/00: Human Necessities -&gt; Medical Or Veterinary Science; Hygiene -&gt; Devices For Introducing Media Into, Or Onto, The Body; Devices For Transducing Body Media Or For Taking Media From The Body; Devices For Producing Or Ending Sleep Or Stupor -&gt; Drainage appliances for wounds, or the like; G06F 19/00: Physics -&gt; Computing; Calculating; Counting -&gt; Electric Digital Data Processing -&gt; Digital computing or data processing equipment or methods, specially adapted for specific applications; G06F 21/62: Physics -&gt; Computing; Calculating; Counting -&gt; Electric Digital Data Processing -&gt; Security arrangements for protecting computers, components thereof, programs or data against unauthorised activity -&gt; Protecting data -&gt; Protecting access to data via a platform, e.g. using keys or access control rules</t>
  </si>
  <si>
    <t>SAMMETAL METALURGICA EIRELI</t>
  </si>
  <si>
    <t>2599399 - Fabricação de outros produtos de metal não especificados anteriormente</t>
  </si>
  <si>
    <t>2822401 - Fabricação de máquinas, equipamentos e aparelhos para transporte e elevação de pessoas, peças e acessórios</t>
  </si>
  <si>
    <t>B66F 11/04;A61G 3/00</t>
  </si>
  <si>
    <t>A61G 3/00: Human Necessities -&gt; Medical Or Veterinary Science; Hygiene -&gt; Transport, Personal Conveyances, Or Accommodation Specially Adapted For Patients Or Disabled Persons; Operating Tables Or Chairs; Chairs For Dentistry; Funeral Devices -&gt; Ambulance aspects of vehicles; Vehicles with special provisions for transporting patients or disabled persons, or their personal conveyances, e.g. for facilitating access of, or for loading, wheelchairs; B66F 11/04: Performing Operations; Transporting -&gt; Hoisting; Lifting; Hauling -&gt; Hoisting, Lifting, Hauling, Or Pushing, Not Otherwise Provided For, E.G. Devices Which Apply A Lifting Or Pushing Force Directly To The Surface Of A Load -&gt; Lifting devices specially adapted for particular uses not otherwise provided for -&gt; for movable platforms or cabins, e.g. on vehicles, permitting workmen to place themselves in any desired position for carrying out required operations</t>
  </si>
  <si>
    <t>ODOUS INSTRUMENTOS LTDA</t>
  </si>
  <si>
    <t>CONTAGEM</t>
  </si>
  <si>
    <t>A61F 9/007</t>
  </si>
  <si>
    <t>A61F 9/007: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Methods or devices for treatment of the eyes; Devices for putting in contact-lenses; Devices to correct squinting; Apparatus to guide the blind; Protective devices for the eyes, carried on the body or in the hand -&gt; Methods or devices for eye surgery</t>
  </si>
  <si>
    <t>OTP BIOMEDICA EIRELI</t>
  </si>
  <si>
    <t>4645101 - Comércio atacadista de instrumentos e materiais para uso médico, cirúrgico, hospitalar e de laboratórios; 4645102 - Comércio atacadista de próteses e artigos de ortopedia</t>
  </si>
  <si>
    <t>A61F 5/01</t>
  </si>
  <si>
    <t>A61F 5/01: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Orthopaedic methods or devices for non-surgical treatment of bones or joints; Nursing devices -&gt; Orthopaedic devices, e.g. long-term immobilising or pressure directing devices for treating broken or deformed bones such as splints, casts or braces</t>
  </si>
  <si>
    <t>LABORATORIO CAICARA INDUSTRIA E COMERCIO EIRELI</t>
  </si>
  <si>
    <t>1099699 - Fabricação de outros produtos alimentícios não especificados anteriormente</t>
  </si>
  <si>
    <t>159801; 4637199 - Comércio atacadista especializado em outros produtos alimentícios não especificados anteriormente; 4646001 - Comércio atacadista de cosméticos e produtos de perfumaria; 4729699 - Comércio varejista de produtos alimentícios em geral ou especializado em produtos alimentícios não especificados anteriormente; 4772500 - Comércio varejista de cosméticos, produtos de perfumaria e de higiene pessoal</t>
  </si>
  <si>
    <t>A61K 31/192;A61P 11/02</t>
  </si>
  <si>
    <t>A61K 31/192: Human Necessities -&gt; Medical Or Veterinary Science; Hygiene -&gt; Preparations For Medical, Dental, Or Toilet Purposes -&gt; Medicinal preparations containing organic active ingredients -&gt; Acids; Anhydrides, halides or salts thereof, e.g. sulfur acids, imidic, hydrazonic or hydroximic acids -&gt; Carboxylic acids, e.g. valproic acid -&gt; having aromatic groups, e.g. sulindac, 2-aryl-propionic acids, ethacrynic acid; A61P 11/02: Human Necessities -&gt; Medical Or Veterinary Science; Hygiene -&gt; Specific Therapeutic Activity Of Chemical Compounds Or Medicinal Preparations -&gt; Drugs for disorders of the respiratory system -&gt; Nasal agents, e.g. decongestants</t>
  </si>
  <si>
    <t>ANILAG INDUSTRIA E COMERCIO LTDA</t>
  </si>
  <si>
    <t>2599301 - Serviços de confecção de armações metálicas para a construção; 3292202 - Fabricação de equipamentos e acessórios para segurança pessoal e profissional; 3299003 - Fabricação de letras, letreiros e placas de qualquer material, exceto luminosos; 3319800 - Manutenção e reparação de equipamentos e produtos não especificados anteriormente</t>
  </si>
  <si>
    <t>SAO GONCALO DO SAPUCAI</t>
  </si>
  <si>
    <t>OUTROS/Acessórios para segurança pessoal e profissional</t>
  </si>
  <si>
    <t>B01D 53/04;B01D 53/26;H01F 27/14; H01F 27/00;H01F 27/12;H01F 27/14; H01F 27/14; H01F 27/14;H01F 27/40;F16K 17/06</t>
  </si>
  <si>
    <t>B01D 53/04: Performing Operations; Transporting -&gt; Physical Or Chemical Processes Or Apparatus In General -&gt; Separation -&gt; Separation of gases or vapours; Recovering vapours of volatile solvents from gases; Chemical or biological purification of waste gases, e.g. engine exhaust gases, smoke, fumes, flue gases or aerosols -&gt; by adsorption, e.g. preparative gas chromatography -&gt; with stationary adsorbents; B01D 53/26: Performing Operations; Transporting -&gt; Physical Or Chemical Processes Or Apparatus In General -&gt; Separation -&gt; Separation of gases or vapours; Recovering vapours of volatile solvents from gases; Chemical or biological purification of waste gases, e.g. engine exhaust gases, smoke, fumes, flue gases or aerosols -&gt; Drying gases or vapours; F16K 17/06: Mechanical Engineering; Lighting; Heating; Weapons; Blasting -&gt; Engineering Elements Or Units; General Measures For Producing And Maintaining Effective Functioning Of Machines Or Installations; Thermal Insulation In General -&gt; Valves; Taps; Cocks; Actuating-Floats; Devices For Venting Or Aerating -&gt; Safety valves; Equalising valves -&gt; opening on surplus pressure on one side; closing on insufficient pressure on one side -&gt; spring-loaded -&gt; with special arrangements for adjusting the opening pressure; H01F 27/00: Electricity -&gt; Basic Electric Elements -&gt; Magnets; Inductances; Transformers; Selection Of Materials For Their Magnetic Properties -&gt; Details of transformers or inductances, in general; H01F 27/12: Electricity -&gt; Basic Electric Elements -&gt; Magnets; Inductances; Transformers; Selection Of Materials For Their Magnetic Properties -&gt; Details of transformers or inductances, in general -&gt; Cooling; Ventilating -&gt; Liquid cooling -&gt; Oil cooling; H01F 27/14: Electricity -&gt; Basic Electric Elements -&gt; Magnets; Inductances; Transformers; Selection Of Materials For Their Magnetic Properties -&gt; Details of transformers or inductances, in general -&gt; Cooling; Ventilating -&gt; Liquid cooling -&gt; Oil cooling -&gt; Expansion chambers; Oil conservators; Gas cushions; Arrangements for purifying, drying, or filling; H01F 27/40: Electricity -&gt; Basic Electric Elements -&gt; Magnets; Inductances; Transformers; Selection Of Materials For Their Magnetic Properties -&gt; Details of transformers or inductances, in general -&gt; Structural association with built-in electric component, e.g. fuse</t>
  </si>
  <si>
    <t>AZ BRASIL INDUSTRIA COMERCIO E SERVICOS LTDA.</t>
  </si>
  <si>
    <t>4619200 - Representantes comerciais e agentes do comércio de mercadorias em geral não especializado; 4642702 - Comércio atacadista de roupas e acessórios para uso profissional e de segurança do trabalho; 4781400 - Comércio varejista de artigos do vestuário e acessórios; 6463800 - Outras sociedades de participação, exceto holdings; 7490104 - Atividades de intermediação e agenciamento de serviços e negócios em geral, exceto imobiliários; 7740300 - Gestão de ativos intangíveis não financeiros</t>
  </si>
  <si>
    <t>ANDRADAS</t>
  </si>
  <si>
    <t>A41D 13/00;A62B 17/00</t>
  </si>
  <si>
    <t>A41D 13/00: Human Necessities -&gt; Wearing Apparel -&gt; Outerwear; Protective Garments; Accessories -&gt; Professional, industrial or sporting protective garments, e.g. garments affording protection against blows or punches, surgeons' gowns; A62B 17/00: Human Necessities -&gt; Life-Saving; Fire-Fighting -&gt; Devices, Apparatus Or Methods For Life-Saving -&gt; Protective clothing affording protection against heat or harmful chemical agents or for use at high altitudes</t>
  </si>
  <si>
    <t>DORTLER DO BRASIL PRODUTOS ORTOPEDICOS LTDA</t>
  </si>
  <si>
    <t>3250704 - Fabricação de aparelhos e utensílios para correção de defeitos físicos e aparelhos ortopédicos em geral, exceto sob encomenda</t>
  </si>
  <si>
    <t>1411801 - Confecção de roupas íntimas; 1412601 - Confecção de peças do vestuário, exceto roupas íntimas e as confeccionadas sob medida; 1413401 - Confecção de roupas profissionais, exceto sob medida; 3230200 - Fabricação de artefatos para pesca e esporte; 4759899 - Comércio varejista de outros artigos de uso doméstico não especificados anteriormente; 4763602 - Comércio varejista de artigos esportivos; 4773300 - Comércio varejista de artigos médicos e ortopédicos; 4781400 - Comércio varejista de artigos do vestuário e acessórios</t>
  </si>
  <si>
    <t>VICOSA</t>
  </si>
  <si>
    <t>A61F 5/441; A61K 36/47;A61P 31/00</t>
  </si>
  <si>
    <t>A61F 5/441: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Orthopaedic methods or devices for non-surgical treatment of bones or joints; Nursing devices -&gt; Devices worn by the patient for reception of urine, faeces, catamenial or other discharge; Colostomy devices -&gt; having deodorant means, e.g. filters; A61K 36/47: Human Necessities -&gt; Medical Or Veterinary Science; Hygiene -&gt; Preparations For Medical, Dental, Or Toilet Purposes -&gt; Medicinal preparations of undetermined constitution containing material from algae, lichens, fungi or plants, or derivatives thereof, e.g. traditional herbal medicines -&gt; Magnoliophyta (angiosperms) -&gt; Magnoliopsida (dicotyledons) -&gt; Euphorbiaceae (Spurge family), e.g. Ricinus (castorbean); A61P 31/00: Human Necessities -&gt; Medical Or Veterinary Science; Hygiene -&gt; Specific Therapeutic Activity Of Chemical Compounds Or Medicinal Preparations -&gt; Antiinfectives, i.e. antibiotics, antiseptics, chemotherapeutics</t>
  </si>
  <si>
    <t>FARMACIA BS EIRELI</t>
  </si>
  <si>
    <t>4771702 - Comércio varejista de produtos farmacêuticos, com manipulação de fórmulas</t>
  </si>
  <si>
    <t>4729699 - Comércio varejista de produtos alimentícios em geral ou especializado em produtos alimentícios não especificados anteriormente; 4771701 - Comércio varejista de produtos farmacêuticos, sem manipulação de fórmulas; 4771703 - Comércio varejista de produtos farmacêuticos homeopáticos; 4772500 - Comércio varejista de cosméticos, produtos de perfumaria e de higiene pessoal</t>
  </si>
  <si>
    <t>A61K 33/42;A61K 9/20;A61P 3/00</t>
  </si>
  <si>
    <t>A61K 33/42: Human Necessities -&gt; Medical Or Veterinary Science; Hygiene -&gt; Preparations For Medical, Dental, Or Toilet Purposes -&gt; Medicinal preparations containing inorganic active ingredients -&gt; Phosphorus; Compounds thereof; A61K 9/20: Human Necessities -&gt; Medical Or Veterinary Science; Hygiene -&gt; Preparations For Medical, Dental, Or Toilet Purposes -&gt; Medicinal preparations characterised by special physical form -&gt; Pills, lozenges or tablets; A61P 3/00: Human Necessities -&gt; Medical Or Veterinary Science; Hygiene -&gt; Specific Therapeutic Activity Of Chemical Compounds Or Medicinal Preparations -&gt; Drugs for disorders of the metabolism</t>
  </si>
  <si>
    <t>GERAES TECNOLOGIA ASSISTIVA LTDA</t>
  </si>
  <si>
    <t>4752100 - Comércio varejista especializado de equipamentos de telefonia e comunicação; 4757100 - Comércio varejista especializado de peças e acessórios para aparelhos eletroeletrônicos para uso doméstico, exceto informática e comunicação; 6201501 - Desenvolvimento de programas de computador sob encomenda; 6209100 - Suporte técnico, manutenção e outros serviços em tecnologia da informação; 9511800 - Reparação e manutenção de computadores e de equipamentos periféricos; 9512600 - Reparação e manutenção de equipamentos de comunicação; 9521500 - Reparação e manutenção de equipamentos eletroeletrônicos de uso pessoal e doméstico</t>
  </si>
  <si>
    <t>G06F 3/01;G06F 3/0482; G06F 3/02;A61F 4/00;G06F 3/023</t>
  </si>
  <si>
    <t>A61F 4/00: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Methods or devices enabling patients or disabled persons to operate an apparatus or a device not forming part of the body; G06F 3/01: Physics -&gt; Computing; Calculating; Counting -&gt; Electric Digital Data Processing -&gt; Input arrangements for transferring data to be processed into a form capable of being handled by the computer; Output arrangements for transferring data from processing unit to output unit, e.g. interface arrangements -&gt; Input arrangements or combined input and output arrangements for interaction between user and computer; G06F 3/023: Physics -&gt; Computing; Calculating; Counting -&gt; Electric Digital Data Processing -&gt; Input arrangements for transferring data to be processed into a form capable of being handled by the computer; Output arrangements for transferring data from processing unit to output unit, e.g. interface arrangements -&gt; Input arrangements or combined input and output arrangements for interaction between user and computer -&gt; Input arrangements using manually operated switches, e.g. using keyboards or dials -&gt; Arrangements for converting discrete items of information into a coded form, e.g. arrangements for interpreting keyboard generated codes as alphanumeric codes, operand codes or instruction codes; G06F 3/02: Physics -&gt; Computing; Calculating; Counting -&gt; Electric Digital Data Processing -&gt; Input arrangements for transferring data to be processed into a form capable of being handled by the computer; Output arrangements for transferring data from processing unit to output unit, e.g. interface arrangements -&gt; Input arrangements or combined input and output arrangements for interaction between user and computer -&gt; Input arrangements using manually operated switches, e.g. using keyboards or dials; G06F 3/0482: Physics -&gt; Computing; Calculating; Counting -&gt; Electric Digital Data Processing -&gt; Input arrangements for transferring data to be processed into a form capable of being handled by the computer; Output arrangements for transferring data from processing unit to output unit, e.g. interface arrangements -&gt; Input arrangements or combined input and output arrangements for interaction between user and computer -&gt; Interaction techniques based on graphical user interfaces [GUIs] -&gt; based on specific properties of the displayed interaction object or a metaphor-based environment, e.g. interaction with desktop elements like windows or icons, or assisted by a cursor's changing behaviour or appearance -&gt; interaction with lists of selectable items, e.g. menus</t>
  </si>
  <si>
    <t>PECLAB LTDA</t>
  </si>
  <si>
    <t>A61B 17/66; A61C 13/12;A61C 8/00;A61C 7/02; A61C 7/10; A61C 8/00</t>
  </si>
  <si>
    <t>A61B 17/66: Human Necessities -&gt; Medical Or Veterinary Science; Hygiene -&gt; Diagnosis; Surgery; Identification -&gt; Surgical instruments, devices or methods, e.g. tourniquets -&gt; Surgical instruments or methods for treatment of bones or joints; Devices specially adapted therefor -&gt; for osteosynthesis, e.g. bone plates, screws or the like -&gt; for external osteosynthesis, e.g. distractors or contractors -&gt; Compression or distraction mechanisms; A61C 13/12: Human Necessities -&gt; Medical Or Veterinary Science; Hygiene -&gt; Dentistry; Apparatus Or Methods For Oral Or Dental Hygiene -&gt; Dental prostheses; Making same -&gt; Tools for fastening artificial teeth; Holders, clamps, or stands for artificial teeth; A61C 7/02: Human Necessities -&gt; Medical Or Veterinary Science; Hygiene -&gt; Dentistry; Apparatus Or Methods For Oral Or Dental Hygiene -&gt; Orthodontics, i.e. obtaining or maintaining the desired position of teeth, e.g. by straightening, evening, regulating, separating, or by correcting malocclusions -&gt; Tools for manipulating or working with an orthodontic appliance; A61C 7/10: Human Necessities -&gt; Medical Or Veterinary Science; Hygiene -&gt; Dentistry; Apparatus Or Methods For Oral Or Dental Hygiene -&gt; Orthodontics, i.e. obtaining or maintaining the desired position of teeth, e.g. by straightening, evening, regulating, separating, or by correcting malocclusions -&gt; Devices having means to apply outwardly directed force, e.g. expanders; A61C 8/00: Human Necessities -&gt; Medical Or Veterinary Science; Hygiene -&gt; Dentistry; Apparatus Or Methods For Oral Or Dental Hygiene -&gt; Means to be fixed to the jaw-bone for consolidating natural teeth or for fixing dental prostheses thereon; Dental implants; Implanting tools</t>
  </si>
  <si>
    <t>VISION DESENVOLVIMENTO DE SOLUCOES TECNOLOGICAS LTDA</t>
  </si>
  <si>
    <t>2790299 - Fabricação de outros equipamentos e aparelhos elétricos não especificados anteriormente</t>
  </si>
  <si>
    <t>2610800 - Fabricação de componentes eletrônicos; 2651500 - Fabricação de aparelhos e equipamentos de medida, teste e controle; 2710401 - Fabricação de geradores de corrente contínua e alternada, peças e acessórios; 2710402 - Fabricação de transformadores, indutores, conversores, sincronizadores e semelhantes, peças e acessórios; 2731700 - Fabricação de aparelhos e equipamentos para distribuição e controle de energia elétrica; 2732500 - Fabricação de material elétrico para instalações em circuito de consumo; 2740601 - Fabricação de lâmpadas; 2759799 - Fabricação de outros aparelhos eletrodomésticos não especificados anteriormente, peças e acessórios; 3250701 - Fabricação de instrumentos não eletrônicos e utensílios para uso médico, cirúrgico, odontológico e de laboratório; 3312102 - Manutenção e reparação de aparelhos e instrumentos de medida, teste e controle; 3319800 - Manutenção e reparação de equipamentos e produtos não especificados anteriormente; 4652400 - Comércio atacadista de componentes eletrônicos e equipamentos de telefonia e comunicação; 6201501 - Desenvolvimento de programas de computador sob encomenda; 6202300 - Desenvolvimento e licenciamento de programas de computador customizáveis; 6209100 - Suporte técnico, manutenção e outros serviços em tecnologia da informação; 6810202 - Aluguel de imóveis próprios; 7319002 - Promoção de vendas; 7739099 - Aluguel de outras máquinas e equipamentos comerciais e industriais não especificados anteriormente, sem operador; 8211300 - Serviços combinados de escritório e apoio administrativo</t>
  </si>
  <si>
    <t>RIPLAS PECAS PLASTICAS LTDA</t>
  </si>
  <si>
    <t>2229399 - Fabricação de artefatos de material plástico para outros usos não especificados anteriormente</t>
  </si>
  <si>
    <t>3292202 - Fabricação de equipamentos e acessórios para segurança pessoal e profissional; 3299003 - Fabricação de letras, letreiros e placas de qualquer material, exceto luminosos</t>
  </si>
  <si>
    <t>BETIM</t>
  </si>
  <si>
    <t>F16L 3/00;H02G 3/04;F16L 3/26</t>
  </si>
  <si>
    <t>F16L 3/00: Mechanical Engineering; Lighting; Heating; Weapons; Blasting -&gt; Engineering Elements Or Units; General Measures For Producing And Maintaining Effective Functioning Of Machines Or Installations; Thermal Insulation In General -&gt; Pipes; Joints Or Fittings For Pipes; Supports For Pipes, Cables Or Protective Tubing; Means For Thermal Insulation In General -&gt; Supports for pipes, cables or protective tubing, e.g. hangers, holders, clamps, cleats, clips, brackets; F16L 3/26: Mechanical Engineering; Lighting; Heating; Weapons; Blasting -&gt; Engineering Elements Or Units; General Measures For Producing And Maintaining Effective Functioning Of Machines Or Installations; Thermal Insulation In General -&gt; Pipes; Joints Or Fittings For Pipes; Supports For Pipes, Cables Or Protective Tubing; Means For Thermal Insulation In General -&gt; Supports for pipes, cables or protective tubing, e.g. hangers, holders, clamps, cleats, clips, brackets -&gt; specially adapted for supporting the pipes all along their length, e.g. pipe channels or ducts; H02G 3/04: Electricity -&gt; Generation, Conversion, Or Distribution Of Electric Power -&gt; Installation Of Electric Cables Or Lines, Or Of Combined Optical And Electric Cables Or Lines -&gt; Installations of electric cables or lines or protective tubing therefor in or on buildings, equivalent structures or vehicles -&gt; Details -&gt; Protective tubing or conduits, e.g. cable ladders, cable troughs</t>
  </si>
  <si>
    <t>HW SISTEMAS - HEARTWARE LTDA</t>
  </si>
  <si>
    <t>3312103 - Manutenção e reparação de aparelhos eletromédicos e eletroterapêuticos e equipamentos de irradiação; 3321000 - Instalação de máquinas e equipamentos industriais; 4614100 - Representantes comerciais e agentes do comércio de máquinas, equipamentos, embarcações e aeronaves; 4664800 - Comércio atacadista de máquinas, aparelhos e equipamentos para uso odonto-médico-hospitalar; partes e peças; 4773300 - Comércio varejista de artigos médicos e ortopédicos; 7210000 - Pesquisa e desenvolvimento experimental em ciências físicas e naturais</t>
  </si>
  <si>
    <t>A61B 5/04</t>
  </si>
  <si>
    <t>A61B 5/04: Human Necessities -&gt; Medical Or Veterinary Science; Hygiene -&gt; Diagnosis; Surgery; Identification -&gt; Measuring for diagnostic purposes; Identification of persons -&gt; Measuring bioelectric signals of the body or parts thereof</t>
  </si>
  <si>
    <t>LAGOS QUIMICA LTDA</t>
  </si>
  <si>
    <t>4530703 - Comércio a varejo de peças e acessórios novos para veículos automotores</t>
  </si>
  <si>
    <t>ALFENAS</t>
  </si>
  <si>
    <t>LACCOS INDUSTRIA DE COSMETICOS LTDA.</t>
  </si>
  <si>
    <t>4646001 - Comércio atacadista de cosméticos e produtos de perfumaria; 4713001; 4772500 - Comércio varejista de cosméticos, produtos de perfumaria e de higiene pessoal; 4789099 - Comércio varejista de outros produtos não especificados anteriormente; 4930201 - Transporte rodoviário de carga, exceto produtos perigosos e mudanças, municipal; 4930202 - Transporte rodoviário de carga, exceto produtos perigosos e mudanças, intermunicipal, interestadual e internacional</t>
  </si>
  <si>
    <t>ITAUNA</t>
  </si>
  <si>
    <t>A61K 8/64;A61K 8/55;A61Q 7/00</t>
  </si>
  <si>
    <t>A61K 8/55: Human Necessities -&gt; Medical Or Veterinary Science; Hygiene -&gt; Preparations For Medical, Dental, Or Toilet Purposes -&gt; Cosmetics or similar toilet preparations -&gt; characterised by the composition -&gt; containing organic compounds -&gt; containing phosphorus; A61K 8/64: Human Necessities -&gt; Medical Or Veterinary Science; Hygiene -&gt; Preparations For Medical, Dental, Or Toilet Purposes -&gt; Cosmetics or similar toilet preparations -&gt; characterised by the composition -&gt; containing organic compounds -&gt; Proteins; Peptides; Derivatives or degradation products thereof; A61Q 7/00: Human Necessities -&gt; Medical Or Veterinary Science; Hygiene -&gt; Specific Use Of Cosmetics Or Similar Toilet Preparations -&gt; Preparations for affecting hair growth</t>
  </si>
  <si>
    <t>JHS LABORATORIO QUIMICO LTDA</t>
  </si>
  <si>
    <t>2121101 - Fabricação de medicamentos alopáticos para uso humano</t>
  </si>
  <si>
    <t>2121103 - Fabricação de medicamentos fitoterápicos para uso humano</t>
  </si>
  <si>
    <t>SABARA</t>
  </si>
  <si>
    <t>A61K 38/39;A61K 33/06;A61P 19/00</t>
  </si>
  <si>
    <t>A61K 33/06: Human Necessities -&gt; Medical Or Veterinary Science; Hygiene -&gt; Preparations For Medical, Dental, Or Toilet Purposes -&gt; Medicinal preparations containing inorganic active ingredients -&gt; Aluminium, calcium or magnesium; Compounds thereof; A61K 38/39: Human Necessities -&gt; Medical Or Veterinary Science; Hygiene -&gt; Preparations For Medical, Dental, Or Toilet Purposes -&gt; Medicinal preparations containing peptides -&gt; Peptides having more than 20 amino acids; Gastrins; Somatostatins; Melanotropins; Derivatives thereof -&gt; from animals; from humans -&gt; Connective tissue peptides, e.g. collagen, elastin, laminin, fibronectin, vitronectin, cold insoluble globulin (CIG); A61P 19/00: Human Necessities -&gt; Medical Or Veterinary Science; Hygiene -&gt; Specific Therapeutic Activity Of Chemical Compounds Or Medicinal Preparations -&gt; Drugs for skeletal disorders</t>
  </si>
  <si>
    <t>MS</t>
  </si>
  <si>
    <t>RETIFICADORA CENTRO SUL LTDA</t>
  </si>
  <si>
    <t>4520001 - Serviços de manutenção e reparação mecânica de veículos automotores</t>
  </si>
  <si>
    <t>4520002 - Serviços de lanternagem ou funilaria e pintura de veículos automotores; 4520003 - Serviços de manutenção e reparação elétrica de veículos automotores; 4520004 - Serviços de alinhamento e balanceamento de veículos automotores</t>
  </si>
  <si>
    <t>SAO GABRIEL DO OESTE</t>
  </si>
  <si>
    <t>Biotecnologia</t>
  </si>
  <si>
    <t>C12M 1/107;F02M 21/02;F02B 75/02</t>
  </si>
  <si>
    <t>C12M 1/107: Chemistry; Metallurgy -&gt; Biochemistry; Beer; Spirits; Wine; Vinegar; Microbiology; Enzymology; Mutation Or Genetic Engineering -&gt; Apparatus For Enzymology Or Microbiology -&gt; Apparatus for enzymology or microbiology -&gt; with means for collecting fermentation gases, e.g. methane; F02B 75/02: Mechanical Engineering; Lighting; Heating; Weapons; Blasting -&gt; Combustion Engines; Hot-Gas Or Combustion-Product Engine Plants -&gt; Internal-Combustion Piston Engines; Combustion Engines In General -&gt; Other engines, e.g. single-cylinder engines -&gt; Engines characterised by their cycles, e.g. six-stroke; F02M 21/02: Mechanical Engineering; Lighting; Heating; Weapons; Blasting -&gt; Combustion Engines; Hot-Gas Or Combustion-Product Engine Plants -&gt; Supplying Combustion Engines In General With Combustible Mixtures Or Constituents Thereof -&gt; Apparatus for supplying engines with non-liquid fuels, e.g. gaseous fuels stored in liquid form -&gt; for gaseous fuels</t>
  </si>
  <si>
    <t>DUBOI IND E COM DE ARTEF PARA PECUARIA LTDA</t>
  </si>
  <si>
    <t>1629301 - Fabricação de artefatos diversos de madeira, exceto móveis</t>
  </si>
  <si>
    <t>CAMPO GRANDE</t>
  </si>
  <si>
    <t>A61F 5/37</t>
  </si>
  <si>
    <t>A61F 5/37: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Orthopaedic methods or devices for non-surgical treatment of bones or joints; Nursing devices -&gt; Restraining devices for the body or for body parts; Restraining shirts</t>
  </si>
  <si>
    <t>RIEGER IRRIGACAO LTDA</t>
  </si>
  <si>
    <t>2710401 - Fabricação de geradores de corrente contínua e alternada, peças e acessórios</t>
  </si>
  <si>
    <t>2811900 - Fabricação de motores e turbinas, peças e acessórios, exceto para aviões e veículos rodoviários; 2832100 - Fabricação de equipamentos para irrigação agrícola, peças e acessórios; 2950600 - Recondicionamento e recuperação de motores para veículos automotores; 3313901 - Manutenção e reparação de geradores, transformadores e motores elétricos; 4520001 - Serviços de manutenção e reparação mecânica de veículos automotores; 4661300 - Comércio atacadista de máquinas, aparelhos e equipamentos para uso agropecuário; partes e peças</t>
  </si>
  <si>
    <t>C05F 3/00;C02F 3/28; C10J 3/84; C12M 1/107;F02M 21/02;F02B 75/02</t>
  </si>
  <si>
    <t>C02F 3/28: Chemistry; Metallurgy -&gt; Treatment Of Water, Waste Water, Sewage, Or Sludge -&gt; Treatment Of Water, Waste Water, Sewage, Or Sludge -&gt; Biological treatment of water, waste water, or sewage -&gt; Anaerobic digestion processes; C05F 3/00: Chemistry; Metallurgy -&gt; Fertilisers; Manufacture Thereof -&gt; Organic Fertilisers Not Covered By Subclasses C05b, C05c, E.G. Fertilisers From Waste Or Refuse -&gt; Fertilisers from human or animal excrements, e.g. manure; C10J 3/84: Chemistry; Metallurgy -&gt; Petroleum, Gas Or Coke Industries; Technical Gases Containing Carbon Monoxide; Fuels; Lubricants; Peat -&gt; Production Of Gases Containing Carbon Monoxide And Hydrogen From Solid Carbonaceous Materials By Partial Oxidation Processes Involving Oxygen Or Steam ; Carburetting Air Or Other Gases -&gt; Production of gases containing carbon monoxide and hydrogen, e.g. synthesis gas or town gas, from solid carbonaceous materials by partial oxidation processes involving oxygen or steam -&gt; Other features -&gt; Gas withdrawal means -&gt; with means for removing dust or tar from the gas; C12M 1/107: Chemistry; Metallurgy -&gt; Biochemistry; Beer; Spirits; Wine; Vinegar; Microbiology; Enzymology; Mutation Or Genetic Engineering -&gt; Apparatus For Enzymology Or Microbiology -&gt; Apparatus for enzymology or microbiology -&gt; with means for collecting fermentation gases, e.g. methane; F02B 75/02: Mechanical Engineering; Lighting; Heating; Weapons; Blasting -&gt; Combustion Engines; Hot-Gas Or Combustion-Product Engine Plants -&gt; Internal-Combustion Piston Engines; Combustion Engines In General -&gt; Other engines, e.g. single-cylinder engines -&gt; Engines characterised by their cycles, e.g. six-stroke; F02M 21/02: Mechanical Engineering; Lighting; Heating; Weapons; Blasting -&gt; Combustion Engines; Hot-Gas Or Combustion-Product Engine Plants -&gt; Supplying Combustion Engines In General With Combustible Mixtures Or Constituents Thereof -&gt; Apparatus for supplying engines with non-liquid fuels, e.g. gaseous fuels stored in liquid form -&gt; for gaseous fuels</t>
  </si>
  <si>
    <t>IPC MS EXAMES LTDA</t>
  </si>
  <si>
    <t>8640201 - Laboratórios de anatomia patológica e citológica</t>
  </si>
  <si>
    <t>8599699 - Outras atividades de ensino não especificadas anteriormente; 8640202 - Laboratórios clínicos</t>
  </si>
  <si>
    <t>Biotecnologia; Tecnologia aplicada a medicina</t>
  </si>
  <si>
    <t>A61B 10/02;C12Q 1/68;G01N 1/02</t>
  </si>
  <si>
    <t>A61B 10/02: Human Necessities -&gt; Medical Or Veterinary Science; Hygiene -&gt; Diagnosis; Surgery; Identification -&gt; Other methods or instruments for diagnosis, e.g. for vaccination diagnosis; Sex determination; Ovulation-period determination; Throat striking implements -&gt; Instruments for taking cell samples or for biopsy; C12Q 1/68: Chemistry; Metallurgy -&gt; Biochemistry; Beer; Spirits; Wine; Vinegar; Microbiology; Enzymology; Mutation Or Genetic Engineering -&gt; Measuring Or Testing Processes Involving Enzymes Or Micro-Organisms; Compositions Or Test Papers Therefor; Processes Of Preparing Such Compositions; Condition-Responsive Control In Microbiological Or Enzymological Processes -&gt; Measuring or testing processes involving enzymes or micro-organisms; Compositions therefor; Processes of preparing such compositions -&gt; involving nucleic acids; G01N 1/02: Physics -&gt; Measuring; Testing -&gt; Investigating Or Analysing Materials By Determining Their Chemical Or Physical Properties -&gt; Sampling; Preparing specimens for investigation -&gt; Devices for withdrawing samples</t>
  </si>
  <si>
    <t>MT</t>
  </si>
  <si>
    <t>QUALIQUIMA INDUSTRIA E COMERCIO DE PRODUTOS QUIMICOS LTDA</t>
  </si>
  <si>
    <t>4684299 - Comércio atacadista de outros produtos químicos e petroquímicos não especificados anteriormente</t>
  </si>
  <si>
    <t>RONDONOPOLIS</t>
  </si>
  <si>
    <t>A01N 43/16;A01N 43/08;A01N 31/06;A01N 31/04;A01P 1/00;C12P 7/06; C12P 7/06;C12R 1/85;C07H 17/08</t>
  </si>
  <si>
    <t>A01N 31/04: Human Necessities -&gt; Agriculture; Forestry; Animal Husbandry; Hunting; Trapping; Fishing -&gt; Preservation Of Bodies Of Humans Or Animals Or Plants Or Parts Thereof; Biocides, E.G. As Disinfectants, As Pesticides Or As Herbicides; Pest Repellants Or Attractants; Plant Growth Regulators -&gt; Biocides, pest repellants or attractants, or plant growth regulators containing organic oxygen or sulfur compounds -&gt; Oxygen or sulfur attached to an aliphatic side chain of a carbocyclic ring system; A01N 31/06: Human Necessities -&gt; Agriculture; Forestry; Animal Husbandry; Hunting; Trapping; Fishing -&gt; Preservation Of Bodies Of Humans Or Animals Or Plants Or Parts Thereof; Biocides, E.G. As Disinfectants, As Pesticides Or As Herbicides; Pest Repellants Or Attractants; Plant Growth Regulators -&gt; Biocides, pest repellants or attractants, or plant growth regulators containing organic oxygen or sulfur compounds -&gt; Oxygen or sulfur directly attached to a cycloaliphatic ring system; A01N 43/08: Human Necessities -&gt; Agriculture; Forestry; Animal Husbandry; Hunting; Trapping; Fishing -&gt; Preservation Of Bodies Of Humans Or Animals Or Plants Or Parts Thereof; Biocides, E.G. As Disinfectants, As Pesticides Or As Herbicides; Pest Repellants Or Attractants; Plant Growth Regulators -&gt; Biocides, pest repellants or attractants, or plant growth regulators containing heterocyclic compounds -&gt; having rings with one or more oxygen or sulfur atoms as the only ring hetero atom -&gt; with one hetero atom -&gt; five-membered rings -&gt; with oxygen as the ring hetero atom; A01N 43/16: Human Necessities -&gt; Agriculture; Forestry; Animal Husbandry; Hunting; Trapping; Fishing -&gt; Preservation Of Bodies Of Humans Or Animals Or Plants Or Parts Thereof; Biocides, E.G. As Disinfectants, As Pesticides Or As Herbicides; Pest Repellants Or Attractants; Plant Growth Regulators -&gt; Biocides, pest repellants or attractants, or plant growth regulators containing heterocyclic compounds -&gt; having rings with one or more oxygen or sulfur atoms as the only ring hetero atom -&gt; with one hetero atom -&gt; six-membered rings -&gt; with oxygen as the ring hetero atom; A01P 1/00: Human Necessities -&gt; Agriculture; Forestry; Animal Husbandry; Hunting; Trapping; Fishing -&gt; Biocidal, Pest Repellant, Pest Attractant Or Plant Growth Regulatory Activity Of Chemical Compounds Or Preparations -&gt; Disinfectants; Antimicrobial compounds or mixtures thereof; C07H 17/08: Chemistry; Metallurgy -&gt; Organic Chemistry -&gt; Sugars; Derivatives Thereof; Nucleosides; Nucleotides; Nucleic Acids -&gt; Compounds containing heterocyclic radicals directly attached to hetero atoms of saccharide radicals -&gt; Heterocyclic radicals containing only oxygen as ring hetero atoms -&gt; Hetero rings containing eight or more ring members, e.g. erythromycins; C12P 7/06: Chemistry; Metallurgy -&gt; Biochemistry; Beer; Spirits; Wine; Vinegar; Microbiology; Enzymology; Mutation Or Genetic Engineering -&gt; Fermentation Or Enzyme-Using Processes To Synthesise A Desired Chemical Compound Or Composition Or To Separate Optical Isomers From A Racemic Mixture -&gt; Preparation of oxygen-containing organic compounds -&gt; containing a hydroxy group -&gt; acyclic -&gt; Ethanol, i.e. non-beverage; C12R 1/85: Chemistry; Metallurgy -&gt; Biochemistry; Beer; Spirits; Wine; Vinegar; Microbiology; Enzymology; Mutation Or Genetic Engineering -&gt; Indexing Scheme Associated With Subclasses C12c-C12q, Relating To Micro-Organisms -&gt; Micro-organisms -&gt; Fungi -&gt; Saccharomyces</t>
  </si>
  <si>
    <t>SILSAN COMERCIO INDUSTRIA E REPRESENTACOES LIMITADA</t>
  </si>
  <si>
    <t>VARZEA GRANDE</t>
  </si>
  <si>
    <t>C22B 11/12</t>
  </si>
  <si>
    <t>C22B 11/12: Chemistry; Metallurgy -&gt; Metallurgy; Ferrous Or Non-Ferrous Alloys; Treatment Of Alloys Or Non-Ferrous Metals -&gt; Production Or Refining Of Metals; Pretreatment Of Raw Materials -&gt; Obtaining noble metals -&gt; by amalgamating -&gt; Apparatus therefor</t>
  </si>
  <si>
    <t>PA</t>
  </si>
  <si>
    <t>SIG/6 SOLUCOES EM TECNOLOGIA DA INFORMACAO LTDA</t>
  </si>
  <si>
    <t>6201501 - Desenvolvimento de programas de computador sob encomenda</t>
  </si>
  <si>
    <t>6209100 - Suporte técnico, manutenção e outros serviços em tecnologia da informação; 7733100 - Aluguel de máquinas e equipamentos para escritório</t>
  </si>
  <si>
    <t>BELEM</t>
  </si>
  <si>
    <t>A61B 5/00;A61B 5/01;A61B 5/20;G08B 21/04;G08C 17/02</t>
  </si>
  <si>
    <t>A61B 5/00: Human Necessities -&gt; Medical Or Veterinary Science; Hygiene -&gt; Diagnosis; Surgery; Identification -&gt; Measuring for diagnostic purposes; Identification of persons; A61B 5/01: Human Necessities -&gt; Medical Or Veterinary Science; Hygiene -&gt; Diagnosis; Surgery; Identification -&gt; Measuring for diagnostic purposes; Identification of persons -&gt; Measuring temperature of body parts; A61B 5/20: Human Necessities -&gt; Medical Or Veterinary Science; Hygiene -&gt; Diagnosis; Surgery; Identification -&gt; Measuring for diagnostic purposes; Identification of persons -&gt; Measuring urological functions; G08B 21/04: Physics -&gt; Signalling -&gt; Signalling Or Calling Systems; Order Telegraphs; Alarm Systems -&gt; Alarms responsive to a single specified undesired or abnormal condition and not otherwise provided for -&gt; Alarms for ensuring the safety of persons -&gt; responsive to non-activity, e.g. of elderly persons; G08C 17/02: Physics -&gt; Signalling -&gt; Transmission Systems For Measured Values, Control Or Similar Signals -&gt; Arrangements for transmitting signals characterised by the use of a wireless electrical link -&gt; using a radio link</t>
  </si>
  <si>
    <t>PB</t>
  </si>
  <si>
    <t>CICATRIZA - SERVICOS EM SAUDE LTDA</t>
  </si>
  <si>
    <t>8630501 - Atividade médica ambulatorial com recursos para realização de procedimentos cirúrgicos</t>
  </si>
  <si>
    <t>6821802 - Corretagem no aluguel de imóveis; 7020400 - Atividades de consultoria em gestão empresarial, exceto consultoria técnica específica; 7490199 - Outras atividades profissionais, científicas e técnicas não especificadas anteriormente; 8599604 - Treinamento em desenvolvimento profissional e gerencial; 8630502 - Atividade médica ambulatorial com recursos para realização de exames complementares; 8630503 - Atividade médica ambulatorial restrita a consultas; 8640207 - Serviços de diagnóstico por imagem sem uso de radiação ionizante, exceto ressonância magnética; 8640208 - Serviços de diagnóstico por registro gráfico - ECG, EEG e outros exames análogos; 8650001 - Atividades de enfermagem</t>
  </si>
  <si>
    <t>CAMPINA GRANDE</t>
  </si>
  <si>
    <t>A47B 3/00;A61G 12/00</t>
  </si>
  <si>
    <t>A47B 3/00: Human Necessities -&gt; Furniture; Domestic Articles Or Appliances; Coffee Mills; Spice Mills; Suction Cleaners In General -&gt; Tables; Desks; Office Furniture; Cabinets; Drawers; General Details Of Furniture -&gt; Folding or stowable tables; A61G 12/00: Human Necessities -&gt; Medical Or Veterinary Science; Hygiene -&gt; Transport, Personal Conveyances, Or Accommodation Specially Adapted For Patients Or Disabled Persons; Operating Tables Or Chairs; Chairs For Dentistry; Funeral Devices -&gt; Accommodation for nursing, e.g. in hospitals, not covered by groups A61G0001000000-A61G0011000000, e.g. trolleys for transport of medicaments or food; Prescription lists</t>
  </si>
  <si>
    <t>PE</t>
  </si>
  <si>
    <t>SALVUS TECNOLOGIA LTDA</t>
  </si>
  <si>
    <t>6202300 - Desenvolvimento e licenciamento de programas de computador customizáveis</t>
  </si>
  <si>
    <t>6201501 - Desenvolvimento de programas de computador sob encomenda; 6203100 - Desenvolvimento e licenciamento de programas de computador não customizáveis; 6204000 - Consultoria em tecnologia da informação; 6209100 - Suporte técnico, manutenção e outros serviços em tecnologia da informação; 6319400 - Portais, provedores de conteúdo e outros serviços de informação na Internet; 7733100 - Aluguel de máquinas e equipamentos para escritório; 8599604 - Treinamento em desenvolvimento profissional e gerencial; 8660700 - Atividades de apoio à gestão de saúde; 9511800 - Reparação e manutenção de computadores e de equipamentos periféricos</t>
  </si>
  <si>
    <t>RECIFE</t>
  </si>
  <si>
    <t>A61M 16/00;G01F 1/78;G01F 15/06; F17D 5/02;G01D 21/00; G01F 1/07; G01F 1/50; G06Q 50/22;G01F 23/18;G01M 3/00;G06Q 50/06;A61B 5/145;H04L 12/26</t>
  </si>
  <si>
    <t>A61B 5/145: Human Necessities -&gt; Medical Or Veterinary Science; Hygiene -&gt; Diagnosis; Surgery; Identification -&gt; Measuring for diagnostic purposes; Identification of persons -&gt; Measuring characteristics of blood &lt;u&gt;in vivo&lt;/u&gt;, e.g. gas concentration, pH-value; A61M 16/00: Human Necessities -&gt; Medical Or Veterinary Science; Hygiene -&gt; Devices For Introducing Media Into, Or Onto, The Body; Devices For Transducing Body Media Or For Taking Media From The Body; Devices For Producing Or Ending Sleep Or Stupor -&gt; Devices for influencing the respiratory system of patients by gas treatment, e.g. mouth-to-mouth respiration; Tracheal tubes; F17D 5/02: Mechanical Engineering; Lighting; Heating; Weapons; Blasting -&gt; Storing Or Distributing Gases Or Liquids -&gt; Pipe-Line Systems; Pipe-Lines -&gt; Protection or supervision of installations -&gt; Preventing, monitoring, or locating loss; G01D 21/00: Physics -&gt; Measuring; Testing -&gt; Measuring Not Specially Adapted For A Specific Variable; Arrangements For Measuring Two Or More Variables Not Covered By A Single Other Subclass; Tariff Metering Apparatus; Transferring Or Transducing Arrangements Not Specially Adapted For A Specific Variable; Measuring Or Testing Not Otherwise Provided For -&gt; Measuring or testing not otherwise provided for; G01F 1/07: Physics -&gt; Measuring; Testing -&gt; Measuring Volume, Volume Flow, Mass Flow, Or Liquid Level; Metering By Volume -&gt; Measuring the volume flow or mass flow of fluid or fluent solid material wherein the fluid passes through the meter in a continuous flow -&gt; by using mechanical effects -&gt; using rotating vanes with tangential admission -&gt; with mechanical coupling to the indicating device; G01F 1/50: Physics -&gt; Measuring; Testing -&gt; Measuring Volume, Volume Flow, Mass Flow, Or Liquid Level; Metering By Volume -&gt; Measuring the volume flow or mass flow of fluid or fluent solid material wherein the fluid passes through the meter in a continuous flow -&gt; by using mechanical effects -&gt; by measuring pressure or differential pressure -&gt; Correcting or compensating means; G01F 1/78: Physics -&gt; Measuring; Testing -&gt; Measuring Volume, Volume Flow, Mass Flow, Or Liquid Level; Metering By Volume -&gt; Measuring the volume flow or mass flow of fluid or fluent solid material wherein the fluid passes through the meter in a continuous flow -&gt; Devices for measuring mass flow of a fluid or a fluent solid material -&gt; Direct mass flowmeters; G01F 15/06: Physics -&gt; Measuring; Testing -&gt; Measuring Volume, Volume Flow, Mass Flow, Or Liquid Level; Metering By Volume -&gt; Details of, or accessories for, apparatus of groups G01F0001000000-G01F0013000000 insofar as such details or appliances are not adapted to particular types of such apparatus -&gt; Indicating or recording devices, e.g. for remote indication; G01F 23/18: Physics -&gt; Measuring; Testing -&gt; Measuring Volume, Volume Flow, Mass Flow, Or Liquid Level; Metering By Volume -&gt; Indicating or measuring liquid level, or level of fluent solid material, e.g. indicating in terms of volume, indicating by means of an alarm -&gt; by measurement of pressure -&gt; Indicating, recording, or alarm devices actuated electrically; G01M 3/00: Physics -&gt; Measuring; Testing -&gt; Testing Static Or Dynamic Balance Of Machines Or Structures; Testing Of Structures Or Apparatus, Not Otherwise Provided For -&gt; Investigating fluid tightness of structures; G06Q 50/06: Physics -&gt; Computing; Calculating; Counting -&gt; Data Processing Systems Or Methods, Specially Adapted For Administrative, Commercial, Financial, Managerial, Supervisory Or Forecasting Purposes; Systems Or Methods Specially Adapted For Administrative, Commercial, Financial, Managerial, Supervisory Or Forecasting Purposes, Not Otherwise Provided For -&gt; Systems or methods specially adapted for a specific business sector, e.g. utilities or tourism -&gt; Electricity, gas or water supply; G06Q 50/22: Physics -&gt; Computing; Calculating; Counting -&gt; Data Processing Systems Or Methods, Specially Adapted For Administrative, Commercial, Financial, Managerial, Supervisory Or Forecasting Purposes; Systems Or Methods Specially Adapted For Administrative, Commercial, Financial, Managerial, Supervisory Or Forecasting Purposes, Not Otherwise Provided For -&gt; Systems or methods specially adapted for a specific business sector, e.g. utilities or tourism -&gt; Services -&gt; Health care, e.g. hospitals; Social work; H04L 12/26: Electricity -&gt; Electric Communication Technique -&gt; Transmission Of Digital Information, E.G. Telegraphic Communication -&gt; Data switching networks -&gt; Details -&gt; Monitoring arrangements; Testing arrangements</t>
  </si>
  <si>
    <t>PRO DELPHUS SIMULADORES CIRURGICOS LTDA</t>
  </si>
  <si>
    <t>4618499 - Outros representantes comerciais e agentes do comércio especializado em produtos não especificados anteriormente; 4664800 - Comércio atacadista de máquinas, aparelhos e equipamentos para uso odonto-médico-hospitalar; partes e peças; 7490199 - Outras atividades profissionais, científicas e técnicas não especificadas anteriormente; 7739099 - Aluguel de outras máquinas e equipamentos comerciais e industriais não especificados anteriormente, sem operador; 8599604 - Treinamento em desenvolvimento profissional e gerencial</t>
  </si>
  <si>
    <t>OLINDA</t>
  </si>
  <si>
    <t>OXIPRANA INDUSTRIA QUIMICA LTDA</t>
  </si>
  <si>
    <t>2011800 - Fabricação de cloro e álcalis</t>
  </si>
  <si>
    <t>2019399 - Fabricação de outros produtos químicos inorgânicos não especificados anteriormente; 2052500 - Fabricação de desinfestantes domissanitários; 2061400 - Fabricação de sabões e detergentes sintéticos; 2062200 - Fabricação de produtos de limpeza e polimento; 2071100 - Fabricação de tintas, vernizes, esmaltes e lacas</t>
  </si>
  <si>
    <t>2052500 - Fabricação de desinfestantes domissanitários; 2061400 - Fabricação de sabões e detergentes sintéticos</t>
  </si>
  <si>
    <t>JABOATAO DOS GUARARAPES</t>
  </si>
  <si>
    <t>B24B 37/02</t>
  </si>
  <si>
    <t>B24B 37/02: Performing Operations; Transporting -&gt; Grinding; Polishing -&gt; Machines, Devices, Or Processes For Grinding Or Polishing; Dressing Or Conditioning Of Abrading Surfaces; Feeding Of Grinding, Polishing, Or Lapping Agents -&gt; Lapping machines or devices; Accessories -&gt; designed for working surfaces of revolution</t>
  </si>
  <si>
    <t>EUROPA MEDICO SERVICE LTDA</t>
  </si>
  <si>
    <t>3319800 - Manutenção e reparação de equipamentos e produtos não especificados anteriormente; 4664800 - Comércio atacadista de máquinas, aparelhos e equipamentos para uso odonto-médico-hospitalar; partes e peças</t>
  </si>
  <si>
    <t>A61D 99/00;G01B 5/06</t>
  </si>
  <si>
    <t>A61D 99/00: Human Necessities -&gt; Medical Or Veterinary Science; Hygiene -&gt; Veterinary Instruments, Implements, Tools, Or Methods -&gt; Subject matter not provided for in other groups of this subclass; G01B 5/06: Physics -&gt; Measuring; Testing -&gt; Measuring Length, Thickness Or Similar Linear Dimensions; Measuring Angles; Measuring Areas; Measuring Irregularities Of Surfaces Or Contours -&gt; Measuring arrangements characterised by the use of mechanical means -&gt; for measuring length, width, or thickness -&gt; for measuring thickness</t>
  </si>
  <si>
    <t>PR</t>
  </si>
  <si>
    <t>CARVALHO &amp; CARVALHO ENGENHARIA LTDA</t>
  </si>
  <si>
    <t>3321000 - Instalação de máquinas e equipamentos industriais; 4642702 - Comércio atacadista de roupas e acessórios para uso profissional e de segurança do trabalho; 4789099 - Comércio varejista de outros produtos não especificados anteriormente; 7112000 - Serviços de engenharia; 7119704 - Serviços de perícia técnica relacionados à segurança do trabalho; 8129000 - Atividades de limpeza não especificadas anteriormente; 8599604 - Treinamento em desenvolvimento profissional e gerencial; 8599699 - Outras atividades de ensino não especificadas anteriormente</t>
  </si>
  <si>
    <t>CURITIBA</t>
  </si>
  <si>
    <t>F16F 7/12;A62B 35/04;E04G 21/32;A62B 1/00</t>
  </si>
  <si>
    <t>A62B 1/00: Human Necessities -&gt; Life-Saving; Fire-Fighting -&gt; Devices, Apparatus Or Methods For Life-Saving -&gt; Devices for lowering persons from buildings or the like; A62B 35/04: Human Necessities -&gt; Life-Saving; Fire-Fighting -&gt; Devices, Apparatus Or Methods For Life-Saving -&gt; Safety belts or body harnesses; Similar equipment for limiting displacement of the human body, especially in case of sudden changes of motion -&gt; incorporating energy absorbing means; E04G 21/32: Fixed Constructions -&gt; Building -&gt; Scaffolding; Forms; Shuttering; Building Implements Or Other Building Aids, Or Their Use; Handling Building Materials On The Site; Repairing, Breaking-Up Or Other Work On Existing Buildings -&gt; Preparing, conveying, or working-up building materials or building elements &lt;u&gt;in situ&lt;/u&gt;; Other devices or measures for constructional work -&gt; Safety or protective measures for persons during the construction of buildings; F16F 7/12: Mechanical Engineering; Lighting; Heating; Weapons; Blasting -&gt; Engineering Elements Or Units; General Measures For Producing And Maintaining Effective Functioning Of Machines Or Installations; Thermal Insulation In General -&gt; Springs; Shock-Absorbers; Means For Damping Vibration -&gt; Vibration-dampers; Shock-absorbers -&gt; using plastic deformation of members</t>
  </si>
  <si>
    <t>INFINITY - INDUSTRIA DE METAIS LTDA</t>
  </si>
  <si>
    <t>2593400 - Fabricação de artigos de metal para uso doméstico e pessoal</t>
  </si>
  <si>
    <t>2599301 - Serviços de confecção de armações metálicas para a construção</t>
  </si>
  <si>
    <t>PEABIRU</t>
  </si>
  <si>
    <t>A61H 33/00;A47K 3/022</t>
  </si>
  <si>
    <t>A47K 3/022: Human Necessities -&gt; Furniture; Domestic Articles Or Appliances; Coffee Mills; Spice Mills; Suction Cleaners In General -&gt; Sanitary Equipment Not Otherwise Provided For; Toilet Accessories -&gt; Baths; Showers; Appurtenances therefor -&gt; Baths -&gt; specially adapted for particular use, e.g. for washing the feet, for bathing in sitting position; A61H 33/00: Human Necessities -&gt; Medical Or Veterinary Science; Hygiene -&gt; Physical Therapy Apparatus, E.G. Devices For Locating Or Stimulating Reflex Points In The Body; Artificial Respiration; Massage; Bathing Devices For Special Therapeutic Or Hygienic Purposes Or Specific Parts Of The Body -&gt; Bathing devices for special therapeutic or hygienic purposes</t>
  </si>
  <si>
    <t>DINAMO EXPRESS INDUSTRIA E COMERCIO LTDA</t>
  </si>
  <si>
    <t>1412601 - Confecção de peças do vestuário, exceto roupas íntimas e as confeccionadas sob medida; 2229302 - Fabricação de artefatos de material plástico para usos industriais; 3250701 - Fabricação de instrumentos não eletrônicos e utensílios para uso médico, cirúrgico, odontológico e de laboratório; 3250702 - Fabricação de mobiliário para uso médico, cirúrgico, odontológico e de laboratório; 3314799 - Manutenção e reparação de outras máquinas e equipamentos para usos industriais não especificados anteriormente; 4322302 - Instalação e manutenção de sistemas centrais de ar condicionado, de ventilação e refrigeração; 4329103 - Instalação, manutenção e reparação de elevadores, escadas e esteiras rolantes; 4643502 - Comércio atacadista de bolsas, malas e artigos de viagem; 4645103 - Comércio atacadista de produtos odontológicos; 4763601 - Comércio varejista de brinquedos e artigos recreativos</t>
  </si>
  <si>
    <t>COLOMBO</t>
  </si>
  <si>
    <t>A61C 1/00;A61G 15/14;A61C 13/15</t>
  </si>
  <si>
    <t>A61C 1/00: Human Necessities -&gt; Medical Or Veterinary Science; Hygiene -&gt; Dentistry; Apparatus Or Methods For Oral Or Dental Hygiene -&gt; Dental machines for boring or cutting; A61C 13/15: Human Necessities -&gt; Medical Or Veterinary Science; Hygiene -&gt; Dentistry; Apparatus Or Methods For Oral Or Dental Hygiene -&gt; Dental prostheses; Making same -&gt; Curing devices for plastics prostheses -&gt; for curing by the action of light; A61G 15/14: Human Necessities -&gt; Medical Or Veterinary Science; Hygiene -&gt; Transport, Personal Conveyances, Or Accommodation Specially Adapted For Patients Or Disabled Persons; Operating Tables Or Chairs; Chairs For Dentistry; Funeral Devices -&gt; Operating chairs; Dental chairs; Accessories specially adapted therefor, e.g. work stands -&gt; Dental work stands; Accessories therefor</t>
  </si>
  <si>
    <t>GIACOMINI COMPONENTES PLASTICOS LTDA</t>
  </si>
  <si>
    <t>LONDRINA</t>
  </si>
  <si>
    <t>OUTROS/acessórios para segurança pessoal e profissional</t>
  </si>
  <si>
    <t>B65D 67/02</t>
  </si>
  <si>
    <t>B65D 67/02: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Kinds or types of packaging elements not otherwise provided for -&gt; Clips or clamps for holding articles together for convenience of storage or transport</t>
  </si>
  <si>
    <t>BIODINAMICA QUIMICA E FARMACEUTICA LTDA</t>
  </si>
  <si>
    <t>IBIPORA</t>
  </si>
  <si>
    <t>BIODIVERSITE DO BRASIL DISTRIBUIDORA DE INSUMOS COSMETICOS E FARMACEUTICOS LTDA</t>
  </si>
  <si>
    <t>4646001 - Comércio atacadista de cosméticos e produtos de perfumaria; 7210000 - Pesquisa e desenvolvimento experimental em ciências físicas e naturais</t>
  </si>
  <si>
    <t>A61Q 1/00;A61Q 19/00</t>
  </si>
  <si>
    <t>A61Q 1/00: Human Necessities -&gt; Medical Or Veterinary Science; Hygiene -&gt; Specific Use Of Cosmetics Or Similar Toilet Preparations -&gt; Make-up preparations; Body powders; Preparations for removing make-up; A61Q 19/00: Human Necessities -&gt; Medical Or Veterinary Science; Hygiene -&gt; Specific Use Of Cosmetics Or Similar Toilet Preparations -&gt; Preparations for care of the skin</t>
  </si>
  <si>
    <t>MULTQUIMICA PRODUTOS QUIMICOS LTDA</t>
  </si>
  <si>
    <t>2062200 - Fabricação de produtos de limpeza e polimento</t>
  </si>
  <si>
    <t>2061400 - Fabricação de sabões e detergentes sintéticos; 4649409 - Comércio atacadista de produtos de higiene, limpeza e conservação domiciliar, com atividade de fracionamento e acondicionamento associada; 4930203 - Transporte rodoviário de produtos perigosos</t>
  </si>
  <si>
    <t>A47K 5/12</t>
  </si>
  <si>
    <t>A47K 5/12: Human Necessities -&gt; Furniture; Domestic Articles Or Appliances; Coffee Mills; Spice Mills; Suction Cleaners In General -&gt; Sanitary Equipment Not Otherwise Provided For; Toilet Accessories -&gt; Holders or dispensers for soap, toothpaste, or the like -&gt; Dispensers for soap -&gt; for liquid or pasty soap</t>
  </si>
  <si>
    <t>VISIUM BIOSSEGURANCA LTDA</t>
  </si>
  <si>
    <t>2229301 - Fabricação de artefatos de material plástico para uso pessoal e doméstico</t>
  </si>
  <si>
    <t>CAMPO MOURAO</t>
  </si>
  <si>
    <t>A47K 10/48; A47K 10/48;A61L 2/238; A61L 2/238;A61L 2/22;A61L 101/02</t>
  </si>
  <si>
    <t>A47K 10/48: Human Necessities -&gt; Furniture; Domestic Articles Or Appliances; Coffee Mills; Spice Mills; Suction Cleaners In General -&gt; Sanitary Equipment Not Otherwise Provided For; Toilet Accessories -&gt; Body-drying implements; Toilet paper; Holders therefor -&gt; Drying by means of hot air; A61L 101/02: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Chemical composition of materials used in disinfecting, sterilising or deodorising -&gt; Inorganic materials; A61L 2/22: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Methods or apparatus for disinfecting or sterilising materials or objects other than foodstuffs or contact lenses; Accessories therefor -&gt; using chemical substances -&gt; Phase substances, e.g. smokes, aerosols; A61L 2/238: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Methods or apparatus for disinfecting or sterilising materials or objects other than foodstuffs or contact lenses; Accessories therefor -&gt; using chemical substances -&gt; Solid substances, e.g. granules, powders, blocks, tablets -&gt; Metals or alloys, e.g. oligodynamic metals</t>
  </si>
  <si>
    <t>EVOLUTEC IND. E COM. DE ELETRONICOS LTDA</t>
  </si>
  <si>
    <t>2610800 - Fabricação de componentes eletrônicos; 2622100 - Fabricação de periféricos para equipamentos de informática; 3250701 - Fabricação de instrumentos não eletrônicos e utensílios para uso médico, cirúrgico, odontológico e de laboratório; 3321000 - Instalação de máquinas e equipamentos industriais</t>
  </si>
  <si>
    <t>A01M 7/00;A01M 11/00</t>
  </si>
  <si>
    <t>A01M 11/00: Human Necessities -&gt; Agriculture; Forestry; Animal Husbandry; Hunting; Trapping; Fishing -&gt; Catching, Trapping Or Scaring Of Animals; Apparatus For The Destruction Of Noxious Animals Or Noxious Plants -&gt; Special adaptations or arrangements of combined liquid- and powder-spraying apparatus for purposes covered by this subclass; A01M 7/00: Human Necessities -&gt; Agriculture; Forestry; Animal Husbandry; Hunting; Trapping; Fishing -&gt; Catching, Trapping Or Scaring Of Animals; Apparatus For The Destruction Of Noxious Animals Or Noxious Plants -&gt; Special adaptations or arrangements of liquid-spraying apparatus for purposes covered by this subclass</t>
  </si>
  <si>
    <t>BM4 - BRASIL MATERIAIS E INSTRUMENTAIS LTDA.</t>
  </si>
  <si>
    <t>2063100 - Fabricação de cosméticos, produtos de perfumaria e de higiene pessoal; 3250701 - Fabricação de instrumentos não eletrônicos e utensílios para uso médico, cirúrgico, odontológico e de laboratório</t>
  </si>
  <si>
    <t>MARINGA</t>
  </si>
  <si>
    <t>A61K 6/00;A61Q 11/02</t>
  </si>
  <si>
    <t>A61K 6/00: Human Necessities -&gt; Medical Or Veterinary Science; Hygiene -&gt; Preparations For Medical, Dental, Or Toilet Purposes -&gt; Preparations for dentistry; A61Q 11/02: Human Necessities -&gt; Medical Or Veterinary Science; Hygiene -&gt; Specific Use Of Cosmetics Or Similar Toilet Preparations -&gt; Preparations for care of the teeth, of the oral cavity or of dentures, e.g. dentifrices or toothpastes; Mouth rinses -&gt; Preparations for deodorising, bleaching or disinfecting dentures</t>
  </si>
  <si>
    <t>PROLIFE PRODUTOS ORTOPEDICOS LTDA</t>
  </si>
  <si>
    <t>3092000 - Fabricação de bicicletas e triciclos não motorizados, peças e acessórios; 4619200 - Representantes comerciais e agentes do comércio de mercadorias em geral não especializado</t>
  </si>
  <si>
    <t>SARANDI</t>
  </si>
  <si>
    <t>A61G 5/10</t>
  </si>
  <si>
    <t>A61G 5/10: Human Necessities -&gt; Medical Or Veterinary Science; Hygiene -&gt; Transport, Personal Conveyances, Or Accommodation Specially Adapted For Patients Or Disabled Persons; Operating Tables Or Chairs; Chairs For Dentistry; Funeral Devices -&gt; Chairs or personal conveyances specially adapted for patients or disabled persons, e.g. wheelchairs -&gt; Parts, details or accessories</t>
  </si>
  <si>
    <t>GELT - TECNOLOGIA E SISTEMAS LTDA</t>
  </si>
  <si>
    <t>6209100 - Suporte técnico, manutenção e outros serviços em tecnologia da informação</t>
  </si>
  <si>
    <t>6203100 - Desenvolvimento e licenciamento de programas de computador não customizáveis; 6204000 - Consultoria em tecnologia da informação; 6311900 - Tratamento de dados, provedores de serviços de aplicação e serviços de hospedagem na Internet</t>
  </si>
  <si>
    <t>A61B 5/0205;G08C 19/00; A61B 5/024;G01S 5/00; A61B 5/0452;A61B 5/0476;A61B 5/1455;A61B 5/022;G06F 19/00;G01S 19/01; G06F 19/00;G08C 19/02</t>
  </si>
  <si>
    <t>A61B 5/0205: Human Necessities -&gt; Medical Or Veterinary Science; Hygiene -&gt; Diagnosis; Surgery; Identification -&gt; Measuring for diagnostic purposes; Identification of persons -&gt; Measuring pulse, heart rate, blood pressure or blood flow; Combined pulse/heart-rate/blood pressure determination; Evaluating a cardiovascular condition not otherwise provided for, e.g. using combinations of techniques provided for in this group with electrocardiography; Heart catheters for measuring blood pressure -&gt; Simultaneously evaluating both cardiovascular conditions and different types of body conditions, e.g. heart and respiratory condition; A61B 5/022: Human Necessities -&gt; Medical Or Veterinary Science; Hygiene -&gt; Diagnosis; Surgery; Identification -&gt; Measuring for diagnostic purposes; Identification of persons -&gt; Measuring pulse, heart rate, blood pressure or blood flow; Combined pulse/heart-rate/blood pressure determination; Evaluating a cardiovascular condition not otherwise provided for, e.g. using combinations of techniques provided for in this group with electrocardiography; Heart catheters for measuring blood pressure -&gt; Measuring pressure in heart or blood vessels -&gt; by applying pressure to close blood vessels, e.g. against the skin; Ophthaldynamometers; A61B 5/024: Human Necessities -&gt; Medical Or Veterinary Science; Hygiene -&gt; Diagnosis; Surgery; Identification -&gt; Measuring for diagnostic purposes; Identification of persons -&gt; Measuring pulse, heart rate, blood pressure or blood flow; Combined pulse/heart-rate/blood pressure determination; Evaluating a cardiovascular condition not otherwise provided for, e.g. using combinations of techniques provided for in this group with electrocardiography; Heart catheters for measuring blood pressure -&gt; Measuring pulse rate or heart rate; A61B 5/0452: Human Necessities -&gt; Medical Or Veterinary Science; Hygiene -&gt; Diagnosis; Surgery; Identification -&gt; Measuring for diagnostic purposes; Identification of persons -&gt; Measuring bioelectric signals of the body or parts thereof -&gt; Electrocardiography, i.e. ECG -&gt; Detecting specific parameters of the electrocardiograph cycle; A61B 5/0476: Human Necessities -&gt; Medical Or Veterinary Science; Hygiene -&gt; Diagnosis; Surgery; Identification -&gt; Measuring for diagnostic purposes; Identification of persons -&gt; Measuring bioelectric signals of the body or parts thereof -&gt; Electroencephalography; A61B 5/1455: Human Necessities -&gt; Medical Or Veterinary Science; Hygiene -&gt; Diagnosis; Surgery; Identification -&gt; Measuring for diagnostic purposes; Identification of persons -&gt; Measuring characteristics of blood &lt;u&gt;in vivo&lt;/u&gt;, e.g. gas concentration, pH-value -&gt; using optical sensors, e.g. spectral photometrical oximeters; G01S 19/01: Physics -&gt; Measuring; Testing -&gt; Radio Direction-Finding; Radio Navigation; Determining Distance Or Velocity By Use Of Radio Waves; Locating Or Presence-Detecting By Use Of The Reflection Or Reradiation Of Radio Waves; Analogous Arrangements Using Other Waves -&gt; Satellite radio beacon positioning systems; Determining position, velocity or attitude using signals transmitted by such systems -&gt; Satellite radio beacon positioning systems transmitting time-stamped messages, e.g. GPS [Global Positioning System], GLONASS [Global Orbiting Navigation Satellite System] or GALILEO; G01S 5/00: Physics -&gt; Measuring; Testing -&gt; Radio Direction-Finding; Radio Navigation; Determining Distance Or Velocity By Use Of Radio Waves; Locating Or Presence-Detecting By Use Of The Reflection Or Reradiation Of Radio Waves; Analogous Arrangements Using Other Waves -&gt; Position-fixing by co-ordinating two or more direction or position-line determinations; Position-fixing by co-ordinating two or more distance determinations; G06F 19/00: Physics -&gt; Computing; Calculating; Counting -&gt; Electric Digital Data Processing -&gt; Digital computing or data processing equipment or methods, specially adapted for specific applications; G08C 19/00: Physics -&gt; Signalling -&gt; Transmission Systems For Measured Values, Control Or Similar Signals -&gt; Electric signal transmission systems; G08C 19/02: Physics -&gt; Signalling -&gt; Transmission Systems For Measured Values, Control Or Similar Signals -&gt; Electric signal transmission systems -&gt; in which the signal transmitted is magnitude of current or voltage</t>
  </si>
  <si>
    <t>TRIMAQ EQUIPAMENTOS E SERVICOS LTDA</t>
  </si>
  <si>
    <t>2862300 - Fabricação de máquinas e equipamentos para as indústrias de alimentos, bebidas e fumo, peças e acessórios</t>
  </si>
  <si>
    <t>3314719 - Manutenção e reparação de máquinas e equipamentos para as indústrias de alimentos, bebidas e fumo; 4663000 - Comércio atacadista de máquinas e equipamentos para uso industrial; partes e peças</t>
  </si>
  <si>
    <t>DOIS VIZINHOS</t>
  </si>
  <si>
    <t>A61M 11/04; B65B 11/04;B65G 17/24;B63H 23/00; B65G 57/03; B65G 57/11;B65G 57/112;B65G 57/03; B65G 61/00;B65G 60/00;B65G 47/52</t>
  </si>
  <si>
    <t>A61M 11/04: Human Necessities -&gt; Medical Or Veterinary Science; Hygiene -&gt; Devices For Introducing Media Into, Or Onto, The Body; Devices For Transducing Body Media Or For Taking Media From The Body; Devices For Producing Or Ending Sleep Or Stupor -&gt; Sprayers or atomisers specially adapted for therapeutic purposes -&gt; operated by the vapour pressure of the liquid to be sprayed or atomised; B63H 23/00: Performing Operations; Transporting -&gt; Ships Or Other Waterborne Vessels; Related Equipment -&gt; Marine Propulsion Or Steering -&gt; Transmitting power from propulsion power plant to propulsive elements; B65B 11/04: Performing Operations; Transporting -&gt; Conveying; Packing; Storing; Handling Thin Or Filamentary Material -&gt; Machines, Apparatus Or Devices For, Or Methods Of, Packaging Articles Or Materials; Unpacking -&gt; Wrapping, e.g. partially or wholly enclosing, articles or quantities of material, in strips, sheets or blanks, of flexible material -&gt; Wrapping articles or quantities of material, without changing their position during the wrapping operation, e.g. in moulds with hinged folders -&gt; the articles being rotated; B65G 17/24: Performing Operations; Transporting -&gt; Conveying; Packing; Storing; Handling Thin Or Filamentary Material -&gt; Transport Or Storage Devices, E.G. Conveyors For Loading Or Tipping, Shop Conveyor Systems Or Pneumatic Tube Conveyors -&gt; Conveyors having an endless traction element, e.g. a chain, transmitting movement to a continuous or substantially-continuous load-carrying surface or to a series of individual load-carriers; Endless-chain conveyors in which the chains form the load-carrying surface -&gt; comprising a series of rollers which are moved over a supporting surface by the traction element to effect conveyance of loads or load-carriers; B65G 47/52: Performing Operations; Transporting -&gt; Conveying; Packing; Storing; Handling Thin Or Filamentary Material -&gt; Transport Or Storage Devices, E.G. Conveyors For Loading Or Tipping, Shop Conveyor Systems Or Pneumatic Tube Conveyors -&gt; Article or material-handling devices associated with conveyors; Methods employing such devices -&gt; Devices for transferring articles or materials between conveyors, i.e. discharging or feeding devices; B65G 57/03: Performing Operations; Transporting -&gt; Conveying; Packing; Storing; Handling Thin Or Filamentary Material -&gt; Transport Or Storage Devices, E.G. Conveyors For Loading Or Tipping, Shop Conveyor Systems Or Pneumatic Tube Conveyors -&gt; Stacking of articles -&gt; by adding to the top of the stack -&gt; from above; B65G 57/112: Performing Operations; Transporting -&gt; Conveying; Packing; Storing; Handling Thin Or Filamentary Material -&gt; Transport Or Storage Devices, E.G. Conveyors For Loading Or Tipping, Shop Conveyor Systems Or Pneumatic Tube Conveyors -&gt; Stacking of articles -&gt; by adding to the top of the stack -&gt; the articles being stacked by direct action of the feeding conveyor -&gt; the conveyor being adjustable in height; B65G 57/11: Performing Operations; Transporting -&gt; Conveying; Packing; Storing; Handling Thin Or Filamentary Material -&gt; Transport Or Storage Devices, E.G. Conveyors For Loading Or Tipping, Shop Conveyor Systems Or Pneumatic Tube Conveyors -&gt; Stacking of articles -&gt; by adding to the top of the stack -&gt; the articles being stacked by direct action of the feeding conveyor; B65G 60/00: Performing Operations; Transporting -&gt; Conveying; Packing; Storing; Handling Thin Or Filamentary Material -&gt; Transport Or Storage Devices, E.G. Conveyors For Loading Or Tipping, Shop Conveyor Systems Or Pneumatic Tube Conveyors -&gt; Simultaneously or alternatively stacking and de-stacking of articles; B65G 61/00: Performing Operations; Transporting -&gt; Conveying; Packing; Storing; Handling Thin Or Filamentary Material -&gt; Transport Or Storage Devices, E.G. Conveyors For Loading Or Tipping, Shop Conveyor Systems Or Pneumatic Tube Conveyors -&gt; Use of pick-up or transfer devices or of manipulators for stacking or de-stacking articles not otherwise provided for</t>
  </si>
  <si>
    <t>BIOFRAGANE PRODUTOS QUIMICOS LTDA</t>
  </si>
  <si>
    <t>2093200 - Fabricação de aditivos de uso industrial</t>
  </si>
  <si>
    <t>2029100 - Fabricação de produtos químicos orgânicos não especificados anteriormente; 2091600 - Fabricação de adesivos e selantes</t>
  </si>
  <si>
    <t>PONTA GROSSA</t>
  </si>
  <si>
    <t>OUTROS/produtos químicos orgânicos</t>
  </si>
  <si>
    <t>C09D 7/00</t>
  </si>
  <si>
    <t>C09D 7/00: Chemistry; Metallurgy -&gt; Dyes; Paints; Polishes; Natural Resins; Adhesives; Compositions Not Otherwise Provided For; Applications Of Materials Not Otherwise Provided For -&gt; Coating Compositions, E.G. Paints, Varnishes Or Lacquers; Filling Pastes; Chemical Paint Or Ink Removers; Inks; Correcting Fluids; Woodstains; Pastes Or Solids For Colouring Or Printing; Use Of Materials Therefor -&gt; Features of coating compositions, not provided for in group C09D0005000000</t>
  </si>
  <si>
    <t>LCMAX INDUSTRIA E COMERCIO EIRELI</t>
  </si>
  <si>
    <t>2229302 - Fabricação de artefatos de material plástico para usos industriais; 2229399 - Fabricação de artefatos de material plástico para outros usos não especificados anteriormente; 2539001 - Serviços de usinagem, torneiria e solda; 4759899 - Comércio varejista de outros artigos de uso doméstico não especificados anteriormente</t>
  </si>
  <si>
    <t>B65F 1/14; F16F 15/12;A61G 7/05</t>
  </si>
  <si>
    <t>A61G 7/05: Human Necessities -&gt; Medical Or Veterinary Science; Hygiene -&gt; Transport, Personal Conveyances, Or Accommodation Specially Adapted For Patients Or Disabled Persons; Operating Tables Or Chairs; Chairs For Dentistry; Funeral Devices -&gt; Beds specially adapted for nursing; Devices for lifting patients or disabled persons -&gt; Parts, details or accessories of beds; B65F 1/14: Performing Operations; Transporting -&gt; Conveying; Packing; Storing; Handling Thin Or Filamentary Material -&gt; Gathering Or Removal Of Domestic Or Like Refuse -&gt; Refuse receptacles -&gt; Other constructional features; F16F 15/12: Mechanical Engineering; Lighting; Heating; Weapons; Blasting -&gt; Engineering Elements Or Units; General Measures For Producing And Maintaining Effective Functioning Of Machines Or Installations; Thermal Insulation In General -&gt; Springs; Shock-Absorbers; Means For Damping Vibration -&gt; Suppression of vibrations in systems; Means or arrangements for avoiding or reducing out-of-balance forces, e.g. due to motion -&gt; Suppression of vibrations in rotating systems by making use of members moving with the system -&gt; using elastic members or friction-damping members, e.g. between a rotating shaft and a gyratory mass mounted thereon</t>
  </si>
  <si>
    <t>ECOLVET - LABORATORIO DE ANALISES VETERINARIAS, AMBIENTAIS E ALIMENTOS LTDA</t>
  </si>
  <si>
    <t>7500100 - Atividades veterinárias</t>
  </si>
  <si>
    <t>7120100 - Testes e análises técnicas</t>
  </si>
  <si>
    <t>A61K 39/112;A61P 31/04;C12N 15/31;C12R 1/42; G01N 33/538;G01N 33/558;G01N 33/569;C07K 16/12</t>
  </si>
  <si>
    <t>A61K 39/112: Human Necessities -&gt; Medical Or Veterinary Science; Hygiene -&gt; Preparations For Medical, Dental, Or Toilet Purposes -&gt; Medicinal preparations containing antigens or antibodies -&gt; Bacterial antigens -&gt; Salmonella; Shigella; A61P 31/04: Human Necessities -&gt; Medical Or Veterinary Science; Hygiene -&gt; Specific Therapeutic Activity Of Chemical Compounds Or Medicinal Preparations -&gt; Antiinfectives, i.e. antibiotics, antiseptics, chemotherapeutics -&gt; Antibacterial agents; C07K 16/12: Chemistry; Metallurgy -&gt; Organic Chemistry -&gt; Peptides -&gt; Immunoglobulins, e.g. monoclonal or polyclonal antibodies -&gt; against material from bacteria; C12N 15/31: Chemistry; Metallurgy -&gt; Biochemistry; Beer; Spirits; Wine; Vinegar; Microbiology; Enzymology; Mutation Or Genetic Engineering -&gt; Micro-Organisms Or Enzymes; Compositions Thereof; Propagating, Preserving, Or Maintaining Micro-Organisms; Mutation Or Genetic Engineering; Culture Media -&gt; Mutation or genetic engineering; DNA or RNA concerning genetic engineering, vectors, e.g. plasmids, or their isolation, preparation or purification; Use of hosts therefor -&gt; Recombinant DNA-technology -&gt; DNA or RNA fragments; Modified forms thereof -&gt; Genes encoding microbial proteins, e.g. enterotoxins; C12R 1/42: Chemistry; Metallurgy -&gt; Biochemistry; Beer; Spirits; Wine; Vinegar; Microbiology; Enzymology; Mutation Or Genetic Engineering -&gt; Indexing Scheme Associated With Subclasses C12c-C12q, Relating To Micro-Organisms -&gt; Micro-organisms -&gt; Bacteria or actinomycetales -&gt; Salmonella; G01N 33/538: Physics -&gt; Measuring; Testing -&gt; Investigating Or Analysing Materials By Determining Their Chemical Or Physical Properties -&gt; Investigating or analysing materials by specific methods not covered by groups G01N0001000000-G01N0031000000 -&gt; Biological material, e.g. blood, urine; Haemocytometers -&gt; Chemical analysis of biological material, e.g. blood, urine; Testing involving biospecific ligand binding methods; Immunological testing -&gt; Immunoassay; Biospecific binding assay; Materials therefor -&gt; with immune complex formed in liquid phase -&gt; with separation of immune complex from unbound antigen or antibody -&gt; by sorbent column, particles or resin strip; G01N 33/558: Physics -&gt; Measuring; Testing -&gt; Investigating Or Analysing Materials By Determining Their Chemical Or Physical Properties -&gt; Investigating or analysing materials by specific methods not covered by groups G01N0001000000-G01N0031000000 -&gt; Biological material, e.g. blood, urine; Haemocytometers -&gt; Chemical analysis of biological material, e.g. blood, urine; Testing involving biospecific ligand binding methods; Immunological testing -&gt; Immunoassay; Biospecific binding assay; Materials therefor -&gt; using diffusion or migration of antigen or antibody; G01N 33/569: Physics -&gt; Measuring; Testing -&gt; Investigating Or Analysing Materials By Determining Their Chemical Or Physical Properties -&gt; Investigating or analysing materials by specific methods not covered by groups G01N0001000000-G01N0031000000 -&gt; Biological material, e.g. blood, urine; Haemocytometers -&gt; Chemical analysis of biological material, e.g. blood, urine; Testing involving biospecific ligand binding methods; Immunological testing -&gt; Immunoassay; Biospecific binding assay; Materials therefor -&gt; for micro-organisms, e.g. protozoa, bacteria, viruses</t>
  </si>
  <si>
    <t>DEO COLONIA DESODORANTE SENECHAL LTDA</t>
  </si>
  <si>
    <t>B65D 83/14;B65D 47/06; B67C 3/00</t>
  </si>
  <si>
    <t>B65D 47/06: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Closures with filling and discharging, or with discharging, devices -&gt; Closures with discharging devices other than pumps -&gt; with pouring spouts or tubes; with discharge nozzles or passages; B65D 83/14: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Containers or packages with special means for dispensing contents -&gt; for delivery of liquid or semi-liquid contents by internal gaseous pressure, i.e. aerosol containers; B67C 3/00: Performing Operations; Transporting -&gt; Opening Or Closing Bottles, Jars Or Similar Containers; Liquid Handling -&gt; Filling With Liquids Or Semiliquids, Or Emptying, Of Bottles, Jars, Cans, Casks, Barrels, Or Similar Containers, Not Otherwise Provided For; Funnels -&gt; Bottling liquids or semiliquids; Filling jars or cans with liquids or semiliquids using bottling or like apparatus; Filling casks or barrels with liquids or semiliquids</t>
  </si>
  <si>
    <t>ADEVAL NEGRAO - FABRICACAO DE EQUIPAMENTOS E APARELHOS ELETRONICOS</t>
  </si>
  <si>
    <t>A61H 15/02;A61H 23/02; A61H 23/02</t>
  </si>
  <si>
    <t>A61H 15/02: Human Necessities -&gt; Medical Or Veterinary Science; Hygiene -&gt; Physical Therapy Apparatus, E.G. Devices For Locating Or Stimulating Reflex Points In The Body; Artificial Respiration; Massage; Bathing Devices For Special Therapeutic Or Hygienic Purposes Or Specific Parts Of The Body -&gt; Massage by means of rollers, balls, e.g. inflatable, chains, or roller chains -&gt; adapted for simultaneous treatment with light, heat, or drugs; A61H 23/02: Human Necessities -&gt; Medical Or Veterinary Science; Hygiene -&gt; Physical Therapy Apparatus, E.G. Devices For Locating Or Stimulating Reflex Points In The Body; Artificial Respiration; Massage; Bathing Devices For Special Therapeutic Or Hygienic Purposes Or Specific Parts Of The Body -&gt; Percussion or vibration massage, e.g. using supersonic vibration; Suction-vibration massage; Massage with moving diaphragms -&gt; with electric or magnetic drive</t>
  </si>
  <si>
    <t>REALGEM'S DO BRASIL INDUSTRIA DE COSMETICOS LTDA</t>
  </si>
  <si>
    <t>A61K 7/46; B65D 50/00</t>
  </si>
  <si>
    <t>A61K 7/46; B65D 50/00: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Closures with means for discouraging unauthorised opening or removal thereof, with or without indicating means, e.g. child-proof closures</t>
  </si>
  <si>
    <t>J.B. EQUIPAMENTOS LTDA</t>
  </si>
  <si>
    <t>4781400 - Comércio varejista de artigos do vestuário e acessórios</t>
  </si>
  <si>
    <t>2330302 - Fabricação de artefatos de cimento para uso na construção; 2790202 - Fabricação de equipamentos para sinalização e alarme; 3292202 - Fabricação de equipamentos e acessórios para segurança pessoal e profissional; 4742300 - Comércio varejista de material elétrico; 4744001 - Comércio varejista de ferragens e ferramentas; 4744003 - Comércio varejista de materiais hidráulicos; 4744005 - Comércio varejista de materiais de construção não especificados anteriormente; 4751201 - Comércio varejista especializado de equipamentos e suprimentos de informática; 4753900 - Comércio varejista especializado de eletrodomésticos e equipamentos de áudio e vídeo; 4754701 - Comércio varejista de móveis; 4755502 - Comercio varejista de artigos de armarinho; 4759899 - Comércio varejista de outros artigos de uso doméstico não especificados anteriormente; 4761003 - Comércio varejista de artigos de papelaria; 4772500 - Comércio varejista de cosméticos, produtos de perfumaria e de higiene pessoal; 4789099 - Comércio varejista de outros produtos não especificados anteriormente</t>
  </si>
  <si>
    <t>E01F 9/65;B60Q 7/00</t>
  </si>
  <si>
    <t>B60Q 7/00: Performing Operations; Transporting -&gt; Vehicles In General -&gt; Arrangement Of Signalling Or Lighting Devices, The Mounting Or Supporting Thereof Or Circuits Therefor, For Vehicles In General -&gt; Arrangement or adaptation of portable emergency signal devices on vehicles; E01F 9/65</t>
  </si>
  <si>
    <t>CARDIOPROTESE LTDA</t>
  </si>
  <si>
    <t>3250705 - Fabricação de materiais para medicina e odontologia; 8650099 - Atividades de profissionais da área de saúde não especificadas anteriormente</t>
  </si>
  <si>
    <t>A61L 27/36;A61F 2/02;A61F 2/24;A61L 27/00;A61L 27/34</t>
  </si>
  <si>
    <t>A61F 2/02: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Filters implantable into blood vessels; Prostheses, i.e. artificial substitutes or replacements for parts of the body; Appliances for connecting them with the body; Devices providing patency to, or preventing collapsing of, tubular structures of the body, e.g. stents -&gt; Prostheses implantable into the body; A61F 2/24: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Filters implantable into blood vessels; Prostheses, i.e. artificial substitutes or replacements for parts of the body; Appliances for connecting them with the body; Devices providing patency to, or preventing collapsing of, tubular structures of the body, e.g. stents -&gt; Prostheses implantable into the body -&gt; Heart valves; A61L 27/00: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Materials for prostheses or for coating prostheses; A61L 27/34: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Materials for prostheses or for coating prostheses -&gt; Materials for coating prostheses -&gt; Macromolecular materials; A61L 27/36: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Materials for prostheses or for coating prostheses -&gt; containing ingredients of undetermined constitution or reaction products thereof</t>
  </si>
  <si>
    <t>KOBRA INDUSTRIA E TECNOLOGIA LTDA</t>
  </si>
  <si>
    <t>2829199 - Fabricação de outras máquinas e equipamentos de uso geral não especificados anteriormente, peças e acessórios</t>
  </si>
  <si>
    <t>2833000 - Fabricação de máquinas e equipamentos para a agricultura e pecuária, peças e acessórios, exceto para irrigação</t>
  </si>
  <si>
    <t>A61L 27/16;A61L 27/56;A61L 31/18</t>
  </si>
  <si>
    <t>A61L 27/16: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Materials for prostheses or for coating prostheses -&gt; Macromolecular materials -&gt; obtained by reactions only involving carbon-to-carbon unsaturated bonds; A61L 27/56: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Materials for prostheses or for coating prostheses -&gt; Materials characterised by their function or physical properties -&gt; Porous or cellular materials; A61L 31/18: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Materials for other surgical articles -&gt; Materials characterised by their function or physical properties -&gt; Materials at least partially X-ray or laser opaque</t>
  </si>
  <si>
    <t>IPC BRASIL LTDA</t>
  </si>
  <si>
    <t>3103900 - Fabricação de móveis de outros materiais, exceto madeira e metal</t>
  </si>
  <si>
    <t>1351100 - Fabricação de artefatos têxteis para uso doméstico; 2091600 - Fabricação de adesivos e selantes; 3104700 - Fabricação de colchões; 4649404 - Comércio atacadista de móveis e artigos de colchoaria; 4773300 - Comércio varejista de artigos médicos e ortopédicos</t>
  </si>
  <si>
    <t>G06F 19/00;A61H 23/02</t>
  </si>
  <si>
    <t>A61H 23/02: Human Necessities -&gt; Medical Or Veterinary Science; Hygiene -&gt; Physical Therapy Apparatus, E.G. Devices For Locating Or Stimulating Reflex Points In The Body; Artificial Respiration; Massage; Bathing Devices For Special Therapeutic Or Hygienic Purposes Or Specific Parts Of The Body -&gt; Percussion or vibration massage, e.g. using supersonic vibration; Suction-vibration massage; Massage with moving diaphragms -&gt; with electric or magnetic drive; G06F 19/00: Physics -&gt; Computing; Calculating; Counting -&gt; Electric Digital Data Processing -&gt; Digital computing or data processing equipment or methods, specially adapted for specific applications</t>
  </si>
  <si>
    <t>PROLINE INDUSTRIA E COMERCIO LTDA</t>
  </si>
  <si>
    <t>AS ERVAS CURAM INDUSTRIA FARMACEUTICA LTDA</t>
  </si>
  <si>
    <t>1099607 - Fabricação de alimentos dietéticos e complementos alimentares; 1099699 - Fabricação de outros produtos alimentícios não especificados anteriormente; 2063100 - Fabricação de cosméticos, produtos de perfumaria e de higiene pessoal; 2121102 - Fabricação de medicamentos homeopáticos para uso humano</t>
  </si>
  <si>
    <t>2063100 - Fabricação de cosméticos, produtos de perfumaria e de higiene pessoal; 2121102 - Fabricação de medicamentos homeopáticos para uso humano</t>
  </si>
  <si>
    <t>A61K 36/185;A61K 36/33;A61P 15/12</t>
  </si>
  <si>
    <t>A61K 36/185: Human Necessities -&gt; Medical Or Veterinary Science; Hygiene -&gt; Preparations For Medical, Dental, Or Toilet Purposes -&gt; Medicinal preparations of undetermined constitution containing material from algae, lichens, fungi or plants, or derivatives thereof, e.g. traditional herbal medicines -&gt; Magnoliophyta (angiosperms) -&gt; Magnoliopsida (dicotyledons); A61K 36/33: Human Necessities -&gt; Medical Or Veterinary Science; Hygiene -&gt; Preparations For Medical, Dental, Or Toilet Purposes -&gt; Medicinal preparations of undetermined constitution containing material from algae, lichens, fungi or plants, or derivatives thereof, e.g. traditional herbal medicines -&gt; Magnoliophyta (angiosperms) -&gt; Magnoliopsida (dicotyledons) -&gt; Cactaceae (Cactus family), e.g. pricklypear or Cereus; A61P 15/12: Human Necessities -&gt; Medical Or Veterinary Science; Hygiene -&gt; Specific Therapeutic Activity Of Chemical Compounds Or Medicinal Preparations -&gt; Drugs for genital or sexual disorders; Contraceptives -&gt; for climacteric disorders</t>
  </si>
  <si>
    <t>FGM - PLASTICOS EIRELI</t>
  </si>
  <si>
    <t>2229302 - Fabricação de artefatos de material plástico para usos industriais</t>
  </si>
  <si>
    <t>3832700 - Recuperação de materiais plásticos; 4689399 - Comércio atacadista especializado em outros produtos intermediários não especificados anteriormente; 4759899 - Comércio varejista de outros artigos de uso doméstico não especificados anteriormente</t>
  </si>
  <si>
    <t>PINHAIS</t>
  </si>
  <si>
    <t>A61G 13/12</t>
  </si>
  <si>
    <t>A61G 13/12: Human Necessities -&gt; Medical Or Veterinary Science; Hygiene -&gt; Transport, Personal Conveyances, Or Accommodation Specially Adapted For Patients Or Disabled Persons; Operating Tables Or Chairs; Chairs For Dentistry; Funeral Devices -&gt; Operating tables; Auxiliary appliances therefor -&gt; Parts, details or accessories -&gt; Rests specially adapted therefor; Arrangements of patient-supporting surfaces</t>
  </si>
  <si>
    <t>KAWAKAMI INDUSTRIAL ELETRONICA LTDA</t>
  </si>
  <si>
    <t>4789099 - Comércio varejista de outros produtos não especificados anteriormente</t>
  </si>
  <si>
    <t>A24F 15/00; A43B 17/00; A61K 33/00; B65D 30/10; C02F 1/30; C02F 1/30;A01G 31/00; G01J 5/10; G01N 21/00; H01F 7/128;A61N 5/06</t>
  </si>
  <si>
    <t>A01G 31/00: Human Necessities -&gt; Agriculture; Forestry; Animal Husbandry; Hunting; Trapping; Fishing -&gt; Horticulture; Cultivation Of Vegetables, Flowers, Rice, Fruit, Vines, Hops, Or Seaweed; Forestry; Watering -&gt; Hydroponics; Cultivation without soil; A24F 15/00: Human Necessities -&gt; Tobacco; Cigars; Cigarettes; Smokers' Requisites -&gt; Smokers' Requisites; Match Boxes -&gt; Cigar or cigarette receptacles or boxes; A43B 17/00: Human Necessities -&gt; Footwear -&gt; Characteristic Features Of Footwear; Parts Of Footwear -&gt; Insoles, e.g. footbeds or inlays, for attachment to the shoe after the upper has been joined; A61K 33/00: Human Necessities -&gt; Medical Or Veterinary Science; Hygiene -&gt; Preparations For Medical, Dental, Or Toilet Purposes -&gt; Medicinal preparations containing inorganic active ingredients; A61N 5/06: Human Necessities -&gt; Medical Or Veterinary Science; Hygiene -&gt; Electrotherapy; Magnetotherapy; Radiation Therapy; Ultrasound Therapy -&gt; Radiation therapy -&gt; using light; B65D 30/10: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Sacks, bags or like containers -&gt; characterised by shape or construction; C02F 1/30: Chemistry; Metallurgy -&gt; Treatment Of Water, Waste Water, Sewage, Or Sludge -&gt; Treatment Of Water, Waste Water, Sewage, Or Sludge -&gt; Treatment of water, waste water, or sewage -&gt; by irradiation; G01J 5/10: Physics -&gt; Measuring; Testing -&gt; Measurement Of Intensity, Velocity, Spectral Content, Polarisation, Phase Or Pulse Characteristics Of Infra-Red, Visible Or Ultra-Violet Light; Colorimetry; Radiation Pyrometry -&gt; Radiation pyrometry -&gt; using electric radiation detectors; G01N 21/00: Physics -&gt; Measuring; Testing -&gt; Investigating Or Analysing Materials By Determining Their Chemical Or Physical Properties -&gt; Investigating or analysing materials by the use of optical means, i.e. using infra-red, visible or ultra-violet light; H01F 7/128: Electricity -&gt; Basic Electric Elements -&gt; Magnets; Inductances; Transformers; Selection Of Materials For Their Magnetic Properties -&gt; Magnets -&gt; Electromagnets; Actuators including electromagnets -&gt; with armatures -&gt; Encapsulating, encasing or sealing</t>
  </si>
  <si>
    <t>DSZ COMERCIO DE PRODUTOS PARA SAUDE - EIRELI</t>
  </si>
  <si>
    <t>3250702 - Fabricação de mobiliário para uso médico, cirúrgico, odontológico e de laboratório; 3250703 - Fabricação de aparelhos e utensílios para correção de defeitos físicos e aparelhos ortopédicos em geral sob encomenda; 4645101 - Comércio atacadista de instrumentos e materiais para uso médico, cirúrgico, hospitalar e de laboratórios; 4645103 - Comércio atacadista de produtos odontológicos; 4773300 - Comércio varejista de artigos médicos e ortopédicos; 9521500 - Reparação e manutenção de equipamentos eletroeletrônicos de uso pessoal e doméstico; 9529199 - Reparação e manutenção de outros objetos e equipamentos pessoais e domésticos não especificados anteriormente</t>
  </si>
  <si>
    <t>SANTA TEREZA DO OESTE</t>
  </si>
  <si>
    <t>A61G 7/00; A61H 33/06</t>
  </si>
  <si>
    <t>A61G 7/00: Human Necessities -&gt; Medical Or Veterinary Science; Hygiene -&gt; Transport, Personal Conveyances, Or Accommodation Specially Adapted For Patients Or Disabled Persons; Operating Tables Or Chairs; Chairs For Dentistry; Funeral Devices -&gt; Beds specially adapted for nursing; Devices for lifting patients or disabled persons; A61H 33/06: Human Necessities -&gt; Medical Or Veterinary Science; Hygiene -&gt; Physical Therapy Apparatus, E.G. Devices For Locating Or Stimulating Reflex Points In The Body; Artificial Respiration; Massage; Bathing Devices For Special Therapeutic Or Hygienic Purposes Or Specific Parts Of The Body -&gt; Bathing devices for special therapeutic or hygienic purposes -&gt; Artificial hot-air or cold-air baths; Steam or gas baths or douches, e.g. sauna or Finnish baths</t>
  </si>
  <si>
    <t>ALFHAPECAS IND E COM DE PECAS LTDA</t>
  </si>
  <si>
    <t>3292202 - Fabricação de equipamentos e acessórios para segurança pessoal e profissional; 4789099 - Comércio varejista de outros produtos não especificados anteriormente</t>
  </si>
  <si>
    <t>UNIAO DA VITORIA</t>
  </si>
  <si>
    <t>LIDIFARMA FARMACIA HOMEOPATICA E PRODUTOS NATURAIS LTDA</t>
  </si>
  <si>
    <t>4729699 - Comércio varejista de produtos alimentícios em geral ou especializado em produtos alimentícios não especificados anteriormente; 476100 1 - Comércio varejista de livros; 4771703 - Comércio varejista de produtos farmacêuticos homeopáticos; 4772500 - Comércio varejista de cosméticos, produtos de perfumaria e de higiene pessoal</t>
  </si>
  <si>
    <t>A61K 35/00</t>
  </si>
  <si>
    <t>A61K 35/00: Human Necessities -&gt; Medical Or Veterinary Science; Hygiene -&gt; Preparations For Medical, Dental, Or Toilet Purposes -&gt; Medicinal preparations containing materials or reaction products thereof with undetermined constitution</t>
  </si>
  <si>
    <t>L'MOS DO BRASIL INDUSTRIA QUIMICA LTDA</t>
  </si>
  <si>
    <t>1099699 - Fabricação de outros produtos alimentícios não especificados anteriormente; 2099199 - Fabricação de outros produtos químicos não especificados anteriormente</t>
  </si>
  <si>
    <t>CAMPINA GRANDE DO SUL</t>
  </si>
  <si>
    <t>A23J 1/09</t>
  </si>
  <si>
    <t>A23J 1/09: Human Necessities -&gt; Foods Or Foodstuffs; Their Treatment, Not Covered By Other Classes -&gt; Protein Compositions For Foodstuffs; Working-Up Proteins For Foodstuffs; Phosphatide Compositions For Foodstuffs -&gt; Obtaining protein compositions for foodstuffs; Bulk opening of eggs and separation of yolks from whites -&gt; from eggs -&gt; separating yolks from whites</t>
  </si>
  <si>
    <t>BELLPLUS INDUSTRIA E COMERCIO DE COSMETICOS LTDA</t>
  </si>
  <si>
    <t>A47F 1/08</t>
  </si>
  <si>
    <t>A47F 1/08: Human Necessities -&gt; Furniture; Domestic Articles Or Appliances; Coffee Mills; Spice Mills; Suction Cleaners In General -&gt; Special Furniture, Fittings, Or Accessories For Shops, Storehouses, Bars, Restaurants, Or The Like; Paying Counters -&gt; Racks for dispensing merchandise; Containers for dispensing merchandise -&gt; Containers with arrangements for dispensing articles -&gt; dispensing from bottom</t>
  </si>
  <si>
    <t>JOCELEN DE FATIMA CAZAGRANDE VALENTIM GUIMARAES - PLASMED</t>
  </si>
  <si>
    <t>A61J 1/03</t>
  </si>
  <si>
    <t>A61J 1/03: Human Necessities -&gt; Medical Or Veterinary Science; Hygiene -&gt; Containers Specially Adapted For Medical Or Pharmaceutical Purposes; Devices Or Methods Specially Adapted For Bringing Pharmaceutical Products Into Particular Physical Or Administering Forms; Devices For Administering Food Or Medicines Orally; Baby Comforters; Devices For Receiving Spittle -&gt; Containers specially adapted for medical or pharmaceutical purposes -&gt; for pills or tablets</t>
  </si>
  <si>
    <t>LATIMLATEX INDUSTRIA E COMERCIO DE ARTEFATOS DE LATEX - EIRELI</t>
  </si>
  <si>
    <t>2212900 - Reforma de pneumáticos usados</t>
  </si>
  <si>
    <t>APUCARANA</t>
  </si>
  <si>
    <t>A41C 1/04;A61H 36/00</t>
  </si>
  <si>
    <t>A41C 1/04: Human Necessities -&gt; Wearing Apparel -&gt; Corsets; BrassiÈres -&gt; Corsets or girdles -&gt; Elastic corsets -&gt; made of rubber; A61H 36/00: Human Necessities -&gt; Medical Or Veterinary Science; Hygiene -&gt; Physical Therapy Apparatus, E.G. Devices For Locating Or Stimulating Reflex Points In The Body; Artificial Respiration; Massage; Bathing Devices For Special Therapeutic Or Hygienic Purposes Or Specific Parts Of The Body -&gt; Sweating suits</t>
  </si>
  <si>
    <t>PANDAPLAST - IND. DE ARTEFATOS DE PLASTICOS LTDA</t>
  </si>
  <si>
    <t>2732500 - Fabricação de material elétrico para instalações em circuito de consumo</t>
  </si>
  <si>
    <t>2229302 - Fabricação de artefatos de material plástico para usos industriais; 3292202 - Fabricação de equipamentos e acessórios para segurança pessoal e profissional; 4693100 - Comércio atacadista de mercadorias em geral, sem predominância de alimentos ou de insumos agropecuários</t>
  </si>
  <si>
    <t>G01R 1/04;B25B 11/00</t>
  </si>
  <si>
    <t>B25B 11/00: Performing Operations; Transporting -&gt; Hand Tools; Portable Power-Driven Tools; Handles For Hand Implements; Workshop Equipment; Manipulators -&gt; Tools Or Bench Devices Not Otherwise Provided For, For Fastening, Connecting, Disengaging, Or Holding -&gt; Work holders or positioners not covered by groups B25B0001000000-B25B0009000000, e.g. magnetic work holders, vacuum work holders; G01R 1/04: Physics -&gt; Measuring; Testing -&gt; Measuring Electric Variables; Measuring Magnetic Variables -&gt; Details of instruments or arrangements of the types covered by groups G01R0005000000-G01R0013000000 or G01R0031000000 -&gt; General constructional details -&gt; Housings; Supporting members; Arrangements of terminals</t>
  </si>
  <si>
    <t>E ENERGY INDUSTRIA DE PRODUTOS MAGNETICOS LTDA</t>
  </si>
  <si>
    <t>3212400 - Fabricação de bijuterias e artefatos semelhantes</t>
  </si>
  <si>
    <t>1359600 - Fabricação de outros produtos têxteis não especificados anteriormente; 1411801 - Confecção de roupas íntimas; 1412601 - Confecção de peças do vestuário, exceto roupas íntimas e as confeccionadas sob medida; 1540800 - Fabricação de partes para calçados, de qualquer material; 2212900 - Reforma de pneumáticos usados; 4642701 - Comércio atacadista de artigos do vestuário e acessórios, exceto profissionais e de segurança; 4643501 - Comércio atacadista de calçados; 4646002 - Comércio atacadista de produtos de higiene pessoal; 4649499 - Comércio atacadista de outros equipamentos e artigos de uso pessoal e doméstico não especificados anteriormente; 7319002 - Promoção de vendas; 7319003 - Marketing direto; 8230001 - Serviços de organização de feiras, congressos, exposições e festas; 8599604 - Treinamento em desenvolvimento profissional e gerencial</t>
  </si>
  <si>
    <t>A41B 17/00;A41B 9/02; A41B 9/00; A44C 5/00;A61N 2/06;A44C 11/00; A61F 15/00;B65D 85/00; A61F 9/04;A61M 21/00; A61N 2/00;A44C 27/00;A44C 5/12; B65D 25/48;B01D 25/02;B01D 35/06</t>
  </si>
  <si>
    <t>A41B 17/00: Human Necessities -&gt; Wearing Apparel -&gt; Shirts; Underwear; Baby Linen; Handkerchiefs -&gt; Selection of special materials for underwear; A41B 9/00: Human Necessities -&gt; Wearing Apparel -&gt; Shirts; Underwear; Baby Linen; Handkerchiefs -&gt; Undergarments; A41B 9/02: Human Necessities -&gt; Wearing Apparel -&gt; Shirts; Underwear; Baby Linen; Handkerchiefs -&gt; Undergarments -&gt; Drawers or underpants for men, with or without inserted crotch or seat parts; A44C 11/00: Human Necessities -&gt; Haberdashery; Jewellery -&gt; Jewellery; Bracelets; Other Personal Adornments; Coins -&gt; Watch chains; Ornamental chains; A44C 27/00: Human Necessities -&gt; Haberdashery; Jewellery -&gt; Jewellery; Bracelets; Other Personal Adornments; Coins -&gt; Making jewellery or other personal adornments; A44C 5/00: Human Necessities -&gt; Haberdashery; Jewellery -&gt; Jewellery; Bracelets; Other Personal Adornments; Coins -&gt; Bracelets; Wrist-watch straps; Fastenings for bracelets or wrist-watch straps; A44C 5/12: Human Necessities -&gt; Haberdashery; Jewellery -&gt; Jewellery; Bracelets; Other Personal Adornments; Coins -&gt; Bracelets; Wrist-watch straps; Fastenings for bracelets or wrist-watch straps -&gt; C-spring-type bracelets or wrist-watch holders; A61F 15/00: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Auxiliary appliances for wound dressings; Dispensing containers for dressings or bandages; A61F 9/04: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Methods or devices for treatment of the eyes; Devices for putting in contact-lenses; Devices to correct squinting; Apparatus to guide the blind; Protective devices for the eyes, carried on the body or in the hand -&gt; Eye-masks; A61M 21/00: Human Necessities -&gt; Medical Or Veterinary Science; Hygiene -&gt; Devices For Introducing Media Into, Or Onto, The Body; Devices For Transducing Body Media Or For Taking Media From The Body; Devices For Producing Or Ending Sleep Or Stupor -&gt; Other devices or methods to cause a change in the state of consciousness; Devices for producing or ending sleep by mechanical, optical, or acoustical means, e.g. for hypnosis; A61N 2/00: Human Necessities -&gt; Medical Or Veterinary Science; Hygiene -&gt; Electrotherapy; Magnetotherapy; Radiation Therapy; Ultrasound Therapy -&gt; Magnetotherapy; A61N 2/06: Human Necessities -&gt; Medical Or Veterinary Science; Hygiene -&gt; Electrotherapy; Magnetotherapy; Radiation Therapy; Ultrasound Therapy -&gt; Magnetotherapy -&gt; using magnetic fields produced by permanent magnets; B01D 25/02: Performing Operations; Transporting -&gt; Physical Or Chemical Processes Or Apparatus In General -&gt; Separation -&gt; Filters formed by clamping together several filtering elements or parts of such elements -&gt; in which the elements are pre-formed independent filtering units, e.g. modular systems; B01D 35/06: Performing Operations; Transporting -&gt; Physical Or Chemical Processes Or Apparatus In General -&gt; Separation -&gt; Filtering devices having features not specifically covered by groups B01D0024000000-B01D0033000000, or for applications not specifically covered by groups B01D0024000000-B01D0033000000 ; Auxiliary devices for filtration; Filter housing constructions -&gt; Filters making use of electricity or magnetism; B65D 25/48: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Details of other kinds or types of rigid or semi-rigid containers -&gt; Devices for discharging contents -&gt; Nozzles or spouts -&gt; Separable nozzles or spouts; B65D 85/00: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Containers, packaging elements or packages, specially adapted for particular articles or materials</t>
  </si>
  <si>
    <t>PROINLAB - INDUSTRIA E COMERCIO DE PRODUTOS PARA LABORATORIOS LTDA</t>
  </si>
  <si>
    <t>A61F 13/02; B65D 5/00;A61F 13/00</t>
  </si>
  <si>
    <t>A61F 13/00: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Bandages or dressings; Absorbent pads; A61F 13/02: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Bandages or dressings; Absorbent pads -&gt; Adhesive plasters or dressings; B65D 5/00: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Rigid or semi-rigid containers of polygonal cross-section, e.g. boxes, cartons, trays, formed by folding or erecting one or more blanks made of paper</t>
  </si>
  <si>
    <t>GAIA GOLD INDUSTRIA, COMERCIO, IMPORTACAO E EXPORTACAO LTDA</t>
  </si>
  <si>
    <t>4646002 - Comércio atacadista de produtos de higiene pessoal; 4772500 - Comércio varejista de cosméticos, produtos de perfumaria e de higiene pessoal; 7319002 - Promoção de vendas; 8599604 - Treinamento em desenvolvimento profissional e gerencial; 9602502 - Atividades de estética e outros serviços de cuidados com a beleza</t>
  </si>
  <si>
    <t>A61K 8/9794;A61K 8/46;A61K 8/34;A61K 8/19;A61K 8/9783;A61Q 19/00; A61K 9/70;A61K 47/38</t>
  </si>
  <si>
    <t>A61K 47/38: Human Necessities -&gt; Medical Or Veterinary Science; Hygiene -&gt; Preparations For Medical, Dental, Or Toilet Purposes -&gt; Medicinal preparations characterised by the non-active ingredients used, e.g. carriers, inert additives -&gt; Macromolecular compounds -&gt; Polysaccharides; Derivatives thereof -&gt; Cellulose; Derivatives thereof; A61K 8/19: Human Necessities -&gt; Medical Or Veterinary Science; Hygiene -&gt; Preparations For Medical, Dental, Or Toilet Purposes -&gt; Cosmetics or similar toilet preparations -&gt; characterised by the composition -&gt; containing inorganic ingredients; A61K 8/34: Human Necessities -&gt; Medical Or Veterinary Science; Hygiene -&gt; Preparations For Medical, Dental, Or Toilet Purposes -&gt; Cosmetics or similar toilet preparations -&gt; characterised by the composition -&gt; containing organic compounds -&gt; containing oxygen -&gt; Alcohols; A61K 8/46: Human Necessities -&gt; Medical Or Veterinary Science; Hygiene -&gt; Preparations For Medical, Dental, Or Toilet Purposes -&gt; Cosmetics or similar toilet preparations -&gt; characterised by the composition -&gt; containing organic compounds -&gt; containing sulfur; A61K 8/9783; A61K 8/9794; A61K 9/70: Human Necessities -&gt; Medical Or Veterinary Science; Hygiene -&gt; Preparations For Medical, Dental, Or Toilet Purposes -&gt; Medicinal preparations characterised by special physical form -&gt; Web, sheet or filament bases; A61Q 19/00: Human Necessities -&gt; Medical Or Veterinary Science; Hygiene -&gt; Specific Use Of Cosmetics Or Similar Toilet Preparations -&gt; Preparations for care of the skin</t>
  </si>
  <si>
    <t>D.S.P.  INDUSTRIAL EIRELI</t>
  </si>
  <si>
    <t>2660400 - Fabricação de aparelhos eletromédicos e eletroterapêuticos e equipamentos de irradiação; 4664800 - Comércio atacadista de máquinas, aparelhos e equipamentos para uso odonto-médico-hospitalar; partes e peças</t>
  </si>
  <si>
    <t>CAMPO LARGO</t>
  </si>
  <si>
    <t>A61C 13/08; A61C 8/00; A61C 8/00;A61C 13/00; A61C 8/02</t>
  </si>
  <si>
    <t>A61C 13/00: Human Necessities -&gt; Medical Or Veterinary Science; Hygiene -&gt; Dentistry; Apparatus Or Methods For Oral Or Dental Hygiene -&gt; Dental prostheses; Making same; A61C 13/08: Human Necessities -&gt; Medical Or Veterinary Science; Hygiene -&gt; Dentistry; Apparatus Or Methods For Oral Or Dental Hygiene -&gt; Dental prostheses; Making same -&gt; Artificial teeth; Making same; A61C 8/00: Human Necessities -&gt; Medical Or Veterinary Science; Hygiene -&gt; Dentistry; Apparatus Or Methods For Oral Or Dental Hygiene -&gt; Means to be fixed to the jaw-bone for consolidating natural teeth or for fixing dental prostheses thereon; Dental implants; Implanting tools; A61C 8/02: Human Necessities -&gt; Medical Or Veterinary Science; Hygiene -&gt; Dentistry; Apparatus Or Methods For Oral Or Dental Hygiene -&gt; Means to be fixed to the jaw-bone for consolidating natural teeth or for fixing dental prostheses thereon; Dental implants; Implanting tools -&gt; Means for transfixation of natural teeth</t>
  </si>
  <si>
    <t>PLAZADENTE INDUSTRIA DE PRODUTOS DE TOUCADOR - EIRELI</t>
  </si>
  <si>
    <t>4646001 - Comércio atacadista de cosméticos e produtos de perfumaria; 4646002 - Comércio atacadista de produtos de higiene pessoal</t>
  </si>
  <si>
    <t>A61L 2/00;A61L 2/10;A61L 2/24;A61L 2/26</t>
  </si>
  <si>
    <t>A61L 2/00: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Methods or apparatus for disinfecting or sterilising materials or objects other than foodstuffs or contact lenses; Accessories therefor; A61L 2/10: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Methods or apparatus for disinfecting or sterilising materials or objects other than foodstuffs or contact lenses; Accessories therefor -&gt; using physical phenomena -&gt; Radiation -&gt; Ultra-violet radiation; A61L 2/24: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Methods or apparatus for disinfecting or sterilising materials or objects other than foodstuffs or contact lenses; Accessories therefor -&gt; Apparatus using programmed or automatic operation; A61L 2/26: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Methods or apparatus for disinfecting or sterilising materials or objects other than foodstuffs or contact lenses; Accessories therefor -&gt; Accessories</t>
  </si>
  <si>
    <t>SINAPSE INDUSTRIAL LTDA</t>
  </si>
  <si>
    <t>A61N 5/01; F24H 9/20; H05B 1/02;F24H 1/10</t>
  </si>
  <si>
    <t>A61N 5/01: Human Necessities -&gt; Medical Or Veterinary Science; Hygiene -&gt; Electrotherapy; Magnetotherapy; Radiation Therapy; Ultrasound Therapy -&gt; Radiation therapy -&gt; Devices for producing movement of radiation source during therapy; F24H 1/10: Mechanical Engineering; Lighting; Heating; Weapons; Blasting -&gt; Heating; Ranges; Ventilating -&gt; Fluid Heaters, E.G. Water Or Air Heaters, Having Heat-Generating Means, In General -&gt; Water heaters having heat generating means, e.g. boiler, flow-heater, water-storage heater -&gt; Continuous-flow heaters, i.e. heaters in which heat is generated only while the water is flowing, e.g. with direct contact of the water with the heating medium; F24H 9/20: Mechanical Engineering; Lighting; Heating; Weapons; Blasting -&gt; Heating; Ranges; Ventilating -&gt; Fluid Heaters, E.G. Water Or Air Heaters, Having Heat-Generating Means, In General -&gt; Details -&gt; Arrangement or mounting of control or safety devices; H05B 1/02: Electricity -&gt; Electric Techniques Not Otherwise Provided For -&gt; Electric Heating; Electric Lighting Not Otherwise Provided For -&gt; Details of electric heating devices -&gt; Automatic switching arrangements specially adapted to heating apparatus</t>
  </si>
  <si>
    <t>HEIDE INDUSTRIA E COMERCIO LTDA</t>
  </si>
  <si>
    <t>1122403 - Fabricação de refrescos, xaropes e pós para refrescos, exceto refrescos de frutas; 7020400 - Atividades de consultoria em gestão empresarial, exceto consultoria técnica específica; 7210000 - Pesquisa e desenvolvimento experimental em ciências físicas e naturais; 7490199 - Outras atividades profissionais, científicas e técnicas não especificadas anteriormente; 8211300 - Serviços combinados de escritório e apoio administrativo</t>
  </si>
  <si>
    <t>A01N 65/28;A01N 65/38;A01P 1/00; C12P 1/00;A61K 36/185;A61P 39/06; C12P 33/00;C12P 1/00</t>
  </si>
  <si>
    <t>A01N 65/28: Human Necessities -&gt; Agriculture; Forestry; Animal Husbandry; Hunting; Trapping; Fishing -&gt; Preservation Of Bodies Of Humans Or Animals Or Plants Or Parts Thereof; Biocides, E.G. As Disinfectants, As Pesticides Or As Herbicides; Pest Repellants Or Attractants; Plant Growth Regulators -&gt; Biocides, pest repellants or attractants, or plant growth regulators containing material from algae, lichens, bryophyta, multi-cellular fungi or plants, or extracts thereof -&gt; Magnoliopsida [dicotyledons] -&gt; Myrtaceae [Myrtle family], e.g. teatree or clove; A01N 65/38: Human Necessities -&gt; Agriculture; Forestry; Animal Husbandry; Hunting; Trapping; Fishing -&gt; Preservation Of Bodies Of Humans Or Animals Or Plants Or Parts Thereof; Biocides, E.G. As Disinfectants, As Pesticides Or As Herbicides; Pest Repellants Or Attractants; Plant Growth Regulators -&gt; Biocides, pest repellants or attractants, or plant growth regulators containing material from algae, lichens, bryophyta, multi-cellular fungi or plants, or extracts thereof -&gt; Magnoliopsida [dicotyledons] -&gt; Solanaceae [Potato family], e.g. nightshade, tomato, tobacco or chilli pepper; A01P 1/00: Human Necessities -&gt; Agriculture; Forestry; Animal Husbandry; Hunting; Trapping; Fishing -&gt; Biocidal, Pest Repellant, Pest Attractant Or Plant Growth Regulatory Activity Of Chemical Compounds Or Preparations -&gt; Disinfectants; Antimicrobial compounds or mixtures thereof; A61K 36/185: Human Necessities -&gt; Medical Or Veterinary Science; Hygiene -&gt; Preparations For Medical, Dental, Or Toilet Purposes -&gt; Medicinal preparations of undetermined constitution containing material from algae, lichens, fungi or plants, or derivatives thereof, e.g. traditional herbal medicines -&gt; Magnoliophyta (angiosperms) -&gt; Magnoliopsida (dicotyledons); A61P 39/06: Human Necessities -&gt; Medical Or Veterinary Science; Hygiene -&gt; Specific Therapeutic Activity Of Chemical Compounds Or Medicinal Preparations -&gt; General protective or antinoxious agents -&gt; Free radical scavengers or antioxidants; C12P 1/00: Chemistry; Metallurgy -&gt; Biochemistry; Beer; Spirits; Wine; Vinegar; Microbiology; Enzymology; Mutation Or Genetic Engineering -&gt; Fermentation Or Enzyme-Using Processes To Synthesise A Desired Chemical Compound Or Composition Or To Separate Optical Isomers From A Racemic Mixture -&gt; Preparation of compounds or compositions, not provided for in groups C12P0003000000-C12P0039000000, by using micro-organisms or enzymes; General processes for the preparation of compounds or compositions by using micro-organisms or enzymes; C12P 33/00: Chemistry; Metallurgy -&gt; Biochemistry; Beer; Spirits; Wine; Vinegar; Microbiology; Enzymology; Mutation Or Genetic Engineering -&gt; Fermentation Or Enzyme-Using Processes To Synthesise A Desired Chemical Compound Or Composition Or To Separate Optical Isomers From A Racemic Mixture -&gt; Preparation of steroids</t>
  </si>
  <si>
    <t>RJ</t>
  </si>
  <si>
    <t>VILA REAL INDUSTRIA E COMERCIO DE URNAS LIMITADA</t>
  </si>
  <si>
    <t>1623400 - Fabricação de artefatos de tanoaria e de embalagens de madeira</t>
  </si>
  <si>
    <t>3319800 - Manutenção e reparação de equipamentos e produtos não especificados anteriormente</t>
  </si>
  <si>
    <t>NOVA IGUACU</t>
  </si>
  <si>
    <t>A61G 17/08</t>
  </si>
  <si>
    <t>A61G 17/08: Human Necessities -&gt; Medical Or Veterinary Science; Hygiene -&gt; Transport, Personal Conveyances, Or Accommodation Specially Adapted For Patients Or Disabled Persons; Operating Tables Or Chairs; Chairs For Dentistry; Funeral Devices -&gt; Coffins; Funeral wrappings; Funeral urns -&gt; Urns</t>
  </si>
  <si>
    <t>HOUSE MED PRODUTOS FARMACEUTICOS E HOSPITALARES LTDA</t>
  </si>
  <si>
    <t>4637199 - Comércio atacadista especializado em outros produtos alimentícios não especificados anteriormente; 4642702 - Comércio atacadista de roupas e acessórios para uso profissional e de segurança do trabalho; 4645101 - Comércio atacadista de instrumentos e materiais para uso médico, cirúrgico, hospitalar e de laboratórios; 4645102 - Comércio atacadista de próteses e artigos de ortopedia; 4646001 - Comércio atacadista de cosméticos e produtos de perfumaria; 4646002 - Comércio atacadista de produtos de higiene pessoal; 4647801 - Comércio atacadista de artigos de escritório e de papelaria; 4649402 - Comércio atacadista de aparelhos eletrônicos de uso pessoal e doméstico; 4649404 - Comércio atacadista de móveis e artigos de colchoaria; 4649408 - Comércio atacadista de produtos de higiene, limpeza e conservação domiciliar; 4649499 - Comércio atacadista de outros equipamentos e artigos de uso pessoal e doméstico não especificados anteriormente; 4651602 - Comércio atacadista de suprimentos para informática; 4664800 - Comércio atacadista de máquinas, aparelhos e equipamentos para uso odonto-médico-hospitalar; partes e peças</t>
  </si>
  <si>
    <t>RIO DE JANEIRO</t>
  </si>
  <si>
    <t>A61B 90/90</t>
  </si>
  <si>
    <t>SUNMASTER DO BRASIL EIRELI</t>
  </si>
  <si>
    <t>4646001 - Comércio atacadista de cosméticos e produtos de perfumaria</t>
  </si>
  <si>
    <t>4644301 - Comércio atacadista de medicamentos e drogas de uso humano; 4644302 - Comércio atacadista de medicamentos e drogas de uso veterinário; 4645101 - Comércio atacadista de instrumentos e materiais para uso médico, cirúrgico, hospitalar e de laboratórios; 4645102 - Comércio atacadista de próteses e artigos de ortopedia; 4646002 - Comércio atacadista de produtos de higiene pessoal; 4649408 - Comércio atacadista de produtos de higiene, limpeza e conservação domiciliar; 4689399 - Comércio atacadista especializado em outros produtos intermediários não especificados anteriormente; 4771701 - Comércio varejista de produtos farmacêuticos, sem manipulação de fórmulas; 4771704 - Comércio varejista de medicamentos veterinários; 4772500 - Comércio varejista de cosméticos, produtos de perfumaria e de higiene pessoal; 4773300 - Comércio varejista de artigos médicos e ortopédicos; 4789099 - Comércio varejista de outros produtos não especificados anteriormente</t>
  </si>
  <si>
    <t>TRES RIOS</t>
  </si>
  <si>
    <t>A61M 29/00</t>
  </si>
  <si>
    <t>A61M 29/00: Human Necessities -&gt; Medical Or Veterinary Science; Hygiene -&gt; Devices For Introducing Media Into, Or Onto, The Body; Devices For Transducing Body Media Or For Taking Media From The Body; Devices For Producing Or Ending Sleep Or Stupor -&gt; Dilators with or without means for introducing media, e.g. remedies</t>
  </si>
  <si>
    <t>VALEPLAST INDUSTRIA E COMERCIO DE PLASTICOS VALE DO PARAIBA LTDA</t>
  </si>
  <si>
    <t>2223400 - Fabricação de tubos e acessórios de material plástico para uso na construção</t>
  </si>
  <si>
    <t>3292202 - Fabricação de equipamentos e acessórios para segurança pessoal e profissional; 3839499 - Recuperação de materiais não especificados anteriormente; 4689399 - Comércio atacadista especializado em outros produtos intermediários não especificados anteriormente</t>
  </si>
  <si>
    <t>BARRA MANSA</t>
  </si>
  <si>
    <t>B65H 75/02; E04B 7/14; F16L 15/00</t>
  </si>
  <si>
    <t>B65H 75/02: Performing Operations; Transporting -&gt; Conveying; Packing; Storing; Handling Thin Or Filamentary Material -&gt; Handling Thin Or Filamentary Material, E.G. Sheets, Webs, Cables -&gt; Storing webs, tapes, or filamentary material, e.g. on reels -&gt; Cores, formers, supports, or holders for coiled, wound, or folded material, e.g. reels, spindles, bobbins, cop tubes, cans; E04B 7/14: Fixed Constructions -&gt; Building -&gt; General Building Constructions; Walls, E.G. Partitions; Roofs; Floors; Ceilings; Insulation Or Other Protection Of Buildings -&gt; Roofs; Roof construction with regard to insulation -&gt; Suspended roofs; F16L 15/00: Mechanical Engineering; Lighting; Heating; Weapons; Blasting -&gt; Engineering Elements Or Units; General Measures For Producing And Maintaining Effective Functioning Of Machines Or Installations; Thermal Insulation In General -&gt; Pipes; Joints Or Fittings For Pipes; Supports For Pipes, Cables Or Protective Tubing; Means For Thermal Insulation In General -&gt; Screw-threaded joints; Forms of screw-threads for such joints</t>
  </si>
  <si>
    <t>SGS COMERCIO IMPORTACAO E EXPORTACAO LTDA</t>
  </si>
  <si>
    <t>4645102 - Comércio atacadista de próteses e artigos de ortopedia</t>
  </si>
  <si>
    <t>A61H 13/00</t>
  </si>
  <si>
    <t>A61H 13/00: Human Necessities -&gt; Medical Or Veterinary Science; Hygiene -&gt; Physical Therapy Apparatus, E.G. Devices For Locating Or Stimulating Reflex Points In The Body; Artificial Respiration; Massage; Bathing Devices For Special Therapeutic Or Hygienic Purposes Or Specific Parts Of The Body -&gt; Gum massage</t>
  </si>
  <si>
    <t>ERE EQUIPAMENTOS PARA VEICULOS AUTOMOTORES LTDA</t>
  </si>
  <si>
    <t>2949201 - Fabricação de bancos e estofados para veículos automotores</t>
  </si>
  <si>
    <t>1521100 - Fabricação de artigos para viagem, bolsas e semelhantes de qualquer material; 2212900 - Reforma de pneumáticos usados; 2949299 - Fabricação de outras peças e acessórios para veículos automotores não especificadas anteriormente; 3292202 - Fabricação de equipamentos e acessórios para segurança pessoal e profissional; 9529199 - Reparação e manutenção de outros objetos e equipamentos pessoais e domésticos não especificados anteriormente</t>
  </si>
  <si>
    <t>B65D 81/18;B65D 81/38;A47G 23/04</t>
  </si>
  <si>
    <t>A47G 23/04: Human Necessities -&gt; Furniture; Domestic Articles Or Appliances; Coffee Mills; Spice Mills; Suction Cleaners In General -&gt; Household Or Table Equipment -&gt; Other table equipment -&gt; Containers with means for keeping food cool or hot; B65D 81/18: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Containers, packaging elements, or packages, for contents presenting particular transport or storage problems, or adapted to be used for non-packaging purposes after removal of contents -&gt; providing specific environment for contents, e.g. temperature above or below ambient; B65D 81/38: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Containers, packaging elements, or packages, for contents presenting particular transport or storage problems, or adapted to be used for non-packaging purposes after removal of contents -&gt; with thermal insulation</t>
  </si>
  <si>
    <t>EVORA COMERCIO E SERVICOS DE EQUIPAMENTOS MEDICOS E ODONTOLOGICOS LTDA</t>
  </si>
  <si>
    <t>2660400 - Fabricação de aparelhos eletromédicos e eletroterapêuticos e equipamentos de irradiação; 3250701 - Fabricação de instrumentos não eletrônicos e utensílios para uso médico, cirúrgico, odontológico e de laboratório; 3312103 - Manutenção e reparação de aparelhos eletromédicos e eletroterapêuticos e equipamentos de irradiação; 4645101 - Comércio atacadista de instrumentos e materiais para uso médico, cirúrgico, hospitalar e de laboratórios</t>
  </si>
  <si>
    <t>A61C 3/00</t>
  </si>
  <si>
    <t>A61C 3/00: Human Necessities -&gt; Medical Or Veterinary Science; Hygiene -&gt; Dentistry; Apparatus Or Methods For Oral Or Dental Hygiene -&gt; Dental tools or instruments</t>
  </si>
  <si>
    <t>COTRAUMA CENTRO ORTOPEDICO TRAUMATOLOGICO LTDA</t>
  </si>
  <si>
    <t>8610101 - Atividades de atendimento hospitalar, exceto pronto-socorro e unidades para atendimento a urgências</t>
  </si>
  <si>
    <t>A41C 3/00; A61F 5/02</t>
  </si>
  <si>
    <t>A41C 3/00: Human Necessities -&gt; Wearing Apparel -&gt; Corsets; BrassiÈres -&gt; Brassières; A61F 5/02: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Orthopaedic methods or devices for non-surgical treatment of bones or joints; Nursing devices -&gt; Orthopaedic devices, e.g. long-term immobilising or pressure directing devices for treating broken or deformed bones such as splints, casts or braces -&gt; Orthopaedic corsets</t>
  </si>
  <si>
    <t>MOJITO HOSTEL IPANEMA LTDA</t>
  </si>
  <si>
    <t>5590699 - Outros alojamentos não especificados anteriormente</t>
  </si>
  <si>
    <t>5620103 - Cantinas - serviços de alimentação privativos</t>
  </si>
  <si>
    <t>A61C 13/00;A61C 13/08;A61C 13/16;A61C 13/20;B29C 67/00;A61C 8/00;A61C 13/01;A61C 13/10;A61C 13/225</t>
  </si>
  <si>
    <t>A61C 13/00: Human Necessities -&gt; Medical Or Veterinary Science; Hygiene -&gt; Dentistry; Apparatus Or Methods For Oral Or Dental Hygiene -&gt; Dental prostheses; Making same; A61C 13/01: Human Necessities -&gt; Medical Or Veterinary Science; Hygiene -&gt; Dentistry; Apparatus Or Methods For Oral Or Dental Hygiene -&gt; Dental prostheses; Making same -&gt; Prostheses with bases, e.g. palates or plates; Making same -&gt; Bases; A61C 13/08: Human Necessities -&gt; Medical Or Veterinary Science; Hygiene -&gt; Dentistry; Apparatus Or Methods For Oral Or Dental Hygiene -&gt; Dental prostheses; Making same -&gt; Artificial teeth; Making same; A61C 13/10: Human Necessities -&gt; Medical Or Veterinary Science; Hygiene -&gt; Dentistry; Apparatus Or Methods For Oral Or Dental Hygiene -&gt; Dental prostheses; Making same -&gt; Fastening of artificial teeth to artificial base material, e.g. to palates or to adjacent artificial tooth; A61C 13/16: Human Necessities -&gt; Medical Or Veterinary Science; Hygiene -&gt; Dentistry; Apparatus Or Methods For Oral Or Dental Hygiene -&gt; Dental prostheses; Making same -&gt; Curing devices for plastics prostheses -&gt; Curing flasks; Holders therefor; A61C 13/20: Human Necessities -&gt; Medical Or Veterinary Science; Hygiene -&gt; Dentistry; Apparatus Or Methods For Oral Or Dental Hygiene -&gt; Dental prostheses; Making same -&gt; Methods or devices for soldering, casting, moulding or melting; A61C 13/225: Human Necessities -&gt; Medical Or Veterinary Science; Hygiene -&gt; Dentistry; Apparatus Or Methods For Oral Or Dental Hygiene -&gt; Dental prostheses; Making same -&gt; Fastening prostheses in the mouth; A61C 8/00: Human Necessities -&gt; Medical Or Veterinary Science; Hygiene -&gt; Dentistry; Apparatus Or Methods For Oral Or Dental Hygiene -&gt; Means to be fixed to the jaw-bone for consolidating natural teeth or for fixing dental prostheses thereon; Dental implants; Implanting tools; B29C 67/00: Performing Operations; Transporting -&gt; Working Of Plastics; Working Of Substances In A Plastic State In General -&gt; Shaping Or Joining Of Plastics; Shaping Of Substances In A Plastic State, In General; After-Treatment Of The Shaped Products, E.G. Repairing -&gt; Shaping techniques not covered by groups B29C0039000000-B29C0065000000, B29C0070000000 or B29C0073000000</t>
  </si>
  <si>
    <t>MANCHA ORGANICA LTDA</t>
  </si>
  <si>
    <t>3240099 - Fabricação de outros brinquedos e jogos recreativos não especificados anteriormente; 4649499 - Comércio atacadista de outros equipamentos e artigos de uso pessoal e doméstico não especificados anteriormente; 4679601 - Comércio atacadista de tintas, vernizes e similares; 4741500 - Comércio varejista de tintas e materiais para pintura; 4763601 - Comércio varejista de brinquedos e artigos recreativos; 4789099 - Comércio varejista de outros produtos não especificados anteriormente; 7210000 - Pesquisa e desenvolvimento experimental em ciências físicas e naturais; 8599604 - Treinamento em desenvolvimento profissional e gerencial</t>
  </si>
  <si>
    <t>C09B 61/00</t>
  </si>
  <si>
    <t>C09B 61/00: Chemistry; Metallurgy -&gt; Dyes; Paints; Polishes; Natural Resins; Adhesives; Compositions Not Otherwise Provided For; Applications Of Materials Not Otherwise Provided For -&gt; Organic Dyes Or Closely-Related Compounds For Producing Dyes; Mordants; Lakes -&gt; Dyes of natural origin prepared from natural sources</t>
  </si>
  <si>
    <t>BRASCO FARMACEUTICA EIRELI</t>
  </si>
  <si>
    <t>INJETEC DE FRIBURGO INDUSTRIA E COMERCIO LTDA</t>
  </si>
  <si>
    <t>NOVA FRIBURGO</t>
  </si>
  <si>
    <t>E06B 9/264; E06B 9/42</t>
  </si>
  <si>
    <t>E06B 9/264: Fixed Constructions -&gt; Doors, Windows, Shutters, Or Roller Blinds, In General; Ladders -&gt; Fixed Or Movable Closures For Openings In Buildings, Vehicles, Fences, Or Like Enclosures, In General, E.G. Doors, Windows, Blinds, Gates -&gt; Screening or protective devices for openings, with or without operating or securing mechanisms; Closures of similar construction -&gt; Screens or other constructions affording protection against light, especially against sunshine; Similar screens for privacy or appearance -&gt; Lamellar or like blinds, e.g. venetian blinds -&gt; Combinations of lamellar blinds with roller shutters, screen windows, windows, or double panes; Lamellar blinds with special devices; E06B 9/42: Fixed Constructions -&gt; Doors, Windows, Shutters, Or Roller Blinds, In General; Ladders -&gt; Fixed Or Movable Closures For Openings In Buildings, Vehicles, Fences, Or Like Enclosures, In General, E.G. Doors, Windows, Blinds, Gates -&gt; Screening or protective devices for openings, with or without operating or securing mechanisms; Closures of similar construction -&gt; Screens or other constructions affording protection against light, especially against sunshine; Similar screens for privacy or appearance -&gt; Roller blinds -&gt; Parts or details of roller blinds, e.g. suspension devices, blind boxes</t>
  </si>
  <si>
    <t>CRITICALMED PRODUTOS MEDICO HOSPITALAR LTDA</t>
  </si>
  <si>
    <t>7729203 - Aluguel de material médico</t>
  </si>
  <si>
    <t>A61M 16/00; A61M 16/20</t>
  </si>
  <si>
    <t>A61M 16/00: Human Necessities -&gt; Medical Or Veterinary Science; Hygiene -&gt; Devices For Introducing Media Into, Or Onto, The Body; Devices For Transducing Body Media Or For Taking Media From The Body; Devices For Producing Or Ending Sleep Or Stupor -&gt; Devices for influencing the respiratory system of patients by gas treatment, e.g. mouth-to-mouth respiration; Tracheal tubes; A61M 16/20: Human Necessities -&gt; Medical Or Veterinary Science; Hygiene -&gt; Devices For Introducing Media Into, Or Onto, The Body; Devices For Transducing Body Media Or For Taking Media From The Body; Devices For Producing Or Ending Sleep Or Stupor -&gt; Devices for influencing the respiratory system of patients by gas treatment, e.g. mouth-to-mouth respiration; Tracheal tubes -&gt; Valves specially adapted to medical respiratory devices</t>
  </si>
  <si>
    <t>CR MED SERVICOS E COMERCIO DE MATERIAIS DE USO MEDICO E HOSPITALAR LTDA</t>
  </si>
  <si>
    <t>4646001 - Comércio atacadista de cosméticos e produtos de perfumaria; 4689399 - Comércio atacadista especializado em outros produtos intermediários não especificados anteriormente; 4772500 - Comércio varejista de cosméticos, produtos de perfumaria e de higiene pessoal; 7490104 - Atividades de intermediação e agenciamento de serviços e negócios em geral, exceto imobiliários</t>
  </si>
  <si>
    <t>A61B 13/00</t>
  </si>
  <si>
    <t>A61B 13/00: Human Necessities -&gt; Medical Or Veterinary Science; Hygiene -&gt; Diagnosis; Surgery; Identification -&gt; Instruments for depressing the tongue</t>
  </si>
  <si>
    <t>BAKTRON MICROBIOLOGIA LTDA</t>
  </si>
  <si>
    <t>7020400 - Atividades de consultoria em gestão empresarial, exceto consultoria técnica específica; 8599604 - Treinamento em desenvolvimento profissional e gerencial</t>
  </si>
  <si>
    <t>C12N 1/20;C12M 1/00; C12Q 1/00</t>
  </si>
  <si>
    <t>C12M 1/00: Chemistry; Metallurgy -&gt; Biochemistry; Beer; Spirits; Wine; Vinegar; Microbiology; Enzymology; Mutation Or Genetic Engineering -&gt; Apparatus For Enzymology Or Microbiology -&gt; Apparatus for enzymology or microbiology; C12N 1/20: Chemistry; Metallurgy -&gt; Biochemistry; Beer; Spirits; Wine; Vinegar; Microbiology; Enzymology; Mutation Or Genetic Engineering -&gt; Micro-Organisms Or Enzymes; Compositions Thereof; Propagating, Preserving, Or Maintaining Micro-Organisms; Mutation Or Genetic Engineering; Culture Media -&gt; Micro-organisms, e.g. protozoa; Compositions thereof; Processes of propagating, maintaining or preserving micro-organisms or compositions thereof; Processes of preparing or isolating a composition containing a micro-organism; Culture media therefor -&gt; Bacteria; Culture media therefor; C12Q 1/00: Chemistry; Metallurgy -&gt; Biochemistry; Beer; Spirits; Wine; Vinegar; Microbiology; Enzymology; Mutation Or Genetic Engineering -&gt; Measuring Or Testing Processes Involving Enzymes Or Micro-Organisms; Compositions Or Test Papers Therefor; Processes Of Preparing Such Compositions; Condition-Responsive Control In Microbiological Or Enzymological Processes -&gt; Measuring or testing processes involving enzymes or micro-organisms; Compositions therefor; Processes of preparing such compositions</t>
  </si>
  <si>
    <t>ITAPRI INDUSTRIA, COMERCIO E TRANSFORMACAO DE PLASTICOS LTDA</t>
  </si>
  <si>
    <t>DUQUE DE CAXIAS</t>
  </si>
  <si>
    <t>B65D 23/04</t>
  </si>
  <si>
    <t>B65D 23/04: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Details of bottles or jars not otherwise provided for -&gt; Means for mixing or for promoting flow of contents</t>
  </si>
  <si>
    <t>ORANGELIFE COMERCIO E INDUSTRIA LTDA.</t>
  </si>
  <si>
    <t>2121101 - Fabricação de medicamentos alopáticos para uso humano; 4644301 - Comércio atacadista de medicamentos e drogas de uso humano</t>
  </si>
  <si>
    <t>A61B 5/145;A61B 10/00;A61B 5/00;A61B 5/15; G01J 3/40;G01N 33/53;A61B 5/145; G01N 33/52;B01D 15/10</t>
  </si>
  <si>
    <t>A61B 10/00: Human Necessities -&gt; Medical Or Veterinary Science; Hygiene -&gt; Diagnosis; Surgery; Identification -&gt; Other methods or instruments for diagnosis, e.g. for vaccination diagnosis; Sex determination; Ovulation-period determination; Throat striking implements; A61B 5/00: Human Necessities -&gt; Medical Or Veterinary Science; Hygiene -&gt; Diagnosis; Surgery; Identification -&gt; Measuring for diagnostic purposes; Identification of persons; A61B 5/145: Human Necessities -&gt; Medical Or Veterinary Science; Hygiene -&gt; Diagnosis; Surgery; Identification -&gt; Measuring for diagnostic purposes; Identification of persons -&gt; Measuring characteristics of blood &lt;u&gt;in vivo&lt;/u&gt;, e.g. gas concentration, pH-value; A61B 5/15: Human Necessities -&gt; Medical Or Veterinary Science; Hygiene -&gt; Diagnosis; Surgery; Identification -&gt; Measuring for diagnostic purposes; Identification of persons -&gt; Devices for taking samples of blood; B01D 15/10: Performing Operations; Transporting -&gt; Physical Or Chemical Processes Or Apparatus In General -&gt; Separation -&gt; Separating processes involving the treatment of liquids with solid sorbents; Apparatus therefor -&gt; Selective adsorption, e.g. chromatography -&gt; characterised by constructional or operational features; G01J 3/40: Physics -&gt; Measuring; Testing -&gt; Measurement Of Intensity, Velocity, Spectral Content, Polarisation, Phase Or Pulse Characteristics Of Infra-Red, Visible Or Ultra-Violet Light; Colorimetry; Radiation Pyrometry -&gt; Spectrometry; Spectrophotometry; Monochromators; Measuring colours -&gt; Investigating the spectrum -&gt; Measuring the intensity of spectral lines by determining density of a photograph of the spectrum; Spectrography; G01N 33/52: Physics -&gt; Measuring; Testing -&gt; Investigating Or Analysing Materials By Determining Their Chemical Or Physical Properties -&gt; Investigating or analysing materials by specific methods not covered by groups G01N0001000000-G01N0031000000 -&gt; Biological material, e.g. blood, urine; Haemocytometers -&gt; Chemical analysis of biological material, e.g. blood, urine; Testing involving biospecific ligand binding methods; Immunological testing -&gt; Use of compounds or compositions for colorimetric, spectrophotometric or fluorometric investigation, e.g. use of reagent paper; G01N 33/53: Physics -&gt; Measuring; Testing -&gt; Investigating Or Analysing Materials By Determining Their Chemical Or Physical Properties -&gt; Investigating or analysing materials by specific methods not covered by groups G01N0001000000-G01N0031000000 -&gt; Biological material, e.g. blood, urine; Haemocytometers -&gt; Chemical analysis of biological material, e.g. blood, urine; Testing involving biospecific ligand binding methods; Immunological testing -&gt; Immunoassay; Biospecific binding assay; Materials therefor</t>
  </si>
  <si>
    <t>ACUAPURA INDUSTRIA E COMERCIO LTDA</t>
  </si>
  <si>
    <t>4649499 - Comércio atacadista de outros equipamentos e artigos de uso pessoal e doméstico não especificados anteriormente</t>
  </si>
  <si>
    <t>2029100 - Fabricação de produtos químicos orgânicos não especificados anteriormente; 2062200 - Fabricação de produtos de limpeza e polimento; 2759799 - Fabricação de outros aparelhos eletrodomésticos não especificados anteriormente, peças e acessórios; 4618499 - Outros representantes comerciais e agentes do comércio especializado em produtos não especificados anteriormente; 4753900 - Comércio varejista especializado de eletrodomésticos e equipamentos de áudio e vídeo; 4759899 - Comércio varejista de outros artigos de uso doméstico não especificados anteriormente; 7120100 - Testes e análises técnicas</t>
  </si>
  <si>
    <t>A23B 7/10</t>
  </si>
  <si>
    <t>A23B 7/10: Human Necessities -&gt; Foods Or Foodstuffs; Their Treatment, Not Covered By Other Classes -&gt; Preserving, E.G. By Canning, Meat, Fish, Eggs, Fruit, Vegetables, Edible Seeds; Chemical Ripening Of Fruit Or Vegetables; The Preserved, Ripened, Or Canned Products -&gt; Preservation or chemical ripening of fruit or vegetables -&gt; Preserving with acids; Acid fermentation</t>
  </si>
  <si>
    <t>PLAX INDUSTRIA E COMERCIO DE SOLVENTES LTDA</t>
  </si>
  <si>
    <t>C11D 1/62;C11D 1/90; D06M 10/04;D06M 23/02</t>
  </si>
  <si>
    <t>C11D 1/62: Chemistry; Metallurgy -&gt; Animal Or Vegetable Oils, Fats, Fatty Substances Or Waxes; Fatty Acids Therefrom; Detergents; Candles -&gt; Detergent Compositions; Use Of Single Substances As Detergents; Soap Or Soap-Making; Resin Soaps; Recovery Of Glycerol -&gt; Detergent compositions based essentially on surface-active compounds; Use of these compounds as a detergent -&gt; Cationic compounds -&gt; Quaternary ammonium compounds; C11D 1/90: Chemistry; Metallurgy -&gt; Animal Or Vegetable Oils, Fats, Fatty Substances Or Waxes; Fatty Acids Therefrom; Detergents; Candles -&gt; Detergent Compositions; Use Of Single Substances As Detergents; Soap Or Soap-Making; Resin Soaps; Recovery Of Glycerol -&gt; Detergent compositions based essentially on surface-active compounds; Use of these compounds as a detergent -&gt; Ampholytes; Electroneutral compounds -&gt; Betaines; D06M 10/04: Textiles; Paper -&gt; Treatment Of Textiles Or The Like; Laundering; Flexible Materials Not Otherwise Provided For -&gt; Treatment, Not Provided For Elsewhere In Class D06, Of Fibres, Threads, Yarns, Fabrics, Feathers Or Fibrous Goods Made From Such Materials -&gt; Physical treatment of fibres, threads, yarns, fabrics or fibrous goods made from such materials, e.g. ultrasonic, corona discharge, irradiation, electric currents or magnetic fields; Physical treatment combined with treatment with chemical compounds or elements -&gt; Physical treatment combined with treatment with chemical compounds or elements; D06M 23/02: Textiles; Paper -&gt; Treatment Of Textiles Or The Like; Laundering; Flexible Materials Not Otherwise Provided For -&gt; Treatment, Not Provided For Elsewhere In Class D06, Of Fibres, Threads, Yarns, Fabrics, Feathers Or Fibrous Goods Made From Such Materials -&gt; Treatment of fibres, threads, yarns, fabrics or fibrous goods made from such materials, characterised by the process -&gt; Processes in which the treating agent is releasably affixed or incorporated into a dispensing means</t>
  </si>
  <si>
    <t>BIOMEDICA - ESTEVES &amp; ANJOS LTDA</t>
  </si>
  <si>
    <t>4930202 - Transporte rodoviário de carga, exceto produtos perigosos e mudanças, intermunicipal, interestadual e internacional</t>
  </si>
  <si>
    <t>ITABORAI</t>
  </si>
  <si>
    <t>B65D 23/10;B65D 25/28</t>
  </si>
  <si>
    <t>B65D 23/10: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Details of bottles or jars not otherwise provided for -&gt; Handles; B65D 25/28: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Details of other kinds or types of rigid or semi-rigid containers -&gt; Handles</t>
  </si>
  <si>
    <t>VEZZA INDUSTRIA E COMERCIO LTDA</t>
  </si>
  <si>
    <t>3250701 - Fabricação de instrumentos não eletrônicos e utensílios para uso médico, cirúrgico, odontológico e de laboratório; 3312103 - Manutenção e reparação de aparelhos eletromédicos e eletroterapêuticos e equipamentos de irradiação; 4646001 - Comércio atacadista de cosméticos e produtos de perfumaria; 4663000 - Comércio atacadista de máquinas e equipamentos para uso industrial; partes e peças; 4930201 - Transporte rodoviário de carga, exceto produtos perigosos e mudanças, municipal; 5211799 - Depósitos de mercadorias para terceiros, exceto armazéns gerais e guarda-móveis; 7739002 - Aluguel de equipamentos científicos, médicos e hospitalares, sem operador; 9602502 - Atividades de estética e outros serviços de cuidados com a beleza</t>
  </si>
  <si>
    <t>2A HOSPITALAR COMERCIO E ASSISTENCIA TECNICA DE MATERIAIS E EQUIPAMENTOS HOSPITALARES EIRELI</t>
  </si>
  <si>
    <t>4330402 - Instalação de portas, janelas, tetos, divisórias e armários embutidos de qualquer material</t>
  </si>
  <si>
    <t>3312102 - Manutenção e reparação de aparelhos e instrumentos de medida, teste e controle; 3312103 - Manutenção e reparação de aparelhos eletromédicos e eletroterapêuticos e equipamentos de irradiação; 4645101 - Comércio atacadista de instrumentos e materiais para uso médico, cirúrgico, hospitalar e de laboratórios; 4645102 - Comércio atacadista de próteses e artigos de ortopedia; 4645103 - Comércio atacadista de produtos odontológicos; 4649405 - Comércio atacadista de artigos de tapeçaria; persianas e cortinas; 4773300 - Comércio varejista de artigos médicos e ortopédicos; 4789099 - Comércio varejista de outros produtos não especificados anteriormente; 7729203 - Aluguel de material médico</t>
  </si>
  <si>
    <t>A61G 7/10</t>
  </si>
  <si>
    <t>A61G 7/10: Human Necessities -&gt; Medical Or Veterinary Science; Hygiene -&gt; Transport, Personal Conveyances, Or Accommodation Specially Adapted For Patients Or Disabled Persons; Operating Tables Or Chairs; Chairs For Dentistry; Funeral Devices -&gt; Beds specially adapted for nursing; Devices for lifting patients or disabled persons -&gt; Devices for lifting patients or disabled persons, e.g. special adaptations of hoists thereto</t>
  </si>
  <si>
    <t>RS</t>
  </si>
  <si>
    <t>NEI TRANSFORMACAO VEICULAR LTDA</t>
  </si>
  <si>
    <t>2930101 - Fabricação de cabines, carrocerias e reboques para caminhões</t>
  </si>
  <si>
    <t>4511101 - Comércio a varejo de automóveis, camionetas e utilitários novos; 4511102 - Comércio a varejo de automóveis, camionetas e utilitários usados; 4511104 - Comércio por atacado de caminhões novos e usados; 4511106 - Comércio por atacado de ônibus e micro-ônibus novos e usados; 4520001 - Serviços de manutenção e reparação mecânica de veículos automotores; 4520007 - Serviços de instalação, manutenção e reparação de acessórios para veículos automotores; 4520008 - Serviços de capotaria; 4530701 - Comércio por atacado de peças e acessórios novos para veículos automotores</t>
  </si>
  <si>
    <t>NOVO HAMBURGO</t>
  </si>
  <si>
    <t>A62C 27/00; A62C 3/07;B60P 3/00; B64F 1/31;B64F 1/30;A61G 3/00</t>
  </si>
  <si>
    <t>A61G 3/00: Human Necessities -&gt; Medical Or Veterinary Science; Hygiene -&gt; Transport, Personal Conveyances, Or Accommodation Specially Adapted For Patients Or Disabled Persons; Operating Tables Or Chairs; Chairs For Dentistry; Funeral Devices -&gt; Ambulance aspects of vehicles; Vehicles with special provisions for transporting patients or disabled persons, or their personal conveyances, e.g. for facilitating access of, or for loading, wheelchairs; A62C 27/00: Human Necessities -&gt; Life-Saving; Fire-Fighting -&gt; Fire-Fighting -&gt; Fire-fighting land vehicles; A62C 3/07: Human Necessities -&gt; Life-Saving; Fire-Fighting -&gt; Fire-Fighting -&gt; Fire prevention, containment or extinguishing specially adapted for particular objects or places -&gt; in vehicles, e.g. in road vehicles; B60P 3/00: Performing Operations; Transporting -&gt; Vehicles In General -&gt; Vehicles Adapted For Load Transportation Or To Transport, To Carry, Or To Comprise Special Loads Or Objects -&gt; Vehicles adapted to transport, to carry or to comprise special loads or objects; B64F 1/30: Performing Operations; Transporting -&gt; Aircraft; Aviation; Cosmonautics -&gt; Ground Or Aircraft-Carrier-Deck Installations Specially Adapted For Use In Connection With Aircraft; Designing, Manufacturing, Assembling, Cleaning, Maintaining Or Repairing Aircraft, Not Otherwise Provided For -&gt; Ground or aircraft-carrier-deck installations -&gt; for embarking or disembarking passengers; B64F 1/31: Performing Operations; Transporting -&gt; Aircraft; Aviation; Cosmonautics -&gt; Ground Or Aircraft-Carrier-Deck Installations Specially Adapted For Use In Connection With Aircraft; Designing, Manufacturing, Assembling, Cleaning, Maintaining Or Repairing Aircraft, Not Otherwise Provided For -&gt; Ground or aircraft-carrier-deck installations -&gt; for embarking or disembarking passengers -&gt; Passenger vehicles specially adapted to co-operate, e.g. dock, with aircraft or terminal buildings</t>
  </si>
  <si>
    <t>CDG - EDICOES E PUBLICACOES EIRELI</t>
  </si>
  <si>
    <t>4619200 - Representantes comerciais e agentes do comércio de mercadorias em geral não especializado</t>
  </si>
  <si>
    <t>476100 1 - Comércio varejista de livros; 5811500 - Edição de livros; 5813100 - Edição de revistas; 6463800 - Outras sociedades de participação, exceto holdings; 7312200 - Agenciamento de espaços para publicidade, exceto em veículos de comunicação; 8230001 - Serviços de organização de feiras, congressos, exposições e festas</t>
  </si>
  <si>
    <t>PORTO ALEGRE</t>
  </si>
  <si>
    <t>A23L 2/00;A23L 33/20; A23L 2/52; A61K 36/53;A61K 36/31;A61K 36/185;A61K 31/075;A61K 31/05;A61P 11/00;A61P 29/00</t>
  </si>
  <si>
    <t>A23L 2/00: Human Necessities -&gt; Foods Or Foodstuffs; Their Treatment, Not Covered By Other Classes -&gt; Foods, Foodstuffs, Or Non-Alcoholic Beverages, Not Covered By Subclasses A21d Or A23b-A23j; Their Preparation Or Treatment, E.G. Cooking, Modification Of Nutritive Qualities, Physical Treatment; Preservation Of Foods Or Foodstuffs, In General -&gt; Non-alcoholic beverages; Dry compositions or concentrates therefor; Their preparation; A23L 2/52: Human Necessities -&gt; Foods Or Foodstuffs; Their Treatment, Not Covered By Other Classes -&gt; Foods, Foodstuffs, Or Non-Alcoholic Beverages, Not Covered By Subclasses A21d Or A23b-A23j; Their Preparation Or Treatment, E.G. Cooking, Modification Of Nutritive Qualities, Physical Treatment; Preservation Of Foods Or Foodstuffs, In General -&gt; Non-alcoholic beverages; Dry compositions or concentrates therefor; Their preparation -&gt; Adding ingredients; A23L 33/20; A61K 31/05: Human Necessities -&gt; Medical Or Veterinary Science; Hygiene -&gt; Preparations For Medical, Dental, Or Toilet Purposes -&gt; Medicinal preparations containing organic active ingredients -&gt; Hydroxy compounds, e.g. alcohols; Salts thereof, e.g. alcoholates -&gt; Phenols; A61K 31/075: Human Necessities -&gt; Medical Or Veterinary Science; Hygiene -&gt; Preparations For Medical, Dental, Or Toilet Purposes -&gt; Medicinal preparations containing organic active ingredients -&gt; Ethers or acetals; A61K 36/185: Human Necessities -&gt; Medical Or Veterinary Science; Hygiene -&gt; Preparations For Medical, Dental, Or Toilet Purposes -&gt; Medicinal preparations of undetermined constitution containing material from algae, lichens, fungi or plants, or derivatives thereof, e.g. traditional herbal medicines -&gt; Magnoliophyta (angiosperms) -&gt; Magnoliopsida (dicotyledons); A61K 36/31: Human Necessities -&gt; Medical Or Veterinary Science; Hygiene -&gt; Preparations For Medical, Dental, Or Toilet Purposes -&gt; Medicinal preparations of undetermined constitution containing material from algae, lichens, fungi or plants, or derivatives thereof, e.g. traditional herbal medicines -&gt; Magnoliophyta (angiosperms) -&gt; Magnoliopsida (dicotyledons) -&gt; Brassicaceae or Cruciferae (Mustard family), e.g. broccoli, cabbage or kohlrabi; A61K 36/53: Human Necessities -&gt; Medical Or Veterinary Science; Hygiene -&gt; Preparations For Medical, Dental, Or Toilet Purposes -&gt; Medicinal preparations of undetermined constitution containing material from algae, lichens, fungi or plants, or derivatives thereof, e.g. traditional herbal medicines -&gt; Magnoliophyta (angiosperms) -&gt; Magnoliopsida (dicotyledons) -&gt; Lamiaceae or Labiatae (Mint family), e.g. thyme, rosemary or lavender; A61P 11/00: Human Necessities -&gt; Medical Or Veterinary Science; Hygiene -&gt; Specific Therapeutic Activity Of Chemical Compounds Or Medicinal Preparations -&gt; Drugs for disorders of the respiratory system; A61P 29/00: Human Necessities -&gt; Medical Or Veterinary Science; Hygiene -&gt; Specific Therapeutic Activity Of Chemical Compounds Or Medicinal Preparations -&gt; Non-central analgesic, antipyretic or antiinflammatory agents, e.g antirheumatic agents; Non-steroidal antiinflammatory drugs (NSAIDs)</t>
  </si>
  <si>
    <t>VIEMED FARMACEUTICA DO BRASIL LTDA.</t>
  </si>
  <si>
    <t>4644301 - Comércio atacadista de medicamentos e drogas de uso humano; 4645101 - Comércio atacadista de instrumentos e materiais para uso médico, cirúrgico, hospitalar e de laboratórios</t>
  </si>
  <si>
    <t>A61K 31/07;A61K 31/355;A61K 9/14;A61P 17/02</t>
  </si>
  <si>
    <t>A61K 31/07: Human Necessities -&gt; Medical Or Veterinary Science; Hygiene -&gt; Preparations For Medical, Dental, Or Toilet Purposes -&gt; Medicinal preparations containing organic active ingredients -&gt; Hydroxy compounds, e.g. alcohols; Salts thereof, e.g. alcoholates -&gt; Retinol compounds, e.g. vitamin A; A61K 31/355: Human Necessities -&gt; Medical Or Veterinary Science; Hygiene -&gt; Preparations For Medical, Dental, Or Toilet Purposes -&gt; Medicinal preparations containing organic active ingredients -&gt; Heterocyclic compounds -&gt; having oxygen as the only ring hetero atom, e.g. fungichromin -&gt; having six-membered rings with one oxygen as the only ring hetero atom -&gt; condensed with carbocyclic rings, e.g. cannabinols, methantheline -&gt; 3,4-Dihydrobenzopyrans, e.g. chroman, catechin -&gt; Tocopherols, e.g. vitamin E; A61K 9/14: Human Necessities -&gt; Medical Or Veterinary Science; Hygiene -&gt; Preparations For Medical, Dental, Or Toilet Purposes -&gt; Medicinal preparations characterised by special physical form -&gt; Particulate form, e.g. powders; A61P 17/02: Human Necessities -&gt; Medical Or Veterinary Science; Hygiene -&gt; Specific Therapeutic Activity Of Chemical Compounds Or Medicinal Preparations -&gt; Drugs for dermatological disorders -&gt; for treating wounds, ulcers, burns, scars, keloids, or the like</t>
  </si>
  <si>
    <t>SIT EVOLUCAO E TECNOLOGIA LTDA</t>
  </si>
  <si>
    <t>3319800 - Manutenção e reparação de equipamentos e produtos não especificados anteriormente; 4645103 - Comércio atacadista de produtos odontológicos</t>
  </si>
  <si>
    <t>A61C 3/14;A61C 3/00</t>
  </si>
  <si>
    <t>A61C 3/00: Human Necessities -&gt; Medical Or Veterinary Science; Hygiene -&gt; Dentistry; Apparatus Or Methods For Oral Or Dental Hygiene -&gt; Dental tools or instruments; A61C 3/14: Human Necessities -&gt; Medical Or Veterinary Science; Hygiene -&gt; Dentistry; Apparatus Or Methods For Oral Or Dental Hygiene -&gt; Dental tools or instruments -&gt; Dentists' forceps or the like for extracting teeth</t>
  </si>
  <si>
    <t>QUATRO G PESQUISA &amp; DESENVOLVIMENTO LTDA</t>
  </si>
  <si>
    <t>2099199 - Fabricação de outros produtos químicos não especificados anteriormente</t>
  </si>
  <si>
    <t>A61K 31/215;A61P 35/00; A61K 33/26;A61K 33/24;A61P 31/06; C12N 15/09;C12Q 1/68;C07H 21/04</t>
  </si>
  <si>
    <t>A61K 31/215: Human Necessities -&gt; Medical Or Veterinary Science; Hygiene -&gt; Preparations For Medical, Dental, Or Toilet Purposes -&gt; Medicinal preparations containing organic active ingredients -&gt; Esters, e.g. nitroglycerine, selenocyanates -&gt; of carboxylic acids; A61K 33/24: Human Necessities -&gt; Medical Or Veterinary Science; Hygiene -&gt; Preparations For Medical, Dental, Or Toilet Purposes -&gt; Medicinal preparations containing inorganic active ingredients -&gt; Heavy metals; Compounds thereof; A61K 33/26: Human Necessities -&gt; Medical Or Veterinary Science; Hygiene -&gt; Preparations For Medical, Dental, Or Toilet Purposes -&gt; Medicinal preparations containing inorganic active ingredients -&gt; Heavy metals; Compounds thereof -&gt; Iron; Compounds thereof; A61P 31/06: Human Necessities -&gt; Medical Or Veterinary Science; Hygiene -&gt; Specific Therapeutic Activity Of Chemical Compounds Or Medicinal Preparations -&gt; Antiinfectives, i.e. antibiotics, antiseptics, chemotherapeutics -&gt; Antibacterial agents -&gt; for tuberculosis; A61P 35/00: Human Necessities -&gt; Medical Or Veterinary Science; Hygiene -&gt; Specific Therapeutic Activity Of Chemical Compounds Or Medicinal Preparations -&gt; Antineoplastic agents; C07H 21/04: Chemistry; Metallurgy -&gt; Organic Chemistry -&gt; Sugars; Derivatives Thereof; Nucleosides; Nucleotides; Nucleic Acids -&gt; Compounds containing two or more mononucleotide units having separate phosphate or polyphosphate groups linked by saccharide radicals of nucleoside groups, e.g. nucleic acids -&gt; with deoxyribosyl as saccharide radical; C12N 15/09: Chemistry; Metallurgy -&gt; Biochemistry; Beer; Spirits; Wine; Vinegar; Microbiology; Enzymology; Mutation Or Genetic Engineering -&gt; Micro-Organisms Or Enzymes; Compositions Thereof; Propagating, Preserving, Or Maintaining Micro-Organisms; Mutation Or Genetic Engineering; Culture Media -&gt; Mutation or genetic engineering; DNA or RNA concerning genetic engineering, vectors, e.g. plasmids, or their isolation, preparation or purification; Use of hosts therefor -&gt; Recombinant DNA-technology; C12Q 1/68: Chemistry; Metallurgy -&gt; Biochemistry; Beer; Spirits; Wine; Vinegar; Microbiology; Enzymology; Mutation Or Genetic Engineering -&gt; Measuring Or Testing Processes Involving Enzymes Or Micro-Organisms; Compositions Or Test Papers Therefor; Processes Of Preparing Such Compositions; Condition-Responsive Control In Microbiological Or Enzymological Processes -&gt; Measuring or testing processes involving enzymes or micro-organisms; Compositions therefor; Processes of preparing such compositions -&gt; involving nucleic acids</t>
  </si>
  <si>
    <t>INGAL - INDUSTRIA DE FERTILIZANTES LTDA</t>
  </si>
  <si>
    <t>1061902 - Fabricação de produtos do arroz; 2013401 - Fabricação de adubos e fertilizantes organo-minerais; 2063100 - Fabricação de cosméticos, produtos de perfumaria e de higiene pessoal; 4632003 - Comércio atacadista de cereais e leguminosas beneficiados, farinhas, amidos e féculas, com atividade de fracionamento e acondicionamento associada; 4683400 - Comércio atacadista de defensivos agrícolas, adubos, fertilizantes e corretivos do solo; 4729699 - Comércio varejista de produtos alimentícios em geral ou especializado em produtos alimentícios não especificados anteriormente; 4789002 - Comércio varejista de plantas e flores naturais</t>
  </si>
  <si>
    <t>SANTA MARIA</t>
  </si>
  <si>
    <t>C05F 17/00;C05F 11/00</t>
  </si>
  <si>
    <t>C05F 11/00: Chemistry; Metallurgy -&gt; Fertilisers; Manufacture Thereof -&gt; Organic Fertilisers Not Covered By Subclasses C05b, C05c, E.G. Fertilisers From Waste Or Refuse -&gt; Other organic fertilisers; C05F 17/00: Chemistry; Metallurgy -&gt; Fertilisers; Manufacture Thereof -&gt; Organic Fertilisers Not Covered By Subclasses C05b, C05c, E.G. Fertilisers From Waste Or Refuse -&gt; Preparation of fertilisers characterised by the composting step</t>
  </si>
  <si>
    <t>VERTICE COMERCIO DE ROUPAS E ACESSORIOS LTDA</t>
  </si>
  <si>
    <t>4642702 - Comércio atacadista de roupas e acessórios para uso profissional e de segurança do trabalho</t>
  </si>
  <si>
    <t>1359600 - Fabricação de outros produtos têxteis não especificados anteriormente; 1412601 - Confecção de peças do vestuário, exceto roupas íntimas e as confeccionadas sob medida; 1413401 - Confecção de roupas profissionais, exceto sob medida; 1521100 - Fabricação de artigos para viagem, bolsas e semelhantes de qualquer material; 1533500 - Fabricação de calçados de material sintético; 3292201 - Fabricação de roupas de proteção e segurança e resistentes a fogo; 3292202 - Fabricação de equipamentos e acessórios para segurança pessoal e profissional; 4744001 - Comércio varejista de ferragens e ferramentas; 4763602 - Comércio varejista de artigos esportivos; 4781400 - Comércio varejista de artigos do vestuário e acessórios; 4782201 - Comércio varejista de calçados; 4782202 - Comércio varejista de artigos de viagem; 4789099 - Comércio varejista de outros produtos não especificados anteriormente</t>
  </si>
  <si>
    <t>PORTAO</t>
  </si>
  <si>
    <t>A41D 13/005; A41D 27/28; D06M 23/18; F41H 1/02;A41D 31/00</t>
  </si>
  <si>
    <t>A41D 13/005: Human Necessities -&gt; Wearing Apparel -&gt; Outerwear; Protective Garments; Accessories -&gt; Professional, industrial or sporting protective garments, e.g. garments affording protection against blows or punches, surgeons' gowns -&gt; with controlled internal environment -&gt; with controlled temperature; A41D 27/28: Human Necessities -&gt; Wearing Apparel -&gt; Outerwear; Protective Garments; Accessories -&gt; Details of garments or of their making -&gt; Means for ventilation; A41D 31/00: Human Necessities -&gt; Wearing Apparel -&gt; Outerwear; Protective Garments; Accessories -&gt; Selection of special materials for outerwear; D06M 23/18: Textiles; Paper -&gt; Treatment Of Textiles Or The Like; Laundering; Flexible Materials Not Otherwise Provided For -&gt; Treatment, Not Provided For Elsewhere In Class D06, Of Fibres, Threads, Yarns, Fabrics, Feathers Or Fibrous Goods Made From Such Materials -&gt; Treatment of fibres, threads, yarns, fabrics or fibrous goods made from such materials, characterised by the process -&gt; Processes for the non-uniform application of treating agents, e.g. one-sided treatment; Differential treatment -&gt; for the chemical treatment of borders of fabrics or knittings; for the thermal or chemical fixation of cuttings, seams or fibre ends; F41H 1/02: Mechanical Engineering; Lighting; Heating; Weapons; Blasting -&gt; Weapons -&gt; Armour; Armoured Turrets; Armoured Or Armed Vehicles; Means Of Attack Or Defence, E.G. Camouflage, In General -&gt; Personal protection-gear -&gt; Armoured or projectile- or missile-resistant garments; Composite protection fabrics</t>
  </si>
  <si>
    <t>RTI LOCACOES EIRELI</t>
  </si>
  <si>
    <t>7739003 - Aluguel de palcos, coberturas e outras estruturas de uso temporário, exceto andaimes</t>
  </si>
  <si>
    <t>1813001 - Impressão de material para uso publicitário; 1813099 - Impressão de material para outros usos; 7420001 - Atividades de produção de fotografias, exceto aérea e submarina; 7420004 - Filmagem de festas e eventos; 7721700 - Aluguel de equipamentos recreativos e esportivos; 7732202 - Aluguel de andaimes; 7739099 - Aluguel de outras máquinas e equipamentos comerciais e industriais não especificados anteriormente, sem operador; 8230001 - Serviços de organização de feiras, congressos, exposições e festas</t>
  </si>
  <si>
    <t>GRAVATAI</t>
  </si>
  <si>
    <t>A01M 1/14;A61M 1/10;A61M 1/08</t>
  </si>
  <si>
    <t>A01M 1/14: Human Necessities -&gt; Agriculture; Forestry; Animal Husbandry; Hunting; Trapping; Fishing -&gt; Catching, Trapping Or Scaring Of Animals; Apparatus For The Destruction Of Noxious Animals Or Noxious Plants -&gt; Stationary means for catching or killing insects -&gt; Catching by adhesive surfaces; A61M 1/08: Human Necessities -&gt; Medical Or Veterinary Science; Hygiene -&gt; Devices For Introducing Media Into, Or Onto, The Body; Devices For Transducing Body Media Or For Taking Media From The Body; Devices For Producing Or Ending Sleep Or Stupor -&gt; Suction or pumping devices for medical purposes; Devices for carrying-off, for treatment of, or for carrying-over, body-liquids; Drainage systems -&gt; Cupping glasses; A61M 1/10: Human Necessities -&gt; Medical Or Veterinary Science; Hygiene -&gt; Devices For Introducing Media Into, Or Onto, The Body; Devices For Transducing Body Media Or For Taking Media From The Body; Devices For Producing Or Ending Sleep Or Stupor -&gt; Suction or pumping devices for medical purposes; Devices for carrying-off, for treatment of, or for carrying-over, body-liquids; Drainage systems -&gt; Blood pumps; Artificial hearts; Devices for mechanical circulatory assistance, e.g. intra-aortic balloon pumps</t>
  </si>
  <si>
    <t>TOTH - DESENVOLVIMENTO TECNOLOGICO LTDA</t>
  </si>
  <si>
    <t>2660400 - Fabricação de aparelhos eletromédicos e eletroterapêuticos e equipamentos de irradiação; 2790299 - Fabricação de outros equipamentos e aparelhos elétricos não especificados anteriormente; 3312103 - Manutenção e reparação de aparelhos eletromédicos e eletroterapêuticos e equipamentos de irradiação; 4645101 - Comércio atacadista de instrumentos e materiais para uso médico, cirúrgico, hospitalar e de laboratórios; 6204000 - Consultoria em tecnologia da informação; 7112000 - Serviços de engenharia; 7739002 - Aluguel de equipamentos científicos, médicos e hospitalares, sem operador</t>
  </si>
  <si>
    <t>A61B 5/11;G08B 21/02;G08B 21/04;H04W 4/00</t>
  </si>
  <si>
    <t>A61B 5/11: Human Necessities -&gt; Medical Or Veterinary Science; Hygiene -&gt; Diagnosis; Surgery; Identification -&gt; Measuring for diagnostic purposes; Identification of persons -&gt; Measuring devices for testing the shape, pattern, size or movement of the body or parts thereof, for diagnostic purposes -&gt; Measuring movement of the entire body or parts thereof, e.g. head or hand tremor or mobility of a limb; G08B 21/02: Physics -&gt; Signalling -&gt; Signalling Or Calling Systems; Order Telegraphs; Alarm Systems -&gt; Alarms responsive to a single specified undesired or abnormal condition and not otherwise provided for -&gt; Alarms for ensuring the safety of persons; G08B 21/04: Physics -&gt; Signalling -&gt; Signalling Or Calling Systems; Order Telegraphs; Alarm Systems -&gt; Alarms responsive to a single specified undesired or abnormal condition and not otherwise provided for -&gt; Alarms for ensuring the safety of persons -&gt; responsive to non-activity, e.g. of elderly persons; H04W 4/00: Electricity -&gt; Electric Communication Technique -&gt; Wireless Communication Networks -&gt; Services or facilities specially adapted for wireless communication networks</t>
  </si>
  <si>
    <t>PROMM INDUSTRIA DE MATERIAIS CIRURGICOS LTDA</t>
  </si>
  <si>
    <t>3250701 - Fabricação de instrumentos não eletrônicos e utensílios para uso médico, cirúrgico, odontológico e de laboratório; 3312103 - Manutenção e reparação de aparelhos eletromédicos e eletroterapêuticos e equipamentos de irradiação; 8599604 - Treinamento em desenvolvimento profissional e gerencial</t>
  </si>
  <si>
    <t>A61B 17/68</t>
  </si>
  <si>
    <t>A61B 17/68: Human Necessities -&gt; Medical Or Veterinary Science; Hygiene -&gt; Diagnosis; Surgery; Identification -&gt; Surgical instruments, devices or methods, e.g. tourniquets -&gt; Surgical instruments or methods for treatment of bones or joints; Devices specially adapted therefor -&gt; for osteosynthesis, e.g. bone plates, screws or the like -&gt; Internal fixation devices</t>
  </si>
  <si>
    <t>LIMPOMATE QUIMICA LTDA</t>
  </si>
  <si>
    <t>2062200 - Fabricação de produtos de limpeza e polimento; 4649409 - Comércio atacadista de produtos de higiene, limpeza e conservação domiciliar, com atividade de fracionamento e acondicionamento associada; 4689399 - Comércio atacadista especializado em outros produtos intermediários não especificados anteriormente; 4789005 - Comércio varejista de produtos saneantes domissanitários; 4789099 - Comércio varejista de outros produtos não especificados anteriormente</t>
  </si>
  <si>
    <t>SANTA CRUZ DO SUL</t>
  </si>
  <si>
    <t>A01N 31/02;A01N 65/00;A01P 13/00</t>
  </si>
  <si>
    <t>A01N 31/02: Human Necessities -&gt; Agriculture; Forestry; Animal Husbandry; Hunting; Trapping; Fishing -&gt; Preservation Of Bodies Of Humans Or Animals Or Plants Or Parts Thereof; Biocides, E.G. As Disinfectants, As Pesticides Or As Herbicides; Pest Repellants Or Attractants; Plant Growth Regulators -&gt; Biocides, pest repellants or attractants, or plant growth regulators containing organic oxygen or sulfur compounds -&gt; Acyclic compounds; A01N 65/00: Human Necessities -&gt; Agriculture; Forestry; Animal Husbandry; Hunting; Trapping; Fishing -&gt; Preservation Of Bodies Of Humans Or Animals Or Plants Or Parts Thereof; Biocides, E.G. As Disinfectants, As Pesticides Or As Herbicides; Pest Repellants Or Attractants; Plant Growth Regulators -&gt; Biocides, pest repellants or attractants, or plant growth regulators containing material from algae, lichens, bryophyta, multi-cellular fungi or plants, or extracts thereof; A01P 13/00: Human Necessities -&gt; Agriculture; Forestry; Animal Husbandry; Hunting; Trapping; Fishing -&gt; Biocidal, Pest Repellant, Pest Attractant Or Plant Growth Regulatory Activity Of Chemical Compounds Or Preparations -&gt; Herbicides; Algicides</t>
  </si>
  <si>
    <t>ORGONITES POA INDUSTRIA E COMERCIO DE PEDRAS E CRISTAIS LTDA</t>
  </si>
  <si>
    <t>4759899 - Comércio varejista de outros artigos de uso doméstico não especificados anteriormente; 4789001 - Comércio varejista de suvenires, bijuterias e artesanatos</t>
  </si>
  <si>
    <t>CANOAS</t>
  </si>
  <si>
    <t>A61N 2/06;A61N 5/00</t>
  </si>
  <si>
    <t>A61N 2/06: Human Necessities -&gt; Medical Or Veterinary Science; Hygiene -&gt; Electrotherapy; Magnetotherapy; Radiation Therapy; Ultrasound Therapy -&gt; Magnetotherapy -&gt; using magnetic fields produced by permanent magnets; A61N 5/00: Human Necessities -&gt; Medical Or Veterinary Science; Hygiene -&gt; Electrotherapy; Magnetotherapy; Radiation Therapy; Ultrasound Therapy -&gt; Radiation therapy</t>
  </si>
  <si>
    <t>FLYING SPA EIRELI</t>
  </si>
  <si>
    <t>2869100 - Fabricação de máquinas e equipamentos para uso industrial específico não especificados anteriormente, peças e acessórios; 3312102 - Manutenção e reparação de aparelhos e instrumentos de medida, teste e controle; 4772500 - Comércio varejista de cosméticos, produtos de perfumaria e de higiene pessoal; 7739099 - Aluguel de outras máquinas e equipamentos comerciais e industriais não especificados anteriormente, sem operador</t>
  </si>
  <si>
    <t>A61J 7/00;A61J 1/03;A61J 7/04</t>
  </si>
  <si>
    <t>A61J 1/03: Human Necessities -&gt; Medical Or Veterinary Science; Hygiene -&gt; Containers Specially Adapted For Medical Or Pharmaceutical Purposes; Devices Or Methods Specially Adapted For Bringing Pharmaceutical Products Into Particular Physical Or Administering Forms; Devices For Administering Food Or Medicines Orally; Baby Comforters; Devices For Receiving Spittle -&gt; Containers specially adapted for medical or pharmaceutical purposes -&gt; for pills or tablets; A61J 7/00: Human Necessities -&gt; Medical Or Veterinary Science; Hygiene -&gt; Containers Specially Adapted For Medical Or Pharmaceutical Purposes; Devices Or Methods Specially Adapted For Bringing Pharmaceutical Products Into Particular Physical Or Administering Forms; Devices For Administering Food Or Medicines Orally; Baby Comforters; Devices For Receiving Spittle -&gt; Devices for administering medicines orally, e.g. spoons; Pill counting devices; Arrangements for time indication or reminder for taking medicine; A61J 7/04: Human Necessities -&gt; Medical Or Veterinary Science; Hygiene -&gt; Containers Specially Adapted For Medical Or Pharmaceutical Purposes; Devices Or Methods Specially Adapted For Bringing Pharmaceutical Products Into Particular Physical Or Administering Forms; Devices For Administering Food Or Medicines Orally; Baby Comforters; Devices For Receiving Spittle -&gt; Devices for administering medicines orally, e.g. spoons; Pill counting devices; Arrangements for time indication or reminder for taking medicine -&gt; Arrangements for time indication or reminder for taking medicine, e.g. programmed dispensers</t>
  </si>
  <si>
    <t>MICROCONTROL ELETRONICA LTDA MICRO EMPRESA</t>
  </si>
  <si>
    <t>2790202 - Fabricação de equipamentos para sinalização e alarme</t>
  </si>
  <si>
    <t>4520007 - Serviços de instalação, manutenção e reparação de acessórios para veículos automotores</t>
  </si>
  <si>
    <t>F16M 11/06;A61B 8/00; G06K 15/00</t>
  </si>
  <si>
    <t>A61B 8/00: Human Necessities -&gt; Medical Or Veterinary Science; Hygiene -&gt; Diagnosis; Surgery; Identification -&gt; Diagnosis using ultrasonic, sonic or infrasonic waves; F16M 11/06: Mechanical Engineering; Lighting; Heating; Weapons; Blasting -&gt; Engineering Elements Or Units; General Measures For Producing And Maintaining Effective Functioning Of Machines Or Installations; Thermal Insulation In General -&gt; Frames, Casings, Or Beds, Of Engines Or Other Machines Or Apparatus, Not Specific To An Engine, Machine, Or Apparatus Provided For Elsewhere; Stands Or Supports -&gt; Stands or trestles as supports for apparatus or articles placed thereon -&gt; Heads -&gt; Means for attachment of apparatus; Means allowing adjustment of the apparatus relatively to the stand -&gt; allowing pivoting; G06K 15/00: Physics -&gt; Computing; Calculating; Counting -&gt; Recognition Of Data; Presentation Of Data; Record Carriers; Handling Record Carriers -&gt; Arrangements for producing a permanent visual presentation of the output data</t>
  </si>
  <si>
    <t>NR INDUSTRIA E COMERCIO DE COLCHOES E ESTOFADOS LTDA</t>
  </si>
  <si>
    <t>3104700 - Fabricação de colchões</t>
  </si>
  <si>
    <t>1359600 - Fabricação de outros produtos têxteis não especificados anteriormente; 2759799 - Fabricação de outros aparelhos eletrodomésticos não especificados anteriormente, peças e acessórios; 3101200 - Fabricação de móveis com predominância de madeira; 3250703 - Fabricação de aparelhos e utensílios para correção de defeitos físicos e aparelhos ortopédicos em geral sob encomenda; 4645102 - Comércio atacadista de próteses e artigos de ortopedia; 4773300 - Comércio varejista de artigos médicos e ortopédicos</t>
  </si>
  <si>
    <t>SAPIRANGA</t>
  </si>
  <si>
    <t>A61G 7/057;A47C 27/15</t>
  </si>
  <si>
    <t>A47C 27/15: Human Necessities -&gt; Furniture; Domestic Articles Or Appliances; Coffee Mills; Spice Mills; Suction Cleaners In General -&gt; Chairs; Sofas; Beds -&gt; Spring, stuffed or fluid mattresses specially adapted for chairs, beds or sofas -&gt; with foamed material inlays -&gt; consisting of two or more layers; A61G 7/057: Human Necessities -&gt; Medical Or Veterinary Science; Hygiene -&gt; Transport, Personal Conveyances, Or Accommodation Specially Adapted For Patients Or Disabled Persons; Operating Tables Or Chairs; Chairs For Dentistry; Funeral Devices -&gt; Beds specially adapted for nursing; Devices for lifting patients or disabled persons -&gt; Parts, details or accessories of beds -&gt; Arrangements for preventing bed-sores or for supporting patients with burns, e.g. mattresses specially adapted therefor</t>
  </si>
  <si>
    <t>FRAGRAM FRAGRANCIAS E PERFUMES DE GRAMADO LTDA</t>
  </si>
  <si>
    <t>4772500 - Comércio varejista de cosméticos, produtos de perfumaria e de higiene pessoal</t>
  </si>
  <si>
    <t>GRAMADO</t>
  </si>
  <si>
    <t>A61L 9/14</t>
  </si>
  <si>
    <t>A61L 9/14: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Disinfection, sterilisation or deodorisation of air -&gt; using sprayed or atomised substances</t>
  </si>
  <si>
    <t>JIORDANI INDUSTRIA METALURGICA LTDA</t>
  </si>
  <si>
    <t>2229303 - Fabricação de artefatos de material plástico para uso na construção, exceto tubos e acessórios; 4649499 - Comércio atacadista de outros equipamentos e artigos de uso pessoal e doméstico não especificados anteriormente; 4759899 - Comércio varejista de outros artigos de uso doméstico não especificados anteriormente</t>
  </si>
  <si>
    <t>CAXIAS DO SUL</t>
  </si>
  <si>
    <t>A61M 1/06;A61J 13/00; E03D 3/12;E03D 1/14</t>
  </si>
  <si>
    <t>A61J 13/00: Human Necessities -&gt; Medical Or Veterinary Science; Hygiene -&gt; Containers Specially Adapted For Medical Or Pharmaceutical Purposes; Devices Or Methods Specially Adapted For Bringing Pharmaceutical Products Into Particular Physical Or Administering Forms; Devices For Administering Food Or Medicines Orally; Baby Comforters; Devices For Receiving Spittle -&gt; Breast-nipple shields; A61M 1/06: Human Necessities -&gt; Medical Or Veterinary Science; Hygiene -&gt; Devices For Introducing Media Into, Or Onto, The Body; Devices For Transducing Body Media Or For Taking Media From The Body; Devices For Producing Or Ending Sleep Or Stupor -&gt; Suction or pumping devices for medical purposes; Devices for carrying-off, for treatment of, or for carrying-over, body-liquids; Drainage systems -&gt; Milking pumps; E03D 1/14: Fixed Constructions -&gt; Water Supply; Sewerage -&gt; Water-Closets Or Urinals With Flushing Devices; Flushing Valves Therefor -&gt; Water flushing devices with cisterns -&gt; High-level flushing systems -&gt; Cisterns discharging variable quantities of water; E03D 3/12: Fixed Constructions -&gt; Water Supply; Sewerage -&gt; Water-Closets Or Urinals With Flushing Devices; Flushing Valves Therefor -&gt; Flushing devices operated by pressure of the water supply system -&gt; Flushing devices discharging variable quantities of water</t>
  </si>
  <si>
    <t>CESCORF EQUIPAMENTOS PARA ESPORTE LTDA</t>
  </si>
  <si>
    <t>A61B 5/107;G01B 3/02; G01B 3/10; G01B 5/06;A61B 5/103</t>
  </si>
  <si>
    <t>A61B 5/103: Human Necessities -&gt; Medical Or Veterinary Science; Hygiene -&gt; Diagnosis; Surgery; Identification -&gt; Measuring for diagnostic purposes; Identification of persons -&gt; Measuring devices for testing the shape, pattern, size or movement of the body or parts thereof, for diagnostic purposes; A61B 5/107: Human Necessities -&gt; Medical Or Veterinary Science; Hygiene -&gt; Diagnosis; Surgery; Identification -&gt; Measuring for diagnostic purposes; Identification of persons -&gt; Measuring devices for testing the shape, pattern, size or movement of the body or parts thereof, for diagnostic purposes -&gt; Measuring physical dimensions, e.g. size of the entire body or parts thereof; G01B 3/02: Physics -&gt; Measuring; Testing -&gt; Measuring Length, Thickness Or Similar Linear Dimensions; Measuring Angles; Measuring Areas; Measuring Irregularities Of Surfaces Or Contours -&gt; Instruments as specified in the subgroups and characterised by the use of mechanical measuring means -&gt; Rulers or tapes with scales or marks for direct reading; G01B 3/10: Physics -&gt; Measuring; Testing -&gt; Measuring Length, Thickness Or Similar Linear Dimensions; Measuring Angles; Measuring Areas; Measuring Irregularities Of Surfaces Or Contours -&gt; Instruments as specified in the subgroups and characterised by the use of mechanical measuring means -&gt; Rulers or tapes with scales or marks for direct reading -&gt; flexible; G01B 5/06: Physics -&gt; Measuring; Testing -&gt; Measuring Length, Thickness Or Similar Linear Dimensions; Measuring Angles; Measuring Areas; Measuring Irregularities Of Surfaces Or Contours -&gt; Measuring arrangements characterised by the use of mechanical means -&gt; for measuring length, width, or thickness -&gt; for measuring thickness</t>
  </si>
  <si>
    <t>LEBON PRODUTOS QUIMICOS FARMACEUTICOS LTDA</t>
  </si>
  <si>
    <t>2052500 - Fabricação de desinfestantes domissanitários; 2062200 - Fabricação de produtos de limpeza e polimento; 2099199 - Fabricação de outros produtos químicos não especificados anteriormente; 2123800 - Fabricação de preparações farmacêuticas; 3250705 - Fabricação de materiais para medicina e odontologia; 4645101 - Comércio atacadista de instrumentos e materiais para uso médico, cirúrgico, hospitalar e de laboratórios; 4649408 - Comércio atacadista de produtos de higiene, limpeza e conservação domiciliar; 4789005 - Comércio varejista de produtos saneantes domissanitários</t>
  </si>
  <si>
    <t>2052500 - Fabricação de desinfestantes domissanitários; 2123800 - Fabricação de preparações farmacêuticas</t>
  </si>
  <si>
    <t>A61K 31/726;A61K 31/7016;A61K 31/167;A61K 9/08;A61K 47/02;A61K 47/12;A61P 19/02; A61L 101/32;A61L 33/00; A61L 2/18;A61L 101/32;A61L 101/36</t>
  </si>
  <si>
    <t>A61K 31/167: Human Necessities -&gt; Medical Or Veterinary Science; Hygiene -&gt; Preparations For Medical, Dental, Or Toilet Purposes -&gt; Medicinal preparations containing organic active ingredients -&gt; Amides, e.g. hydroxamic acids -&gt; having aromatic rings, e.g. colchicine, atenolol, progabide -&gt; having the nitrogen atom of a carboxamide group directly attached to the aromatic ring, e.g. lidocaine, paracetamol; A61K 31/7016: Human Necessities -&gt; Medical Or Veterinary Science; Hygiene -&gt; Preparations For Medical, Dental, Or Toilet Purposes -&gt; Medicinal preparations containing organic active ingredients -&gt; Carbohydrates; Sugars; Derivatives thereof -&gt; Disaccharides, e.g. lactose, lactulose; A61K 31/726: Human Necessities -&gt; Medical Or Veterinary Science; Hygiene -&gt; Preparations For Medical, Dental, Or Toilet Purposes -&gt; Medicinal preparations containing organic active ingredients -&gt; Carbohydrates; Sugars; Derivatives thereof -&gt; Polysaccharides, i.e. having more than five saccharide radicals attached to each other by glycosidic linkages; Derivatives thereof, e.g. ethers, esters -&gt; Glycosaminoglycans, i.e. mucopolysaccharides; A61K 47/02: Human Necessities -&gt; Medical Or Veterinary Science; Hygiene -&gt; Preparations For Medical, Dental, Or Toilet Purposes -&gt; Medicinal preparations characterised by the non-active ingredients used, e.g. carriers, inert additives -&gt; Inorganic compounds; A61K 47/12: Human Necessities -&gt; Medical Or Veterinary Science; Hygiene -&gt; Preparations For Medical, Dental, Or Toilet Purposes -&gt; Medicinal preparations characterised by the non-active ingredients used, e.g. carriers, inert additives -&gt; Organic compounds -&gt; containing oxygen -&gt; Carboxylic acids; Salts or anhydrides thereof; A61K 9/08: Human Necessities -&gt; Medical Or Veterinary Science; Hygiene -&gt; Preparations For Medical, Dental, Or Toilet Purposes -&gt; Medicinal preparations characterised by special physical form -&gt; Solutions; A61L 101/32: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Chemical composition of materials used in disinfecting, sterilising or deodorising -&gt; Organic compounds; A61L 101/36: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Chemical composition of materials used in disinfecting, sterilising or deodorising -&gt; Organic compounds -&gt; Carboxylic acids or derivatives thereof; A61L 2/18: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Methods or apparatus for disinfecting or sterilising materials or objects other than foodstuffs or contact lenses; Accessories therefor -&gt; using chemical substances -&gt; Liquid substances; A61L 33/00: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Antithrombogenic treatment of surgical articles, e.g. sutures, catheters, prostheses, or of articles for the manipulation or conditioning of blood; Materials for such treatment; A61P 19/02: Human Necessities -&gt; Medical Or Veterinary Science; Hygiene -&gt; Specific Therapeutic Activity Of Chemical Compounds Or Medicinal Preparations -&gt; Drugs for skeletal disorders -&gt; for joint disorders, e.g. arthritis, arthrosis</t>
  </si>
  <si>
    <t>RISCO ZERO-ATENDIMENTOS MEDICOS DE URGENCIA LTDA.</t>
  </si>
  <si>
    <t>8610102 - Atividades de atendimento em pronto-socorro e unidades hospitalares para atendimento a urgências</t>
  </si>
  <si>
    <t>8621601 - UTI móvel; 8621602 - Serviços móveis de atendimento a urgências, exceto por UTI móvel</t>
  </si>
  <si>
    <t>A61G 3/00;A62C 27/00</t>
  </si>
  <si>
    <t>A61G 3/00: Human Necessities -&gt; Medical Or Veterinary Science; Hygiene -&gt; Transport, Personal Conveyances, Or Accommodation Specially Adapted For Patients Or Disabled Persons; Operating Tables Or Chairs; Chairs For Dentistry; Funeral Devices -&gt; Ambulance aspects of vehicles; Vehicles with special provisions for transporting patients or disabled persons, or their personal conveyances, e.g. for facilitating access of, or for loading, wheelchairs; A62C 27/00: Human Necessities -&gt; Life-Saving; Fire-Fighting -&gt; Fire-Fighting -&gt; Fire-fighting land vehicles</t>
  </si>
  <si>
    <t>MECSUL INDUSTRIA, COMERCIO, IMPORTACAO E EXPORTACAO DE EQUIPAMENTOS HOSPITALARES LTDA</t>
  </si>
  <si>
    <t>3250702 - Fabricação de mobiliário para uso médico, cirúrgico, odontológico e de laboratório</t>
  </si>
  <si>
    <t>2829199 - Fabricação de outras máquinas e equipamentos de uso geral não especificados anteriormente, peças e acessórios; 2864000 - Fabricação de máquinas e equipamentos para as indústrias do vestuário, do couro e de calçados, peças e acessórios; 3102100 - Fabricação de móveis com predominância de metal; 3319800 - Manutenção e reparação de equipamentos e produtos não especificados anteriormente; 4645101 - Comércio atacadista de instrumentos e materiais para uso médico, cirúrgico, hospitalar e de laboratórios; 4664800 - Comércio atacadista de máquinas, aparelhos e equipamentos para uso odonto-médico-hospitalar; partes e peças; 4773300 - Comércio varejista de artigos médicos e ortopédicos</t>
  </si>
  <si>
    <t>A61G 13/06</t>
  </si>
  <si>
    <t>A61G 13/06: Human Necessities -&gt; Medical Or Veterinary Science; Hygiene -&gt; Transport, Personal Conveyances, Or Accommodation Specially Adapted For Patients Or Disabled Persons; Operating Tables Or Chairs; Chairs For Dentistry; Funeral Devices -&gt; Operating tables; Auxiliary appliances therefor -&gt; Adjustable operating tables; Controls therefor -&gt; raising or lowering of the whole table surface</t>
  </si>
  <si>
    <t>SPINOMICS LTDA</t>
  </si>
  <si>
    <t>4665600 - Comércio atacadista de máquinas e equipamentos para uso comercial; partes e peças</t>
  </si>
  <si>
    <t>1830003 - Reprodução de software em qualquer suporte; 2651500 - Fabricação de aparelhos e equipamentos de medida, teste e controle; 3312102 - Manutenção e reparação de aparelhos e instrumentos de medida, teste e controle; 4635402 - Comércio atacadista de cerveja, chope e refrigerante; 4723700 - Comércio varejista de bebidas; 4751201 - Comércio varejista especializado de equipamentos e suprimentos de informática; 4773300 - Comércio varejista de artigos médicos e ortopédicos; 8599604 - Treinamento em desenvolvimento profissional e gerencial</t>
  </si>
  <si>
    <t>A61K 38/48;C12N 15/57;C12N 15/29;A61K 31/711;A61K 48/00;A61P 35/00; A61K 38/56;C12N 15/29;C12N 15/62;C12N 15/64;A61P 35/00; C12Q 1/68; C12Q 1/68;C12N 15/11; C12Q 1/68;C12N 15/31;G01N 33/52;C12R 1/01</t>
  </si>
  <si>
    <t>A61K 31/711: Human Necessities -&gt; Medical Or Veterinary Science; Hygiene -&gt; Preparations For Medical, Dental, Or Toilet Purposes -&gt; Medicinal preparations containing organic active ingredients -&gt; Carbohydrates; Sugars; Derivatives thereof -&gt; Compounds having three or more nucleosides or nucleotides -&gt; Natural deoxyribonucleic acids, i.e. containing only 2'-deoxyriboses attached to adenine, guanine, cytosine or thymine and having 3'-5' phosphodiester links; A61K 38/48: Human Necessities -&gt; Medical Or Veterinary Science; Hygiene -&gt; Preparations For Medical, Dental, Or Toilet Purposes -&gt; Medicinal preparations containing peptides -&gt; Peptides having more than 20 amino acids; Gastrins; Somatostatins; Melanotropins; Derivatives thereof -&gt; Enzymes; Proenzymes; Derivatives thereof -&gt; Hydrolases (3) -&gt; acting on peptide bonds (3.4); A61K 38/56: Human Necessities -&gt; Medical Or Veterinary Science; Hygiene -&gt; Preparations For Medical, Dental, Or Toilet Purposes -&gt; Medicinal preparations containing peptides -&gt; Peptides having more than 20 amino acids; Gastrins; Somatostatins; Melanotropins; Derivatives thereof -&gt; Protease inhibitors -&gt; from plants; A61K 48/00: Human Necessities -&gt; Medical Or Veterinary Science; Hygiene -&gt; Preparations For Medical, Dental, Or Toilet Purposes -&gt; Medicinal preparations containing genetic material which is inserted into cells of the living body to treat genetic diseases; Gene therapy; A61P 35/00: Human Necessities -&gt; Medical Or Veterinary Science; Hygiene -&gt; Specific Therapeutic Activity Of Chemical Compounds Or Medicinal Preparations -&gt; Antineoplastic agents; C12N 15/11: Chemistry; Metallurgy -&gt; Biochemistry; Beer; Spirits; Wine; Vinegar; Microbiology; Enzymology; Mutation Or Genetic Engineering -&gt; Micro-Organisms Or Enzymes; Compositions Thereof; Propagating, Preserving, Or Maintaining Micro-Organisms; Mutation Or Genetic Engineering; Culture Media -&gt; Mutation or genetic engineering; DNA or RNA concerning genetic engineering, vectors, e.g. plasmids, or their isolation, preparation or purification; Use of hosts therefor -&gt; Recombinant DNA-technology -&gt; DNA or RNA fragments; Modified forms thereof; C12N 15/29: Chemistry; Metallurgy -&gt; Biochemistry; Beer; Spirits; Wine; Vinegar; Microbiology; Enzymology; Mutation Or Genetic Engineering -&gt; Micro-Organisms Or Enzymes; Compositions Thereof; Propagating, Preserving, Or Maintaining Micro-Organisms; Mutation Or Genetic Engineering; Culture Media -&gt; Mutation or genetic engineering; DNA or RNA concerning genetic engineering, vectors, e.g. plasmids, or their isolation, preparation or purification; Use of hosts therefor -&gt; Recombinant DNA-technology -&gt; DNA or RNA fragments; Modified forms thereof -&gt; Genes encoding plant proteins, e.g. thaumatin; C12N 15/31: Chemistry; Metallurgy -&gt; Biochemistry; Beer; Spirits; Wine; Vinegar; Microbiology; Enzymology; Mutation Or Genetic Engineering -&gt; Micro-Organisms Or Enzymes; Compositions Thereof; Propagating, Preserving, Or Maintaining Micro-Organisms; Mutation Or Genetic Engineering; Culture Media -&gt; Mutation or genetic engineering; DNA or RNA concerning genetic engineering, vectors, e.g. plasmids, or their isolation, preparation or purification; Use of hosts therefor -&gt; Recombinant DNA-technology -&gt; DNA or RNA fragments; Modified forms thereof -&gt; Genes encoding microbial proteins, e.g. enterotoxins; C12N 15/57: Chemistry; Metallurgy -&gt; Biochemistry; Beer; Spirits; Wine; Vinegar; Microbiology; Enzymology; Mutation Or Genetic Engineering -&gt; Micro-Organisms Or Enzymes; Compositions Thereof; Propagating, Preserving, Or Maintaining Micro-Organisms; Mutation Or Genetic Engineering; Culture Media -&gt; Mutation or genetic engineering; DNA or RNA concerning genetic engineering, vectors, e.g. plasmids, or their isolation, preparation or purification; Use of hosts therefor -&gt; Recombinant DNA-technology -&gt; DNA or RNA fragments; Modified forms thereof -&gt; Genes encoding for enzymes or proenzymes -&gt; Hydrolases (3) -&gt; acting on peptide bonds (3.4); C12N 15/62: Chemistry; Metallurgy -&gt; Biochemistry; Beer; Spirits; Wine; Vinegar; Microbiology; Enzymology; Mutation Or Genetic Engineering -&gt; Micro-Organisms Or Enzymes; Compositions Thereof; Propagating, Preserving, Or Maintaining Micro-Organisms; Mutation Or Genetic Engineering; Culture Media -&gt; Mutation or genetic engineering; DNA or RNA concerning genetic engineering, vectors, e.g. plasmids, or their isolation, preparation or purification; Use of hosts therefor -&gt; Recombinant DNA-technology -&gt; DNA or RNA fragments; Modified forms thereof -&gt; DNA sequences coding for fusion proteins; C12N 15/64: Chemistry; Metallurgy -&gt; Biochemistry; Beer; Spirits; Wine; Vinegar; Microbiology; Enzymology; Mutation Or Genetic Engineering -&gt; Micro-Organisms Or Enzymes; Compositions Thereof; Propagating, Preserving, Or Maintaining Micro-Organisms; Mutation Or Genetic Engineering; Culture Media -&gt; Mutation or genetic engineering; DNA or RNA concerning genetic engineering, vectors, e.g. plasmids, or their isolation, preparation or purification; Use of hosts therefor -&gt; Recombinant DNA-technology -&gt; Introduction of foreign genetic material using vectors; Vectors; Use of hosts therefor; Regulation of expression -&gt; General methods for preparing the vector, for introducing it into the cell or for selecting the vector-containing host; C12Q 1/68: Chemistry; Metallurgy -&gt; Biochemistry; Beer; Spirits; Wine; Vinegar; Microbiology; Enzymology; Mutation Or Genetic Engineering -&gt; Measuring Or Testing Processes Involving Enzymes Or Micro-Organisms; Compositions Or Test Papers Therefor; Processes Of Preparing Such Compositions; Condition-Responsive Control In Microbiological Or Enzymological Processes -&gt; Measuring or testing processes involving enzymes or micro-organisms; Compositions therefor; Processes of preparing such compositions -&gt; involving nucleic acids; C12R 1/01: Chemistry; Metallurgy -&gt; Biochemistry; Beer; Spirits; Wine; Vinegar; Microbiology; Enzymology; Mutation Or Genetic Engineering -&gt; Indexing Scheme Associated With Subclasses C12c-C12q, Relating To Micro-Organisms -&gt; Micro-organisms -&gt; Bacteria or actinomycetales; G01N 33/52: Physics -&gt; Measuring; Testing -&gt; Investigating Or Analysing Materials By Determining Their Chemical Or Physical Properties -&gt; Investigating or analysing materials by specific methods not covered by groups G01N0001000000-G01N0031000000 -&gt; Biological material, e.g. blood, urine; Haemocytometers -&gt; Chemical analysis of biological material, e.g. blood, urine; Testing involving biospecific ligand binding methods; Immunological testing -&gt; Use of compounds or compositions for colorimetric, spectrophotometric or fluorometric investigation, e.g. use of reagent paper</t>
  </si>
  <si>
    <t>D2G TECNOLOGIA LTDA</t>
  </si>
  <si>
    <t>8599604 - Treinamento em desenvolvimento profissional e gerencial</t>
  </si>
  <si>
    <t>2610800 - Fabricação de componentes eletrônicos; 4649402 - Comércio atacadista de aparelhos eletrônicos de uso pessoal e doméstico; 4753900 - Comércio varejista especializado de eletrodomésticos e equipamentos de áudio e vídeo; 5911102 - Produção de filmes para publicidade; 5920100 - Atividades de gravação de som e de edição de música; 6319400 - Portais, provedores de conteúdo e outros serviços de informação na Internet; 7312200 - Agenciamento de espaços para publicidade, exceto em veículos de comunicação; 7319099 - Outras atividades de publicidade não especificadas anteriormente</t>
  </si>
  <si>
    <t>G01S 15/08;A61F 9/08;A61H 3/06;G01C 21/34;H04B 1/38;H04W 88/02</t>
  </si>
  <si>
    <t>A61F 9/08: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Methods or devices for treatment of the eyes; Devices for putting in contact-lenses; Devices to correct squinting; Apparatus to guide the blind; Protective devices for the eyes, carried on the body or in the hand -&gt; Devices or methods enabling eye-patients to replace direct visual perception by another kind of perception; A61H 3/06: Human Necessities -&gt; Medical Or Veterinary Science; Hygiene -&gt; Physical Therapy Apparatus, E.G. Devices For Locating Or Stimulating Reflex Points In The Body; Artificial Respiration; Massage; Bathing Devices For Special Therapeutic Or Hygienic Purposes Or Specific Parts Of The Body -&gt; Appliances for aiding patients or disabled persons to walk about -&gt; Walking aids for blind persons; G01C 21/34: Physics -&gt; Measuring; Testing -&gt; Measuring Distances, Levels Or Bearings; Surveying; Navigation; Gyroscopic Instruments; Photogrammetry Or Videogrammetry -&gt; Navigation; Navigational instruments not provided for in groups G01C0001000000-G01C0019000000 -&gt; specially adapted for navigation in a road network -&gt; Route searching; Route guidance; G01S 15/08: Physics -&gt; Measuring; Testing -&gt; Radio Direction-Finding; Radio Navigation; Determining Distance Or Velocity By Use Of Radio Waves; Locating Or Presence-Detecting By Use Of The Reflection Or Reradiation Of Radio Waves; Analogous Arrangements Using Other Waves -&gt; Systems using the reflection or reradiation of acoustic waves, e.g. sonar systems -&gt; using reflection of acoustic waves -&gt; Systems determining position data of a target -&gt; Systems for measuring distance only; H04B 1/38: Electricity -&gt; Electric Communication Technique -&gt; Transmission -&gt; Details of transmission systems, not covered by a single one of groups H04B0003000000-H04B0013000000 ; Details of transmission systems not characterised by the medium used for transmission -&gt; Transceivers, i.e. devices in which transmitter and receiver form a structural unit and in which at least one part is used for functions of transmitting and receiving; H04W 88/02: Electricity -&gt; Electric Communication Technique -&gt; Wireless Communication Networks -&gt; Devices specially adapted for wireless communication networks, e.g. terminals, base stations or access point devices -&gt; Terminal devices</t>
  </si>
  <si>
    <t>SAFETY LINE INDUSTRIA METALURGICA - SISTEMAS DE SEGURANCA EM ALTURA LTDA</t>
  </si>
  <si>
    <t>3299099 - Fabricação de produtos diversos não especificados anteriormente; 3319800 - Manutenção e reparação de equipamentos e produtos não especificados anteriormente; 4789099 - Comércio varejista de outros produtos não especificados anteriormente</t>
  </si>
  <si>
    <t>A62B 35/00</t>
  </si>
  <si>
    <t>A62B 35/00: Human Necessities -&gt; Life-Saving; Fire-Fighting -&gt; Devices, Apparatus Or Methods For Life-Saving -&gt; Safety belts or body harnesses; Similar equipment for limiting displacement of the human body, especially in case of sudden changes of motion</t>
  </si>
  <si>
    <t>DE FRANCE INDUSTRIA E COMERCIO DE COSMETICOS LTDA.</t>
  </si>
  <si>
    <t>3299099 - Fabricação de produtos diversos não especificados anteriormente; 4644301 - Comércio atacadista de medicamentos e drogas de uso humano; 4646001 - Comércio atacadista de cosméticos e produtos de perfumaria; 4646002 - Comércio atacadista de produtos de higiene pessoal; 4689399 - Comércio atacadista especializado em outros produtos intermediários não especificados anteriormente; 4772500 - Comércio varejista de cosméticos, produtos de perfumaria e de higiene pessoal; 4789099 - Comércio varejista de outros produtos não especificados anteriormente; 8599699 - Outras atividades de ensino não especificadas anteriormente</t>
  </si>
  <si>
    <t>OSORIO</t>
  </si>
  <si>
    <t>A61K 8/06;A61K 8/92;A61K 8/34;A61K 8/89;A61K 8/41;A61Q 5/00;A61Q 5/04</t>
  </si>
  <si>
    <t>A61K 8/06: Human Necessities -&gt; Medical Or Veterinary Science; Hygiene -&gt; Preparations For Medical, Dental, Or Toilet Purposes -&gt; Cosmetics or similar toilet preparations -&gt; characterised by special physical form -&gt; Dispersions; Emulsions -&gt; Emulsions; A61K 8/34: Human Necessities -&gt; Medical Or Veterinary Science; Hygiene -&gt; Preparations For Medical, Dental, Or Toilet Purposes -&gt; Cosmetics or similar toilet preparations -&gt; characterised by the composition -&gt; containing organic compounds -&gt; containing oxygen -&gt; Alcohols; A61K 8/41: Human Necessities -&gt; Medical Or Veterinary Science; Hygiene -&gt; Preparations For Medical, Dental, Or Toilet Purposes -&gt; Cosmetics or similar toilet preparations -&gt; characterised by the composition -&gt; containing organic compounds -&gt; containing nitrogen -&gt; Amines; A61K 8/89: Human Necessities -&gt; Medical Or Veterinary Science; Hygiene -&gt; Preparations For Medical, Dental, Or Toilet Purposes -&gt; Cosmetics or similar toilet preparations -&gt; characterised by the composition -&gt; containing organic macromolecular compounds -&gt; obtained by reactions other than those involving only carbon-to-carbon unsaturated bonds -&gt; Polysiloxanes; A61K 8/92: Human Necessities -&gt; Medical Or Veterinary Science; Hygiene -&gt; Preparations For Medical, Dental, Or Toilet Purposes -&gt; Cosmetics or similar toilet preparations -&gt; characterised by the composition -&gt; Oils, fats or waxes; Derivatives thereof, e.g. hydrogenation products; A61Q 5/00: Human Necessities -&gt; Medical Or Veterinary Science; Hygiene -&gt; Specific Use Of Cosmetics Or Similar Toilet Preparations -&gt; Preparations for care of the hair; A61Q 5/04: Human Necessities -&gt; Medical Or Veterinary Science; Hygiene -&gt; Specific Use Of Cosmetics Or Similar Toilet Preparations -&gt; Preparations for care of the hair -&gt; Preparations for permanent waving or straightening the hair</t>
  </si>
  <si>
    <t>FEERGS - FERRAMENTAS E EQUIPAMENTOS ELETRICOS LTDA</t>
  </si>
  <si>
    <t>4744001 - Comércio varejista de ferragens e ferramentas</t>
  </si>
  <si>
    <t>1351100 - Fabricação de artefatos têxteis para uso doméstico; 3292202 - Fabricação de equipamentos e acessórios para segurança pessoal e profissional; 8299799 - Outras atividades de serviços prestados principalmente às empresas não especificadas anteriormente</t>
  </si>
  <si>
    <t>A01G 3/08;G05D 3/00;B25J 9/00; A63B 27/00;E04H 12/00; B25B 27/02;H01R 43/04;B21D 39/00; B60T 3/00; H02G 7/12</t>
  </si>
  <si>
    <t>A01G 3/08: Human Necessities -&gt; Agriculture; Forestry; Animal Husbandry; Hunting; Trapping; Fishing -&gt; Horticulture; Cultivation Of Vegetables, Flowers, Rice, Fruit, Vines, Hops, Or Seaweed; Forestry; Watering -&gt; Cutting implements specially adapted for horticultural purposes; Delimbing standing trees -&gt; Other tools for pruning, branching or delimbing standing trees; A63B 27/00: Human Necessities -&gt; Sports; Games; Amusements -&gt; Apparatus For Physical Training, Gymnastics, Swimming, Climbing, Or Fencing; Ball Games; Training Equipment -&gt; Apparatus for climbing poles, trees, or the like; B21D 39/00: Performing Operations; Transporting -&gt; Mechanical Metal-Working Without Essentially Removing Material; Punching Metal -&gt; Working Or Processing Of Sheet Metal Or Metal Tubes, Rods Or Profiles Without Essentially Removing Material; Punching Metal -&gt; Application of procedures in order to connect objects or parts, e.g. coating with sheet metal otherwise than by plating; Tube expanders; B25B 27/02: Performing Operations; Transporting -&gt; Hand Tools; Portable Power-Driven Tools; Handles For Hand Implements; Workshop Equipment; Manipulators -&gt; Tools Or Bench Devices Not Otherwise Provided For, For Fastening, Connecting, Disengaging, Or Holding -&gt; Hand tools or bench devices, specially adapted for fitting together or separating parts or objects whether or not involving some deformation, not otherwise provided for -&gt; for connecting objects by press fit or detaching same; B25J 9/00: Performing Operations; Transporting -&gt; Hand Tools; Portable Power-Driven Tools; Handles For Hand Implements; Workshop Equipment; Manipulators -&gt; Manipulators; Chambers Provided With Manipulation Devices -&gt; Programme-controlled manipulators; B60T 3/00: Performing Operations; Transporting -&gt; Vehicles In General -&gt; Vehicle Brake Control Systems Or Parts Thereof; Brake Control Systems Or Parts Thereof, In General; Arrangement Of Braking Elements On Vehicles In General; Portable Devices For Preventing Unwanted Movement Of Vehicles; Vehicle Modifications To Facilitate Cooling Of Brakes -&gt; Portable devices for preventing unwanted movement of vehicles, e.g. chocks; E04H 12/00: Fixed Constructions -&gt; Building -&gt; Buildings Or Like Structures For Particular Purposes; Swimming Or Splash Baths Or Pools; Masts; Fencing; Tents Or Canopies, In General -&gt; Towers; Masts, poles; Chimney stacks; Water-towers; Methods of erecting such structures; G05D 3/00: Physics -&gt; Controlling; Regulating -&gt; Systems For Controlling Or Regulating Non-Electric Variables -&gt; Control of position or direction; H01R 43/04: Electricity -&gt; Basic Electric Elements -&gt; Electrically-Conductive Connections; Structural Associations Of A Plurality Of Mutually-Insulated Electrical Connecting Elements; Coupling Devices; Current Collectors -&gt; Apparatus or processes specially adapted for manufacturing, assembling, maintaining, or repairing of line connectors or current collectors or for joining electric conductors -&gt; for forming connections by deformation, e.g. crimping tool; H02G 7/12: Electricity -&gt; Generation, Conversion, Or Distribution Of Electric Power -&gt; Installation Of Electric Cables Or Lines, Or Of Combined Optical And Electric Cables Or Lines -&gt; Overhead installations of electric lines or cables -&gt; Devices for maintaining distance between parallel conductors, e.g. spacer</t>
  </si>
  <si>
    <t>LIMPLAST INDUSTRIA E COMERCIO DE PLASTICOS LTDA.</t>
  </si>
  <si>
    <t>A43C 11/22; A43D 3/14</t>
  </si>
  <si>
    <t>A43C 11/22: Human Necessities -&gt; Footwear -&gt; Fastenings Or Attachments For Footwear; Laces In General -&gt; Other fastenings specially adapted for shoes -&gt; Fastening devices with elastic tightening parts between pairs of eyelets, e.g. clamps, springs, bands; A43D 3/14: Human Necessities -&gt; Footwear -&gt; Machines, Tools, Equipment Or Methods For Manufacturing Or Repairing Footwear -&gt; Lasts -&gt; Stretching or spreading lasts; Boot-trees; Fillers; Devices for maintaining the shape of the shoe</t>
  </si>
  <si>
    <t>KOCH INDUSTRIA E COMERCIO DE EQUIPAMENTOS DE PROTECAO INDIVIDUAL EIRELI</t>
  </si>
  <si>
    <t>1413401 - Confecção de roupas profissionais, exceto sob medida; 2543800 - Fabricação de ferramentas; 3250704 - Fabricação de aparelhos e utensílios para correção de defeitos físicos e aparelhos ortopédicos em geral, exceto sob encomenda; 3319800 - Manutenção e reparação de equipamentos e produtos não especificados anteriormente; 4618499 - Outros representantes comerciais e agentes do comércio especializado em produtos não especificados anteriormente; 4623102 - Comércio atacadista de couros, lãs, peles e outros subprodutos não comestíveis de origem animal; 4642702 - Comércio atacadista de roupas e acessórios para uso profissional e de segurança do trabalho; 4669999 - Comércio atacadista de outras máquinas e equipamentos não especificados anteriormente; partes e peças; 7739099 - Aluguel de outras máquinas e equipamentos comerciais e industriais não especificados anteriormente, sem operador; 8211300 - Serviços combinados de escritório e apoio administrativo; 8599604 - Treinamento em desenvolvimento profissional e gerencial</t>
  </si>
  <si>
    <t>ESTANCIA VELHA</t>
  </si>
  <si>
    <t>A41D 19/015;A41D 13/00</t>
  </si>
  <si>
    <t>A41D 13/00: Human Necessities -&gt; Wearing Apparel -&gt; Outerwear; Protective Garments; Accessories -&gt; Professional, industrial or sporting protective garments, e.g. garments affording protection against blows or punches, surgeons' gowns; A41D 19/015: Human Necessities -&gt; Wearing Apparel -&gt; Outerwear; Protective Garments; Accessories -&gt; Gloves -&gt; Protective gloves</t>
  </si>
  <si>
    <t>AGROINDUSTRIA SAO CAETANO LTDA</t>
  </si>
  <si>
    <t>1069400 - Moagem e fabricação de produtos de origem vegetal não especificados anteriormente; 119999; 2013401 - Fabricação de adubos e fertilizantes organo-minerais; 2013402 - Fabricação de adubos e fertilizantes, exceto organo-minerais; 2029100 - Fabricação de produtos químicos orgânicos não especificados anteriormente; 7210000 - Pesquisa e desenvolvimento experimental em ciências físicas e naturais</t>
  </si>
  <si>
    <t>A61K 36/77;A23L 2/04;A61P 29/00</t>
  </si>
  <si>
    <t>A23L 2/04: Human Necessities -&gt; Foods Or Foodstuffs; Their Treatment, Not Covered By Other Classes -&gt; Foods, Foodstuffs, Or Non-Alcoholic Beverages, Not Covered By Subclasses A21d Or A23b-A23j; Their Preparation Or Treatment, E.G. Cooking, Modification Of Nutritive Qualities, Physical Treatment; Preservation Of Foods Or Foodstuffs, In General -&gt; Non-alcoholic beverages; Dry compositions or concentrates therefor; Their preparation -&gt; containing fruit or vegetable juices -&gt; Extraction of juices; A61K 36/77: Human Necessities -&gt; Medical Or Veterinary Science; Hygiene -&gt; Preparations For Medical, Dental, Or Toilet Purposes -&gt; Medicinal preparations of undetermined constitution containing material from algae, lichens, fungi or plants, or derivatives thereof, e.g. traditional herbal medicines -&gt; Magnoliophyta (angiosperms) -&gt; Magnoliopsida (dicotyledons) -&gt; Sapindaceae (Soapberry family), e.g. lychee or soapberry; A61P 29/00: Human Necessities -&gt; Medical Or Veterinary Science; Hygiene -&gt; Specific Therapeutic Activity Of Chemical Compounds Or Medicinal Preparations -&gt; Non-central analgesic, antipyretic or antiinflammatory agents, e.g antirheumatic agents; Non-steroidal antiinflammatory drugs (NSAIDs)</t>
  </si>
  <si>
    <t>TED SERVICOS DE ENGENHARIA, INDUSTRIA E COMERCIO DE EQUIPAMENTOS DE SEGURANCA LTDA</t>
  </si>
  <si>
    <t>7112000 - Serviços de engenharia</t>
  </si>
  <si>
    <t>2599399 - Fabricação de outros produtos de metal não especificados anteriormente; 3230200 - Fabricação de artefatos para pesca e esporte; 3292202 - Fabricação de equipamentos e acessórios para segurança pessoal e profissional; 3299003 - Fabricação de letras, letreiros e placas de qualquer material, exceto luminosos; 3299099 - Fabricação de produtos diversos não especificados anteriormente; 3329599 - Instalação de outros equipamentos não especificados anteriormente; 4744001 - Comércio varejista de ferragens e ferramentas; 4763602 - Comércio varejista de artigos esportivos; 7119703 - Serviços de desenho técnico relacionados à arquitetura e engenharia; 7120100 - Testes e análises técnicas</t>
  </si>
  <si>
    <t>E04G 17/18</t>
  </si>
  <si>
    <t>E04G 17/18: Fixed Constructions -&gt; Building -&gt; Scaffolding; Forms; Shuttering; Building Implements Or Other Building Aids, Or Their Use; Handling Building Materials On The Site; Repairing, Breaking-Up Or Other Work On Existing Buildings -&gt; Connecting or other auxiliary members for forms, falsework structures, or shutterings -&gt; Devices for suspending or anchoring form elements to girders placed in ceilings, e.g. hangers</t>
  </si>
  <si>
    <t>FALKER AUTOMACAO AGRICOLA LTDA</t>
  </si>
  <si>
    <t>3250701 - Fabricação de instrumentos não eletrônicos e utensílios para uso médico, cirúrgico, odontológico e de laboratório; 3321000 - Instalação de máquinas e equipamentos industriais; 4751201 - Comércio varejista especializado de equipamentos e suprimentos de informática; 6203100 - Desenvolvimento e licenciamento de programas de computador não customizáveis; 8599604 - Treinamento em desenvolvimento profissional e gerencial; 9511800 - Reparação e manutenção de computadores e de equipamentos periféricos</t>
  </si>
  <si>
    <t>E21B 49/00;G01N 33/24; G01N 21/25; G01N 27/02;G01R 27/26</t>
  </si>
  <si>
    <t>E21B 49/00: Fixed Constructions -&gt; Earth Or Rock Drilling; Mining -&gt; Earth Or Rock Drilling; Obtaining Oil, Gas, Water, Soluble Or Meltable Materials Or A Slurry Of Minerals From Wells -&gt; Testing the nature of borehole walls; Formation testing; Methods or apparatus for obtaining samples of soil or well fluids, specially adapted to earth drilling or wells; G01N 21/25: Physics -&gt; Measuring; Testing -&gt; Investigating Or Analysing Materials By Determining Their Chemical Or Physical Properties -&gt; Investigating or analysing materials by the use of optical means, i.e. using infra-red, visible or ultra-violet light -&gt; Systems in which incident light is modified in accordance with the properties of the material investigated -&gt; Colour; Spectral properties, i.e. comparison of effect of material on the light at two or more different wavelengths or wavelength bands; G01N 27/02: Physics -&gt; Measuring; Testing -&gt; Investigating Or Analysing Materials By Determining Their Chemical Or Physical Properties -&gt; Investigating or analysing materials by the use of electric, electro-chemical, or magnetic means -&gt; by investigating impedance; G01N 33/24: Physics -&gt; Measuring; Testing -&gt; Investigating Or Analysing Materials By Determining Their Chemical Or Physical Properties -&gt; Investigating or analysing materials by specific methods not covered by groups G01N0001000000-G01N0031000000 -&gt; Earth materials; G01R 27/26: Physics -&gt; Measuring; Testing -&gt; Measuring Electric Variables; Measuring Magnetic Variables -&gt; Arrangements for measuring resistance, reactance, impedance, or electric characteristics derived therefrom -&gt; Measuring real or complex resistance, reactance, impedance, or other two-pole characteristics derived therefrom, e.g. time constant -&gt; Measuring inductance or capacitance; Measuring quality factor, e.g. by using the resonance method; Measuring loss factor; Measuring dielectric constants</t>
  </si>
  <si>
    <t>LANDRIN INDUSTRIA E COMERCIO DE INSETICIDAS LTDA</t>
  </si>
  <si>
    <t>2051700 - Fabricação de defensivos agrícolas</t>
  </si>
  <si>
    <t>2052500 - Fabricação de desinfestantes domissanitários; 2833000 - Fabricação de máquinas e equipamentos para a agricultura e pecuária, peças e acessórios, exceto para irrigação; 4623199 - Comércio atacadista de matérias-primas agrícolas não especificadas anteriormente</t>
  </si>
  <si>
    <t>CARAZINHO</t>
  </si>
  <si>
    <t>B05B 1/02</t>
  </si>
  <si>
    <t>B05B 1/02: Performing Operations; Transporting -&gt; Spraying Or Atomising In General; Applying Liquids Or Other Fluent Materials To Surfaces, In General -&gt; Spraying Apparatus; Atomising Apparatus; Nozzles -&gt; Nozzles, spray heads or other outlets, with or without auxiliary devices such as valves, heating means -&gt; designed to produce a jet, spray, or other discharge of particular shape or nature, e.g. in single drops</t>
  </si>
  <si>
    <t>MIOTEC EQUIPAMENTOS BIOMEDICOS EIRELI</t>
  </si>
  <si>
    <t>3250701 - Fabricação de instrumentos não eletrônicos e utensílios para uso médico, cirúrgico, odontológico e de laboratório; 3321000 - Instalação de máquinas e equipamentos industriais; 4645101 - Comércio atacadista de instrumentos e materiais para uso médico, cirúrgico, hospitalar e de laboratórios; 4645102 - Comércio atacadista de próteses e artigos de ortopedia; 4645103 - Comércio atacadista de produtos odontológicos</t>
  </si>
  <si>
    <t>A61B 1/00;A61B 34/00; A61B 5/00; A61B 5/103</t>
  </si>
  <si>
    <t>A61B 1/00: Human Necessities -&gt; Medical Or Veterinary Science; Hygiene -&gt; Diagnosis; Surgery; Identification -&gt; Instruments for performing medical examinations of the interior of cavities or tubes of the body by visual or photographical inspection, e.g. endoscopes; Illuminating arrangements therefor; A61B 34/00; A61B 5/00: Human Necessities -&gt; Medical Or Veterinary Science; Hygiene -&gt; Diagnosis; Surgery; Identification -&gt; Measuring for diagnostic purposes; Identification of persons; A61B 5/103: Human Necessities -&gt; Medical Or Veterinary Science; Hygiene -&gt; Diagnosis; Surgery; Identification -&gt; Measuring for diagnostic purposes; Identification of persons -&gt; Measuring devices for testing the shape, pattern, size or movement of the body or parts thereof, for diagnostic purposes</t>
  </si>
  <si>
    <t>SC</t>
  </si>
  <si>
    <t>DESSAN INDUSTRIA E COMERCIO DE MOVEIS LTDA</t>
  </si>
  <si>
    <t>3102100 - Fabricação de móveis com predominância de metal; 3103900 - Fabricação de móveis de outros materiais, exceto madeira e metal; 3299099 - Fabricação de produtos diversos não especificados anteriormente; 3329501 - Serviços de montagem de móveis de qualquer material; 4744099 - Comércio varejista de materiais de construção em geral; 4754701 - Comércio varejista de móveis; 4930202 - Transporte rodoviário de carga, exceto produtos perigosos e mudanças, intermunicipal, interestadual e internacional</t>
  </si>
  <si>
    <t>MODELO</t>
  </si>
  <si>
    <t>A61G 17/00</t>
  </si>
  <si>
    <t>A61G 17/00: Human Necessities -&gt; Medical Or Veterinary Science; Hygiene -&gt; Transport, Personal Conveyances, Or Accommodation Specially Adapted For Patients Or Disabled Persons; Operating Tables Or Chairs; Chairs For Dentistry; Funeral Devices -&gt; Coffins; Funeral wrappings; Funeral urns</t>
  </si>
  <si>
    <t>KADIZ DO BRASIL LTDA</t>
  </si>
  <si>
    <t>6810202 - Aluguel de imóveis próprios</t>
  </si>
  <si>
    <t>6462000 - Holdings de instituições não financeiras</t>
  </si>
  <si>
    <t>CAMBORIU</t>
  </si>
  <si>
    <t>F24F 6/02;A61H 33/06</t>
  </si>
  <si>
    <t>A61H 33/06: Human Necessities -&gt; Medical Or Veterinary Science; Hygiene -&gt; Physical Therapy Apparatus, E.G. Devices For Locating Or Stimulating Reflex Points In The Body; Artificial Respiration; Massage; Bathing Devices For Special Therapeutic Or Hygienic Purposes Or Specific Parts Of The Body -&gt; Bathing devices for special therapeutic or hygienic purposes -&gt; Artificial hot-air or cold-air baths; Steam or gas baths or douches, e.g. sauna or Finnish baths; F24F 6/02: Mechanical Engineering; Lighting; Heating; Weapons; Blasting -&gt; Heating; Ranges; Ventilating -&gt; Air-Conditioning; Air-Humidification; Ventilation; Use Of Air Currents For Screening -&gt; Air-humidification -&gt; by evaporation of water in the air</t>
  </si>
  <si>
    <t>O3R INDUSTRIA E COMERCIO DE GERADORES DE OZONIO EIRELI</t>
  </si>
  <si>
    <t>4759899 - Comércio varejista de outros artigos de uso doméstico não especificados anteriormente</t>
  </si>
  <si>
    <t>2063100 - Fabricação de cosméticos, produtos de perfumaria e de higiene pessoal; 2660400 - Fabricação de aparelhos eletromédicos e eletroterapêuticos e equipamentos de irradiação; 3250701 - Fabricação de instrumentos não eletrônicos e utensílios para uso médico, cirúrgico, odontológico e de laboratório; 3314799 - Manutenção e reparação de outras máquinas e equipamentos para usos industriais não especificados anteriormente; 4649499 - Comércio atacadista de outros equipamentos e artigos de uso pessoal e doméstico não especificados anteriormente; 7739099 - Aluguel de outras máquinas e equipamentos comerciais e industriais não especificados anteriormente, sem operador</t>
  </si>
  <si>
    <t>BALNEARIO CAMBORIU</t>
  </si>
  <si>
    <t>A61L 9/015;C01B 13/11;F24F 6/02</t>
  </si>
  <si>
    <t>A61L 9/015: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Disinfection, sterilisation or deodorisation of air -&gt; using gaseous or vaporous substances, e.g. ozone; C01B 13/11: Chemistry; Metallurgy -&gt; Inorganic Chemistry -&gt; Non-Metallic Elements; Compounds Thereof -&gt; Oxygen; Ozone; Oxides or hydroxides in general -&gt; Preparation of ozone -&gt; by electric discharge; F24F 6/02: Mechanical Engineering; Lighting; Heating; Weapons; Blasting -&gt; Heating; Ranges; Ventilating -&gt; Air-Conditioning; Air-Humidification; Ventilation; Use Of Air Currents For Screening -&gt; Air-humidification -&gt; by evaporation of water in the air</t>
  </si>
  <si>
    <t>MARVALE COMERCIO E INDUSTRIA LTDA</t>
  </si>
  <si>
    <t>BLUMENAU</t>
  </si>
  <si>
    <t>A61K 7/047</t>
  </si>
  <si>
    <t>EL-ROI MEDICAL SOLUTIONS INDUSTRIA E COMERCIO DE EQUIPAMENTOS EIRELI</t>
  </si>
  <si>
    <t>2221800 - Fabricação de laminados planos e tubulares de material plástico; 3250702 - Fabricação de mobiliário para uso médico, cirúrgico, odontológico e de laboratório; 3250703 - Fabricação de aparelhos e utensílios para correção de defeitos físicos e aparelhos ortopédicos em geral sob encomenda; 3250704 - Fabricação de aparelhos e utensílios para correção de defeitos físicos e aparelhos ortopédicos em geral, exceto sob encomenda; 3250705 - Fabricação de materiais para medicina e odontologia; 3313999 - Manutenção e reparação de máquinas, aparelhos e materiais elétricos não especificados anteriormente; 3314706 - Manutenção e reparação de máquinas, aparelhos e equipamentos para instalações térmicas; 3319800 - Manutenção e reparação de equipamentos e produtos não especificados anteriormente; 3321000 - Instalação de máquinas e equipamentos industriais; 4322303 - Instalações de sistema de prevenção contra incêndio; 4623109 - Comércio atacadista de alimentos para animais; 4641901 - Comércio atacadista de tecidos; 4641902 - Comércio atacadista de artigos de cama, mesa e banho; 4641903 - Comércio atacadista de artigos de armarinho; 4642701 - Comércio atacadista de artigos do vestuário e acessórios, exceto profissionais e de segurança; 4642702 - Comércio atacadista de roupas e acessórios para uso profissional e de segurança do trabalho; 4643501 - Comércio atacadista de calçados; 4643502 - Comércio atacadista de bolsas, malas e artigos de viagem; 4645101 - Comércio atacadista de instrumentos e materiais para uso médico, cirúrgico, hospitalar e de laboratórios; 4645102 - Comércio atacadista de próteses e artigos de ortopedia; 4646002 - Comércio atacadista de produtos de higiene pessoal; 4647801 - Comércio atacadista de artigos de escritório e de papelaria; 4647802 - Comércio atacadista de livros, jornais e outras publicações; 4649401 - Comércio atacadista de equipamentos elétricos de uso pessoal e doméstico; 4649402 - Comércio atacadista de aparelhos eletrônicos de uso pessoal e doméstico; 4649403 - Comércio atacadista de bicicletas, triciclos e outros veículos recreativos; 4649404 - Comércio atacadista de móveis e artigos de colchoaria; 4649405 - Comércio atacadista de artigos de tapeçaria; persianas e cortinas; 4649406 - Comércio atacadista de lustres, luminárias e abajures; 4649408 - Comércio atacadista de produtos de higiene, limpeza e conservação domiciliar; 4649410 - Comércio atacadista de jóias, relógios e bijuterias, inclusive pedras preciosas e semipreciosas lapidadas; 4649499 - Comércio atacadista de outros equipamentos e artigos de uso pessoal e doméstico não especificados anteriormente; 4651601 - Comércio atacadista de equipamentos de informática; 4651602 - Comércio atacadista de suprimentos para informática; 4652400 - Comércio atacadista de componentes eletrônicos e equipamentos de telefonia e comunicação; 4661300 - Comércio atacadista de máquinas, aparelhos e equipamentos para uso agropecuário; partes e peças; 4664800 - Comércio atacadista de máquinas, aparelhos e equipamentos para uso odonto-médico-hospitalar; partes e peças; 4665600 - Comércio atacadista de máquinas e equipamentos para uso comercial; partes e peças; 4669901 - Comércio atacadista de bombas e compressores; partes e peças; 4669999 - Comércio atacadista de outras máquinas e equipamentos não especificados anteriormente; partes e peças; 4671100 - Comércio atacadista de madeira e produtos derivados; 4672900 - Comércio atacadista de ferragens e ferramentas; 4673700 - Comércio atacadista de material elétrico; 4674500 - Comércio atacadista de cimento; 4679601 - Comércio atacadista de tintas, vernizes e similares; 4679602 - Comércio atacadista de mármores e granitos; 4679603 - Comércio atacadista de vidros, espelhos e vitrais; 4679604 - Comércio atacadista especializado de materiais de construção não especificados anteriormente; 4679699 - Comércio atacadista de materiais de construção em geral; 4681803 - Comércio atacadista de combustíveis de origem vegetal, exceto álcool carburante; 4683400 - Comércio atacadista de defensivos agrícolas, adubos, fertilizantes e corretivos do solo; 4684299 - Comércio atacadista de outros produtos químicos e petroquímicos não especificados anteriormente; 4689302 - Comércio atacadista de fios e fibras beneficiados; 4689399 - Comércio atacadista especializado em outros produtos intermediários não especificados anteriormente; 4693100 - Comércio atacadista de mercadorias em geral, sem predominância de alimentos ou de insumos agropecuários; 4762800 - Comércio varejista de discos, CDs, DVDs e fitas; 7020400 - Atividades de consultoria em gestão empresarial, exceto consultoria técnica específica; 7490199 - Outras atividades profissionais, científicas e técnicas não especificadas anteriormente; 7729203 - Aluguel de material médico; 8599604 - Treinamento em desenvolvimento profissional e gerencial</t>
  </si>
  <si>
    <t>SAO JOSE</t>
  </si>
  <si>
    <t>A61L 2/10;A61L 9/20;A61L 2/24</t>
  </si>
  <si>
    <t>A61L 2/10: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Methods or apparatus for disinfecting or sterilising materials or objects other than foodstuffs or contact lenses; Accessories therefor -&gt; using physical phenomena -&gt; Radiation -&gt; Ultra-violet radiation; A61L 2/24: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Methods or apparatus for disinfecting or sterilising materials or objects other than foodstuffs or contact lenses; Accessories therefor -&gt; Apparatus using programmed or automatic operation; A61L 9/20: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Disinfection, sterilisation or deodorisation of air -&gt; using physical phenomena -&gt; Radiation -&gt; Ultra-violet radiation</t>
  </si>
  <si>
    <t>NEREU SAVIO RAMOS</t>
  </si>
  <si>
    <t>2759799 - Fabricação de outros aparelhos eletrodomésticos não especificados anteriormente, peças e acessórios; 4759801 - Comércio varejista de artigos de tapeçaria, cortinas e persianas; 4759899 - Comércio varejista de outros artigos de uso doméstico não especificados anteriormente; 4930202 - Transporte rodoviário de carga, exceto produtos perigosos e mudanças, intermunicipal, interestadual e internacional</t>
  </si>
  <si>
    <t>IPORA DO OESTE</t>
  </si>
  <si>
    <t>A45F 3/22; A47C 1/00; A47C 31/11;A47G 9/00;A61H 15/00; A61H 15/00; A61H 15/00;A47G 9/02; D06F 81/02;A47C 15/00; F24C 1/16</t>
  </si>
  <si>
    <t>A45F 3/22: Human Necessities -&gt; Hand Or Travelling Articles -&gt; Travelling Or Camp Equipment; Sacks Or Packs Carried On The Body -&gt; Travelling or camp articles; Sacks or packs carried on the body -&gt; Hammocks; Hammock spreaders; A47C 1/00: Human Necessities -&gt; Furniture; Domestic Articles Or Appliances; Coffee Mills; Spice Mills; Suction Cleaners In General -&gt; Chairs; Sofas; Beds -&gt; Chairs adapted for special purposes; A47C 15/00: Human Necessities -&gt; Furniture; Domestic Articles Or Appliances; Coffee Mills; Spice Mills; Suction Cleaners In General -&gt; Chairs; Sofas; Beds -&gt; Other seating furniture; A47C 31/11: Human Necessities -&gt; Furniture; Domestic Articles Or Appliances; Coffee Mills; Spice Mills; Suction Cleaners In General -&gt; Chairs; Sofas; Beds -&gt; Details or accessories for chairs, beds, or the like, not provided for in other groups of this subclass, e.g. upholstery fasteners, mattress protectors, stretching devices for mattress nets -&gt; Loose furniture covers -&gt; for chairs; A47G 9/00: Human Necessities -&gt; Furniture; Domestic Articles Or Appliances; Coffee Mills; Spice Mills; Suction Cleaners In General -&gt; Household Or Table Equipment -&gt; Bed-covers; Counterpanes; Travelling rugs; Sleeping rugs; Sleeping bags; Pillows; A47G 9/02: Human Necessities -&gt; Furniture; Domestic Articles Or Appliances; Coffee Mills; Spice Mills; Suction Cleaners In General -&gt; Household Or Table Equipment -&gt; Bed-covers; Counterpanes; Travelling rugs; Sleeping rugs; Sleeping bags; Pillows -&gt; Bed linen; Blankets; Counterpanes; A61H 15/00: Human Necessities -&gt; Medical Or Veterinary Science; Hygiene -&gt; Physical Therapy Apparatus, E.G. Devices For Locating Or Stimulating Reflex Points In The Body; Artificial Respiration; Massage; Bathing Devices For Special Therapeutic Or Hygienic Purposes Or Specific Parts Of The Body -&gt; Massage by means of rollers, balls, e.g. inflatable, chains, or roller chains; D06F 81/02: Textiles; Paper -&gt; Treatment Of Textiles Or The Like; Laundering; Flexible Materials Not Otherwise Provided For -&gt; Laundering, Drying, Ironing, Pressing Or Folding Textile Articles -&gt; Ironing boards -&gt; with collapsible underframe; F24C 1/16: Mechanical Engineering; Lighting; Heating; Weapons; Blasting -&gt; Heating; Ranges; Ventilating -&gt; Other Domestic Stoves Or Ranges; Details Of Domestic Stoves Or Ranges, Of General Application -&gt; Stoves or ranges in which the fuel or energy supply is not restricted to solid fuel or to a type covered by a single one of groups F24C0003000000-F24C0009000000; Stoves or ranges in which the type of fuel or energy supply is not specified -&gt; with special adaptation for travelling, e.g. collapsible</t>
  </si>
  <si>
    <t>LA SAN DAY DO BRASIL LTDA</t>
  </si>
  <si>
    <t>4637199 - Comércio atacadista especializado em outros produtos alimentícios não especificados anteriormente</t>
  </si>
  <si>
    <t>1099699 - Fabricação de outros produtos alimentícios não especificados anteriormente; 4618499 - Outros representantes comerciais e agentes do comércio especializado em produtos não especificados anteriormente; 4646001 - Comércio atacadista de cosméticos e produtos de perfumaria; 4646002 - Comércio atacadista de produtos de higiene pessoal; 4689399 - Comércio atacadista especializado em outros produtos intermediários não especificados anteriormente; 8292000 - Envasamento e empacotamento sob contrato</t>
  </si>
  <si>
    <t>SANTO AMARO DA IMPERATRIZ</t>
  </si>
  <si>
    <t>A61F 13/14;A61J 13/00;A41C 3/06</t>
  </si>
  <si>
    <t>A41C 3/06: Human Necessities -&gt; Wearing Apparel -&gt; Corsets; BrassiÈres -&gt; Brassières -&gt; Strapless brassières; A61F 13/14: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Bandages or dressings; Absorbent pads -&gt; specially adapted for the breast or abdomen; A61J 13/00: Human Necessities -&gt; Medical Or Veterinary Science; Hygiene -&gt; Containers Specially Adapted For Medical Or Pharmaceutical Purposes; Devices Or Methods Specially Adapted For Bringing Pharmaceutical Products Into Particular Physical Or Administering Forms; Devices For Administering Food Or Medicines Orally; Baby Comforters; Devices For Receiving Spittle -&gt; Breast-nipple shields</t>
  </si>
  <si>
    <t>BOLTZ INDUSTRIA E COMERCIO DE PRODUTOS QUIMICOS LTDA</t>
  </si>
  <si>
    <t>2051700 - Fabricação de defensivos agrícolas; 2063100 - Fabricação de cosméticos, produtos de perfumaria e de higiene pessoal; 2099199 - Fabricação de outros produtos químicos não especificados anteriormente; 2122000 - Fabricação de medicamentos para uso veterinário; 4644302 - Comércio atacadista de medicamentos e drogas de uso veterinário; 4646001 - Comércio atacadista de cosméticos e produtos de perfumaria; 4649408 - Comércio atacadista de produtos de higiene, limpeza e conservação domiciliar; 4683400 - Comércio atacadista de defensivos agrícolas, adubos, fertilizantes e corretivos do solo; 4684299 - Comércio atacadista de outros produtos químicos e petroquímicos não especificados anteriormente; 4789005 - Comércio varejista de produtos saneantes domissanitários; 4930202 - Transporte rodoviário de carga, exceto produtos perigosos e mudanças, intermunicipal, interestadual e internacional; 4930203 - Transporte rodoviário de produtos perigosos</t>
  </si>
  <si>
    <t>2063100 - Fabricação de cosméticos, produtos de perfumaria e de higiene pessoal; 2122000 - Fabricação de medicamentos para uso veterinário</t>
  </si>
  <si>
    <t>CHAPECO</t>
  </si>
  <si>
    <t>A01N 59/00;A01N 27/00;B22F 1/00;C08K 3/08</t>
  </si>
  <si>
    <t>A01N 27/00: Human Necessities -&gt; Agriculture; Forestry; Animal Husbandry; Hunting; Trapping; Fishing -&gt; Preservation Of Bodies Of Humans Or Animals Or Plants Or Parts Thereof; Biocides, E.G. As Disinfectants, As Pesticides Or As Herbicides; Pest Repellants Or Attractants; Plant Growth Regulators -&gt; Biocides, pest repellants or attractants, or plant growth regulators containing hydrocarbons; A01N 59/00: Human Necessities -&gt; Agriculture; Forestry; Animal Husbandry; Hunting; Trapping; Fishing -&gt; Preservation Of Bodies Of Humans Or Animals Or Plants Or Parts Thereof; Biocides, E.G. As Disinfectants, As Pesticides Or As Herbicides; Pest Repellants Or Attractants; Plant Growth Regulators -&gt; Biocides, pest repellants or attractants, or plant growth regulators containing elements or inorganic compounds; B22F 1/00: Performing Operations; Transporting -&gt; Casting; Powder Metallurgy -&gt; Working Metallic Powder; Manufacture Of Articles From Metallic Powder; Making Metallic Powder; Apparatus Or Devices Specially Adapted For Metallic Powder -&gt; Special treatment of metallic powder, e.g. to facilitate working, to improve properties; Metallic powders &lt;u&gt;per se&lt;/u&gt;, e.g. mixtures of particles of different composition; C08K 3/08: Chemistry; Metallurgy -&gt; Organic Macromolecular Compounds; Their Preparation Or Chemical Working-Up; Compositions Based Thereon -&gt; Use Of Inorganic Or Non-Macromolecular Organic Substances As Compounding Ingredients -&gt; Use of inorganic ingredients -&gt; Elements -&gt; Metals</t>
  </si>
  <si>
    <t>FUTURA INDUSTRIAL E COMERCIAL LTDA</t>
  </si>
  <si>
    <t>2864000 - Fabricação de máquinas e equipamentos para as indústrias do vestuário, do couro e de calçados, peças e acessórios</t>
  </si>
  <si>
    <t>3314720 - Manutenção e reparação de máquinas e equipamentos para a indústria têxtil, do vestuário, do couro e calçados; 4642701 - Comércio atacadista de artigos do vestuário e acessórios, exceto profissionais e de segurança; 4642702 - Comércio atacadista de roupas e acessórios para uso profissional e de segurança do trabalho; 4643501 - Comércio atacadista de calçados; 4669999 - Comércio atacadista de outras máquinas e equipamentos não especificados anteriormente; partes e peças; 4672900 - Comércio atacadista de ferragens e ferramentas; 4689399 - Comércio atacadista especializado em outros produtos intermediários não especificados anteriormente; 4744001 - Comércio varejista de ferragens e ferramentas; 4781400 - Comércio varejista de artigos do vestuário e acessórios; 4782201 - Comércio varejista de calçados</t>
  </si>
  <si>
    <t>INDAIAL</t>
  </si>
  <si>
    <t>A61L 2/20;B01L 1/02</t>
  </si>
  <si>
    <t>A61L 2/20: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Methods or apparatus for disinfecting or sterilising materials or objects other than foodstuffs or contact lenses; Accessories therefor -&gt; using chemical substances -&gt; Gaseous substances, e.g. vapours; B01L 1/02: Performing Operations; Transporting -&gt; Physical Or Chemical Processes Or Apparatus In General -&gt; Chemical Or Physical Laboratory Apparatus For General Use -&gt; Enclosures; Chambers -&gt; Air-pressure chambers; Air-locks therefor</t>
  </si>
  <si>
    <t>IPASA INDUSTRIA DE PLASTICOS EIRELI</t>
  </si>
  <si>
    <t>URUSSANGA</t>
  </si>
  <si>
    <t>B65D 47/00</t>
  </si>
  <si>
    <t>B65D 47/00: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Closures with filling and discharging, or with discharging, devices</t>
  </si>
  <si>
    <t>LABOAGRO INDUSTRIA E COMERCIO LTDA</t>
  </si>
  <si>
    <t>1066000 - Fabricação de alimentos para animais; 2029100 - Fabricação de produtos químicos orgânicos não especificados anteriormente; 2051700 - Fabricação de defensivos agrícolas; 2110600 - Fabricação de produtos farmoquímicos; 2122000 - Fabricação de medicamentos para uso veterinário; 4644302 - Comércio atacadista de medicamentos e drogas de uso veterinário; 4683400 - Comércio atacadista de defensivos agrícolas, adubos, fertilizantes e corretivos do solo; 4771704 - Comércio varejista de medicamentos veterinários; 4789099 - Comércio varejista de outros produtos não especificados anteriormente; 4930201 - Transporte rodoviário de carga, exceto produtos perigosos e mudanças, municipal; 4930202 - Transporte rodoviário de carga, exceto produtos perigosos e mudanças, intermunicipal, interestadual e internacional</t>
  </si>
  <si>
    <t>2029100 - Fabricação de produtos químicos orgânicos não especificados anteriormente; 2110600 - Fabricação de produtos farmoquímicos; 2122000 - Fabricação de medicamentos para uso veterinário</t>
  </si>
  <si>
    <t>CANOINHAS</t>
  </si>
  <si>
    <t>LPL COMERCIO DE PRODUTOS DE LIMPEZA DE ONIBUS EIRELI</t>
  </si>
  <si>
    <t>4649409 - Comércio atacadista de produtos de higiene, limpeza e conservação domiciliar, com atividade de fracionamento e acondicionamento associada</t>
  </si>
  <si>
    <t>2061400 - Fabricação de sabões e detergentes sintéticos; 2122000 - Fabricação de medicamentos para uso veterinário; 4649408 - Comércio atacadista de produtos de higiene, limpeza e conservação domiciliar; 4789005 - Comércio varejista de produtos saneantes domissanitários; 4930202 - Transporte rodoviário de carga, exceto produtos perigosos e mudanças, intermunicipal, interestadual e internacional</t>
  </si>
  <si>
    <t>2061400 - Fabricação de sabões e detergentes sintéticos; 2122000 - Fabricação de medicamentos para uso veterinário</t>
  </si>
  <si>
    <t>ITAJAI</t>
  </si>
  <si>
    <t>A61L 9/01</t>
  </si>
  <si>
    <t>A61L 9/01: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Disinfection, sterilisation or deodorisation of air -&gt; Deodorant compositions</t>
  </si>
  <si>
    <t>IPDVET - INSTITUTO DE PESQUISA E DIAGNOSTICO VETERINARIO LTDA</t>
  </si>
  <si>
    <t>CURITIBANOS</t>
  </si>
  <si>
    <t>C12N 15/11;G01N 33/48</t>
  </si>
  <si>
    <t>C12N 15/11: Chemistry; Metallurgy -&gt; Biochemistry; Beer; Spirits; Wine; Vinegar; Microbiology; Enzymology; Mutation Or Genetic Engineering -&gt; Micro-Organisms Or Enzymes; Compositions Thereof; Propagating, Preserving, Or Maintaining Micro-Organisms; Mutation Or Genetic Engineering; Culture Media -&gt; Mutation or genetic engineering; DNA or RNA concerning genetic engineering, vectors, e.g. plasmids, or their isolation, preparation or purification; Use of hosts therefor -&gt; Recombinant DNA-technology -&gt; DNA or RNA fragments; Modified forms thereof; G01N 33/48: Physics -&gt; Measuring; Testing -&gt; Investigating Or Analysing Materials By Determining Their Chemical Or Physical Properties -&gt; Investigating or analysing materials by specific methods not covered by groups G01N0001000000-G01N0031000000 -&gt; Biological material, e.g. blood, urine; Haemocytometers</t>
  </si>
  <si>
    <t>MR-PRO PROTECOES ESPORTIVAS LTDA</t>
  </si>
  <si>
    <t>3230200 - Fabricação de artefatos para pesca e esporte</t>
  </si>
  <si>
    <t>JOINVILLE</t>
  </si>
  <si>
    <t>A41D 13/05;A61F 5/052</t>
  </si>
  <si>
    <t>A41D 13/05: Human Necessities -&gt; Wearing Apparel -&gt; Outerwear; Protective Garments; Accessories -&gt; Professional, industrial or sporting protective garments, e.g. garments affording protection against blows or punches, surgeons' gowns -&gt; protecting only a particular body part; A61F 5/052: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Orthopaedic methods or devices for non-surgical treatment of bones or joints; Nursing devices -&gt; Orthopaedic devices, e.g. long-term immobilising or pressure directing devices for treating broken or deformed bones such as splints, casts or braces -&gt; Devices for stretching or reducing fractured limbs; Devices for distractions; Splints -&gt; for immobilising -&gt; specially adapted to facilitate walking, e.g. ambulatory braces</t>
  </si>
  <si>
    <t>TANGO INVESTIMENTOS E ADMINISTRACAO DE BENS LTDA.</t>
  </si>
  <si>
    <t>4637199 - Comércio atacadista especializado em outros produtos alimentícios não especificados anteriormente; 4645101 - Comércio atacadista de instrumentos e materiais para uso médico, cirúrgico, hospitalar e de laboratórios; 6462000 - Holdings de instituições não financeiras; 6463800 - Outras sociedades de participação, exceto holdings; 6810201 - Compra e venda de imóveis próprios; 7490104 - Atividades de intermediação e agenciamento de serviços e negócios em geral, exceto imobiliários; 8299799 - Outras atividades de serviços prestados principalmente às empresas não especificadas anteriormente</t>
  </si>
  <si>
    <t>FLORIANOPOLIS</t>
  </si>
  <si>
    <t>A61J 1/10</t>
  </si>
  <si>
    <t>A61J 1/10: Human Necessities -&gt; Medical Or Veterinary Science; Hygiene -&gt; Containers Specially Adapted For Medical Or Pharmaceutical Purposes; Devices Or Methods Specially Adapted For Bringing Pharmaceutical Products Into Particular Physical Or Administering Forms; Devices For Administering Food Or Medicines Orally; Baby Comforters; Devices For Receiving Spittle -&gt; Containers specially adapted for medical or pharmaceutical purposes -&gt; for collecting, storing or administering blood, plasma or medical fluids -&gt; Bag-type containers</t>
  </si>
  <si>
    <t>XYZ INOVACOES TECNOLOGICAS LTDA</t>
  </si>
  <si>
    <t>ICARA</t>
  </si>
  <si>
    <t>H01R 13/02</t>
  </si>
  <si>
    <t>H01R 13/02: Electricity -&gt; Basic Electric Elements -&gt; Electrically-Conductive Connections; Structural Associations Of A Plurality Of Mutually-Insulated Electrical Connecting Elements; Coupling Devices; Current Collectors -&gt; Details of coupling devices of the kinds covered by groups H01R0012700000 or H01R0024000000-H01R0033000000 -&gt; Contact members</t>
  </si>
  <si>
    <t>ODEME EQUIPAMENTOS MEDICOS E ODONTOLOGICOS LTDA</t>
  </si>
  <si>
    <t>3321000 - Instalação de máquinas e equipamentos industriais; 4789099 - Comércio varejista de outros produtos não especificados anteriormente</t>
  </si>
  <si>
    <t>LUZERNA</t>
  </si>
  <si>
    <t>A61B 5/00; A61C 13/34; A61C 13/38;A61C 13/34;A61C 9/00; A61C 19/04;G01N 3/08; A61C 19/04;G01N 3/08;G01N 33/44; A61C 7/12;A61C 7/02;A61C 3/00; A61C 9/00; B01L 7/00; F16M 13/00;A61C 13/15;A61C 19/00; G01N 27/14;A61C 19/04;A61B 5/053; G01N 3/20;G01L 1/26;G01B 5/24;A61M 5/158; G01N 33/00; G09B 23/28;A61C 19/04;A61C 19/06; G09B 23/30</t>
  </si>
  <si>
    <t>A61B 5/00: Human Necessities -&gt; Medical Or Veterinary Science; Hygiene -&gt; Diagnosis; Surgery; Identification -&gt; Measuring for diagnostic purposes; Identification of persons; A61B 5/053: Human Necessities -&gt; Medical Or Veterinary Science; Hygiene -&gt; Diagnosis; Surgery; Identification -&gt; Measuring for diagnostic purposes; Identification of persons -&gt; Measuring for diagnosis by means of electric currents or magnetic fields -&gt; Measuring electrical impedance or conductance of a portion of the body; A61C 13/15: Human Necessities -&gt; Medical Or Veterinary Science; Hygiene -&gt; Dentistry; Apparatus Or Methods For Oral Or Dental Hygiene -&gt; Dental prostheses; Making same -&gt; Curing devices for plastics prostheses -&gt; for curing by the action of light; A61C 13/34: Human Necessities -&gt; Medical Or Veterinary Science; Hygiene -&gt; Dentistry; Apparatus Or Methods For Oral Or Dental Hygiene -&gt; Dental prostheses; Making same -&gt; Making or working of models, e.g. preliminary castings, trial dentures; Dowel pins; A61C 13/38: Human Necessities -&gt; Medical Or Veterinary Science; Hygiene -&gt; Dentistry; Apparatus Or Methods For Oral Or Dental Hygiene -&gt; Dental prostheses; Making same -&gt; Tools not otherwise provided for, for use in connection with dental prostheses or the making thereof; A61C 19/00: Human Necessities -&gt; Medical Or Veterinary Science; Hygiene -&gt; Dentistry; Apparatus Or Methods For Oral Or Dental Hygiene -&gt; Dental auxiliary appliances; A61C 19/04: Human Necessities -&gt; Medical Or Veterinary Science; Hygiene -&gt; Dentistry; Apparatus Or Methods For Oral Or Dental Hygiene -&gt; Dental auxiliary appliances -&gt; Measuring instruments specially adapted for dentistry; A61C 19/06: Human Necessities -&gt; Medical Or Veterinary Science; Hygiene -&gt; Dentistry; Apparatus Or Methods For Oral Or Dental Hygiene -&gt; Dental auxiliary appliances -&gt; Implements for therapeutic treatment; A61C 3/00: Human Necessities -&gt; Medical Or Veterinary Science; Hygiene -&gt; Dentistry; Apparatus Or Methods For Oral Or Dental Hygiene -&gt; Dental tools or instruments; A61C 7/02: Human Necessities -&gt; Medical Or Veterinary Science; Hygiene -&gt; Dentistry; Apparatus Or Methods For Oral Or Dental Hygiene -&gt; Orthodontics, i.e. obtaining or maintaining the desired position of teeth, e.g. by straightening, evening, regulating, separating, or by correcting malocclusions -&gt; Tools for manipulating or working with an orthodontic appliance; A61C 7/12: Human Necessities -&gt; Medical Or Veterinary Science; Hygiene -&gt; Dentistry; Apparatus Or Methods For Oral Or Dental Hygiene -&gt; Orthodontics, i.e. obtaining or maintaining the desired position of teeth, e.g. by straightening, evening, regulating, separating, or by correcting malocclusions -&gt; Brackets; Arch wires; Combinations thereof; Accessories therefor; A61C 9/00: Human Necessities -&gt; Medical Or Veterinary Science; Hygiene -&gt; Dentistry; Apparatus Or Methods For Oral Or Dental Hygiene -&gt; Impression methods specially adapted for dental prosthetics; Impression cups therefor; A61M 5/158: Human Necessities -&gt; Medical Or Veterinary Science; Hygiene -&gt; Devices For Introducing Media Into, Or Onto, The Body; Devices For Transducing Body Media Or For Taking Media From The Body; Devices For Producing Or Ending Sleep Or Stupor -&gt; Devices for bringing media into the body in a subcutaneous, intra-vascular or intramuscular way; Accessories therefor, e.g. filling or cleaning devices, arm rests -&gt; Infusion devices, e.g. infusing by gravity; Blood infusion; Accessories therefor -&gt; Needles; B01L 7/00: Performing Operations; Transporting -&gt; Physical Or Chemical Processes Or Apparatus In General -&gt; Chemical Or Physical Laboratory Apparatus For General Use -&gt; Heating or cooling apparatus; Heat insulating devices; F16M 13/00: Mechanical Engineering; Lighting; Heating; Weapons; Blasting -&gt; Engineering Elements Or Units; General Measures For Producing And Maintaining Effective Functioning Of Machines Or Installations; Thermal Insulation In General -&gt; Frames, Casings, Or Beds, Of Engines Or Other Machines Or Apparatus, Not Specific To An Engine, Machine, Or Apparatus Provided For Elsewhere; Stands Or Supports -&gt; Other supports for positioning apparatus or articles; Means for steadying hand-held apparatus or articles; G01B 5/24: Physics -&gt; Measuring; Testing -&gt; Measuring Length, Thickness Or Similar Linear Dimensions; Measuring Angles; Measuring Areas; Measuring Irregularities Of Surfaces Or Contours -&gt; Measuring arrangements characterised by the use of mechanical means -&gt; for measuring angles or tapers; for testing the alignment of axes; G01L 1/26: Physics -&gt; Measuring; Testing -&gt; Measuring Force, Stress, Torque, Work, Mechanical Power, Mechanical Efficiency, Or Fluid Pressure -&gt; Measuring force or stress, in general -&gt; Auxiliary measures taken, or devices used, in connection with the measurement of force, e.g. for preventing influence of transverse components of force, for preventing overload; G01N 27/14: Physics -&gt; Measuring; Testing -&gt; Investigating Or Analysing Materials By Determining Their Chemical Or Physical Properties -&gt; Investigating or analysing materials by the use of electric, electro-chemical, or magnetic means -&gt; by investigating impedance -&gt; by investigating resistance -&gt; of an electrically-heated body in dependence upon change of temperature; G01N 3/08: Physics -&gt; Measuring; Testing -&gt; Investigating Or Analysing Materials By Determining Their Chemical Or Physical Properties -&gt; Investigating strength properties of solid materials by application of mechanical stress -&gt; by applying steady tensile or compressive forces; G01N 3/20: Physics -&gt; Measuring; Testing -&gt; Investigating Or Analysing Materials By Determining Their Chemical Or Physical Properties -&gt; Investigating strength properties of solid materials by application of mechanical stress -&gt; by applying steady bending forces; G01N 33/00: Physics -&gt; Measuring; Testing -&gt; Investigating Or Analysing Materials By Determining Their Chemical Or Physical Properties -&gt; Investigating or analysing materials by specific methods not covered by groups G01N0001000000-G01N0031000000; G01N 33/44: Physics -&gt; Measuring; Testing -&gt; Investigating Or Analysing Materials By Determining Their Chemical Or Physical Properties -&gt; Investigating or analysing materials by specific methods not covered by groups G01N0001000000-G01N0031000000 -&gt; Resins; plastics; rubber; leather; G09B 23/28: Physics -&gt; Educating; Cryptography; Display; Advertising; Seals -&gt; Educational Or Demonstration Appliances; Appliances For Teaching, Or Communicating With, The Blind, Deaf Or Mute; Models; Planetaria; Globes; Maps; Diagrams -&gt; Models for scientific, medical, or mathematical purposes, e.g. full-sized device for demonstration purposes -&gt; for medicine; G09B 23/30: Physics -&gt; Educating; Cryptography; Display; Advertising; Seals -&gt; Educational Or Demonstration Appliances; Appliances For Teaching, Or Communicating With, The Blind, Deaf Or Mute; Models; Planetaria; Globes; Maps; Diagrams -&gt; Models for scientific, medical, or mathematical purposes, e.g. full-sized device for demonstration purposes -&gt; for medicine -&gt; Anatomical models</t>
  </si>
  <si>
    <t>METALURGICA ASSIS EIRELI</t>
  </si>
  <si>
    <t>3314710 - Manutenção e reparação de máquinas e equipamentos para uso geral não especificados anteriormente; 3321000 - Instalação de máquinas e equipamentos industriais; 4744005 - Comércio varejista de materiais de construção não especificados anteriormente; 7112000 - Serviços de engenharia</t>
  </si>
  <si>
    <t>A61G 7/08</t>
  </si>
  <si>
    <t>A61G 7/08: Human Necessities -&gt; Medical Or Veterinary Science; Hygiene -&gt; Transport, Personal Conveyances, Or Accommodation Specially Adapted For Patients Or Disabled Persons; Operating Tables Or Chairs; Chairs For Dentistry; Funeral Devices -&gt; Beds specially adapted for nursing; Devices for lifting patients or disabled persons -&gt; Apparatus for transporting beds</t>
  </si>
  <si>
    <t>FLUXO ELETRONICA INDUSTRIAL LTDA</t>
  </si>
  <si>
    <t>3312102 - Manutenção e reparação de aparelhos e instrumentos de medida, teste e controle</t>
  </si>
  <si>
    <t>2731700 - Fabricação de aparelhos e equipamentos para distribuição e controle de energia elétrica; 3314710 - Manutenção e reparação de máquinas e equipamentos para uso geral não especificados anteriormente; 3321000 - Instalação de máquinas e equipamentos industriais; 4619200 - Representantes comerciais e agentes do comércio de mercadorias em geral não especializado; 4789099 - Comércio varejista de outros produtos não especificados anteriormente; 8599699 - Outras atividades de ensino não especificadas anteriormente</t>
  </si>
  <si>
    <t>A22B 3/06; A22B 3/06;A61N 1/39; A22B 3/06;H05C 1/00</t>
  </si>
  <si>
    <t>A22B 3/06: Human Necessities -&gt; Butchering; Meat Treatment; Processing Poultry Or Fish -&gt; Slaughtering -&gt; Slaughtering or stunning -&gt; Slaughtering or stunning by electric current; A61N 1/39: Human Necessities -&gt; Medical Or Veterinary Science; Hygiene -&gt; Electrotherapy; Magnetotherapy; Radiation Therapy; Ultrasound Therapy -&gt; Electrotherapy; Circuits therefor -&gt; Applying electric currents by contact electrodes -&gt; alternating or intermittent currents -&gt; for producing shock effects -&gt; Heart defibrillators; H05C 1/00: Electricity -&gt; Electric Techniques Not Otherwise Provided For -&gt; Electric Circuits Or Apparatus Specially Designed For Use In Equipment For Killing, Stunning, Enclosing Or Guiding Living Beings -&gt; Circuits or apparatus for generating electric shock effects</t>
  </si>
  <si>
    <t>GALANO TURBILHOES PARA FISIOTERAPIA LTDA</t>
  </si>
  <si>
    <t>3250703 - Fabricação de aparelhos e utensílios para correção de defeitos físicos e aparelhos ortopédicos em geral sob encomenda</t>
  </si>
  <si>
    <t>A47K 3/022; A61H 9/00</t>
  </si>
  <si>
    <t>A47K 3/022: Human Necessities -&gt; Furniture; Domestic Articles Or Appliances; Coffee Mills; Spice Mills; Suction Cleaners In General -&gt; Sanitary Equipment Not Otherwise Provided For; Toilet Accessories -&gt; Baths; Showers; Appurtenances therefor -&gt; Baths -&gt; specially adapted for particular use, e.g. for washing the feet, for bathing in sitting position; A61H 9/00: Human Necessities -&gt; Medical Or Veterinary Science; Hygiene -&gt; Physical Therapy Apparatus, E.G. Devices For Locating Or Stimulating Reflex Points In The Body; Artificial Respiration; Massage; Bathing Devices For Special Therapeutic Or Hygienic Purposes Or Specific Parts Of The Body -&gt; Pneumatic or hydraulic massage</t>
  </si>
  <si>
    <t>NEWART DO BRASIL LTDA</t>
  </si>
  <si>
    <t>BENEDITO NOVO</t>
  </si>
  <si>
    <t>A61H 15/00;A61H 7/00;A45D 29/05</t>
  </si>
  <si>
    <t>A45D 29/05: Human Necessities -&gt; Hand Or Travelling Articles -&gt; Hairdressing Or Shaving Equipment; Manicuring Or Other Cosmetic Treatment -&gt; Manicuring or pedicuring implements -&gt; Nail files, e.g. manually operated -&gt; motor-driven; A61H 15/00: Human Necessities -&gt; Medical Or Veterinary Science; Hygiene -&gt; Physical Therapy Apparatus, E.G. Devices For Locating Or Stimulating Reflex Points In The Body; Artificial Respiration; Massage; Bathing Devices For Special Therapeutic Or Hygienic Purposes Or Specific Parts Of The Body -&gt; Massage by means of rollers, balls, e.g. inflatable, chains, or roller chains; A61H 7/00: Human Necessities -&gt; Medical Or Veterinary Science; Hygiene -&gt; Physical Therapy Apparatus, E.G. Devices For Locating Or Stimulating Reflex Points In The Body; Artificial Respiration; Massage; Bathing Devices For Special Therapeutic Or Hygienic Purposes Or Specific Parts Of The Body -&gt; Devices for suction-kneading massage; Devices for massaging the skin by rubbing or brushing not otherwise provided for</t>
  </si>
  <si>
    <t>TECMAS COMERCIO DE PRODUTOS MINERAIS LTDA</t>
  </si>
  <si>
    <t>4679604 - Comércio atacadista especializado de materiais de construção não especificados anteriormente; 810006; 810007; 899199; 990403</t>
  </si>
  <si>
    <t>TUBARAO</t>
  </si>
  <si>
    <t>B01J 20/12</t>
  </si>
  <si>
    <t>B01J 20/12: Performing Operations; Transporting -&gt; Physical Or Chemical Processes Or Apparatus In General -&gt; Chemical Or Physical Processes, E.G. Catalysis, Colloid Chemistry; Their Relevant Apparatus -&gt; Solid sorbent compositions or filter aid compositions; Sorbents for chromatography; Processes for preparing, regenerating or reactivating thereof -&gt; comprising inorganic material -&gt; comprising silica or silicate -&gt; Naturally occurring clays or bleaching earth</t>
  </si>
  <si>
    <t>MPCI - METAL PROTECTOR LTDA</t>
  </si>
  <si>
    <t>2710401 - Fabricação de geradores de corrente contínua e alternada, peças e acessórios; 2731700 - Fabricação de aparelhos e equipamentos para distribuição e controle de energia elétrica; 2790202 - Fabricação de equipamentos para sinalização e alarme; 2869100 - Fabricação de máquinas e equipamentos para uso industrial específico não especificados anteriormente, peças e acessórios; 3319800 - Manutenção e reparação de equipamentos e produtos não especificados anteriormente; 3321000 - Instalação de máquinas e equipamentos industriais; 4221905 - Manutenção de estações e redes de telecomunicações; 9512600 - Reparação e manutenção de equipamentos de comunicação</t>
  </si>
  <si>
    <t>PAULO LOPES</t>
  </si>
  <si>
    <t>E05G 5/00; E06B 3/90; H03J 9/00</t>
  </si>
  <si>
    <t>E05G 5/00: Fixed Constructions -&gt; Locks; Keys; Window Or Door Fittings; Safes -&gt; Safes Or Strong-Rooms For Valuables; Bank Protection Devices; Safety Transaction Partitions -&gt; Bank protection devices; E06B 3/90: Fixed Constructions -&gt; Doors, Windows, Shutters, Or Roller Blinds, In General; Ladders -&gt; Fixed Or Movable Closures For Openings In Buildings, Vehicles, Fences, Or Like Enclosures, In General, E.G. Doors, Windows, Blinds, Gates -&gt; Window sashes, door leaves, or like elements for closing openings; Layout of fixed or moving closures, e.g. windows; Features of rigidly-mounted outer frames relating to the mounting of wing frames -&gt; Revolving doors; Cages or housings therefor; H03J 9/00: Electricity -&gt; Basic Electronic Circuitry -&gt; Tuning Resonant Circuits; Selecting Resonant Circuits -&gt; Remote-control of tuned circuits; Combined remote-control of tuning and other functions, e.g. brightness, amplification</t>
  </si>
  <si>
    <t>PROGIC TECNOLOGIA ELETRONICA LTDA</t>
  </si>
  <si>
    <t>2640000 - Fabricação de aparelhos de recepção, reprodução, gravação e amplificação de áudio e vídeo</t>
  </si>
  <si>
    <t>2621300 - Fabricação de equipamentos de informática; 2622100 - Fabricação de periféricos para equipamentos de informática; 4751201 - Comércio varejista especializado de equipamentos e suprimentos de informática; 6202300 - Desenvolvimento e licenciamento de programas de computador customizáveis; 9511800 - Reparação e manutenção de computadores e de equipamentos periféricos</t>
  </si>
  <si>
    <t>G09B 21/02;A61F 9/08</t>
  </si>
  <si>
    <t>A61F 9/08: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Methods or devices for treatment of the eyes; Devices for putting in contact-lenses; Devices to correct squinting; Apparatus to guide the blind; Protective devices for the eyes, carried on the body or in the hand -&gt; Devices or methods enabling eye-patients to replace direct visual perception by another kind of perception; G09B 21/02: Physics -&gt; Educating; Cryptography; Display; Advertising; Seals -&gt; Educational Or Demonstration Appliances; Appliances For Teaching, Or Communicating With, The Blind, Deaf Or Mute; Models; Planetaria; Globes; Maps; Diagrams -&gt; Teaching, or communicating with, the blind, deaf or mute -&gt; Devices for Braille writing</t>
  </si>
  <si>
    <t>SV SAUDE VERDE INDUSTRIA E COMERCIO LTDA</t>
  </si>
  <si>
    <t>1033302 - Fabricação de sucos de frutas, hortaliças e legumes, exceto concentrados; 2063100 - Fabricação de cosméticos, produtos de perfumaria e de higiene pessoal; 2759799 - Fabricação de outros aparelhos eletrodomésticos não especificados anteriormente, peças e acessórios</t>
  </si>
  <si>
    <t>C11D 3/382;C11D 3/20;C11D 1/28</t>
  </si>
  <si>
    <t>C11D 1/28: Chemistry; Metallurgy -&gt; Animal Or Vegetable Oils, Fats, Fatty Substances Or Waxes; Fatty Acids Therefrom; Detergents; Candles -&gt; Detergent Compositions; Use Of Single Substances As Detergents; Soap Or Soap-Making; Resin Soaps; Recovery Of Glycerol -&gt; Detergent compositions based essentially on surface-active compounds; Use of these compounds as a detergent -&gt; Anionic compounds -&gt; Sulfonic acids or sulfuric acid esters; Salts thereof -&gt; Sulfonation products derived from fatty acids or their derivatives, e.g. esters, amides; C11D 3/20: Chemistry; Metallurgy -&gt; Animal Or Vegetable Oils, Fats, Fatty Substances Or Waxes; Fatty Acids Therefrom; Detergents; Candles -&gt; Detergent Compositions; Use Of Single Substances As Detergents; Soap Or Soap-Making; Resin Soaps; Recovery Of Glycerol -&gt; Other compounding ingredients of detergent compositions covered in group C11D0001000000 -&gt; Organic compounds -&gt; containing oxygen; C11D 3/382: Chemistry; Metallurgy -&gt; Animal Or Vegetable Oils, Fats, Fatty Substances Or Waxes; Fatty Acids Therefrom; Detergents; Candles -&gt; Detergent Compositions; Use Of Single Substances As Detergents; Soap Or Soap-Making; Resin Soaps; Recovery Of Glycerol -&gt; Other compounding ingredients of detergent compositions covered in group C11D0001000000 -&gt; Organic compounds -&gt; Products with no well-defined composition -&gt; Vegetable products, e.g. soya meal, wood flour, sawdust</t>
  </si>
  <si>
    <t>PKB PRODUTOS QUIMICOS LTDA</t>
  </si>
  <si>
    <t>2063100 - Fabricação de cosméticos, produtos de perfumaria e de higiene pessoal; 2121101 - Fabricação de medicamentos alopáticos para uso humano; 4644301 - Comércio atacadista de medicamentos e drogas de uso humano; 4646001 - Comércio atacadista de cosméticos e produtos de perfumaria; 4646002 - Comércio atacadista de produtos de higiene pessoal; 4649408 - Comércio atacadista de produtos de higiene, limpeza e conservação domiciliar; 4649499 - Comércio atacadista de outros equipamentos e artigos de uso pessoal e doméstico não especificados anteriormente; 4684299 - Comércio atacadista de outros produtos químicos e petroquímicos não especificados anteriormente</t>
  </si>
  <si>
    <t>2063100 - Fabricação de cosméticos, produtos de perfumaria e de higiene pessoal; 2121101 - Fabricação de medicamentos alopáticos para uso humano</t>
  </si>
  <si>
    <t>ANTONIO CARLOS</t>
  </si>
  <si>
    <t>B65D 47/20</t>
  </si>
  <si>
    <t>B65D 47/20: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Closures with filling and discharging, or with discharging, devices -&gt; Closures with discharging devices other than pumps -&gt; comprising hand-operated members for controlling discharge</t>
  </si>
  <si>
    <t>CRBS-TECH COMERCIO DE ELETRO ELETRONICO LTDA</t>
  </si>
  <si>
    <t>2790299 - Fabricação de outros equipamentos e aparelhos elétricos não especificados anteriormente; 2869100 - Fabricação de máquinas e equipamentos para uso industrial específico não especificados anteriormente, peças e acessórios; 3250701 - Fabricação de instrumentos não eletrônicos e utensílios para uso médico, cirúrgico, odontológico e de laboratório; 3250705 - Fabricação de materiais para medicina e odontologia; 4644301 - Comércio atacadista de medicamentos e drogas de uso humano; 4649402 - Comércio atacadista de aparelhos eletrônicos de uso pessoal e doméstico; 4663000 - Comércio atacadista de máquinas e equipamentos para uso industrial; partes e peças; 4665600 - Comércio atacadista de máquinas e equipamentos para uso comercial; partes e peças; 4669999 - Comércio atacadista de outras máquinas e equipamentos não especificados anteriormente; partes e peças; 4753900 - Comércio varejista especializado de eletrodomésticos e equipamentos de áudio e vídeo; 4771703 - Comércio varejista de produtos farmacêuticos homeopáticos; 4789099 - Comércio varejista de outros produtos não especificados anteriormente; 4930202 - Transporte rodoviário de carga, exceto produtos perigosos e mudanças, intermunicipal, interestadual e internacional; 6190699 - Outras atividades de telecomunicações não especificadas anteriormente; 6204000 - Consultoria em tecnologia da informação; 6209100 - Suporte técnico, manutenção e outros serviços em tecnologia da informação; 6311900 - Tratamento de dados, provedores de serviços de aplicação e serviços de hospedagem na Internet; 6399200 - Outras atividades de prestação de serviços de informação não especificadas anteriormente; 7210000 - Pesquisa e desenvolvimento experimental em ciências físicas e naturais; 8599604 - Treinamento em desenvolvimento profissional e gerencial; 9511800 - Reparação e manutenção de computadores e de equipamentos periféricos; 9512600 - Reparação e manutenção de equipamentos de comunicação; 9521500 - Reparação e manutenção de equipamentos eletroeletrônicos de uso pessoal e doméstico</t>
  </si>
  <si>
    <t>G01C 23/00; G01P 15/08;G01C 21/10</t>
  </si>
  <si>
    <t>G01C 21/10: Physics -&gt; Measuring; Testing -&gt; Measuring Distances, Levels Or Bearings; Surveying; Navigation; Gyroscopic Instruments; Photogrammetry Or Videogrammetry -&gt; Navigation; Navigational instruments not provided for in groups G01C0001000000-G01C0019000000 -&gt; by using measurement of speed or acceleration; G01C 23/00: Physics -&gt; Measuring; Testing -&gt; Measuring Distances, Levels Or Bearings; Surveying; Navigation; Gyroscopic Instruments; Photogrammetry Or Videogrammetry -&gt; Combined instruments indicating more than one navigational value, e.g. for aircraft; Combined measuring devices for measuring two or more variables of movement, e.g. distance, speed, acceleration; G01P 15/08: Physics -&gt; Measuring; Testing -&gt; Measuring Linear Or Angular Speed, Acceleration, Deceleration Or Shock; Indicating Presence Or Absence Of Movement;  Indicating Direction Of Movement -&gt; Measuring acceleration; Measuring deceleration; Measuring shock, i.e. sudden change of acceleration -&gt; by making use of inertia forces -&gt; with conversion into electric or magnetic values</t>
  </si>
  <si>
    <t>INJEPOL INDUSTRIA DE INJECAO DE POLIURETANO LTDA</t>
  </si>
  <si>
    <t>B29D 30/10;B29C 33/00;B29C 33/76</t>
  </si>
  <si>
    <t>B29C 33/00: Performing Operations; Transporting -&gt; Working Of Plastics; Working Of Substances In A Plastic State In General -&gt; Shaping Or Joining Of Plastics; Shaping Of Substances In A Plastic State, In General; After-Treatment Of The Shaped Products, E.G. Repairing -&gt; Moulds or cores; Details thereof or accessories therefor; B29C 33/76: Performing Operations; Transporting -&gt; Working Of Plastics; Working Of Substances In A Plastic State In General -&gt; Shaping Or Joining Of Plastics; Shaping Of Substances In A Plastic State, In General; After-Treatment Of The Shaped Products, E.G. Repairing -&gt; Moulds or cores; Details thereof or accessories therefor -&gt; Cores; B29D 30/10: Performing Operations; Transporting -&gt; Working Of Plastics; Working Of Substances In A Plastic State In General -&gt; Producing Particular Articles From Plastics Or From Substances In A Plastic State -&gt; Producing pneumatic or solid tyres or parts thereof -&gt; Pneumatic tyres or parts thereof -&gt; Building tyres -&gt; on round cores, i.e. the shape of the core is approximately identical with the shape of the completed tyre</t>
  </si>
  <si>
    <t>HALTER INDUSTRIA E COMERCIO DE EQUIPAMENTOS DE MECANOTERAPIA LTDA</t>
  </si>
  <si>
    <t>A61G 5/00;A61G 5/10</t>
  </si>
  <si>
    <t>A61G 5/00: Human Necessities -&gt; Medical Or Veterinary Science; Hygiene -&gt; Transport, Personal Conveyances, Or Accommodation Specially Adapted For Patients Or Disabled Persons; Operating Tables Or Chairs; Chairs For Dentistry; Funeral Devices -&gt; Chairs or personal conveyances specially adapted for patients or disabled persons, e.g. wheelchairs; A61G 5/10: Human Necessities -&gt; Medical Or Veterinary Science; Hygiene -&gt; Transport, Personal Conveyances, Or Accommodation Specially Adapted For Patients Or Disabled Persons; Operating Tables Or Chairs; Chairs For Dentistry; Funeral Devices -&gt; Chairs or personal conveyances specially adapted for patients or disabled persons, e.g. wheelchairs -&gt; Parts, details or accessories</t>
  </si>
  <si>
    <t>LEAL ENGENHARIA QUIMICA LTDA</t>
  </si>
  <si>
    <t>2052500 - Fabricação de desinfestantes domissanitários; 2061400 - Fabricação de sabões e detergentes sintéticos; 2223400 - Fabricação de tubos e acessórios de material plástico para uso na construção; 2229399 - Fabricação de artefatos de material plástico para outros usos não especificados anteriormente; 2521700 - Fabricação de tanques, reservatórios metálicos e caldeiras para aquecimento central; 4639701 - Comércio atacadista de produtos alimentícios em geral; 4649408 - Comércio atacadista de produtos de higiene, limpeza e conservação domiciliar; 4663000 - Comércio atacadista de máquinas e equipamentos para uso industrial; partes e peças; 4669901 - Comércio atacadista de bombas e compressores; partes e peças; 4679603 - Comércio atacadista de vidros, espelhos e vitrais; 4684299 - Comércio atacadista de outros produtos químicos e petroquímicos não especificados anteriormente; 4743100 - Comércio varejista de vidros; 4789099 - Comércio varejista de outros produtos não especificados anteriormente; 4930201 - Transporte rodoviário de carga, exceto produtos perigosos e mudanças, municipal; 4930202 - Transporte rodoviário de carga, exceto produtos perigosos e mudanças, intermunicipal, interestadual e internacional; 6463800 - Outras sociedades de participação, exceto holdings; 7020400 - Atividades de consultoria em gestão empresarial, exceto consultoria técnica específica; 7119701 - Serviços de cartografia, topografia e geodésia; 7119799 - Atividades técnicas relacionadas à engenharia e arquitetura não especificadas anteriormente; 8299799 - Outras atividades de serviços prestados principalmente às empresas não especificadas anteriormente</t>
  </si>
  <si>
    <t>JOACABA</t>
  </si>
  <si>
    <t>C02F 9/08;C02F 1/38;C02F 1/24;C02F 103/10</t>
  </si>
  <si>
    <t>C02F 1/24: Chemistry; Metallurgy -&gt; Treatment Of Water, Waste Water, Sewage, Or Sludge -&gt; Treatment Of Water, Waste Water, Sewage, Or Sludge -&gt; Treatment of water, waste water, or sewage -&gt; by flotation; C02F 1/38: Chemistry; Metallurgy -&gt; Treatment Of Water, Waste Water, Sewage, Or Sludge -&gt; Treatment Of Water, Waste Water, Sewage, Or Sludge -&gt; Treatment of water, waste water, or sewage -&gt; by centrifugal separation; C02F 103/10: Chemistry; Metallurgy -&gt; Treatment Of Water, Waste Water, Sewage, Or Sludge -&gt; Treatment Of Water, Waste Water, Sewage, Or Sludge -&gt; Nature of the water, waste water, sewage or sludge to be treated -&gt; from quarries or from mining activities; C02F 9/08: Chemistry; Metallurgy -&gt; Treatment Of Water, Waste Water, Sewage, Or Sludge -&gt; Treatment Of Water, Waste Water, Sewage, Or Sludge -&gt; Multistep treatment of water, waste water or sewage -&gt; at least one step being a physical treatment</t>
  </si>
  <si>
    <t>INDUSTRIA MECANICA TROMM LTDA</t>
  </si>
  <si>
    <t>2513600 - Fabricação de obras de caldeiraria pesada</t>
  </si>
  <si>
    <t>C12Q 1/68;C12Q 1/00;C12M 1/00</t>
  </si>
  <si>
    <t>C12M 1/00: Chemistry; Metallurgy -&gt; Biochemistry; Beer; Spirits; Wine; Vinegar; Microbiology; Enzymology; Mutation Or Genetic Engineering -&gt; Apparatus For Enzymology Or Microbiology -&gt; Apparatus for enzymology or microbiology; C12Q 1/00: Chemistry; Metallurgy -&gt; Biochemistry; Beer; Spirits; Wine; Vinegar; Microbiology; Enzymology; Mutation Or Genetic Engineering -&gt; Measuring Or Testing Processes Involving Enzymes Or Micro-Organisms; Compositions Or Test Papers Therefor; Processes Of Preparing Such Compositions; Condition-Responsive Control In Microbiological Or Enzymological Processes -&gt; Measuring or testing processes involving enzymes or micro-organisms; Compositions therefor; Processes of preparing such compositions; C12Q 1/68: Chemistry; Metallurgy -&gt; Biochemistry; Beer; Spirits; Wine; Vinegar; Microbiology; Enzymology; Mutation Or Genetic Engineering -&gt; Measuring Or Testing Processes Involving Enzymes Or Micro-Organisms; Compositions Or Test Papers Therefor; Processes Of Preparing Such Compositions; Condition-Responsive Control In Microbiological Or Enzymological Processes -&gt; Measuring or testing processes involving enzymes or micro-organisms; Compositions therefor; Processes of preparing such compositions -&gt; involving nucleic acids</t>
  </si>
  <si>
    <t>ELHS INDUSTRIA E COMERCIO LTDA</t>
  </si>
  <si>
    <t>A61F 13/15</t>
  </si>
  <si>
    <t>A61F 13/15: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Bandages or dressings; Absorbent pads -&gt; Absorbent pads, e.g. sanitary towels, swabs or tampons for external or internal application to the body; Supporting or fastening means therefor; Tampon applicators</t>
  </si>
  <si>
    <t>SP</t>
  </si>
  <si>
    <t>M FRIK METALURGICA, INDUSTRIA, COMERCIO, IMPORTACAO E EXPORTACAO EIRELI</t>
  </si>
  <si>
    <t>SAO PAULO</t>
  </si>
  <si>
    <t>B62K 23/06</t>
  </si>
  <si>
    <t>B62K 23/06: Performing Operations; Transporting -&gt; Land Vehicles For Travelling Otherwise Than On Rails -&gt; Cycles; Cycle Frames; Cycle Steering Devices; Rider-Operated Terminal Controls Specially Adapted For Cycles; Cycle Axle Suspensions; Cycle Sidecars, Forecars, Or The Like -&gt; Rider-operated controls specially adapted for cycles, i.e. means for initiating control operations, e.g. levers, grips -&gt; hand-actuated -&gt; Levers</t>
  </si>
  <si>
    <t>INDUSTRIA DE ARTEFATOS DE BAQUELITE CABFORT - EIRELI</t>
  </si>
  <si>
    <t>A47J 45/06; G09F 23/00</t>
  </si>
  <si>
    <t>A47J 45/06: Human Necessities -&gt; Furniture; Domestic Articles Or Appliances; Coffee Mills; Spice Mills; Suction Cleaners In General -&gt; Kitchen Equipment; Coffee Mills; Spice Mills; Apparatus For Making Beverages -&gt; Devices for fastening or gripping kitchen utensils -&gt; Handles for hollow-ware articles; G09F 23/00: Physics -&gt; Educating; Cryptography; Display; Advertising; Seals -&gt; Displaying; Advertising; Signs; Labels Or Name-Plates; Seals -&gt; Advertising on or in specific articles, e.g. ashtrays, letter-boxes</t>
  </si>
  <si>
    <t>DINARDO INSTRUMENTO DE PRECISAO LTDA</t>
  </si>
  <si>
    <t>2670101 - Fabricação de equipamentos e instrumentos ópticos, peças e acessórios</t>
  </si>
  <si>
    <t>A61B 17/00; A61B 17/32;A61B 17/16;A61B 17/29;A61B 17/28</t>
  </si>
  <si>
    <t>A61B 17/00: Human Necessities -&gt; Medical Or Veterinary Science; Hygiene -&gt; Diagnosis; Surgery; Identification -&gt; Surgical instruments, devices or methods, e.g. tourniquets; A61B 17/16: Human Necessities -&gt; Medical Or Veterinary Science; Hygiene -&gt; Diagnosis; Surgery; Identification -&gt; Surgical instruments, devices or methods, e.g. tourniquets -&gt; Osteoclasts; Drills or chisels for bones; Trepans; A61B 17/28: Human Necessities -&gt; Medical Or Veterinary Science; Hygiene -&gt; Diagnosis; Surgery; Identification -&gt; Surgical instruments, devices or methods, e.g. tourniquets -&gt; Surgical forceps; A61B 17/29: Human Necessities -&gt; Medical Or Veterinary Science; Hygiene -&gt; Diagnosis; Surgery; Identification -&gt; Surgical instruments, devices or methods, e.g. tourniquets -&gt; Surgical forceps -&gt; Forceps for use in minimally invasive surgery; A61B 17/32: Human Necessities -&gt; Medical Or Veterinary Science; Hygiene -&gt; Diagnosis; Surgery; Identification -&gt; Surgical instruments, devices or methods, e.g. tourniquets -&gt; Surgical cutting instruments</t>
  </si>
  <si>
    <t>PIRACAPAS CAPAS E BANCOS PARA MOTOCICLETAS LTDA</t>
  </si>
  <si>
    <t>3091102 - Fabricação de peças e acessórios para motocicletas</t>
  </si>
  <si>
    <t>1413401 - Confecção de roupas profissionais, exceto sob medida; 3292202 - Fabricação de equipamentos e acessórios para segurança pessoal e profissional</t>
  </si>
  <si>
    <t>SANTA MARIA DA SERRA</t>
  </si>
  <si>
    <t>DMAQUA COMERCIO DE MATERIAIS DE HIGIENE E LIMPEZA E SERVICOS LTDA</t>
  </si>
  <si>
    <t>4789005 - Comércio varejista de produtos saneantes domissanitários</t>
  </si>
  <si>
    <t>A61L 9/01;A61L 101/32;A61L 101/36</t>
  </si>
  <si>
    <t>A61L 101/32: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Chemical composition of materials used in disinfecting, sterilising or deodorising -&gt; Organic compounds; A61L 101/36: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Chemical composition of materials used in disinfecting, sterilising or deodorising -&gt; Organic compounds -&gt; Carboxylic acids or derivatives thereof; A61L 9/01: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Disinfection, sterilisation or deodorisation of air -&gt; Deodorant compositions</t>
  </si>
  <si>
    <t>INDUSTRIA DE JERSEY POM POM LTDA</t>
  </si>
  <si>
    <t>3292202 - Fabricação de equipamentos e acessórios para segurança pessoal e profissional; 4642702 - Comércio atacadista de roupas e acessórios para uso profissional e de segurança do trabalho; 4645101 - Comércio atacadista de instrumentos e materiais para uso médico, cirúrgico, hospitalar e de laboratórios; 4646001 - Comércio atacadista de cosméticos e produtos de perfumaria; 4649408 - Comércio atacadista de produtos de higiene, limpeza e conservação domiciliar; 4649499 - Comércio atacadista de outros equipamentos e artigos de uso pessoal e doméstico não especificados anteriormente; 4686902 - Comércio atacadista de embalagens; 4693100 - Comércio atacadista de mercadorias em geral, sem predominância de alimentos ou de insumos agropecuários</t>
  </si>
  <si>
    <t>A61M 16/06;A62B 18/02</t>
  </si>
  <si>
    <t>A61M 16/06: Human Necessities -&gt; Medical Or Veterinary Science; Hygiene -&gt; Devices For Introducing Media Into, Or Onto, The Body; Devices For Transducing Body Media Or For Taking Media From The Body; Devices For Producing Or Ending Sleep Or Stupor -&gt; Devices for influencing the respiratory system of patients by gas treatment, e.g. mouth-to-mouth respiration; Tracheal tubes -&gt; Respiratory or anaesthetic masks; A62B 18/02: Human Necessities -&gt; Life-Saving; Fire-Fighting -&gt; Devices, Apparatus Or Methods For Life-Saving -&gt; Breathing masks or helmets, e.g. affording protection against chemical agents or for use at high altitudes -&gt; Masks</t>
  </si>
  <si>
    <t>MARY HILL PERFUMES EIRELI</t>
  </si>
  <si>
    <t>4646001 - Comércio atacadista de cosméticos e produtos de perfumaria; 4772500 - Comércio varejista de cosméticos, produtos de perfumaria e de higiene pessoal; 5211799 - Depósitos de mercadorias para terceiros, exceto armazéns gerais e guarda-móveis</t>
  </si>
  <si>
    <t>EMBU DAS ARTES</t>
  </si>
  <si>
    <t>A01K 13/00</t>
  </si>
  <si>
    <t>A01K 13/00: Human Necessities -&gt; Agriculture; Forestry; Animal Husbandry; Hunting; Trapping; Fishing -&gt; Animal Husbandry; Care Of Birds, Fishes, Insects; Fishing; Rearing Or Breeding Animals, Not Otherwise Provided For; New Breeds Of Animals -&gt; Devices for grooming or caring of animals, e.g. curry-combs; Fetlock rings; Tail-holders; Devices for preventing crib-biting; Washing devices; Protection against weather conditions or insects</t>
  </si>
  <si>
    <t>INJETROM INDUSTRIA E COMERCIO EIRELI</t>
  </si>
  <si>
    <t>B05B 1/04</t>
  </si>
  <si>
    <t>B05B 1/04: Performing Operations; Transporting -&gt; Spraying Or Atomising In General; Applying Liquids Or Other Fluent Materials To Surfaces, In General -&gt; Spraying Apparatus; Atomising Apparatus; Nozzles -&gt; Nozzles, spray heads or other outlets, with or without auxiliary devices such as valves, heating means -&gt; designed to produce a jet, spray, or other discharge of particular shape or nature, e.g. in single drops -&gt; in flat form, e.g. fan-like, sheet-like</t>
  </si>
  <si>
    <t>YOGA CONFECCOES LIMITADA</t>
  </si>
  <si>
    <t>1411801 - Confecção de roupas íntimas</t>
  </si>
  <si>
    <t>1359600 - Fabricação de outros produtos têxteis não especificados anteriormente; 1412602 - Confecção, sob medida, de peças do vestuário, exceto roupas íntimas; 3250705 - Fabricação de materiais para medicina e odontologia; 3292202 - Fabricação de equipamentos e acessórios para segurança pessoal e profissional; 4646001 - Comércio atacadista de cosméticos e produtos de perfumaria; 7020400 - Atividades de consultoria em gestão empresarial, exceto consultoria técnica específica</t>
  </si>
  <si>
    <t>SANTA FE DO SUL</t>
  </si>
  <si>
    <t>B65D 5/02</t>
  </si>
  <si>
    <t>B65D 5/02: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Rigid or semi-rigid containers of polygonal cross-section, e.g. boxes, cartons, trays, formed by folding or erecting one or more blanks made of paper -&gt; by folding or erecting a single blank to form a tubular body with or without subsequent folding operations, or the addition of separate elements, to close the ends of the body</t>
  </si>
  <si>
    <t>SERRALHERIA LUBRA LTDA</t>
  </si>
  <si>
    <t>DIADEMA</t>
  </si>
  <si>
    <t>G09F 7/18;G09F 17/00</t>
  </si>
  <si>
    <t>G09F 17/00: Physics -&gt; Educating; Cryptography; Display; Advertising; Seals -&gt; Displaying; Advertising; Signs; Labels Or Name-Plates; Seals -&gt; Flags; Banners; Mountings therefor; G09F 7/18: Physics -&gt; Educating; Cryptography; Display; Advertising; Seals -&gt; Displaying; Advertising; Signs; Labels Or Name-Plates; Seals -&gt; Signs, name or number plates, letters, numerals, or symbols; Panels or boards -&gt; Means for attaching signs, plates, panels, or boards to a supporting structure</t>
  </si>
  <si>
    <t>JR &amp; JS ENGENHARIA E COMERCIO LTDA.</t>
  </si>
  <si>
    <t>6110801 - Serviços de telefonia fixa comutada - STFC</t>
  </si>
  <si>
    <t>4221904 - Construção de estações e redes de telecomunicações; 4742300 - Comércio varejista de material elétrico; 4751201 - Comércio varejista especializado de equipamentos e suprimentos de informática; 4752100 - Comércio varejista especializado de equipamentos de telefonia e comunicação; 6110803 - Serviços de comunicação multimídia - SCM; 6190699 - Outras atividades de telecomunicações não especificadas anteriormente; 6201501 - Desenvolvimento de programas de computador sob encomenda; 6202300 - Desenvolvimento e licenciamento de programas de computador customizáveis; 6209100 - Suporte técnico, manutenção e outros serviços em tecnologia da informação; 6311900 - Tratamento de dados, provedores de serviços de aplicação e serviços de hospedagem na Internet; 6319400 - Portais, provedores de conteúdo e outros serviços de informação na Internet; 6810202 - Aluguel de imóveis próprios; 7020400 - Atividades de consultoria em gestão empresarial, exceto consultoria técnica específica; 7112000 - Serviços de engenharia; 7320300 - Pesquisas de mercado e de opinião pública; 7739099 - Aluguel de outras máquinas e equipamentos comerciais e industriais não especificados anteriormente, sem operador; 8230001 - Serviços de organização de feiras, congressos, exposições e festas; 8599604 - Treinamento em desenvolvimento profissional e gerencial</t>
  </si>
  <si>
    <t>A61H 39/04</t>
  </si>
  <si>
    <t>A61H 39/04: Human Necessities -&gt; Medical Or Veterinary Science; Hygiene -&gt; Physical Therapy Apparatus, E.G. Devices For Locating Or Stimulating Reflex Points In The Body; Artificial Respiration; Massage; Bathing Devices For Special Therapeutic Or Hygienic Purposes Or Specific Parts Of The Body -&gt; Devices for locating or stimulating specific reflex points of the body for physical therapy, e.g. acupuncture -&gt; Devices for pressing such points, e.g. shiatsu</t>
  </si>
  <si>
    <t>HP BIOPROTESES LTDA</t>
  </si>
  <si>
    <t>A61F 2/24; A61F 5/00;A61B 17/04;A61F 2/04; A61L 27/00;A61F 2/24;C08L 61/10; A61M 1/00</t>
  </si>
  <si>
    <t>A61B 17/04: Human Necessities -&gt; Medical Or Veterinary Science; Hygiene -&gt; Diagnosis; Surgery; Identification -&gt; Surgical instruments, devices or methods, e.g. tourniquets -&gt; for closing wounds, or holding wounds closed, e.g. surgical staples; Accessories for use therewith -&gt; for suturing wounds; Holders or packages for needles or suture materials; A61F 2/04: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Filters implantable into blood vessels; Prostheses, i.e. artificial substitutes or replacements for parts of the body; Appliances for connecting them with the body; Devices providing patency to, or preventing collapsing of, tubular structures of the body, e.g. stents -&gt; Prostheses implantable into the body -&gt; Hollow or tubular parts of organs, e.g. bladders, tracheae, bronchi or bile ducts; A61F 2/24: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Filters implantable into blood vessels; Prostheses, i.e. artificial substitutes or replacements for parts of the body; Appliances for connecting them with the body; Devices providing patency to, or preventing collapsing of, tubular structures of the body, e.g. stents -&gt; Prostheses implantable into the body -&gt; Heart valves; A61F 5/00: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Orthopaedic methods or devices for non-surgical treatment of bones or joints; Nursing devices; A61L 27/00: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Materials for prostheses or for coating prostheses; A61M 1/00: Human Necessities -&gt; Medical Or Veterinary Science; Hygiene -&gt; Devices For Introducing Media Into, Or Onto, The Body; Devices For Transducing Body Media Or For Taking Media From The Body; Devices For Producing Or Ending Sleep Or Stupor -&gt; Suction or pumping devices for medical purposes; Devices for carrying-off, for treatment of, or for carrying-over, body-liquids; Drainage systems; C08L 61/10: Chemistry; Metallurgy -&gt; Organic Macromolecular Compounds; Their Preparation Or Chemical Working-Up; Compositions Based Thereon -&gt; Compositions Of Macromolecular Compounds -&gt; Compositions of condensation polymers of aldehydes or ketones; Compositions of derivatives of such polymers -&gt; Condensation polymers of aldehydes or ketones with phenols only -&gt; of aldehydes with phenols -&gt; with monohydric phenols -&gt; Phenol-formaldehyde condensates</t>
  </si>
  <si>
    <t>RIELLEN'S INDUSTRIA E COMERCIO LTDA</t>
  </si>
  <si>
    <t>4645102 - Comércio atacadista de próteses e artigos de ortopedia; 4645103 - Comércio atacadista de produtos odontológicos</t>
  </si>
  <si>
    <t>VARGEM GRANDE PAULISTA</t>
  </si>
  <si>
    <t>A61C 13/225; A61C 8/00;A61C 13/00</t>
  </si>
  <si>
    <t>A61C 13/00: Human Necessities -&gt; Medical Or Veterinary Science; Hygiene -&gt; Dentistry; Apparatus Or Methods For Oral Or Dental Hygiene -&gt; Dental prostheses; Making same; A61C 13/225: Human Necessities -&gt; Medical Or Veterinary Science; Hygiene -&gt; Dentistry; Apparatus Or Methods For Oral Or Dental Hygiene -&gt; Dental prostheses; Making same -&gt; Fastening prostheses in the mouth; A61C 8/00: Human Necessities -&gt; Medical Or Veterinary Science; Hygiene -&gt; Dentistry; Apparatus Or Methods For Oral Or Dental Hygiene -&gt; Means to be fixed to the jaw-bone for consolidating natural teeth or for fixing dental prostheses thereon; Dental implants; Implanting tools</t>
  </si>
  <si>
    <t>KALYANDRA INDUSTRIA, COMERCIO, IMPORTACAO E EXPORTACAO LTDA</t>
  </si>
  <si>
    <t>3313999 - Manutenção e reparação de máquinas, aparelhos e materiais elétricos não especificados anteriormente</t>
  </si>
  <si>
    <t>SAO CARLOS</t>
  </si>
  <si>
    <t>A45D 7/06; A61K 31/409;A61P 17/00;A61N 5/06</t>
  </si>
  <si>
    <t>A45D 7/06: Human Necessities -&gt; Hand Or Travelling Articles -&gt; Hairdressing Or Shaving Equipment; Manicuring Or Other Cosmetic Treatment -&gt; Processes of waving, straightening or curling hair -&gt; combined chemical and thermal; A61K 31/409: Human Necessities -&gt; Medical Or Veterinary Science; Hygiene -&gt; Preparations For Medical, Dental, Or Toilet Purposes -&gt; Medicinal preparations containing organic active ingredients -&gt; Heterocyclic compounds -&gt; having nitrogen as a ring hetero atom, e.g. guanethidine, rifamycins -&gt; having five-membered rings with one nitrogen as the only ring hetero atom, e.g. sulpiride, succinimide, tolmetin, buflomedil -&gt; having four such rings, e.g. porphine derivatives, bilirubin, biliverdine; A61N 5/06: Human Necessities -&gt; Medical Or Veterinary Science; Hygiene -&gt; Electrotherapy; Magnetotherapy; Radiation Therapy; Ultrasound Therapy -&gt; Radiation therapy -&gt; using light; A61P 17/00: Human Necessities -&gt; Medical Or Veterinary Science; Hygiene -&gt; Specific Therapeutic Activity Of Chemical Compounds Or Medicinal Preparations -&gt; Drugs for dermatological disorders</t>
  </si>
  <si>
    <t>ORTOCENTER APARELHOS ORTOPEDICOS LTDA</t>
  </si>
  <si>
    <t>3250704 - Fabricação de aparelhos e utensílios para correção de defeitos físicos e aparelhos ortopédicos em geral, exceto sob encomenda; 4773300 - Comércio varejista de artigos médicos e ortopédicos; 7729203 - Aluguel de material médico</t>
  </si>
  <si>
    <t>A61F 5/055</t>
  </si>
  <si>
    <t>A61F 5/055: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Orthopaedic methods or devices for non-surgical treatment of bones or joints; Nursing devices -&gt; Orthopaedic devices, e.g. long-term immobilising or pressure directing devices for treating broken or deformed bones such as splints, casts or braces -&gt; Devices for stretching or reducing fractured limbs; Devices for distractions; Splints -&gt; for immobilising -&gt; Cervical collars</t>
  </si>
  <si>
    <t>FENIX INDUSTRIA E COMERCIO DE PLASTICOS EIRELI</t>
  </si>
  <si>
    <t>AGUDOS</t>
  </si>
  <si>
    <t>A01G 13/10;A01M 17/00</t>
  </si>
  <si>
    <t>A01G 13/10: Human Necessities -&gt; Agriculture; Forestry; Animal Husbandry; Hunting; Trapping; Fishing -&gt; Horticulture; Cultivation Of Vegetables, Flowers, Rice, Fruit, Vines, Hops, Or Seaweed; Forestry; Watering -&gt; Protecting plants -&gt; Devices for affording protection against animals, birds, or other pests; A01M 17/00: Human Necessities -&gt; Agriculture; Forestry; Animal Husbandry; Hunting; Trapping; Fishing -&gt; Catching, Trapping Or Scaring Of Animals; Apparatus For The Destruction Of Noxious Animals Or Noxious Plants -&gt; Apparatus for the destruction of vermin in soil or in foodstuffs</t>
  </si>
  <si>
    <t>J D L VIEIRA EIRELI</t>
  </si>
  <si>
    <t>1354500 - Fabricação de tecidos especiais, inclusive artefatos</t>
  </si>
  <si>
    <t>CRAVINHOS</t>
  </si>
  <si>
    <t>MEGURO INSTRUMENTOS ELETRONICOS LIMITADA</t>
  </si>
  <si>
    <t>B23K 3/00; H05K 1/02; H05K 3/00; H05K 3/34</t>
  </si>
  <si>
    <t>B23K 3/00: Performing Operations; Transporting -&gt; Machine Tools; Metal-Working Not Otherwise Provided For -&gt; Soldering Or Unsoldering; Welding; Cladding Or Plating By Soldering Or Welding; Cutting By Applying Heat Locally, E.G. Flame Cutting; Working By Laser Beam -&gt; Tools, devices, or special appurtenances for soldering, e.g. brazing, or unsoldering, not specially adapted for particular methods; H05K 1/02: Electricity -&gt; Electric Techniques Not Otherwise Provided For -&gt; Printed Circuits; Casings Or Constructional Details Of Electric Apparatus; Manufacture Of Assemblages Of Electrical Components -&gt; Printed circuits -&gt; Details; H05K 3/00: Electricity -&gt; Electric Techniques Not Otherwise Provided For -&gt; Printed Circuits; Casings Or Constructional Details Of Electric Apparatus; Manufacture Of Assemblages Of Electrical Components -&gt; Apparatus or processes for manufacturing printed circuits; H05K 3/34: Electricity -&gt; Electric Techniques Not Otherwise Provided For -&gt; Printed Circuits; Casings Or Constructional Details Of Electric Apparatus; Manufacture Of Assemblages Of Electrical Components -&gt; Apparatus or processes for manufacturing printed circuits -&gt; Assembling printed circuits with electric components, e.g. with resistor -&gt; electrically connecting electric components or wires to printed circuits -&gt; by soldering</t>
  </si>
  <si>
    <t>CELCO INDUSTRIA TECNICA DE PLASTICOS LTDA</t>
  </si>
  <si>
    <t>B01D 29/41;B01D 29/00; F16L 33/035;F16G 11/14;B65D 45/16</t>
  </si>
  <si>
    <t>B01D 29/00: Performing Operations; Transporting -&gt; Physical Or Chemical Processes Or Apparatus In General -&gt; Separation -&gt; Filters with filtering elements stationary during filtration, e.g. pressure or suction filters, not covered by groups B01D0024000000-B01D0027000000 ;   Filtering elements therefor; B01D 29/41: Performing Operations; Transporting -&gt; Physical Or Chemical Processes Or Apparatus In General -&gt; Separation -&gt; Filters with filtering elements stationary during filtration, e.g. pressure or suction filters, not covered by groups B01D0024000000-B01D0027000000 ;   Filtering elements therefor -&gt; with hollow discs side by side on, or around, one or more tubes, e.g. of the leaf type -&gt; mounted transversely on the tube; B65D 45/16: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Clamping or other pressure-applying devices for securing or retaining closure members -&gt; for applying axial pressure to engage closure with sealing surface -&gt; Clips, hooks, or clamps, e.g. C-shaped; F16G 11/14: Mechanical Engineering; Lighting; Heating; Weapons; Blasting -&gt; Engineering Elements Or Units; General Measures For Producing And Maintaining Effective Functioning Of Machines Or Installations; Thermal Insulation In General -&gt; Belts, Cables, Or Ropes, Predominantly Used For Driving Purposes; Chains; Fittings Predominantly Used Therefor -&gt; Means for fastening cables or ropes to one another or to other objects; Caps or sleeves for fixing on cables or ropes -&gt; Devices or coupling-pieces designed for easy formation of adjustable loops, e.g. choker hooks; Hooks or eyes with integral parts designed to facilitate quick attachment to cables or ropes at any point, e.g. by forming loops; F16L 33/035: Mechanical Engineering; Lighting; Heating; Weapons; Blasting -&gt; Engineering Elements Or Units; General Measures For Producing And Maintaining Effective Functioning Of Machines Or Installations; Thermal Insulation In General -&gt; Pipes; Joints Or Fittings For Pipes; Supports For Pipes, Cables Or Protective Tubing; Means For Thermal Insulation In General -&gt; Arrangements for connecting hoses to rigid members; Rigid hose-connectors, i.e. single members engaging both hoses -&gt; Hose-clips -&gt; fixed by means of teeth or hooks</t>
  </si>
  <si>
    <t>MEBUKI INDUSTRIA COMERCIO E EXPORTACAO LTDA</t>
  </si>
  <si>
    <t>2229303 - Fabricação de artefatos de material plástico para uso na construção, exceto tubos e acessórios; 2229399 - Fabricação de artefatos de material plástico para outros usos não especificados anteriormente; 2832100 - Fabricação de equipamentos para irrigação agrícola, peças e acessórios; 2833000 - Fabricação de máquinas e equipamentos para a agricultura e pecuária, peças e acessórios, exceto para irrigação</t>
  </si>
  <si>
    <t>GUARULHOS</t>
  </si>
  <si>
    <t>A01C 15/02; A01C 23/00; A01G 25/14;B05B 1/02; A01G 31/00; A47K 10/04; A47K 13/00; A47K 13/12; A47K 13/26;A47K 13/00; A61L 2/18; B05B 1/04; B05B 1/06; B05B 11/00; B65D 1/02;B65D 23/00; B65D 47/20; B67D 3/00; E03C 1/042;F16K 5/00; E03D 1/012; E03D 11/02;E03D 11/13; F16K 33/00;E03D 1/33</t>
  </si>
  <si>
    <t>A01C 15/02: Human Necessities -&gt; Agriculture; Forestry; Animal Husbandry; Hunting; Trapping; Fishing -&gt; Planting; Sowing; Fertilising -&gt; Fertiliser distributors -&gt; for hand use; A01C 23/00: Human Necessities -&gt; Agriculture; Forestry; Animal Husbandry; Hunting; Trapping; Fishing -&gt; Planting; Sowing; Fertilising -&gt; Distributing devices specially adapted for liquid manure or other fertilising liquid, including ammonia, e.g. transport tanks, sprinkling wagons; A01G 25/14: Human Necessities -&gt; Agriculture; Forestry; Animal Husbandry; Hunting; Trapping; Fishing -&gt; Horticulture; Cultivation Of Vegetables, Flowers, Rice, Fruit, Vines, Hops, Or Seaweed; Forestry; Watering -&gt; Watering gardens, fields, sports grounds, or the like -&gt; Hand watering devices, e.g. watering cans; A01G 31/00: Human Necessities -&gt; Agriculture; Forestry; Animal Husbandry; Hunting; Trapping; Fishing -&gt; Horticulture; Cultivation Of Vegetables, Flowers, Rice, Fruit, Vines, Hops, Or Seaweed; Forestry; Watering -&gt; Hydroponics; Cultivation without soil; A47K 10/04: Human Necessities -&gt; Furniture; Domestic Articles Or Appliances; Coffee Mills; Spice Mills; Suction Cleaners In General -&gt; Sanitary Equipment Not Otherwise Provided For; Toilet Accessories -&gt; Body-drying implements; Toilet paper; Holders therefor -&gt; Towel racks; Towel rails; Towel rods; Towel rolls, e.g. rotatable; A47K 13/00: Human Necessities -&gt; Furniture; Domestic Articles Or Appliances; Coffee Mills; Spice Mills; Suction Cleaners In General -&gt; Sanitary Equipment Not Otherwise Provided For; Toilet Accessories -&gt; Seats or covers for all kinds of closets; A47K 13/12: Human Necessities -&gt; Furniture; Domestic Articles Or Appliances; Coffee Mills; Spice Mills; Suction Cleaners In General -&gt; Sanitary Equipment Not Otherwise Provided For; Toilet Accessories -&gt; Seats or covers for all kinds of closets -&gt; Hinges; A47K 13/26: Human Necessities -&gt; Furniture; Domestic Articles Or Appliances; Coffee Mills; Spice Mills; Suction Cleaners In General -&gt; Sanitary Equipment Not Otherwise Provided For; Toilet Accessories -&gt; Seats or covers for all kinds of closets -&gt; Parts or details not covered in, or of interest apart from, groups A47K0013020000-A47K0013220000 -&gt; Mounting devices for seats or covers; A61L 2/18: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Methods or apparatus for disinfecting or sterilising materials or objects other than foodstuffs or contact lenses; Accessories therefor -&gt; using chemical substances -&gt; Liquid substances; B05B 1/02: Performing Operations; Transporting -&gt; Spraying Or Atomising In General; Applying Liquids Or Other Fluent Materials To Surfaces, In General -&gt; Spraying Apparatus; Atomising Apparatus; Nozzles -&gt; Nozzles, spray heads or other outlets, with or without auxiliary devices such as valves, heating means -&gt; designed to produce a jet, spray, or other discharge of particular shape or nature, e.g. in single drops; B05B 1/04: Performing Operations; Transporting -&gt; Spraying Or Atomising In General; Applying Liquids Or Other Fluent Materials To Surfaces, In General -&gt; Spraying Apparatus; Atomising Apparatus; Nozzles -&gt; Nozzles, spray heads or other outlets, with or without auxiliary devices such as valves, heating means -&gt; designed to produce a jet, spray, or other discharge of particular shape or nature, e.g. in single drops -&gt; in flat form, e.g. fan-like, sheet-like; B05B 1/06: Performing Operations; Transporting -&gt; Spraying Or Atomising In General; Applying Liquids Or Other Fluent Materials To Surfaces, In General -&gt; Spraying Apparatus; Atomising Apparatus; Nozzles -&gt; Nozzles, spray heads or other outlets, with or without auxiliary devices such as valves, heating means -&gt; designed to produce a jet, spray, or other discharge of particular shape or nature, e.g. in single drops -&gt; in annular, tubular or hollow conical form; B05B 11/00: Performing Operations; Transporting -&gt; Spraying Or Atomising In General; Applying Liquids Or Other Fluent Materials To Surfaces, In General -&gt; Spraying Apparatus; Atomising Apparatus; Nozzles -&gt; Single-unit, i.e. unitary, hand-held apparatus in which flow of liquid or other fluent material is produced by the operator at the moment of use; B65D 1/02: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Rigid or semi-rigid containers having bodies formed in one piece, e.g. by casting metallic material, by moulding plastics, by blowing vitreous material, by throwing ceramic material, by moulding pulped fibrous material or by deep-drawing operations performed on sheet material -&gt; Bottles or similar containers with necks or like restricted apertures, designed for pouring contents; B65D 23/00: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Details of bottles or jars not otherwise provided for; B65D 47/20: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Closures with filling and discharging, or with discharging, devices -&gt; Closures with discharging devices other than pumps -&gt; comprising hand-operated members for controlling discharge; B67D 3/00: Performing Operations; Transporting -&gt; Opening Or Closing Bottles, Jars Or Similar Containers; Liquid Handling -&gt; Dispensing, Delivering, Or Transferring Liquids, Not Otherwise Provided For -&gt; Apparatus or devices for controlling flow of liquids under gravity from storage containers for dispensing purposes; E03C 1/042: Fixed Constructions -&gt; Water Supply; Sewerage -&gt; Domestic Plumbing Installations For Fresh Water Or Waste Water; Sinks -&gt; Domestic plumbing installations for fresh water or waste water; Sinks -&gt; Plumbing installations for fresh water -&gt; Water-basin installations specially adapted to wash-basins or baths -&gt; Arrangements on taps for wash-basins or baths for connecting to the wall; E03D 1/012: Fixed Constructions -&gt; Water Supply; Sewerage -&gt; Water-Closets Or Urinals With Flushing Devices; Flushing Valves Therefor -&gt; Water flushing devices with cisterns -&gt; Shape or selection of material for flushing cisterns -&gt; Details of shape of cisterns, e.g. for connecting to wall, for supporting or connecting flushing-device actuators; E03D 1/33: Fixed Constructions -&gt; Water Supply; Sewerage -&gt; Water-Closets Or Urinals With Flushing Devices; Flushing Valves Therefor -&gt; Water flushing devices with cisterns -&gt; Valves for high or low cisterns; Their arrangement -&gt; Adaptations or arrangements of floats; E03D 11/02: Fixed Constructions -&gt; Water Supply; Sewerage -&gt; Water-Closets Or Urinals With Flushing Devices; Flushing Valves Therefor -&gt; Other component parts of water-closets -&gt; Water-closet bowls; E03D 11/13: Fixed Constructions -&gt; Water Supply; Sewerage -&gt; Water-Closets Or Urinals With Flushing Devices; Flushing Valves Therefor -&gt; Other component parts of water-closets -&gt; Parts or details of bowls; Special adaptations of pipe joints or couplings for use with bowls; F16K 33/00: Mechanical Engineering; Lighting; Heating; Weapons; Blasting -&gt; Engineering Elements Or Units; General Measures For Producing And Maintaining Effective Functioning Of Machines Or Installations; Thermal Insulation In General -&gt; Valves; Taps; Cocks; Actuating-Floats; Devices For Venting Or Aerating -&gt; Floats for actuation of valves or other apparatus; F16K 5/00: Mechanical Engineering; Lighting; Heating; Weapons; Blasting -&gt; Engineering Elements Or Units; General Measures For Producing And Maintaining Effective Functioning Of Machines Or Installations; Thermal Insulation In General -&gt; Valves; Taps; Cocks; Actuating-Floats; Devices For Venting Or Aerating -&gt; Taps or cocks comprising only cut-off apparatus having at least one of the sealing faces shaped as a more or less complete surface of a solid of revolution, the opening and closing movement being predominantly rotary</t>
  </si>
  <si>
    <t>TELEMED AUTOMACAO E CONTROLE DE LIQUIDOS LTDA</t>
  </si>
  <si>
    <t>G01F 23/02</t>
  </si>
  <si>
    <t>G01F 23/02: Physics -&gt; Measuring; Testing -&gt; Measuring Volume, Volume Flow, Mass Flow, Or Liquid Level; Metering By Volume -&gt; Indicating or measuring liquid level, or level of fluent solid material, e.g. indicating in terms of volume, indicating by means of an alarm -&gt; by gauge glasses or other apparatus involving a window or transparent tube for directly observing the level to be measured or the level of a liquid column in free communication with the main body of the liquid</t>
  </si>
  <si>
    <t>FIBROCEL INDUSTRIA E COMERCIO LTDA</t>
  </si>
  <si>
    <t>E04B 2/74; E04F 13/00; E04G 21/10</t>
  </si>
  <si>
    <t>E04B 2/74: Fixed Constructions -&gt; Building -&gt; General Building Constructions; Walls, E.G. Partitions; Roofs; Floors; Ceilings; Insulation Or Other Protection Of Buildings -&gt; Walls, e.g. partitions, for buildings; Wall construction with regard to insulation; Connections specially adapted to walls -&gt; Removable non-load-bearing partitions; Partitions with a free upper edge; E04F 13/00: Fixed Constructions -&gt; Building -&gt; Finishing Work On Buildings, E.G. Stairs, Floors -&gt; Coverings or linings, e.g. for walls or ceilings; E04G 21/10: Fixed Constructions -&gt; Building -&gt; Scaffolding; Forms; Shuttering; Building Implements Or Other Building Aids, Or Their Use; Handling Building Materials On The Site; Repairing, Breaking-Up Or Other Work On Existing Buildings -&gt; Preparing, conveying, or working-up building materials or building elements &lt;u&gt;in situ&lt;/u&gt;; Other devices or measures for constructional work -&gt; Conveying or working-up concrete or similar masses able to be heaped or cast -&gt; Devices for levelling, e.g. templates or boards</t>
  </si>
  <si>
    <t>NEUMAR INSTRUMENTOS CIRURGICOS EIRELI</t>
  </si>
  <si>
    <t>4645103 - Comércio atacadista de produtos odontológicos</t>
  </si>
  <si>
    <t>SAO CAETANO DO SUL</t>
  </si>
  <si>
    <t>BIMETAL IND E COM DE APARELHOS DE MEDICAO LTDA</t>
  </si>
  <si>
    <t>G01L 19/02</t>
  </si>
  <si>
    <t>G01L 19/02: Physics -&gt; Measuring; Testing -&gt; Measuring Force, Stress, Torque, Work, Mechanical Power, Mechanical Efficiency, Or Fluid Pressure -&gt; Details of, or accessories for, apparatus for measuring steady or quasi-steady pressure of a fluent medium insofar as such details or accessories are not special to particular types of pressure gauges -&gt; Arrangements for preventing, or for compensating for, effects of inclination or acceleration of the measuring device; Zero-setting means</t>
  </si>
  <si>
    <t>PERFUR DO BRASIL LTDA</t>
  </si>
  <si>
    <t>3299099 - Fabricação de produtos diversos não especificados anteriormente</t>
  </si>
  <si>
    <t>TAUBATE</t>
  </si>
  <si>
    <t>A61M 5/31</t>
  </si>
  <si>
    <t>A61M 5/31: Human Necessities -&gt; Medical Or Veterinary Science; Hygiene -&gt; Devices For Introducing Media Into, Or Onto, The Body; Devices For Transducing Body Media Or For Taking Media From The Body; Devices For Producing Or Ending Sleep Or Stupor -&gt; Devices for bringing media into the body in a subcutaneous, intra-vascular or intramuscular way; Accessories therefor, e.g. filling or cleaning devices, arm rests -&gt; Syringes -&gt; Details</t>
  </si>
  <si>
    <t>OSTEOMED - INDUSTRIA E COMERCIO DE IMPLANTES LTDA</t>
  </si>
  <si>
    <t>RIO CLARO</t>
  </si>
  <si>
    <t>A61B 17/56;A61B 17/88;A61B 17/70; A61B 17/86;A61B 17/88; A61F 2/60;A61F 2/80</t>
  </si>
  <si>
    <t>A61B 17/56: Human Necessities -&gt; Medical Or Veterinary Science; Hygiene -&gt; Diagnosis; Surgery; Identification -&gt; Surgical instruments, devices or methods, e.g. tourniquets -&gt; Surgical instruments or methods for treatment of bones or joints; Devices specially adapted therefor; A61B 17/70: Human Necessities -&gt; Medical Or Veterinary Science; Hygiene -&gt; Diagnosis; Surgery; Identification -&gt; Surgical instruments, devices or methods, e.g. tourniquets -&gt; Surgical instruments or methods for treatment of bones or joints; Devices specially adapted therefor -&gt; for osteosynthesis, e.g. bone plates, screws or the like -&gt; Internal fixation devices -&gt; Spinal positioners or stabilisers; A61B 17/86: Human Necessities -&gt; Medical Or Veterinary Science; Hygiene -&gt; Diagnosis; Surgery; Identification -&gt; Surgical instruments, devices or methods, e.g. tourniquets -&gt; Surgical instruments or methods for treatment of bones or joints; Devices specially adapted therefor -&gt; for osteosynthesis, e.g. bone plates, screws or the like -&gt; Internal fixation devices -&gt; Fasteners therefor -&gt; Pins or screws; A61B 17/88: Human Necessities -&gt; Medical Or Veterinary Science; Hygiene -&gt; Diagnosis; Surgery; Identification -&gt; Surgical instruments, devices or methods, e.g. tourniquets -&gt; Surgical instruments or methods for treatment of bones or joints; Devices specially adapted therefor -&gt; for osteosynthesis, e.g. bone plates, screws or the like -&gt; Methods or means for implanting or extracting internal fixation devices; A61F 2/60: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Filters implantable into blood vessels; Prostheses, i.e. artificial substitutes or replacements for parts of the body; Appliances for connecting them with the body; Devices providing patency to, or preventing collapsing of, tubular structures of the body, e.g. stents -&gt; Prostheses not implantable in the body -&gt; Artificial legs or feet or parts thereof; A61F 2/80: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Filters implantable into blood vessels; Prostheses, i.e. artificial substitutes or replacements for parts of the body; Appliances for connecting them with the body; Devices providing patency to, or preventing collapsing of, tubular structures of the body, e.g. stents -&gt; Prostheses not implantable in the body -&gt; Means for protecting prostheses or for attaching them to the body, e.g. bandages, harnesses, straps, or stockings for the limb stump -&gt; Sockets, e.g. of suction type</t>
  </si>
  <si>
    <t>LOREN ESSENCIAS INDUSTRIA E COMERCIO EIRELI</t>
  </si>
  <si>
    <t>A01K 15/00;B29C 45/00;B29C 45/03;C08L 23/10;C08L 23/16; A61L 101/32;A61L 101/40;A61L 101/56;A61L 9/00</t>
  </si>
  <si>
    <t>A01K 15/00: Human Necessities -&gt; Agriculture; Forestry; Animal Husbandry; Hunting; Trapping; Fishing -&gt; Animal Husbandry; Care Of Birds, Fishes, Insects; Fishing; Rearing Or Breeding Animals, Not Otherwise Provided For; New Breeds Of Animals -&gt; Devices for taming animals, e.g. nose-rings or hobbles; Devices for overturning animals in general; Training or exercising equipment; Covering boxes; A61L 101/32: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Chemical composition of materials used in disinfecting, sterilising or deodorising -&gt; Organic compounds; A61L 101/40: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Chemical composition of materials used in disinfecting, sterilising or deodorising -&gt; Organic compounds -&gt; containing sulfur; A61L 101/56: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Chemical composition of materials used in disinfecting, sterilising or deodorising -&gt; Plant extracts or vegetable products of undetermined chemical constitution, e.g. plant fibre; A61L 9/00: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Disinfection, sterilisation or deodorisation of air; B29C 45/00: Performing Operations; Transporting -&gt; Working Of Plastics; Working Of Substances In A Plastic State In General -&gt; Shaping Or Joining Of Plastics; Shaping Of Substances In A Plastic State, In General; After-Treatment Of The Shaped Products, E.G. Repairing -&gt; Injection moulding, i.e. forcing the required volume of moulding material through a nozzle into a closed mould; Apparatus therefor; B29C 45/03: Performing Operations; Transporting -&gt; Working Of Plastics; Working Of Substances In A Plastic State In General -&gt; Shaping Or Joining Of Plastics; Shaping Of Substances In A Plastic State, In General; After-Treatment Of The Shaped Products, E.G. Repairing -&gt; Injection moulding, i.e. forcing the required volume of moulding material through a nozzle into a closed mould; Apparatus therefor -&gt; Injection moulding apparatus; C08L 23/10: Chemistry; Metallurgy -&gt; Organic Macromolecular Compounds; Their Preparation Or Chemical Working-Up; Compositions Based Thereon -&gt; Compositions Of Macromolecular Compounds -&gt; Compositions of homopolymers or copolymers of unsaturated aliphatic hydrocarbons having only one carbon-to-carbon double bond; Compositions of derivatives of such polymers -&gt; not modified by chemical after-treatment -&gt; Homopolymers or copolymers of propene; C08L 23/16: Chemistry; Metallurgy -&gt; Organic Macromolecular Compounds; Their Preparation Or Chemical Working-Up; Compositions Based Thereon -&gt; Compositions Of Macromolecular Compounds -&gt; Compositions of homopolymers or copolymers of unsaturated aliphatic hydrocarbons having only one carbon-to-carbon double bond; Compositions of derivatives of such polymers -&gt; not modified by chemical after-treatment -&gt; Ethene-propene or ethene-propene-diene copolymers</t>
  </si>
  <si>
    <t>SIDERPLAST INDUSTRIA E COMERCIO LTDA</t>
  </si>
  <si>
    <t>2599301 - Serviços de confecção de armações metálicas para a construção; 3292202 - Fabricação de equipamentos e acessórios para segurança pessoal e profissional; 3299003 - Fabricação de letras, letreiros e placas de qualquer material, exceto luminosos; 3314713 - Manutenção e reparação de máquinas-ferramenta; 3319800 - Manutenção e reparação de equipamentos e produtos não especificados anteriormente</t>
  </si>
  <si>
    <t>PAULINIA</t>
  </si>
  <si>
    <t>A01D 1/06</t>
  </si>
  <si>
    <t>A01D 1/06: Human Necessities -&gt; Agriculture; Forestry; Animal Husbandry; Hunting; Trapping; Fishing -&gt; Harvesting; Mowing -&gt; Hand-cutting implements for harvesting -&gt; Knives</t>
  </si>
  <si>
    <t>ADJ INDUSTRIA E COMERCIO DE FIXADORES ORTOPEDICOS E IMPLANTES LTDA</t>
  </si>
  <si>
    <t>3250704 - Fabricação de aparelhos e utensílios para correção de defeitos físicos e aparelhos ortopédicos em geral, exceto sob encomenda; 3319800 - Manutenção e reparação de equipamentos e produtos não especificados anteriormente</t>
  </si>
  <si>
    <t>CAMPINAS</t>
  </si>
  <si>
    <t>A61F 2/28</t>
  </si>
  <si>
    <t>A61F 2/28: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Filters implantable into blood vessels; Prostheses, i.e. artificial substitutes or replacements for parts of the body; Appliances for connecting them with the body; Devices providing patency to, or preventing collapsing of, tubular structures of the body, e.g. stents -&gt; Prostheses implantable into the body -&gt; Bones</t>
  </si>
  <si>
    <t>ANDRADE GOMES INDUSTRIA E COMERCIO DE ARTEFATO PLASTICO LTDA</t>
  </si>
  <si>
    <t>AMERICANA</t>
  </si>
  <si>
    <t>A61B 13/00; A61B 13/00;A63H 27/133; A63H 33/28;A61B 13/00</t>
  </si>
  <si>
    <t>A61B 13/00: Human Necessities -&gt; Medical Or Veterinary Science; Hygiene -&gt; Diagnosis; Surgery; Identification -&gt; Instruments for depressing the tongue; A63H 27/133: Human Necessities -&gt; Sports; Games; Amusements -&gt; Toys, E.G. Tops, Dolls, Hoops, Building Blocks -&gt; Toy aircraft; Other flying toys -&gt; Flying toys capable of landing or taking-off vertically; Flying tops -&gt; Helicopters; Gyroplanes; A63H 33/28: Human Necessities -&gt; Sports; Games; Amusements -&gt; Toys, E.G. Tops, Dolls, Hoops, Building Blocks -&gt; Other toys -&gt; Soap-bubble toys; Smoke toys</t>
  </si>
  <si>
    <t>FIBREL INDUSTRIA E COMERCIO DE MATERIAIS DE PLASTICOS REFORCADOS E LUMINARIAS LTDA</t>
  </si>
  <si>
    <t>MOGI DAS CRUZES</t>
  </si>
  <si>
    <t>F21S 8/00</t>
  </si>
  <si>
    <t>F21S 8/00: Mechanical Engineering; Lighting; Heating; Weapons; Blasting -&gt; Lighting -&gt; Non-Portable Lighting Devices Or Systems Thereof -&gt; Lighting devices intended for fixed installation</t>
  </si>
  <si>
    <t>INSTITUTO CODE DE FITNESS - EIRELI</t>
  </si>
  <si>
    <t>9609205 - Atividades de sauna e banhos</t>
  </si>
  <si>
    <t>9313100 - Atividades de condicionamento físico</t>
  </si>
  <si>
    <t>A61B 5/103</t>
  </si>
  <si>
    <t>A61B 5/103: Human Necessities -&gt; Medical Or Veterinary Science; Hygiene -&gt; Diagnosis; Surgery; Identification -&gt; Measuring for diagnostic purposes; Identification of persons -&gt; Measuring devices for testing the shape, pattern, size or movement of the body or parts thereof, for diagnostic purposes</t>
  </si>
  <si>
    <t>EAGLESAT TECNOLOGIA EM SISTEMAS LTDA</t>
  </si>
  <si>
    <t>7112000 - Serviços de engenharia; 7210000 - Pesquisa e desenvolvimento experimental em ciências físicas e naturais; 7739099 - Aluguel de outras máquinas e equipamentos comerciais e industriais não especificados anteriormente, sem operador</t>
  </si>
  <si>
    <t>SAO JOSE DOS CAMPOS</t>
  </si>
  <si>
    <t>A61L 9/015;A61L 9/16; G05D 21/02</t>
  </si>
  <si>
    <t>A61L 9/015: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Disinfection, sterilisation or deodorisation of air -&gt; using gaseous or vaporous substances, e.g. ozone; A61L 9/16: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Disinfection, sterilisation or deodorisation of air -&gt; using physical phenomena; G05D 21/02: Physics -&gt; Controlling; Regulating -&gt; Systems For Controlling Or Regulating Non-Electric Variables -&gt; Control of chemical or physico-chemical variables, e.g. pH-value -&gt; characterised by the use of electric means</t>
  </si>
  <si>
    <t>WTA - WATANABE TECNOLOGIA APLICADA EIRELI</t>
  </si>
  <si>
    <t>2543800 - Fabricação de ferramentas; 2651500 - Fabricação de aparelhos e equipamentos de medida, teste e controle; 2660400 - Fabricação de aparelhos eletromédicos e eletroterapêuticos e equipamentos de irradiação; 3250701 - Fabricação de instrumentos não eletrônicos e utensílios para uso médico, cirúrgico, odontológico e de laboratório; 4771704 - Comércio varejista de medicamentos veterinários; 4789099 - Comércio varejista de outros produtos não especificados anteriormente; 7739002 - Aluguel de equipamentos científicos, médicos e hospitalares, sem operador</t>
  </si>
  <si>
    <t>A61D 7/00</t>
  </si>
  <si>
    <t>A61D 7/00: Human Necessities -&gt; Medical Or Veterinary Science; Hygiene -&gt; Veterinary Instruments, Implements, Tools, Or Methods -&gt; Devices or methods for introducing solid, liquid, or gaseous remedies or other materials into or onto the bodies of animals</t>
  </si>
  <si>
    <t>CIS-ERP SOLUCOES GERENCIAIS LTDA</t>
  </si>
  <si>
    <t>8599603 - Treinamento em informática</t>
  </si>
  <si>
    <t>4751201 - Comércio varejista especializado de equipamentos e suprimentos de informática; 6190601 - Provedores de acesso às redes de comunicações; 8599604 - Treinamento em desenvolvimento profissional e gerencial</t>
  </si>
  <si>
    <t>A61B 5/02; A61B 7/02; H02M 5/04</t>
  </si>
  <si>
    <t>A61B 5/02: Human Necessities -&gt; Medical Or Veterinary Science; Hygiene -&gt; Diagnosis; Surgery; Identification -&gt; Measuring for diagnostic purposes; Identification of persons -&gt; Measuring pulse, heart rate, blood pressure or blood flow; Combined pulse/heart-rate/blood pressure determination; Evaluating a cardiovascular condition not otherwise provided for, e.g. using combinations of techniques provided for in this group with electrocardiography; Heart catheters for measuring blood pressure; A61B 7/02: Human Necessities -&gt; Medical Or Veterinary Science; Hygiene -&gt; Diagnosis; Surgery; Identification -&gt; Instruments for auscultation -&gt; Stethoscopes; H02M 5/04: Electricity -&gt; Generation, Conversion, Or Distribution Of Electric Power -&gt; Apparatus For Conversion Between Ac And Ac, Between Ac And Dc, Or Between Dc And Dc, And For Use With Mains Or Similar Power Supply Systems; Conversion Of Dc Or Ac Input Power Into Surge Output Power; Control Or Regulation Thereof -&gt; Conversion of ac power input into ac power output, e.g. for change of voltage, for change of frequency, for change of number of phases -&gt; without intermediate conversion into dc -&gt; by static converters</t>
  </si>
  <si>
    <t>OSMED PRODUTOS RADIOLOGICOS LTDA</t>
  </si>
  <si>
    <t>2212900 - Reforma de pneumáticos usados; 3250701 - Fabricação de instrumentos não eletrônicos e utensílios para uso médico, cirúrgico, odontológico e de laboratório; 3250705 - Fabricação de materiais para medicina e odontologia; 3250707 - Fabricação de artigos ópticos; 3292202 - Fabricação de equipamentos e acessórios para segurança pessoal e profissional; 3312103 - Manutenção e reparação de aparelhos eletromédicos e eletroterapêuticos e equipamentos de irradiação; 4645101 - Comércio atacadista de instrumentos e materiais para uso médico, cirúrgico, hospitalar e de laboratórios; 4713002 - Lojas de variedades, exceto lojas de departamentos ou magazines; 4773300 - Comércio varejista de artigos médicos e ortopédicos; 8299799 - Outras atividades de serviços prestados principalmente às empresas não especificadas anteriormente</t>
  </si>
  <si>
    <t>3250701 - Fabricação de instrumentos não eletrônicos e utensílios para uso médico, cirúrgico, odontológico e de laboratório; 3292202 - Fabricação de equipamentos e acessórios para segurança pessoal e profissional</t>
  </si>
  <si>
    <t>B65F 1/08;B62B 1/26; B65F 1/14</t>
  </si>
  <si>
    <t>B62B 1/26: Performing Operations; Transporting -&gt; Land Vehicles For Travelling Otherwise Than On Rails -&gt; Hand-Propelled Vehicles, E.G. Hand Carts Or Perambulators; Sledges -&gt; Hand carts having only one axis carrying one or more transport wheels; Equipment therefor -&gt; characterised by supports specially adapted to objects of definite shape; B65F 1/08: Performing Operations; Transporting -&gt; Conveying; Packing; Storing; Handling Thin Or Filamentary Material -&gt; Gathering Or Removal Of Domestic Or Like Refuse -&gt; Refuse receptacles -&gt; with removable inserts -&gt; with rigid inserts; B65F 1/14: Performing Operations; Transporting -&gt; Conveying; Packing; Storing; Handling Thin Or Filamentary Material -&gt; Gathering Or Removal Of Domestic Or Like Refuse -&gt; Refuse receptacles -&gt; Other constructional features</t>
  </si>
  <si>
    <t>PLASTIC WAY PRODUTOS PARA A SAUDE LTDA</t>
  </si>
  <si>
    <t>4646001 - Comércio atacadista de cosméticos e produtos de perfumaria; 4649408 - Comércio atacadista de produtos de higiene, limpeza e conservação domiciliar; 476100 1 - Comércio varejista de livros</t>
  </si>
  <si>
    <t>A61B 1/303; A61B 1/32;A61M 29/00; A61B 17/42</t>
  </si>
  <si>
    <t>A61B 1/303: Human Necessities -&gt; Medical Or Veterinary Science; Hygiene -&gt; Diagnosis; Surgery; Identification -&gt; Instruments for performing medical examinations of the interior of cavities or tubes of the body by visual or photographical inspection, e.g. endoscopes; Illuminating arrangements therefor -&gt; for the vagina, i.e. vaginoscopes; A61B 1/32: Human Necessities -&gt; Medical Or Veterinary Science; Hygiene -&gt; Diagnosis; Surgery; Identification -&gt; Instruments for performing medical examinations of the interior of cavities or tubes of the body by visual or photographical inspection, e.g. endoscopes; Illuminating arrangements therefor -&gt; Devices for opening or enlarging the visual field, e.g. of a tube of the body; A61B 17/42: Human Necessities -&gt; Medical Or Veterinary Science; Hygiene -&gt; Diagnosis; Surgery; Identification -&gt; Surgical instruments, devices or methods, e.g. tourniquets -&gt; Gynaecological or obstetrical instruments or methods; A61M 29/00: Human Necessities -&gt; Medical Or Veterinary Science; Hygiene -&gt; Devices For Introducing Media Into, Or Onto, The Body; Devices For Transducing Body Media Or For Taking Media From The Body; Devices For Producing Or Ending Sleep Or Stupor -&gt; Dilators with or without means for introducing media, e.g. remedies</t>
  </si>
  <si>
    <t>A R INDUSTRIA E COMERCIO DE INSTRUMENTOS CIRURGICOS LTDA</t>
  </si>
  <si>
    <t>2660400 - Fabricação de aparelhos eletromédicos e eletroterapêuticos e equipamentos de irradiação; 4645101 - Comércio atacadista de instrumentos e materiais para uso médico, cirúrgico, hospitalar e de laboratórios; 4664800 - Comércio atacadista de máquinas, aparelhos e equipamentos para uso odonto-médico-hospitalar; partes e peças; 4773300 - Comércio varejista de artigos médicos e ortopédicos</t>
  </si>
  <si>
    <t>CAMPO LIMPO PAULISTA</t>
  </si>
  <si>
    <t>PI9903319</t>
  </si>
  <si>
    <t>A61B 17/30</t>
  </si>
  <si>
    <t>A61B 17/30: Human Necessities -&gt; Medical Or Veterinary Science; Hygiene -&gt; Diagnosis; Surgery; Identification -&gt; Surgical instruments, devices or methods, e.g. tourniquets -&gt; Surgical pincettes</t>
  </si>
  <si>
    <t>LQB LABORATORIO QUIMICO BRASILEIRO - INDUSTRIA E COMERCIO EIRELI</t>
  </si>
  <si>
    <t>2061400 - Fabricação de sabões e detergentes sintéticos; 2062200 - Fabricação de produtos de limpeza e polimento; 2063100 - Fabricação de cosméticos, produtos de perfumaria e de higiene pessoal; 4744003 - Comércio varejista de materiais hidráulicos</t>
  </si>
  <si>
    <t>2061400 - Fabricação de sabões e detergentes sintéticos; 2063100 - Fabricação de cosméticos, produtos de perfumaria e de higiene pessoal</t>
  </si>
  <si>
    <t>JANDIRA</t>
  </si>
  <si>
    <t>C02F 9/02;C02F 1/52; C02F 9/04;C02F 9/08; C11D 1/02;C11D 3/30; C11D 1/86;C11D 1/12;C11D 1/66; C11D 17/00; C11D 17/00;C11D 3/10; C11D 17/00;C11D 7/26;C11D 7/12; C11D 3/10;C11D 17/00; C11D 3/48;C11D 17/00;C11D 1/62</t>
  </si>
  <si>
    <t>C02F 1/52: Chemistry; Metallurgy -&gt; Treatment Of Water, Waste Water, Sewage, Or Sludge -&gt; Treatment Of Water, Waste Water, Sewage, Or Sludge -&gt; Treatment of water, waste water, or sewage -&gt; by flocculation or precipitation of suspended impurities; C02F 9/02: Chemistry; Metallurgy -&gt; Treatment Of Water, Waste Water, Sewage, Or Sludge -&gt; Treatment Of Water, Waste Water, Sewage, Or Sludge -&gt; Multistep treatment of water, waste water or sewage -&gt; involving a separation step; C02F 9/04: Chemistry; Metallurgy -&gt; Treatment Of Water, Waste Water, Sewage, Or Sludge -&gt; Treatment Of Water, Waste Water, Sewage, Or Sludge -&gt; Multistep treatment of water, waste water or sewage -&gt; at least one step being a chemical treatment; C02F 9/08: Chemistry; Metallurgy -&gt; Treatment Of Water, Waste Water, Sewage, Or Sludge -&gt; Treatment Of Water, Waste Water, Sewage, Or Sludge -&gt; Multistep treatment of water, waste water or sewage -&gt; at least one step being a physical treatment; C11D 1/02: Chemistry; Metallurgy -&gt; Animal Or Vegetable Oils, Fats, Fatty Substances Or Waxes; Fatty Acids Therefrom; Detergents; Candles -&gt; Detergent Compositions; Use Of Single Substances As Detergents; Soap Or Soap-Making; Resin Soaps; Recovery Of Glycerol -&gt; Detergent compositions based essentially on surface-active compounds; Use of these compounds as a detergent -&gt; Anionic compounds; C11D 1/12: Chemistry; Metallurgy -&gt; Animal Or Vegetable Oils, Fats, Fatty Substances Or Waxes; Fatty Acids Therefrom; Detergents; Candles -&gt; Detergent Compositions; Use Of Single Substances As Detergents; Soap Or Soap-Making; Resin Soaps; Recovery Of Glycerol -&gt; Detergent compositions based essentially on surface-active compounds; Use of these compounds as a detergent -&gt; Anionic compounds -&gt; Sulfonic acids or sulfuric acid esters; Salts thereof; C11D 1/62: Chemistry; Metallurgy -&gt; Animal Or Vegetable Oils, Fats, Fatty Substances Or Waxes; Fatty Acids Therefrom; Detergents; Candles -&gt; Detergent Compositions; Use Of Single Substances As Detergents; Soap Or Soap-Making; Resin Soaps; Recovery Of Glycerol -&gt; Detergent compositions based essentially on surface-active compounds; Use of these compounds as a detergent -&gt; Cationic compounds -&gt; Quaternary ammonium compounds; C11D 1/66: Chemistry; Metallurgy -&gt; Animal Or Vegetable Oils, Fats, Fatty Substances Or Waxes; Fatty Acids Therefrom; Detergents; Candles -&gt; Detergent Compositions; Use Of Single Substances As Detergents; Soap Or Soap-Making; Resin Soaps; Recovery Of Glycerol -&gt; Detergent compositions based essentially on surface-active compounds; Use of these compounds as a detergent -&gt; Non-ionic compounds; C11D 1/86: Chemistry; Metallurgy -&gt; Animal Or Vegetable Oils, Fats, Fatty Substances Or Waxes; Fatty Acids Therefrom; Detergents; Candles -&gt; Detergent Compositions; Use Of Single Substances As Detergents; Soap Or Soap-Making; Resin Soaps; Recovery Of Glycerol -&gt; Detergent compositions based essentially on surface-active compounds; Use of these compounds as a detergent -&gt; Mixtures of anionic, cationic, and non-ionic compounds; C11D 17/00: Chemistry; Metallurgy -&gt; Animal Or Vegetable Oils, Fats, Fatty Substances Or Waxes; Fatty Acids Therefrom; Detergents; Candles -&gt; Detergent Compositions; Use Of Single Substances As Detergents; Soap Or Soap-Making; Resin Soaps; Recovery Of Glycerol -&gt; Detergent materials or soaps characterised by their shape or physical properties; C11D 3/10: Chemistry; Metallurgy -&gt; Animal Or Vegetable Oils, Fats, Fatty Substances Or Waxes; Fatty Acids Therefrom; Detergents; Candles -&gt; Detergent Compositions; Use Of Single Substances As Detergents; Soap Or Soap-Making; Resin Soaps; Recovery Of Glycerol -&gt; Other compounding ingredients of detergent compositions covered in group C11D0001000000 -&gt; Inorganic compounds -&gt; Water-soluble compounds -&gt; Carbonates; C11D 3/30: Chemistry; Metallurgy -&gt; Animal Or Vegetable Oils, Fats, Fatty Substances Or Waxes; Fatty Acids Therefrom; Detergents; Candles -&gt; Detergent Compositions; Use Of Single Substances As Detergents; Soap Or Soap-Making; Resin Soaps; Recovery Of Glycerol -&gt; Other compounding ingredients of detergent compositions covered in group C11D0001000000 -&gt; Organic compounds -&gt; containing nitrogen -&gt; Amines; Substituted amines; C11D 3/48: Chemistry; Metallurgy -&gt; Animal Or Vegetable Oils, Fats, Fatty Substances Or Waxes; Fatty Acids Therefrom; Detergents; Candles -&gt; Detergent Compositions; Use Of Single Substances As Detergents; Soap Or Soap-Making; Resin Soaps; Recovery Of Glycerol -&gt; Other compounding ingredients of detergent compositions covered in group C11D0001000000 -&gt; Medicinal or disinfecting agents; C11D 7/12: Chemistry; Metallurgy -&gt; Animal Or Vegetable Oils, Fats, Fatty Substances Or Waxes; Fatty Acids Therefrom; Detergents; Candles -&gt; Detergent Compositions; Use Of Single Substances As Detergents; Soap Or Soap-Making; Resin Soaps; Recovery Of Glycerol -&gt; Compositions of detergents based essentially on non-surface-active compounds -&gt; Inorganic compounds -&gt; Water-soluble compounds -&gt; Salts -&gt; Carbonates; C11D 7/26: Chemistry; Metallurgy -&gt; Animal Or Vegetable Oils, Fats, Fatty Substances Or Waxes; Fatty Acids Therefrom; Detergents; Candles -&gt; Detergent Compositions; Use Of Single Substances As Detergents; Soap Or Soap-Making; Resin Soaps; Recovery Of Glycerol -&gt; Compositions of detergents based essentially on non-surface-active compounds -&gt; Organic compounds -&gt; containing oxygen</t>
  </si>
  <si>
    <t>CHROMPACK INSTRUMENTOS CIENTIFICOS LTDA</t>
  </si>
  <si>
    <t>2651500 - Fabricação de aparelhos e equipamentos de medida, teste e controle; 3312102 - Manutenção e reparação de aparelhos e instrumentos de medida, teste e controle; 7120100 - Testes e análises técnicas; 7739099 - Aluguel de outras máquinas e equipamentos comerciais e industriais não especificados anteriormente, sem operador</t>
  </si>
  <si>
    <t>H04W 4/38;A61L 2/28</t>
  </si>
  <si>
    <t>A61L 2/28: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Methods or apparatus for disinfecting or sterilising materials or objects other than foodstuffs or contact lenses; Accessories therefor -&gt; Accessories -&gt; Devices for testing the effectiveness or completeness of sterilisation, e.g. indicators which change colour; H04W 4/38</t>
  </si>
  <si>
    <t>WEALTH INDUSTRIA E COMERCIO DE COSMECEUTICOS E NUTRACEUTICOS EIRELI</t>
  </si>
  <si>
    <t>1099606 - Fabricação de adoçantes naturais e artificiais; 1099607 - Fabricação de alimentos dietéticos e complementos alimentares; 1099699 - Fabricação de outros produtos alimentícios não especificados anteriormente; 4637199 - Comércio atacadista especializado em outros produtos alimentícios não especificados anteriormente; 4639701 - Comércio atacadista de produtos alimentícios em geral; 4646001 - Comércio atacadista de cosméticos e produtos de perfumaria</t>
  </si>
  <si>
    <t>BOTUCATU</t>
  </si>
  <si>
    <t>A61K 31/10;A61P 17/00; A61K 8/46;A61Q 19/06;A61Q 19/08;A61Q 19/00</t>
  </si>
  <si>
    <t>A61K 31/10: Human Necessities -&gt; Medical Or Veterinary Science; Hygiene -&gt; Preparations For Medical, Dental, Or Toilet Purposes -&gt; Medicinal preparations containing organic active ingredients -&gt; Sulfur, selenium or tellurium compounds, e.g. thiols -&gt; Sulfides; Sulfoxides; Sulfones; A61K 8/46: Human Necessities -&gt; Medical Or Veterinary Science; Hygiene -&gt; Preparations For Medical, Dental, Or Toilet Purposes -&gt; Cosmetics or similar toilet preparations -&gt; characterised by the composition -&gt; containing organic compounds -&gt; containing sulfur; A61P 17/00: Human Necessities -&gt; Medical Or Veterinary Science; Hygiene -&gt; Specific Therapeutic Activity Of Chemical Compounds Or Medicinal Preparations -&gt; Drugs for dermatological disorders; A61Q 19/00: Human Necessities -&gt; Medical Or Veterinary Science; Hygiene -&gt; Specific Use Of Cosmetics Or Similar Toilet Preparations -&gt; Preparations for care of the skin; A61Q 19/06: Human Necessities -&gt; Medical Or Veterinary Science; Hygiene -&gt; Specific Use Of Cosmetics Or Similar Toilet Preparations -&gt; Preparations for care of the skin -&gt; for countering cellulitis; A61Q 19/08: Human Necessities -&gt; Medical Or Veterinary Science; Hygiene -&gt; Specific Use Of Cosmetics Or Similar Toilet Preparations -&gt; Preparations for care of the skin -&gt; Anti-ageing preparations</t>
  </si>
  <si>
    <t>DAMTUBO ACO INOXIDAVEL LTDA</t>
  </si>
  <si>
    <t>2439300 - Produção de outros tubos de ferro e aço</t>
  </si>
  <si>
    <t>RIBEIRAO PRETO</t>
  </si>
  <si>
    <t>A61L 2/00; A61L 9/00</t>
  </si>
  <si>
    <t>A61L 2/00: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Methods or apparatus for disinfecting or sterilising materials or objects other than foodstuffs or contact lenses; Accessories therefor; A61L 9/00: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Disinfection, sterilisation or deodorisation of air</t>
  </si>
  <si>
    <t>ELTECOM EMPREENDIMENTOS E PARTICIPACOES LTDA</t>
  </si>
  <si>
    <t>7739099 - Aluguel de outras máquinas e equipamentos comerciais e industriais não especificados anteriormente, sem operador</t>
  </si>
  <si>
    <t>BARUERI</t>
  </si>
  <si>
    <t>A61K 31/11;A61P 15/16; A61K 31/5575;A61P 15/04; A61K 36/064;A61P 1/00; A61K 36/064;A61P 15/02; A61K 36/88;A61K 35/64;A61K 131/00;A61P 11/12;A61P 11/10; A61K 47/36; A61K 9/00;A61K 31/185;A61P 17/00; A61K 9/02;A61K 9/107;A61K 9/12;A61P 15/02;A61P 31/04; A61P 1/04; A61P 3/10; A61P 31/20; A61P 33/04; B01D 3/38</t>
  </si>
  <si>
    <t>A61K 131/00: Human Necessities -&gt; Medical Or Veterinary Science; Hygiene -&gt; Preparations For Medical, Dental, Or Toilet Purposes -&gt; Containing or obtained from seeds, nuts, fruits or grains; A61K 31/11: Human Necessities -&gt; Medical Or Veterinary Science; Hygiene -&gt; Preparations For Medical, Dental, Or Toilet Purposes -&gt; Medicinal preparations containing organic active ingredients -&gt; Aldehydes; A61K 31/185: Human Necessities -&gt; Medical Or Veterinary Science; Hygiene -&gt; Preparations For Medical, Dental, Or Toilet Purposes -&gt; Medicinal preparations containing organic active ingredients -&gt; Acids; Anhydrides, halides or salts thereof, e.g. sulfur acids, imidic, hydrazonic or hydroximic acids; A61K 31/5575: Human Necessities -&gt; Medical Or Veterinary Science; Hygiene -&gt; Preparations For Medical, Dental, Or Toilet Purposes -&gt; Medicinal preparations containing organic active ingredients -&gt; Eicosanoids, e.g. leukotrienes -&gt; having a cyclopentane ring, e.g. prostaglandin E&lt;sub&gt;2&lt;/sub&gt;, prostaglandin F&lt;sub&gt;2-alpha&lt;/sub&gt;; A61K 35/64: Human Necessities -&gt; Medical Or Veterinary Science; Hygiene -&gt; Preparations For Medical, Dental, Or Toilet Purposes -&gt; Medicinal preparations containing materials or reaction products thereof with undetermined constitution -&gt; Materials from animals other than mammals -&gt; Arthropods -&gt; Insects, e.g. bees, wasps or fleas; A61K 36/064: Human Necessities -&gt; Medical Or Veterinary Science; Hygiene -&gt; Preparations For Medical, Dental, Or Toilet Purposes -&gt; Medicinal preparations of undetermined constitution containing material from algae, lichens, fungi or plants, or derivatives thereof, e.g. traditional herbal medicines -&gt; Fungi, e.g. yeasts -&gt; Ascomycota -&gt; Saccharomycetales, e.g. baker's yeast; A61K 36/88: Human Necessities -&gt; Medical Or Veterinary Science; Hygiene -&gt; Preparations For Medical, Dental, Or Toilet Purposes -&gt; Medicinal preparations of undetermined constitution containing material from algae, lichens, fungi or plants, or derivatives thereof, e.g. traditional herbal medicines -&gt; Magnoliophyta (angiosperms) -&gt; Liliopsida (monocotyledons); A61K 47/36: Human Necessities -&gt; Medical Or Veterinary Science; Hygiene -&gt; Preparations For Medical, Dental, Or Toilet Purposes -&gt; Medicinal preparations characterised by the non-active ingredients used, e.g. carriers, inert additives -&gt; Macromolecular compounds -&gt; Polysaccharides; Derivatives thereof; A61K 9/00: Human Necessities -&gt; Medical Or Veterinary Science; Hygiene -&gt; Preparations For Medical, Dental, Or Toilet Purposes -&gt; Medicinal preparations characterised by special physical form; A61K 9/02: Human Necessities -&gt; Medical Or Veterinary Science; Hygiene -&gt; Preparations For Medical, Dental, Or Toilet Purposes -&gt; Medicinal preparations characterised by special physical form -&gt; Suppositories; Bougies; Bases for suppositories or bougies; A61K 9/107: Human Necessities -&gt; Medical Or Veterinary Science; Hygiene -&gt; Preparations For Medical, Dental, Or Toilet Purposes -&gt; Medicinal preparations characterised by special physical form -&gt; Dispersions; Emulsions -&gt; Emulsions; A61K 9/12: Human Necessities -&gt; Medical Or Veterinary Science; Hygiene -&gt; Preparations For Medical, Dental, Or Toilet Purposes -&gt; Medicinal preparations characterised by special physical form -&gt; Dispersions; Emulsions -&gt; Aerosols; Foams; A61P 1/00: Human Necessities -&gt; Medical Or Veterinary Science; Hygiene -&gt; Specific Therapeutic Activity Of Chemical Compounds Or Medicinal Preparations -&gt; Drugs for disorders of the alimentary tract or the digestive system; A61P 1/04: Human Necessities -&gt; Medical Or Veterinary Science; Hygiene -&gt; Specific Therapeutic Activity Of Chemical Compounds Or Medicinal Preparations -&gt; Drugs for disorders of the alimentary tract or the digestive system -&gt; for ulcers, gastritis or reflux esophagitis, e.g. antacids, inhibitors of acid secretion, mucosal protectants; A61P 11/10: Human Necessities -&gt; Medical Or Veterinary Science; Hygiene -&gt; Specific Therapeutic Activity Of Chemical Compounds Or Medicinal Preparations -&gt; Drugs for disorders of the respiratory system -&gt; Expectorants; A61P 11/12: Human Necessities -&gt; Medical Or Veterinary Science; Hygiene -&gt; Specific Therapeutic Activity Of Chemical Compounds Or Medicinal Preparations -&gt; Drugs for disorders of the respiratory system -&gt; Mucolytics; A61P 15/02: Human Necessities -&gt; Medical Or Veterinary Science; Hygiene -&gt; Specific Therapeutic Activity Of Chemical Compounds Or Medicinal Preparations -&gt; Drugs for genital or sexual disorders; Contraceptives -&gt; for disorders of the vagina; A61P 15/04: Human Necessities -&gt; Medical Or Veterinary Science; Hygiene -&gt; Specific Therapeutic Activity Of Chemical Compounds Or Medicinal Preparations -&gt; Drugs for genital or sexual disorders; Contraceptives -&gt; for inducing labour or abortion; Uterotonics; A61P 15/16: Human Necessities -&gt; Medical Or Veterinary Science; Hygiene -&gt; Specific Therapeutic Activity Of Chemical Compounds Or Medicinal Preparations -&gt; Drugs for genital or sexual disorders; Contraceptives -&gt; Masculine contraceptives; A61P 17/00: Human Necessities -&gt; Medical Or Veterinary Science; Hygiene -&gt; Specific Therapeutic Activity Of Chemical Compounds Or Medicinal Preparations -&gt; Drugs for dermatological disorders; A61P 3/10: Human Necessities -&gt; Medical Or Veterinary Science; Hygiene -&gt; Specific Therapeutic Activity Of Chemical Compounds Or Medicinal Preparations -&gt; Drugs for disorders of the metabolism -&gt; for glucose homeostasis -&gt; for hyperglycaemia, e.g. antidiabetics; A61P 31/04: Human Necessities -&gt; Medical Or Veterinary Science; Hygiene -&gt; Specific Therapeutic Activity Of Chemical Compounds Or Medicinal Preparations -&gt; Antiinfectives, i.e. antibiotics, antiseptics, chemotherapeutics -&gt; Antibacterial agents; A61P 31/20: Human Necessities -&gt; Medical Or Veterinary Science; Hygiene -&gt; Specific Therapeutic Activity Of Chemical Compounds Or Medicinal Preparations -&gt; Antiinfectives, i.e. antibiotics, antiseptics, chemotherapeutics -&gt; Antivirals -&gt; for DNA viruses; A61P 33/04: Human Necessities -&gt; Medical Or Veterinary Science; Hygiene -&gt; Specific Therapeutic Activity Of Chemical Compounds Or Medicinal Preparations -&gt; Antiparasitic agents -&gt; Antiprotozoals, e.g. for leishmaniasis, trichomoniasis, toxoplasmosis -&gt; Amoebicides; B01D 3/38: Performing Operations; Transporting -&gt; Physical Or Chemical Processes Or Apparatus In General -&gt; Separation -&gt; Distillation or related exchange processes in which liquids are contacted with gaseous media, e.g. stripping -&gt; with one or more auxiliary substances -&gt; Steam distillation</t>
  </si>
  <si>
    <t>RAK &amp; GARCIA PESQUISA E DESENVOLVIMENTO LTDA</t>
  </si>
  <si>
    <t>A23L 33/135;A23L 33/125;A61K 9/60;A61K 9/50;A61K 35/741;A61K 31/715</t>
  </si>
  <si>
    <t>A23L 33/125; A23L 33/135; A61K 31/715: Human Necessities -&gt; Medical Or Veterinary Science; Hygiene -&gt; Preparations For Medical, Dental, Or Toilet Purposes -&gt; Medicinal preparations containing organic active ingredients -&gt; Carbohydrates; Sugars; Derivatives thereof -&gt; Polysaccharides, i.e. having more than five saccharide radicals attached to each other by glycosidic linkages; Derivatives thereof, e.g. ethers, esters; A61K 35/741: Human Necessities -&gt; Medical Or Veterinary Science; Hygiene -&gt; Preparations For Medical, Dental, Or Toilet Purposes -&gt; Medicinal preparations containing materials or reaction products thereof with undetermined constitution -&gt; Micro-organisms or materials therefrom -&gt; Bacteria -&gt; Probiotics; A61K 9/50: Human Necessities -&gt; Medical Or Veterinary Science; Hygiene -&gt; Preparations For Medical, Dental, Or Toilet Purposes -&gt; Medicinal preparations characterised by special physical form -&gt; Preparations in capsules, e.g. of gelatin, of chocolate -&gt; Microcapsules; A61K 9/60: Human Necessities -&gt; Medical Or Veterinary Science; Hygiene -&gt; Preparations For Medical, Dental, Or Toilet Purposes -&gt; Medicinal preparations characterised by special physical form -&gt; Preparations in capsules, e.g. of gelatin, of chocolate -&gt; Sustained or differential release type -&gt; containing discrete particles with coatings of different thicknesses or different materials -&gt; Organic coatings -&gt; containing natural gums or resins</t>
  </si>
  <si>
    <t>BURIL GRAVACOES E FERRAMENTARIA LTDA</t>
  </si>
  <si>
    <t>2543800 - Fabricação de ferramentas</t>
  </si>
  <si>
    <t>A61B 17/42;A61B 1/303; B65D 1/09; E01F 9/506;E01F 9/559</t>
  </si>
  <si>
    <t>A61B 1/303: Human Necessities -&gt; Medical Or Veterinary Science; Hygiene -&gt; Diagnosis; Surgery; Identification -&gt; Instruments for performing medical examinations of the interior of cavities or tubes of the body by visual or photographical inspection, e.g. endoscopes; Illuminating arrangements therefor -&gt; for the vagina, i.e. vaginoscopes; A61B 17/42: Human Necessities -&gt; Medical Or Veterinary Science; Hygiene -&gt; Diagnosis; Surgery; Identification -&gt; Surgical instruments, devices or methods, e.g. tourniquets -&gt; Gynaecological or obstetrical instruments or methods; B65D 1/09: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Rigid or semi-rigid containers having bodies formed in one piece, e.g. by casting metallic material, by moulding plastics, by blowing vitreous material, by throwing ceramic material, by moulding pulped fibrous material or by deep-drawing operations performed on sheet material -&gt; Ampoules; E01F 9/506; E01F 9/559</t>
  </si>
  <si>
    <t>BASEFARMA INDUSTRIA QUIMICA E FARMACEUTICA LTDA</t>
  </si>
  <si>
    <t>2110600 - Fabricação de produtos farmoquímicos</t>
  </si>
  <si>
    <t>PENAPOLIS</t>
  </si>
  <si>
    <t>C10L 7/04</t>
  </si>
  <si>
    <t>C10L 7/04: Chemistry; Metallurgy -&gt; Petroleum, Gas Or Coke Industries; Technical Gases Containing Carbon Monoxide; Fuels; Lubricants; Peat -&gt; Fuels Not Otherwise Provided For; Natural Gas; Synthetic Natural Gas Obtained By Processes Not Covered By Subclasses C10g Or  C10k; Liquefied Petroleum Gas;  Use Of Additives To Fuels Or Fires;  Fire-Lighters -&gt; Fuels produced by solidifying fluid fuels -&gt; liquid fuels -&gt; alcohol</t>
  </si>
  <si>
    <t>PLANIDEIA CONFECCAO DE VESTUARIO DE PROTECAO LTDA</t>
  </si>
  <si>
    <t>COTIA</t>
  </si>
  <si>
    <t>B32B 19/06</t>
  </si>
  <si>
    <t>B32B 19/06: Performing Operations; Transporting -&gt; Layered Products -&gt; Layered Products, I.E. Products Built-Up Of Strata Of Flat Or Non-Flat, E.G. Cellular Or Honeycomb, Form -&gt; Layered products essentially comprising natural mineral fibres or particles, e.g. asbestos, mica -&gt; next to a fibrous or filamentary layer</t>
  </si>
  <si>
    <t>A. L. B. LUZ</t>
  </si>
  <si>
    <t>VALINHOS</t>
  </si>
  <si>
    <t>AUDTEC COMERCIO DE APARELHOS AUDITIVOS EIRELI</t>
  </si>
  <si>
    <t>4773300 - Comércio varejista de artigos médicos e ortopédicos</t>
  </si>
  <si>
    <t>9521500 - Reparação e manutenção de equipamentos eletroeletrônicos de uso pessoal e doméstico</t>
  </si>
  <si>
    <t>A61B 5/12</t>
  </si>
  <si>
    <t>A61B 5/12: Human Necessities -&gt; Medical Or Veterinary Science; Hygiene -&gt; Diagnosis; Surgery; Identification -&gt; Measuring for diagnostic purposes; Identification of persons -&gt; Audiometering</t>
  </si>
  <si>
    <t>LIFETRON BIOTECNOLOGIA LTDA</t>
  </si>
  <si>
    <t>SOROCABA</t>
  </si>
  <si>
    <t>A61H 1/00</t>
  </si>
  <si>
    <t>A61H 1/00: Human Necessities -&gt; Medical Or Veterinary Science; Hygiene -&gt; Physical Therapy Apparatus, E.G. Devices For Locating Or Stimulating Reflex Points In The Body; Artificial Respiration; Massage; Bathing Devices For Special Therapeutic Or Hygienic Purposes Or Specific Parts Of The Body -&gt; Apparatus for passive exercising; Vibrating apparatus; Chiropractic devices, e.g. body impacting devices, external devices for briefly extending or aligning unbroken bones</t>
  </si>
  <si>
    <t>TECHBALANCE - SOLUCAO DIGITAL PARA REABILITACAO LTDA.</t>
  </si>
  <si>
    <t>A61B 5/11</t>
  </si>
  <si>
    <t>A61B 5/11: Human Necessities -&gt; Medical Or Veterinary Science; Hygiene -&gt; Diagnosis; Surgery; Identification -&gt; Measuring for diagnostic purposes; Identification of persons -&gt; Measuring devices for testing the shape, pattern, size or movement of the body or parts thereof, for diagnostic purposes -&gt; Measuring movement of the entire body or parts thereof, e.g. head or hand tremor or mobility of a limb</t>
  </si>
  <si>
    <t>INECK INDUSTRIA E COMERCIO LTDA</t>
  </si>
  <si>
    <t>3250703 - Fabricação de aparelhos e utensílios para correção de defeitos físicos e aparelhos ortopédicos em geral sob encomenda; 4645101 - Comércio atacadista de instrumentos e materiais para uso médico, cirúrgico, hospitalar e de laboratórios; 4773300 - Comércio varejista de artigos médicos e ortopédicos; 4930202 - Transporte rodoviário de carga, exceto produtos perigosos e mudanças, intermunicipal, interestadual e internacional; 7739002 - Aluguel de equipamentos científicos, médicos e hospitalares, sem operador; 8220200 - Atividades de teleatendimento</t>
  </si>
  <si>
    <t>C23C 14/24;C23C 16/26</t>
  </si>
  <si>
    <t>C23C 14/24: Chemistry; Metallurgy -&gt; Coating Metallic Material; Coating Material With Metallic Material; Chemical Surface Treatment; Diffusion Treatment Of Metallic Material; Coating By Vacuum Evaporation, By Sputtering, By Ion Implantation Or By Chemical Vapour Deposition, In General; Inhibiting Corrosion Of Metallic Material Or Incrustation In General -&gt; Coating Metallic Material; Coating Material With Metallic Material; Surface Treatment Of Metallic Material By Diffusion Into The Surface, By Chemical Conversion Or Substitution; Coating By Vacuum Evaporation, By Sputtering, By Ion Implantation Or By Chemical Vapour Deposition, In General -&gt; Coating by vacuum evaporation, by sputtering or by ion implantation of the coating forming material -&gt; characterised by the process of coating -&gt; Vacuum evaporation; C23C 16/26: Chemistry; Metallurgy -&gt; Coating Metallic Material; Coating Material With Metallic Material; Chemical Surface Treatment; Diffusion Treatment Of Metallic Material; Coating By Vacuum Evaporation, By Sputtering, By Ion Implantation Or By Chemical Vapour Deposition, In General; Inhibiting Corrosion Of Metallic Material Or Incrustation In General -&gt; Coating Metallic Material; Coating Material With Metallic Material; Surface Treatment Of Metallic Material By Diffusion Into The Surface, By Chemical Conversion Or Substitution; Coating By Vacuum Evaporation, By Sputtering, By Ion Implantation Or By Chemical Vapour Deposition, In General -&gt; Chemical coating by decomposition of gaseous compounds, without leaving reaction products of surface material in the coating, i.e. chemical vapour deposition (CVD) processes -&gt; characterised by the deposition of inorganic material, other than metallic material -&gt; Deposition of carbon only</t>
  </si>
  <si>
    <t>MEGALABOR FARMACIA DE MANIPULACAO LTDA</t>
  </si>
  <si>
    <t>A61K 31/167;A61K 31/573;A61K 35/644;A61K 47/10;A61P 1/02</t>
  </si>
  <si>
    <t>A61K 31/167: Human Necessities -&gt; Medical Or Veterinary Science; Hygiene -&gt; Preparations For Medical, Dental, Or Toilet Purposes -&gt; Medicinal preparations containing organic active ingredients -&gt; Amides, e.g. hydroxamic acids -&gt; having aromatic rings, e.g. colchicine, atenolol, progabide -&gt; having the nitrogen atom of a carboxamide group directly attached to the aromatic ring, e.g. lidocaine, paracetamol; A61K 31/573: Human Necessities -&gt; Medical Or Veterinary Science; Hygiene -&gt; Preparations For Medical, Dental, Or Toilet Purposes -&gt; Medicinal preparations containing organic active ingredients -&gt; Compounds containing cyclopenta[a]hydrophenanthrene ring systems; Derivatives thereof, e.g. steroids -&gt; substituted in position 17 beta by a chain of two carbon atoms, e.g. pregnane, progesterone -&gt; substituted in position 21, e.g. cortisone, dexamethasone, prednisone; A61K 35/644: Human Necessities -&gt; Medical Or Veterinary Science; Hygiene -&gt; Preparations For Medical, Dental, Or Toilet Purposes -&gt; Medicinal preparations containing materials or reaction products thereof with undetermined constitution -&gt; Materials from animals other than mammals -&gt; Arthropods -&gt; Insects, e.g. bees, wasps or fleas -&gt; Beeswax; Propolis; Royal jelly; Honey; A61K 47/10: Human Necessities -&gt; Medical Or Veterinary Science; Hygiene -&gt; Preparations For Medical, Dental, Or Toilet Purposes -&gt; Medicinal preparations characterised by the non-active ingredients used, e.g. carriers, inert additives -&gt; Organic compounds -&gt; containing oxygen -&gt; Alcohols; Phenols; Salts thereof; A61P 1/02: Human Necessities -&gt; Medical Or Veterinary Science; Hygiene -&gt; Specific Therapeutic Activity Of Chemical Compounds Or Medicinal Preparations -&gt; Drugs for disorders of the alimentary tract or the digestive system -&gt; Stomatological preparations, e.g. drugs for caries, aphtae, periodontitis</t>
  </si>
  <si>
    <t>CONTRERA - INDUSTRIA E COMERCIO DE ARTEFATOS DE ARAME EIRELI</t>
  </si>
  <si>
    <t>2592602 - Fabricação de produtos de trefilados de metal, exceto padronizados</t>
  </si>
  <si>
    <t>CAFELANDIA</t>
  </si>
  <si>
    <t>A61L 2/18;A47K 17/00;A47L 25/00;B62B 5/00</t>
  </si>
  <si>
    <t>A47K 17/00: Human Necessities -&gt; Furniture; Domestic Articles Or Appliances; Coffee Mills; Spice Mills; Suction Cleaners In General -&gt; Sanitary Equipment Not Otherwise Provided For; Toilet Accessories -&gt; Other equipment; A47L 25/00: Human Necessities -&gt; Furniture; Domestic Articles Or Appliances; Coffee Mills; Spice Mills; Suction Cleaners In General -&gt; Domestic Washing Or Cleaning; Suction Cleaners In General -&gt; Domestic cleaning devices not provided for in other groups of this subclass; A61L 2/18: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Methods or apparatus for disinfecting or sterilising materials or objects other than foodstuffs or contact lenses; Accessories therefor -&gt; using chemical substances -&gt; Liquid substances; B62B 5/00: Performing Operations; Transporting -&gt; Land Vehicles For Travelling Otherwise Than On Rails -&gt; Hand-Propelled Vehicles, E.G. Hand Carts Or Perambulators; Sledges -&gt; Accessories or details specially adapted for hand carts</t>
  </si>
  <si>
    <t>GRX SAO PAULO INDUSTRIA E COMERCIO LTDA</t>
  </si>
  <si>
    <t>3250705 - Fabricação de materiais para medicina e odontologia; 3292202 - Fabricação de equipamentos e acessórios para segurança pessoal e profissional; 3312103 - Manutenção e reparação de aparelhos eletromédicos e eletroterapêuticos e equipamentos de irradiação; 4713002 - Lojas de variedades, exceto lojas de departamentos ou magazines; 4773300 - Comércio varejista de artigos médicos e ortopédicos; 8299799 - Outras atividades de serviços prestados principalmente às empresas não especificadas anteriormente</t>
  </si>
  <si>
    <t>C04B 14/20;C04B 14/06;C04B 111/52</t>
  </si>
  <si>
    <t>C04B 111/52: Chemistry; Metallurgy -&gt; Cements; Concrete; Artificial Stone; Ceramics; Refractories -&gt; Lime; Magnesia; Slag; Cements; Compositions Thereof, E.G. Mortars, Concrete Or Like Building Materials; Artificial Stone; Ceramics; Refractories; Treatment Of Natural Stone -&gt; Function, property or use of the mortars, concrete or artificial stone -&gt; Sound insulating materials; C04B 14/06: Chemistry; Metallurgy -&gt; Cements; Concrete; Artificial Stone; Ceramics; Refractories -&gt; Lime; Magnesia; Slag; Cements; Compositions Thereof, E.G. Mortars, Concrete Or Like Building Materials; Artificial Stone; Ceramics; Refractories; Treatment Of Natural Stone -&gt; Use of inorganic materials as fillers, e.g. pigments, for mortars, concrete or artificial stone; Treatment of inorganic materials specially adapted to enhance their filling properties in mortars, concrete or artificial stone -&gt; Granular materials -&gt; Silica-rich materials; Silicates -&gt; Quartz; Sand; C04B 14/20: Chemistry; Metallurgy -&gt; Cements; Concrete; Artificial Stone; Ceramics; Refractories -&gt; Lime; Magnesia; Slag; Cements; Compositions Thereof, E.G. Mortars, Concrete Or Like Building Materials; Artificial Stone; Ceramics; Refractories; Treatment Of Natural Stone -&gt; Use of inorganic materials as fillers, e.g. pigments, for mortars, concrete or artificial stone; Treatment of inorganic materials specially adapted to enhance their filling properties in mortars, concrete or artificial stone -&gt; Granular materials -&gt; Silica-rich materials; Silicates -&gt; Mica; Vermiculite</t>
  </si>
  <si>
    <t>RON MICROMECANICA LTDA</t>
  </si>
  <si>
    <t>3312103 - Manutenção e reparação de aparelhos eletromédicos e eletroterapêuticos e equipamentos de irradiação</t>
  </si>
  <si>
    <t>B65B 13/32</t>
  </si>
  <si>
    <t>B65B 13/32: Performing Operations; Transporting -&gt; Conveying; Packing; Storing; Handling Thin Or Filamentary Material -&gt; Machines, Apparatus Or Devices For, Or Methods Of, Packaging Articles Or Materials; Unpacking -&gt; Bundling articles -&gt; Details of, or auxiliary devices used in, bundling machines -&gt; Securing ends of binding material -&gt; by welding, soldering, or heat-sealing; by applying adhesive</t>
  </si>
  <si>
    <t>ERNESTO ROBIM JUNIOR</t>
  </si>
  <si>
    <t>VITSCIENCE COMERCIO DE COSMETICOS IMPORTACAO E EXPORTACAO LTDA</t>
  </si>
  <si>
    <t>A61K 8/891;A61Q 3/02;A61P 31/02</t>
  </si>
  <si>
    <t>A61K 8/891: Human Necessities -&gt; Medical Or Veterinary Science; Hygiene -&gt; Preparations For Medical, Dental, Or Toilet Purposes -&gt; Cosmetics or similar toilet preparations -&gt; characterised by the composition -&gt; containing organic macromolecular compounds -&gt; obtained by reactions other than those involving only carbon-to-carbon unsaturated bonds -&gt; Polysiloxanes -&gt; saturated, e.g. dimethicone, phenyl trimethicone, C24-C28 methicone or stearyl dimethicone; A61P 31/02: Human Necessities -&gt; Medical Or Veterinary Science; Hygiene -&gt; Specific Therapeutic Activity Of Chemical Compounds Or Medicinal Preparations -&gt; Antiinfectives, i.e. antibiotics, antiseptics, chemotherapeutics -&gt; Local antiseptics; A61Q 3/02: Human Necessities -&gt; Medical Or Veterinary Science; Hygiene -&gt; Specific Use Of Cosmetics Or Similar Toilet Preparations -&gt; Manicure or pedicure preparations -&gt; Nail coatings</t>
  </si>
  <si>
    <t>INDUSTRIA COMERCIO IMPORTACAO E EXPORTACAO DE NOVIDADES HARMONIA LTDA</t>
  </si>
  <si>
    <t>4649410 - Comércio atacadista de jóias, relógios e bijuterias, inclusive pedras preciosas e semipreciosas lapidadas</t>
  </si>
  <si>
    <t>4646001 - Comércio atacadista de cosméticos e produtos de perfumaria; 4649499 - Comércio atacadista de outros equipamentos e artigos de uso pessoal e doméstico não especificados anteriormente; 4689399 - Comércio atacadista especializado em outros produtos intermediários não especificados anteriormente; 4759899 - Comércio varejista de outros artigos de uso doméstico não especificados anteriormente; 4763601 - Comércio varejista de brinquedos e artigos recreativos; 4772500 - Comércio varejista de cosméticos, produtos de perfumaria e de higiene pessoal; 4789001 - Comércio varejista de suvenires, bijuterias e artesanatos</t>
  </si>
  <si>
    <t>A61K 36/00;A01N 61/00</t>
  </si>
  <si>
    <t>A01N 61/00: Human Necessities -&gt; Agriculture; Forestry; Animal Husbandry; Hunting; Trapping; Fishing -&gt; Preservation Of Bodies Of Humans Or Animals Or Plants Or Parts Thereof; Biocides, E.G. As Disinfectants, As Pesticides Or As Herbicides; Pest Repellants Or Attractants; Plant Growth Regulators -&gt; Biocides, pest repellants or attractants, or plant growth regulators containing substances of unknown or undetermined composition, e.g. substances characterised only by the mode of action; A61K 36/00: Human Necessities -&gt; Medical Or Veterinary Science; Hygiene -&gt; Preparations For Medical, Dental, Or Toilet Purposes -&gt; Medicinal preparations of undetermined constitution containing material from algae, lichens, fungi or plants, or derivatives thereof, e.g. traditional herbal medicines</t>
  </si>
  <si>
    <t>BIODOMANI INDUSTRIA E COMERCIO EIRELI</t>
  </si>
  <si>
    <t>A47G 9/00</t>
  </si>
  <si>
    <t>A47G 9/00: Human Necessities -&gt; Furniture; Domestic Articles Or Appliances; Coffee Mills; Spice Mills; Suction Cleaners In General -&gt; Household Or Table Equipment -&gt; Bed-covers; Counterpanes; Travelling rugs; Sleeping rugs; Sleeping bags; Pillows</t>
  </si>
  <si>
    <t>METALURGICAS WERNINGHAUS - EIRELI</t>
  </si>
  <si>
    <t>A61B 5/00;H04N 1/10; A61C 1/04; A61C 13/20; B60P 3/38; B62D 33/06; G03B 42/02</t>
  </si>
  <si>
    <t>A61B 5/00: Human Necessities -&gt; Medical Or Veterinary Science; Hygiene -&gt; Diagnosis; Surgery; Identification -&gt; Measuring for diagnostic purposes; Identification of persons; A61C 1/04: Human Necessities -&gt; Medical Or Veterinary Science; Hygiene -&gt; Dentistry; Apparatus Or Methods For Oral Or Dental Hygiene -&gt; Dental machines for boring or cutting -&gt; characterised by the drive of the dental tools -&gt; with treadle or manual drive; A61C 13/20: Human Necessities -&gt; Medical Or Veterinary Science; Hygiene -&gt; Dentistry; Apparatus Or Methods For Oral Or Dental Hygiene -&gt; Dental prostheses; Making same -&gt; Methods or devices for soldering, casting, moulding or melting; B60P 3/38: Performing Operations; Transporting -&gt; Vehicles In General -&gt; Vehicles Adapted For Load Transportation Or To Transport, To Carry, Or To Comprise Special Loads Or Objects -&gt; Vehicles adapted to transport, to carry or to comprise special loads or objects -&gt; comprising living accommodation for people, e.g. caravans, camping, or like vehicles -&gt; Auxiliary arrangements; Arrangements of living accommodation; Details -&gt; Sleeping arrangements; B62D 33/06: Performing Operations; Transporting -&gt; Land Vehicles For Travelling Otherwise Than On Rails -&gt; Motor Vehicles; Trailers -&gt; Superstructures for load-carrying vehicles -&gt; Drivers' cabs; G03B 42/02: Physics -&gt; Photography; Cinematography; Analogous Techniques Using Waves Other Than Optical Waves; Electrography; Holography -&gt; Apparatus Or Arrangements For Taking Photographs Or For Projecting Or Viewing Them; Apparatus Or Arrangements Employing Analogous Techniques Using Waves Other Than Optical Waves; Accessories Therefor -&gt; Obtaining records using waves other than optical waves; Visualisation of such records by using optical means -&gt; using X-rays; H04N 1/10: Electricity -&gt; Electric Communication Technique -&gt; Pictorial Communication, E.G. Television -&gt; Scanning, transmission or reproduction of documents or the like, e.g. facsimile transmission; Details thereof -&gt; Scanning arrangements -&gt; using flat picture-bearing surfaces</t>
  </si>
  <si>
    <t>OLIGOS BIOTECNOLOGIA EIRELI</t>
  </si>
  <si>
    <t>SAO JOSE DO RIO PRETO</t>
  </si>
  <si>
    <t>C12P 1/02</t>
  </si>
  <si>
    <t>C12P 1/02: Chemistry; Metallurgy -&gt; Biochemistry; Beer; Spirits; Wine; Vinegar; Microbiology; Enzymology; Mutation Or Genetic Engineering -&gt; Fermentation Or Enzyme-Using Processes To Synthesise A Desired Chemical Compound Or Composition Or To Separate Optical Isomers From A Racemic Mixture -&gt; Preparation of compounds or compositions, not provided for in groups C12P0003000000-C12P0039000000, by using micro-organisms or enzymes; General processes for the preparation of compounds or compositions by using micro-organisms or enzymes -&gt; by using fungi</t>
  </si>
  <si>
    <t>ELIANE CRISTINA MENSATO</t>
  </si>
  <si>
    <t>1733800 - Fabricação de chapas e de embalagens de papelão ondulado</t>
  </si>
  <si>
    <t>4761003 - Comércio varejista de artigos de papelaria</t>
  </si>
  <si>
    <t>B65D 5/10;B65D 5/16;A61F 5/44; B65D 5/20; B65D 5/32; B65D 85/36;B65D 5/00;B65D 5/20;B65D 5/30;B65D 5/66</t>
  </si>
  <si>
    <t>A61F 5/44: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Orthopaedic methods or devices for non-surgical treatment of bones or joints; Nursing devices -&gt; Devices worn by the patient for reception of urine, faeces, catamenial or other discharge; Colostomy devices; B65D 5/00: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Rigid or semi-rigid containers of polygonal cross-section, e.g. boxes, cartons, trays, formed by folding or erecting one or more blanks made of paper; B65D 5/10: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Rigid or semi-rigid containers of polygonal cross-section, e.g. boxes, cartons, trays, formed by folding or erecting one or more blanks made of paper -&gt; by folding or erecting a single blank to form a tubular body with or without subsequent folding operations, or the addition of separate elements, to close the ends of the body -&gt; with end closures formed by inward-folding of self-locking flaps hinged to tubular body; B65D 5/16: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Rigid or semi-rigid containers of polygonal cross-section, e.g. boxes, cartons, trays, formed by folding or erecting one or more blanks made of paper -&gt; by folding or erecting a single blank to form a tubular body with or without subsequent folding operations, or the addition of separate elements, to close the ends of the body -&gt; the tubular body being formed with an aperture or removable portion arranged to allow removal or insertion of contents through one or more sides; B65D 5/20: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Rigid or semi-rigid containers of polygonal cross-section, e.g. boxes, cartons, trays, formed by folding or erecting one or more blanks made of paper -&gt; by folding-up portions connected to a central panel from all sides to form a container body, e.g. of tray-like form; B65D 5/30: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Rigid or semi-rigid containers of polygonal cross-section, e.g. boxes, cartons, trays, formed by folding or erecting one or more blanks made of paper -&gt; by folding-up portions connected to a central panel from all sides to form a container body, e.g. of tray-like form -&gt; with tongue-and-slot or like connections between sides and extensions of other sides; B65D 5/32: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Rigid or semi-rigid containers of polygonal cross-section, e.g. boxes, cartons, trays, formed by folding or erecting one or more blanks made of paper -&gt; having bodies formed by folding and interconnecting two or more blanks; B65D 5/66: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Rigid or semi-rigid containers of polygonal cross-section, e.g. boxes, cartons, trays, formed by folding or erecting one or more blanks made of paper -&gt; Details of containers or of foldable or erectable container blanks -&gt; Lids -&gt; Hinged lids; B65D 85/36: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Containers, packaging elements or packages, specially adapted for particular articles or materials -&gt; for articles particularly sensitive to damage by shock or pressure -&gt; for biscuits or other bakery products</t>
  </si>
  <si>
    <t>POOLTEX INDUSTRIA E COMERCIO DE PRODUTOS MEDICOS E HOSPITALARES  EIRELI</t>
  </si>
  <si>
    <t>ATIBAIA</t>
  </si>
  <si>
    <t>A61F 13/00</t>
  </si>
  <si>
    <t>A61F 13/00: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Bandages or dressings; Absorbent pads</t>
  </si>
  <si>
    <t>URNAPAC INDUSTRIA E COMERCIO LTDA</t>
  </si>
  <si>
    <t>IRACEMAPOLIS</t>
  </si>
  <si>
    <t>A61G 17/04;A61G 17/00; A61G 17/04;A61G 17/08; A61G 17/08; A61G 17/08;A61G 17/007</t>
  </si>
  <si>
    <t>A61G 17/007: Human Necessities -&gt; Medical Or Veterinary Science; Hygiene -&gt; Transport, Personal Conveyances, Or Accommodation Specially Adapted For Patients Or Disabled Persons; Operating Tables Or Chairs; Chairs For Dentistry; Funeral Devices -&gt; Coffins; Funeral wrappings; Funeral urns -&gt; characterised by the construction material used, e.g. biodegradable material; Use of several materials; A61G 17/00: Human Necessities -&gt; Medical Or Veterinary Science; Hygiene -&gt; Transport, Personal Conveyances, Or Accommodation Specially Adapted For Patients Or Disabled Persons; Operating Tables Or Chairs; Chairs For Dentistry; Funeral Devices -&gt; Coffins; Funeral wrappings; Funeral urns; A61G 17/04: Human Necessities -&gt; Medical Or Veterinary Science; Hygiene -&gt; Transport, Personal Conveyances, Or Accommodation Specially Adapted For Patients Or Disabled Persons; Operating Tables Or Chairs; Chairs For Dentistry; Funeral Devices -&gt; Coffins; Funeral wrappings; Funeral urns -&gt; Fittings for coffins; A61G 17/08: Human Necessities -&gt; Medical Or Veterinary Science; Hygiene -&gt; Transport, Personal Conveyances, Or Accommodation Specially Adapted For Patients Or Disabled Persons; Operating Tables Or Chairs; Chairs For Dentistry; Funeral Devices -&gt; Coffins; Funeral wrappings; Funeral urns -&gt; Urns</t>
  </si>
  <si>
    <t>PSS INDUSTRIA E COMERCIO LTDA</t>
  </si>
  <si>
    <t>3092000 - Fabricação de bicicletas e triciclos não motorizados, peças e acessórios</t>
  </si>
  <si>
    <t>A61G 5/02; A61G 5/10; B62K 21/08; F16F 9/53; F16F 9/53;F16F 9/00</t>
  </si>
  <si>
    <t>A61G 5/02: Human Necessities -&gt; Medical Or Veterinary Science; Hygiene -&gt; Transport, Personal Conveyances, Or Accommodation Specially Adapted For Patients Or Disabled Persons; Operating Tables Or Chairs; Chairs For Dentistry; Funeral Devices -&gt; Chairs or personal conveyances specially adapted for patients or disabled persons, e.g. wheelchairs -&gt; propelled by the patient or disabled person; A61G 5/10: Human Necessities -&gt; Medical Or Veterinary Science; Hygiene -&gt; Transport, Personal Conveyances, Or Accommodation Specially Adapted For Patients Or Disabled Persons; Operating Tables Or Chairs; Chairs For Dentistry; Funeral Devices -&gt; Chairs or personal conveyances specially adapted for patients or disabled persons, e.g. wheelchairs -&gt; Parts, details or accessories; B62K 21/08: Performing Operations; Transporting -&gt; Land Vehicles For Travelling Otherwise Than On Rails -&gt; Cycles; Cycle Frames; Cycle Steering Devices; Rider-Operated Terminal Controls Specially Adapted For Cycles; Cycle Axle Suspensions; Cycle Sidecars, Forecars, Or The Like -&gt; Steering devices -&gt; Steering dampers; F16F 9/00: Mechanical Engineering; Lighting; Heating; Weapons; Blasting -&gt; Engineering Elements Or Units; General Measures For Producing And Maintaining Effective Functioning Of Machines Or Installations; Thermal Insulation In General -&gt; Springs; Shock-Absorbers; Means For Damping Vibration -&gt; Springs, vibration-dampers, shock-absorbers, or similarly-constructed movement-dampers using a fluid or the equivalent as damping medium; F16F 9/53: Mechanical Engineering; Lighting; Heating; Weapons; Blasting -&gt; Engineering Elements Or Units; General Measures For Producing And Maintaining Effective Functioning Of Machines Or Installations; Thermal Insulation In General -&gt; Springs; Shock-Absorbers; Means For Damping Vibration -&gt; Springs, vibration-dampers, shock-absorbers, or similarly-constructed movement-dampers using a fluid or the equivalent as damping medium -&gt; Details -&gt; Means for adjusting damping characteristics by varying fluid viscosity, e.g. electromagnetically</t>
  </si>
  <si>
    <t>KONDENTECH INDUSTRIA E COMERCIO LTDA</t>
  </si>
  <si>
    <t>A61C 17/00; A61C 3/00;A61C 17/02; A61N 5/06</t>
  </si>
  <si>
    <t>A61C 17/00: Human Necessities -&gt; Medical Or Veterinary Science; Hygiene -&gt; Dentistry; Apparatus Or Methods For Oral Or Dental Hygiene -&gt; Devices for cleaning, polishing, rinsing or drying teeth, teeth cavities or prostheses; Saliva removers; Dental appliances for receiving spittle; A61C 17/02: Human Necessities -&gt; Medical Or Veterinary Science; Hygiene -&gt; Dentistry; Apparatus Or Methods For Oral Or Dental Hygiene -&gt; Devices for cleaning, polishing, rinsing or drying teeth, teeth cavities or prostheses; Saliva removers; Dental appliances for receiving spittle -&gt; Rinsing or air-blowing devices, e.g. using fluid jets; A61C 3/00: Human Necessities -&gt; Medical Or Veterinary Science; Hygiene -&gt; Dentistry; Apparatus Or Methods For Oral Or Dental Hygiene -&gt; Dental tools or instruments; A61N 5/06: Human Necessities -&gt; Medical Or Veterinary Science; Hygiene -&gt; Electrotherapy; Magnetotherapy; Radiation Therapy; Ultrasound Therapy -&gt; Radiation therapy -&gt; using light</t>
  </si>
  <si>
    <t>METALURGICA DINOX LTDA</t>
  </si>
  <si>
    <t>A47J 45/00; A61L 9/00; B43K 29/00;G07C 15/00; B60Q 1/02; B60Q 1/06; B60Q 1/44; F16L 33/02; F21L 9/00</t>
  </si>
  <si>
    <t>A47J 45/00: Human Necessities -&gt; Furniture; Domestic Articles Or Appliances; Coffee Mills; Spice Mills; Suction Cleaners In General -&gt; Kitchen Equipment; Coffee Mills; Spice Mills; Apparatus For Making Beverages -&gt; Devices for fastening or gripping kitchen utensils; A61L 9/00: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Disinfection, sterilisation or deodorisation of air; B43K 29/00: Performing Operations; Transporting -&gt; Writing Or Drawing Implements; Bureau Accessories -&gt; Implements For Writing Or Drawing -&gt; Combinations of writing implements with other articles; B60Q 1/02: Performing Operations; Transporting -&gt; Vehicles In General -&gt; Arrangement Of Signalling Or Lighting Devices, The Mounting Or Supporting Thereof Or Circuits Therefor, For Vehicles In General -&gt; Arrangement of optical signalling or lighting devices, the mounting or supporting thereof or circuits therefor -&gt; the devices being primarily intended to illuminate the way ahead or to illuminate other areas of way or environments; B60Q 1/06: Performing Operations; Transporting -&gt; Vehicles In General -&gt; Arrangement Of Signalling Or Lighting Devices, The Mounting Or Supporting Thereof Or Circuits Therefor, For Vehicles In General -&gt; Arrangement of optical signalling or lighting devices, the mounting or supporting thereof or circuits therefor -&gt; the devices being primarily intended to illuminate the way ahead or to illuminate other areas of way or environments -&gt; the devices being headlights -&gt; adjustable, e.g. remotely-controlled from inside vehicle; B60Q 1/44: Performing Operations; Transporting -&gt; Vehicles In General -&gt; Arrangement Of Signalling Or Lighting Devices, The Mounting Or Supporting Thereof Or Circuits Therefor, For Vehicles In General -&gt; Arrangement of optical signalling or lighting devices, the mounting or supporting thereof or circuits therefor -&gt; the devices being primarily intended to indicate the vehicle, or parts thereof, or to give signals, to other traffic -&gt; for indicating braking action; F16L 33/02: Mechanical Engineering; Lighting; Heating; Weapons; Blasting -&gt; Engineering Elements Or Units; General Measures For Producing And Maintaining Effective Functioning Of Machines Or Installations; Thermal Insulation In General -&gt; Pipes; Joints Or Fittings For Pipes; Supports For Pipes, Cables Or Protective Tubing; Means For Thermal Insulation In General -&gt; Arrangements for connecting hoses to rigid members; Rigid hose-connectors, i.e. single members engaging both hoses -&gt; Hose-clips; F21L 9/00; G07C 15/00: Physics -&gt; Checking-Devices -&gt; Time Or Attendance Registers; Registering Or Indicating The Working Of Machines; Generating Random Numbers; Voting Or Lottery Apparatus; Arrangements, Systems, Or Apparatus For Checking Not Provided For Elsewhere -&gt; Generating random numbers; Lottery apparatus</t>
  </si>
  <si>
    <t>RICHTER LTDA</t>
  </si>
  <si>
    <t>A61B 17/32; A61B 17/322; A61M 1/00; A61M 1/00;A61B 17/34</t>
  </si>
  <si>
    <t>A61B 17/322: Human Necessities -&gt; Medical Or Veterinary Science; Hygiene -&gt; Diagnosis; Surgery; Identification -&gt; Surgical instruments, devices or methods, e.g. tourniquets -&gt; Surgical cutting instruments -&gt; Skin grafting apparatus; A61B 17/32: Human Necessities -&gt; Medical Or Veterinary Science; Hygiene -&gt; Diagnosis; Surgery; Identification -&gt; Surgical instruments, devices or methods, e.g. tourniquets -&gt; Surgical cutting instruments; A61B 17/34: Human Necessities -&gt; Medical Or Veterinary Science; Hygiene -&gt; Diagnosis; Surgery; Identification -&gt; Surgical instruments, devices or methods, e.g. tourniquets -&gt; Trocars; Puncturing needles; A61M 1/00: Human Necessities -&gt; Medical Or Veterinary Science; Hygiene -&gt; Devices For Introducing Media Into, Or Onto, The Body; Devices For Transducing Body Media Or For Taking Media From The Body; Devices For Producing Or Ending Sleep Or Stupor -&gt; Suction or pumping devices for medical purposes; Devices for carrying-off, for treatment of, or for carrying-over, body-liquids; Drainage systems</t>
  </si>
  <si>
    <t>SANAJ INDUSTRIAL LTDA</t>
  </si>
  <si>
    <t>1731100 - Fabricação de embalagens de papel; 2061400 - Fabricação de sabões e detergentes sintéticos; 2062200 - Fabricação de produtos de limpeza e polimento; 2222600 - Fabricação de embalagens de material plástico</t>
  </si>
  <si>
    <t>B65D 75/52;A45D 34/02;A61L 9/12</t>
  </si>
  <si>
    <t>A45D 34/02: Human Necessities -&gt; Hand Or Travelling Articles -&gt; Hairdressing Or Shaving Equipment; Manicuring Or Other Cosmetic Treatment -&gt; Containers or accessories specially adapted for handling liquid toilet or cosmetic substances, e.g. perfumes -&gt; Scent flasks, e.g. with evaporator; A61L 9/12: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Disinfection, sterilisation or deodorisation of air -&gt; using gaseous or vaporous substances, e.g. ozone -&gt; using substances evaporated in the air without heating -&gt; Apparatus, e.g. holders, therefor; B65D 75/52: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Packages comprising articles or materials partially or wholly enclosed in strips, sheets, blanks, tubes, or webs of flexible sheet material, e.g. in folded wrappers -&gt; Details</t>
  </si>
  <si>
    <t>LYSANDA PRODUTOS ODONTOLOGICOS LTDA</t>
  </si>
  <si>
    <t>A61C 13/20</t>
  </si>
  <si>
    <t>A61C 13/20: Human Necessities -&gt; Medical Or Veterinary Science; Hygiene -&gt; Dentistry; Apparatus Or Methods For Oral Or Dental Hygiene -&gt; Dental prostheses; Making same -&gt; Methods or devices for soldering, casting, moulding or melting</t>
  </si>
  <si>
    <t>UNIAO MECANICA LTDA</t>
  </si>
  <si>
    <t>E05B 35/00</t>
  </si>
  <si>
    <t>E05B 35/00: Fixed Constructions -&gt; Locks; Keys; Window Or Door Fittings; Safes -&gt; Locks; Accessories Therefor; Handcuffs -&gt; Locks for use with special keys or a plurality of keys</t>
  </si>
  <si>
    <t>V8 INDUSTRIA E COMERCIO DE PRODUTOS ABRASIVOS EIRELI</t>
  </si>
  <si>
    <t>ITAPEVI</t>
  </si>
  <si>
    <t>A61C 1/16; A61C 13/20; B65D 73/00; B65D 85/24</t>
  </si>
  <si>
    <t>A61C 1/16: Human Necessities -&gt; Medical Or Veterinary Science; Hygiene -&gt; Dentistry; Apparatus Or Methods For Oral Or Dental Hygiene -&gt; Dental machines for boring or cutting -&gt; Machine parts specially adapted for dentistry -&gt; Protecting caps for hand-pieces or angle-pieces; A61C 13/20: Human Necessities -&gt; Medical Or Veterinary Science; Hygiene -&gt; Dentistry; Apparatus Or Methods For Oral Or Dental Hygiene -&gt; Dental prostheses; Making same -&gt; Methods or devices for soldering, casting, moulding or melting; B65D 73/00: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Packages comprising articles attached to cards, sheets, or webs; B65D 85/24: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Containers, packaging elements or packages, specially adapted for particular articles or materials -&gt; for incompressible or rigid rod-shaped or tubular articles -&gt; for needles, nails, or other like elongated small articles</t>
  </si>
  <si>
    <t>CONTROLES VISUAIS LTDA</t>
  </si>
  <si>
    <t>G09F 7/00; G09F 7/10; G09F 7/18</t>
  </si>
  <si>
    <t>G09F 7/00: Physics -&gt; Educating; Cryptography; Display; Advertising; Seals -&gt; Displaying; Advertising; Signs; Labels Or Name-Plates; Seals -&gt; Signs, name or number plates, letters, numerals, or symbols; Panels or boards; G09F 7/10: Physics -&gt; Educating; Cryptography; Display; Advertising; Seals -&gt; Displaying; Advertising; Signs; Labels Or Name-Plates; Seals -&gt; Signs, name or number plates, letters, numerals, or symbols; Panels or boards -&gt; Signs, plates, panels, or boards using readily-detachable elements bearing or forming symbols -&gt; the elements being secured or adapted to be secured by means of grooves, rails, or slits -&gt; and slidably mounted; G09F 7/18: Physics -&gt; Educating; Cryptography; Display; Advertising; Seals -&gt; Displaying; Advertising; Signs; Labels Or Name-Plates; Seals -&gt; Signs, name or number plates, letters, numerals, or symbols; Panels or boards -&gt; Means for attaching signs, plates, panels, or boards to a supporting structure</t>
  </si>
  <si>
    <t>CRISTAL TEXTIL INDUSTRIAL LTDA.</t>
  </si>
  <si>
    <t>4642701 - Comércio atacadista de artigos do vestuário e acessórios, exceto profissionais e de segurança; 4645101 - Comércio atacadista de instrumentos e materiais para uso médico, cirúrgico, hospitalar e de laboratórios; 4646002 - Comércio atacadista de produtos de higiene pessoal; 4664800 - Comércio atacadista de máquinas, aparelhos e equipamentos para uso odonto-médico-hospitalar; partes e peças; 4689302 - Comércio atacadista de fios e fibras beneficiados; 4781400 - Comércio varejista de artigos do vestuário e acessórios</t>
  </si>
  <si>
    <t>CASA ADELINO PRODUTOS ANACONDA LTDA</t>
  </si>
  <si>
    <t>A45D 40/20;A45D 40/26</t>
  </si>
  <si>
    <t>A45D 40/20: Human Necessities -&gt; Hand Or Travelling Articles -&gt; Hairdressing Or Shaving Equipment; Manicuring Or Other Cosmetic Treatment -&gt; Casings or accessories specially adapted for storing or handling solid or pasty toilet or cosmetic substances, e.g. shaving soap, lipstick or make-up -&gt; Pencil-like cosmetics; Simple holders for handling stick-shaped cosmetics or shaving soap while in use; A45D 40/26: Human Necessities -&gt; Hand Or Travelling Articles -&gt; Hairdressing Or Shaving Equipment; Manicuring Or Other Cosmetic Treatment -&gt; Casings or accessories specially adapted for storing or handling solid or pasty toilet or cosmetic substances, e.g. shaving soap, lipstick or make-up -&gt; Appliances specially adapted for applying pasty paint, e.g. using roller, using a ball</t>
  </si>
  <si>
    <t>METALCLEAN PRODUTOS QUIMICOS LTDA</t>
  </si>
  <si>
    <t>2099199 - Fabricação de outros produtos químicos não especificados anteriormente; 8299799 - Outras atividades de serviços prestados principalmente às empresas não especificadas anteriormente</t>
  </si>
  <si>
    <t>ITUPEVA</t>
  </si>
  <si>
    <t>G05D 9/12</t>
  </si>
  <si>
    <t>G05D 9/12: Physics -&gt; Controlling; Regulating -&gt; Systems For Controlling Or Regulating Non-Electric Variables -&gt; Level control, e.g. controlling quantity of material stored in vessel -&gt; characterised by the use of electric means</t>
  </si>
  <si>
    <t>SOCALOR INDUSTRIA E COMERCIO LTDA</t>
  </si>
  <si>
    <t>2825900 - Fabricação de máquinas e equipamentos para saneamento básico e ambiental, peças e acessórios; 3321000 - Instalação de máquinas e equipamentos industriais</t>
  </si>
  <si>
    <t>A61H 33/06; F16K 1/00; F22B 1/00; F24H 3/10</t>
  </si>
  <si>
    <t>A61H 33/06: Human Necessities -&gt; Medical Or Veterinary Science; Hygiene -&gt; Physical Therapy Apparatus, E.G. Devices For Locating Or Stimulating Reflex Points In The Body; Artificial Respiration; Massage; Bathing Devices For Special Therapeutic Or Hygienic Purposes Or Specific Parts Of The Body -&gt; Bathing devices for special therapeutic or hygienic purposes -&gt; Artificial hot-air or cold-air baths; Steam or gas baths or douches, e.g. sauna or Finnish baths; F16K 1/00: Mechanical Engineering; Lighting; Heating; Weapons; Blasting -&gt; Engineering Elements Or Units; General Measures For Producing And Maintaining Effective Functioning Of Machines Or Installations; Thermal Insulation In General -&gt; Valves; Taps; Cocks; Actuating-Floats; Devices For Venting Or Aerating -&gt; Lift valves, i.e. cut-off apparatus with closure members having at least a component of their opening and closing motion perpendicular to the closing faces; F22B 1/00: Mechanical Engineering; Lighting; Heating; Weapons; Blasting -&gt; Steam Generation -&gt; Methods Of Steam Generation; Steam Boilers -&gt; Methods of steam generation characterised by form of heating method; F24H 3/10: Mechanical Engineering; Lighting; Heating; Weapons; Blasting -&gt; Heating; Ranges; Ventilating -&gt; Fluid Heaters, E.G. Water Or Air Heaters, Having Heat-Generating Means, In General -&gt; Air heaters having heat generating means -&gt; with forced circulation -&gt; the air being kept separate from the heating medium, e.g. using forced circulation of air over radiators -&gt; by plates</t>
  </si>
  <si>
    <t>ORVALHO DO SOL INDUSTRIA E COMERCIO LTDA</t>
  </si>
  <si>
    <t>A01G 13/02;A01F 25/13; A47K 11/00; E04H 15/44</t>
  </si>
  <si>
    <t>A01F 25/13: Human Necessities -&gt; Agriculture; Forestry; Animal Husbandry; Hunting; Trapping; Fishing -&gt; Threshing; Baling Of Straw, Hay Or The Like; Stationary Apparatus Or Hand Tools For Forming Or Binding Straw, Hay Or The Like Into Bundles; Cutting Of Straw, Hay Or The Like; Storing Agricultural Or Horticultural Produce -&gt; Storing agricultural or horticultural produce; Hanging-up harvested fruit -&gt; Coverings; A01G 13/02: Human Necessities -&gt; Agriculture; Forestry; Animal Husbandry; Hunting; Trapping; Fishing -&gt; Horticulture; Cultivation Of Vegetables, Flowers, Rice, Fruit, Vines, Hops, Or Seaweed; Forestry; Watering -&gt; Protecting plants -&gt; Protective coverings for plants; Devices for laying-out coverings; A47K 11/00: Human Necessities -&gt; Furniture; Domestic Articles Or Appliances; Coffee Mills; Spice Mills; Suction Cleaners In General -&gt; Sanitary Equipment Not Otherwise Provided For; Toilet Accessories -&gt; Closets without flushing; Urinals without flushing; Chamber pots; Chairs with toilet conveniences or specially adapted for use with toilets; E04H 15/44: Fixed Constructions -&gt; Building -&gt; Buildings Or Like Structures For Particular Purposes; Swimming Or Splash Baths Or Pools; Masts; Fencing; Tents Or Canopies, In General -&gt; Tents or canopies, in general -&gt; Parts, components, construction details, accessories, interior equipment, specially adapted for tents, e.g. guy-line equipment, skirts, thresholds -&gt; Supporting means, e.g. frames -&gt; collapsible, e.g. breakdown type</t>
  </si>
  <si>
    <t>COMERCIAL CHARMZONE EIRELI</t>
  </si>
  <si>
    <t>7739099 - Aluguel de outras máquinas e equipamentos comerciais e industriais não especificados anteriormente, sem operador; 9521500 - Reparação e manutenção de equipamentos eletroeletrônicos de uso pessoal e doméstico</t>
  </si>
  <si>
    <t>A61L 9/03</t>
  </si>
  <si>
    <t>A61L 9/03: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Disinfection, sterilisation or deodorisation of air -&gt; using gaseous or vaporous substances, e.g. ozone -&gt; using substances evaporated in the air by heating or combustion -&gt; Apparatus therefor</t>
  </si>
  <si>
    <t>KOHATSU BRASIL INDUSTRIA E COMERCIO LTDA</t>
  </si>
  <si>
    <t>A63H 3/38</t>
  </si>
  <si>
    <t>A63H 3/38: Human Necessities -&gt; Sports; Games; Amusements -&gt; Toys, E.G. Tops, Dolls, Hoops, Building Blocks -&gt; Dolls -&gt; Details; Accessories -&gt; Dolls' eyes</t>
  </si>
  <si>
    <t>NCS INDUSTRIA E COMERCIO DE EQUIPAMENTOS PARA SAUDE LTDA</t>
  </si>
  <si>
    <t>2660400 - Fabricação de aparelhos eletromédicos e eletroterapêuticos e equipamentos de irradiação; 3319800 - Manutenção e reparação de equipamentos e produtos não especificados anteriormente; 4642701 - Comércio atacadista de artigos do vestuário e acessórios, exceto profissionais e de segurança; 4646001 - Comércio atacadista de cosméticos e produtos de perfumaria; 4646002 - Comércio atacadista de produtos de higiene pessoal; 4649402 - Comércio atacadista de aparelhos eletrônicos de uso pessoal e doméstico; 4649408 - Comércio atacadista de produtos de higiene, limpeza e conservação domiciliar; 4649499 - Comércio atacadista de outros equipamentos e artigos de uso pessoal e doméstico não especificados anteriormente; 4664800 - Comércio atacadista de máquinas, aparelhos e equipamentos para uso odonto-médico-hospitalar; partes e peças; 7120100 - Testes e análises técnicas</t>
  </si>
  <si>
    <t>E03B 7/07; G01F 15/00;G09F 3/03</t>
  </si>
  <si>
    <t>E03B 7/07: Fixed Constructions -&gt; Water Supply; Sewerage -&gt; Installations Or Methods For Obtaining, Collecting, Or Distributing Water -&gt; Water main or service pipe systems -&gt; Arrangement of devices, e.g. filters, flow controls, measuring devices, siphons, valves, in the pipe systems; G01F 15/00: Physics -&gt; Measuring; Testing -&gt; Measuring Volume, Volume Flow, Mass Flow, Or Liquid Level; Metering By Volume -&gt; Details of, or accessories for, apparatus of groups G01F0001000000-G01F0013000000 insofar as such details or appliances are not adapted to particular types of such apparatus; G09F 3/03: Physics -&gt; Educating; Cryptography; Display; Advertising; Seals -&gt; Displaying; Advertising; Signs; Labels Or Name-Plates; Seals -&gt; Labels, tag tickets, or similar identification or indication means; Seals; Postage or like stamps -&gt; Forms or constructions -&gt; of security seals</t>
  </si>
  <si>
    <t>NEW STAR INDUSTRIA E COMERCIO DE PRODUTOS PLASTICOS EIRELI</t>
  </si>
  <si>
    <t>SANTANA DE PARNAIBA</t>
  </si>
  <si>
    <t>A01G 25/02; B01D 25/02;B01D 25/127</t>
  </si>
  <si>
    <t>A01G 25/02: Human Necessities -&gt; Agriculture; Forestry; Animal Husbandry; Hunting; Trapping; Fishing -&gt; Horticulture; Cultivation Of Vegetables, Flowers, Rice, Fruit, Vines, Hops, Or Seaweed; Forestry; Watering -&gt; Watering gardens, fields, sports grounds, or the like -&gt; Watering arrangements located above the soil which make use of perforated pipe-lines or pipe-lines with dispensing fittings, e.g. for drip irrigation; B01D 25/02: Performing Operations; Transporting -&gt; Physical Or Chemical Processes Or Apparatus In General -&gt; Separation -&gt; Filters formed by clamping together several filtering elements or parts of such elements -&gt; in which the elements are pre-formed independent filtering units, e.g. modular systems; B01D 25/127: Performing Operations; Transporting -&gt; Physical Or Chemical Processes Or Apparatus In General -&gt; Separation -&gt; Filters formed by clamping together several filtering elements or parts of such elements -&gt; Filter presses, i.e. of the plate or plate and frame type -&gt; with one or more movable filter bands arranged to be clamped between the press plates or between a plate and a frame during filtration, e.g. zigzag endless filter bands</t>
  </si>
  <si>
    <t>TECNIDENT EQUIPAMENTOS ORTODONTICOS LTDA</t>
  </si>
  <si>
    <t>A61C 15/04; A61C 7/12;A61C 7/28; A61C 7/14; A61C 7/34; C04B 35/10;C04B 35/48</t>
  </si>
  <si>
    <t>A61C 15/04: Human Necessities -&gt; Medical Or Veterinary Science; Hygiene -&gt; Dentistry; Apparatus Or Methods For Oral Or Dental Hygiene -&gt; Devices for cleaning between the teeth -&gt; Dental floss; Floss holders; A61C 7/12: Human Necessities -&gt; Medical Or Veterinary Science; Hygiene -&gt; Dentistry; Apparatus Or Methods For Oral Or Dental Hygiene -&gt; Orthodontics, i.e. obtaining or maintaining the desired position of teeth, e.g. by straightening, evening, regulating, separating, or by correcting malocclusions -&gt; Brackets; Arch wires; Combinations thereof; Accessories therefor; A61C 7/14: Human Necessities -&gt; Medical Or Veterinary Science; Hygiene -&gt; Dentistry; Apparatus Or Methods For Oral Or Dental Hygiene -&gt; Orthodontics, i.e. obtaining or maintaining the desired position of teeth, e.g. by straightening, evening, regulating, separating, or by correcting malocclusions -&gt; Brackets; Arch wires; Combinations thereof; Accessories therefor -&gt; Brackets; Fixing brackets to teeth; A61C 7/28: Human Necessities -&gt; Medical Or Veterinary Science; Hygiene -&gt; Dentistry; Apparatus Or Methods For Oral Or Dental Hygiene -&gt; Orthodontics, i.e. obtaining or maintaining the desired position of teeth, e.g. by straightening, evening, regulating, separating, or by correcting malocclusions -&gt; Brackets; Arch wires; Combinations thereof; Accessories therefor -&gt; Securing arch wire to bracket; A61C 7/34: Human Necessities -&gt; Medical Or Veterinary Science; Hygiene -&gt; Dentistry; Apparatus Or Methods For Oral Or Dental Hygiene -&gt; Orthodontics, i.e. obtaining or maintaining the desired position of teeth, e.g. by straightening, evening, regulating, separating, or by correcting malocclusions -&gt; Brackets; Arch wires; Combinations thereof; Accessories therefor -&gt; Securing arch wire to bracket -&gt; using lock pins; C04B 35/10: Chemistry; Metallurgy -&gt; Cements; Concrete; Artificial Stone; Ceramics; Refractories -&gt; Lime; Magnesia; Slag; Cements; Compositions Thereof, E.G. Mortars, Concrete Or Like Building Materials; Artificial Stone; Ceramics; Refractories; Treatment Of Natural Stone -&gt; Shaped ceramic products characterised by their composition; Ceramic compositions; Processing powders of inorganic compounds preparatory to the manufacturing of ceramic products -&gt; based on oxides -&gt; based on aluminium oxide; C04B 35/48: Chemistry; Metallurgy -&gt; Cements; Concrete; Artificial Stone; Ceramics; Refractories -&gt; Lime; Magnesia; Slag; Cements; Compositions Thereof, E.G. Mortars, Concrete Or Like Building Materials; Artificial Stone; Ceramics; Refractories; Treatment Of Natural Stone -&gt; Shaped ceramic products characterised by their composition; Ceramic compositions; Processing powders of inorganic compounds preparatory to the manufacturing of ceramic products -&gt; based on oxides -&gt; based on zirconium or hafnium oxides or zirconates or hafnates</t>
  </si>
  <si>
    <t>FACTORY INSTRUMENTAL CIRURGICO INDUSTRIA E COMERCIO LTDA</t>
  </si>
  <si>
    <t>2660400 - Fabricação de aparelhos eletromédicos e eletroterapêuticos e equipamentos de irradiação; 3319800 - Manutenção e reparação de equipamentos e produtos não especificados anteriormente; 4645101 - Comércio atacadista de instrumentos e materiais para uso médico, cirúrgico, hospitalar e de laboratórios; 4664800 - Comércio atacadista de máquinas, aparelhos e equipamentos para uso odonto-médico-hospitalar; partes e peças</t>
  </si>
  <si>
    <t>GERALDO JOSE NUNES</t>
  </si>
  <si>
    <t>4646001 - Comércio atacadista de cosméticos e produtos de perfumaria; 4772500 - Comércio varejista de cosméticos, produtos de perfumaria e de higiene pessoal; 8292000 - Envasamento e empacotamento sob contrato</t>
  </si>
  <si>
    <t>SAO ROQUE</t>
  </si>
  <si>
    <t>A01N 37/46; A01N 37/46;A01P 7/04</t>
  </si>
  <si>
    <t>A01N 37/46: Human Necessities -&gt; Agriculture; Forestry; Animal Husbandry; Hunting; Trapping; Fishing -&gt; Preservation Of Bodies Of Humans Or Animals Or Plants Or Parts Thereof; Biocides, E.G. As Disinfectants, As Pesticides Or As Herbicides; Pest Repellants Or Attractants; Plant Growth Regulators -&gt; Biocides, pest repellants or attractants, or plant growth regulators containing organic compounds containing a carbon atom having three bonds to hetero atoms with at the most two bonds to halogen, e.g. carboxylic acids -&gt; containing at least one carboxylic group or a thio-analogue, or a derivative thereof, and a nitrogen atom attached to the same carbon skeleton by a single or double bond, this nitrogen atom not being a member of a derivative or of a thio-analogue of a carboxylic group, e.g. amino-carboxylic acids -&gt; N-acyl derivatives; A01P 7/04: Human Necessities -&gt; Agriculture; Forestry; Animal Husbandry; Hunting; Trapping; Fishing -&gt; Biocidal, Pest Repellant, Pest Attractant Or Plant Growth Regulatory Activity Of Chemical Compounds Or Preparations -&gt; Arthropodicides -&gt; Insecticides</t>
  </si>
  <si>
    <t>JON INDUSTRIA E COMERCIO DE PRODUTOS ODONTOLOGICOS LTDA</t>
  </si>
  <si>
    <t>A61B 1/24;A61B 6/14;A61C 19/00; A61C 13/12; A61C 17/00;B25G 1/00; A61C 17/10; A61C 19/00; A61C 19/04; A61C 3/00; A61C 3/08; A61C 5/00; A61C 5/90; A61C 7/00; A61M 3/00; A61M 5/24;A61C 19/08; B25B 7/00; G03B 42/02</t>
  </si>
  <si>
    <t>A61B 1/24: Human Necessities -&gt; Medical Or Veterinary Science; Hygiene -&gt; Diagnosis; Surgery; Identification -&gt; Instruments for performing medical examinations of the interior of cavities or tubes of the body by visual or photographical inspection, e.g. endoscopes; Illuminating arrangements therefor -&gt; for the mouth, i.e. stomatoscopes, e.g. with tongue depressors; Instruments for opening or keeping open the mouth; A61B 6/14: Human Necessities -&gt; Medical Or Veterinary Science; Hygiene -&gt; Diagnosis; Surgery; Identification -&gt; Apparatus for radiation diagnosis, e.g. combined with radiation therapy equipment -&gt; Applications or adaptations for dentistry; A61C 13/12: Human Necessities -&gt; Medical Or Veterinary Science; Hygiene -&gt; Dentistry; Apparatus Or Methods For Oral Or Dental Hygiene -&gt; Dental prostheses; Making same -&gt; Tools for fastening artificial teeth; Holders, clamps, or stands for artificial teeth; A61C 17/00: Human Necessities -&gt; Medical Or Veterinary Science; Hygiene -&gt; Dentistry; Apparatus Or Methods For Oral Or Dental Hygiene -&gt; Devices for cleaning, polishing, rinsing or drying teeth, teeth cavities or prostheses; Saliva removers; Dental appliances for receiving spittle; A61C 17/10: Human Necessities -&gt; Medical Or Veterinary Science; Hygiene -&gt; Dentistry; Apparatus Or Methods For Oral Or Dental Hygiene -&gt; Devices for cleaning, polishing, rinsing or drying teeth, teeth cavities or prostheses; Saliva removers; Dental appliances for receiving spittle -&gt; Saliva removers; Accessories therefor -&gt; with mouth props, tongue guards, tongue depressors or cheek spreaders; A61C 19/00: Human Necessities -&gt; Medical Or Veterinary Science; Hygiene -&gt; Dentistry; Apparatus Or Methods For Oral Or Dental Hygiene -&gt; Dental auxiliary appliances; A61C 19/04: Human Necessities -&gt; Medical Or Veterinary Science; Hygiene -&gt; Dentistry; Apparatus Or Methods For Oral Or Dental Hygiene -&gt; Dental auxiliary appliances -&gt; Measuring instruments specially adapted for dentistry; A61C 19/08: Human Necessities -&gt; Medical Or Veterinary Science; Hygiene -&gt; Dentistry; Apparatus Or Methods For Oral Or Dental Hygiene -&gt; Dental auxiliary appliances -&gt; Implements for therapeutic treatment -&gt; combined with anaesthetising implements; A61C 3/00: Human Necessities -&gt; Medical Or Veterinary Science; Hygiene -&gt; Dentistry; Apparatus Or Methods For Oral Or Dental Hygiene -&gt; Dental tools or instruments; A61C 3/08: Human Necessities -&gt; Medical Or Veterinary Science; Hygiene -&gt; Dentistry; Apparatus Or Methods For Oral Or Dental Hygiene -&gt; Dental tools or instruments -&gt; Tooth pluggers or hammers; A61C 5/00: Human Necessities -&gt; Medical Or Veterinary Science; Hygiene -&gt; Dentistry; Apparatus Or Methods For Oral Or Dental Hygiene -&gt; Filling or capping teeth; A61C 5/90; A61C 7/00: Human Necessities -&gt; Medical Or Veterinary Science; Hygiene -&gt; Dentistry; Apparatus Or Methods For Oral Or Dental Hygiene -&gt; Orthodontics, i.e. obtaining or maintaining the desired position of teeth, e.g. by straightening, evening, regulating, separating, or by correcting malocclusions; A61M 3/00: Human Necessities -&gt; Medical Or Veterinary Science; Hygiene -&gt; Devices For Introducing Media Into, Or Onto, The Body; Devices For Transducing Body Media Or For Taking Media From The Body; Devices For Producing Or Ending Sleep Or Stupor -&gt; Medical syringes, e.g. enemata; Irrigators; A61M 5/24: Human Necessities -&gt; Medical Or Veterinary Science; Hygiene -&gt; Devices For Introducing Media Into, Or Onto, The Body; Devices For Transducing Body Media Or For Taking Media From The Body; Devices For Producing Or Ending Sleep Or Stupor -&gt; Devices for bringing media into the body in a subcutaneous, intra-vascular or intramuscular way; Accessories therefor, e.g. filling or cleaning devices, arm rests -&gt; Syringes -&gt; Ampoule syringes, i.e. syringes with needle for use in combination with replaceable ampoules or cartridges, e.g. automatic; B25B 7/00: Performing Operations; Transporting -&gt; Hand Tools; Portable Power-Driven Tools; Handles For Hand Implements; Workshop Equipment; Manipulators -&gt; Tools Or Bench Devices Not Otherwise Provided For, For Fastening, Connecting, Disengaging, Or Holding -&gt; Pliers; Other hand-held gripping tools with jaws on pivoted limbs; Details applicable generally to pivoted-limb hand tools; B25G 1/00: Performing Operations; Transporting -&gt; Hand Tools; Portable Power-Driven Tools; Handles For Hand Implements; Workshop Equipment; Manipulators -&gt; Handles For Hand Implements -&gt; Handle constructions; G03B 42/02: Physics -&gt; Photography; Cinematography; Analogous Techniques Using Waves Other Than Optical Waves; Electrography; Holography -&gt; Apparatus Or Arrangements For Taking Photographs Or For Projecting Or Viewing Them; Apparatus Or Arrangements Employing Analogous Techniques Using Waves Other Than Optical Waves; Accessories Therefor -&gt; Obtaining records using waves other than optical waves; Visualisation of such records by using optical means -&gt; using X-rays</t>
  </si>
  <si>
    <t>NBJ SYSTEMS INDUSTRIA E COMERCIO DE EQUIPAMENTOS PARA TRATAMENTO DE AGUA LTDA</t>
  </si>
  <si>
    <t>2825900 - Fabricação de máquinas e equipamentos para saneamento básico e ambiental, peças e acessórios</t>
  </si>
  <si>
    <t>2829199 - Fabricação de outras máquinas e equipamentos de uso geral não especificados anteriormente, peças e acessórios; 3250701 - Fabricação de instrumentos não eletrônicos e utensílios para uso médico, cirúrgico, odontológico e de laboratório; 3314710 - Manutenção e reparação de máquinas e equipamentos para uso geral não especificados anteriormente; 3321000 - Instalação de máquinas e equipamentos industriais; 4669999 - Comércio atacadista de outras máquinas e equipamentos não especificados anteriormente; partes e peças; 7739099 - Aluguel de outras máquinas e equipamentos comerciais e industriais não especificados anteriormente, sem operador</t>
  </si>
  <si>
    <t>TABOAO DA SERRA</t>
  </si>
  <si>
    <t>A61M 1/14</t>
  </si>
  <si>
    <t>A61M 1/14: Human Necessities -&gt; Medical Or Veterinary Science; Hygiene -&gt; Devices For Introducing Media Into, Or Onto, The Body; Devices For Transducing Body Media Or For Taking Media From The Body; Devices For Producing Or Ending Sleep Or Stupor -&gt; Suction or pumping devices for medical purposes; Devices for carrying-off, for treatment of, or for carrying-over, body-liquids; Drainage systems -&gt; Dialysis systems; Artificial kidneys; Blood oxygenators</t>
  </si>
  <si>
    <t>ESRA ENGENHARIA SERVICOS E REPRESENTACAO AERONAUTICA LT</t>
  </si>
  <si>
    <t>4663000 - Comércio atacadista de máquinas e equipamentos para uso industrial; partes e peças</t>
  </si>
  <si>
    <t>3292202 - Fabricação de equipamentos e acessórios para segurança pessoal e profissional; 3314713 - Manutenção e reparação de máquinas-ferramenta; 4614100 - Representantes comerciais e agentes do comércio de máquinas, equipamentos, embarcações e aeronaves; 4642702 - Comércio atacadista de roupas e acessórios para uso profissional e de segurança do trabalho; 4752100 - Comércio varejista especializado de equipamentos de telefonia e comunicação; 5250801 - Comissaria de despachos; 5250803 - Agenciamento de cargas, exceto para o transporte marítimo; 7112000 - Serviços de engenharia; 7311400 - Agências de publicidade; 9512600 - Reparação e manutenção de equipamentos de comunicação</t>
  </si>
  <si>
    <t>A41D 13/02; A42B 3/04; A42B 3/30</t>
  </si>
  <si>
    <t>A41D 13/02: Human Necessities -&gt; Wearing Apparel -&gt; Outerwear; Protective Garments; Accessories -&gt; Professional, industrial or sporting protective garments, e.g. garments affording protection against blows or punches, surgeons' gowns -&gt; Overalls; A42B 3/04: Human Necessities -&gt; Headwear -&gt; Hats; Head Coverings -&gt; Helmets; Helmet covers -&gt; Parts, details or accessories of helmets; A42B 3/30: Human Necessities -&gt; Headwear -&gt; Hats; Head Coverings -&gt; Helmets; Helmet covers -&gt; Parts, details or accessories of helmets -&gt; Mounting radio sets or communication systems</t>
  </si>
  <si>
    <t>PAST CONSULTORIA E SERVICOS ESPECIALIZADAS LTDA.</t>
  </si>
  <si>
    <t>6463800 - Outras sociedades de participação, exceto holdings</t>
  </si>
  <si>
    <t>A61B 17/58; A61F 2/08;A61F 2/38;A61B 17/56</t>
  </si>
  <si>
    <t>A61B 17/56: Human Necessities -&gt; Medical Or Veterinary Science; Hygiene -&gt; Diagnosis; Surgery; Identification -&gt; Surgical instruments, devices or methods, e.g. tourniquets -&gt; Surgical instruments or methods for treatment of bones or joints; Devices specially adapted therefor; A61B 17/58: Human Necessities -&gt; Medical Or Veterinary Science; Hygiene -&gt; Diagnosis; Surgery; Identification -&gt; Surgical instruments, devices or methods, e.g. tourniquets -&gt; Surgical instruments or methods for treatment of bones or joints; Devices specially adapted therefor -&gt; for osteosynthesis, e.g. bone plates, screws or the like; A61F 2/08: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Filters implantable into blood vessels; Prostheses, i.e. artificial substitutes or replacements for parts of the body; Appliances for connecting them with the body; Devices providing patency to, or preventing collapsing of, tubular structures of the body, e.g. stents -&gt; Prostheses implantable into the body -&gt; Muscles; Tendons; Ligaments; A61F 2/38: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Filters implantable into blood vessels; Prostheses, i.e. artificial substitutes or replacements for parts of the body; Appliances for connecting them with the body; Devices providing patency to, or preventing collapsing of, tubular structures of the body, e.g. stents -&gt; Prostheses implantable into the body -&gt; Joints -&gt; for elbows or knees</t>
  </si>
  <si>
    <t>STERILIFER INDUSTRIA E COMERCIO LTDA</t>
  </si>
  <si>
    <t>2869100 - Fabricação de máquinas e equipamentos para uso industrial específico não especificados anteriormente, peças e acessórios; 3102100 - Fabricação de móveis com predominância de metal; 3250702 - Fabricação de mobiliário para uso médico, cirúrgico, odontológico e de laboratório; 3321000 - Instalação de máquinas e equipamentos industriais</t>
  </si>
  <si>
    <t>F24D 15/00;H05B 6/00;A61F 7/00</t>
  </si>
  <si>
    <t>A61F 7/00: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Heating or cooling appliances for medical or therapeutic treatment of the human body; F24D 15/00: Mechanical Engineering; Lighting; Heating; Weapons; Blasting -&gt; Heating; Ranges; Ventilating -&gt; Domestic- Or Space-Heating Systems, E.G. Central Heating Systems; Domestic Hot-Water Supply Systems; Elements Or Components Therefor -&gt; Other domestic- or space-heating systems; H05B 6/00: Electricity -&gt; Electric Techniques Not Otherwise Provided For -&gt; Electric Heating; Electric Lighting Not Otherwise Provided For -&gt; Heating by electric, magnetic, or electromagnetic fields</t>
  </si>
  <si>
    <t>FORMALIX PRODUTOS QUIMICO LTDA</t>
  </si>
  <si>
    <t>2029100 - Fabricação de produtos químicos orgânicos não especificados anteriormente; 2062200 - Fabricação de produtos de limpeza e polimento; 2063100 - Fabricação de cosméticos, produtos de perfumaria e de higiene pessoal; 2099199 - Fabricação de outros produtos químicos não especificados anteriormente; 2122000 - Fabricação de medicamentos para uso veterinário</t>
  </si>
  <si>
    <t>2029100 - Fabricação de produtos químicos orgânicos não especificados anteriormente; 2063100 - Fabricação de cosméticos, produtos de perfumaria e de higiene pessoal; 2122000 - Fabricação de medicamentos para uso veterinário</t>
  </si>
  <si>
    <t>TUPA</t>
  </si>
  <si>
    <t>A01M 9/00;A01M 99/00; A01N 37/10; A61L 101/36;A61L 101/02;A61L 2/23;A61L 9/14; C05D 9/00</t>
  </si>
  <si>
    <t>A01M 9/00: Human Necessities -&gt; Agriculture; Forestry; Animal Husbandry; Hunting; Trapping; Fishing -&gt; Catching, Trapping Or Scaring Of Animals; Apparatus For The Destruction Of Noxious Animals Or Noxious Plants -&gt; Special adaptations or arrangements of powder-spraying apparatus for purposes covered by this subclass; A01M 99/00: Human Necessities -&gt; Agriculture; Forestry; Animal Husbandry; Hunting; Trapping; Fishing -&gt; Catching, Trapping Or Scaring Of Animals; Apparatus For The Destruction Of Noxious Animals Or Noxious Plants -&gt; Subject matter not provided for in other groups of this subclass; A01N 37/10: Human Necessities -&gt; Agriculture; Forestry; Animal Husbandry; Hunting; Trapping; Fishing -&gt; Preservation Of Bodies Of Humans Or Animals Or Plants Or Parts Thereof; Biocides, E.G. As Disinfectants, As Pesticides Or As Herbicides; Pest Repellants Or Attractants; Plant Growth Regulators -&gt; Biocides, pest repellants or attractants, or plant growth regulators containing organic compounds containing a carbon atom having three bonds to hetero atoms with at the most two bonds to halogen, e.g. carboxylic acids -&gt; Aromatic or araliphatic carboxylic acids, or thio-analogues thereof; Derivatives thereof; A61L 101/02: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Chemical composition of materials used in disinfecting, sterilising or deodorising -&gt; Inorganic materials; A61L 101/36: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Chemical composition of materials used in disinfecting, sterilising or deodorising -&gt; Organic compounds -&gt; Carboxylic acids or derivatives thereof; A61L 2/23: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Methods or apparatus for disinfecting or sterilising materials or objects other than foodstuffs or contact lenses; Accessories therefor -&gt; using chemical substances -&gt; Solid substances, e.g. granules, powders, blocks, tablets; A61L 9/14: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Disinfection, sterilisation or deodorisation of air -&gt; using sprayed or atomised substances; C05D 9/00: Chemistry; Metallurgy -&gt; Fertilisers; Manufacture Thereof -&gt; Inorganic Fertilisers Not Covered By Subclasses C05b, C05c; Fertilisers Producing Carbon Dioxide -&gt; Other inorganic fertilisers</t>
  </si>
  <si>
    <t>DENT-FLEX INDUSTRIA E COMERCIO LTDA</t>
  </si>
  <si>
    <t>3250705 - Fabricação de materiais para medicina e odontologia; 3319800 - Manutenção e reparação de equipamentos e produtos não especificados anteriormente</t>
  </si>
  <si>
    <t>H02P 23/24;H02P 4/00;A61C 5/42</t>
  </si>
  <si>
    <t>A61C 5/42; H02P 23/24; H02P 4/00: Electricity -&gt; Generation, Conversion, Or Distribution Of Electric Power -&gt; Control Or Regulation Of Electric Motors, Electric Generators Or Dynamo-Electric Converters; Controlling Transformers, Reactors Or Choke Coils -&gt; Arrangements specially adapted for regulating or controlling the speed or torque of electric motors that can be connected to two or more different voltage or current supplies</t>
  </si>
  <si>
    <t>EXPANSAO INDUSTRIA E COMERCIO DE PROD ORTOP E TERAP LTD</t>
  </si>
  <si>
    <t>3250703 - Fabricação de aparelhos e utensílios para correção de defeitos físicos e aparelhos ortopédicos em geral sob encomenda; 3250704 - Fabricação de aparelhos e utensílios para correção de defeitos físicos e aparelhos ortopédicos em geral, exceto sob encomenda; 4685100 - Comércio atacadista de produtos siderúrgicos e metalúrgicos, exceto para construção; 9529199 - Reparação e manutenção de outros objetos e equipamentos pessoais e domésticos não especificados anteriormente</t>
  </si>
  <si>
    <t>A61F 5/10</t>
  </si>
  <si>
    <t>A61F 5/10: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Orthopaedic methods or devices for non-surgical treatment of bones or joints; Nursing devices -&gt; Orthopaedic devices, e.g. long-term immobilising or pressure directing devices for treating broken or deformed bones such as splints, casts or braces -&gt; Devices for correcting deformities of the fingers</t>
  </si>
  <si>
    <t>EXPANSAO CIENTIFICA LTDA</t>
  </si>
  <si>
    <t>2063100 - Fabricação de cosméticos, produtos de perfumaria e de higiene pessoal; 2110600 - Fabricação de produtos farmoquímicos; 2121102 - Fabricação de medicamentos homeopáticos para uso humano; 2121103 - Fabricação de medicamentos fitoterápicos para uso humano; 2122000 - Fabricação de medicamentos para uso veterinário; 2229301 - Fabricação de artefatos de material plástico para uso pessoal e doméstico</t>
  </si>
  <si>
    <t>2063100 - Fabricação de cosméticos, produtos de perfumaria e de higiene pessoal; 2110600 - Fabricação de produtos farmoquímicos; 2121102 - Fabricação de medicamentos homeopáticos para uso humano; 2121103 - Fabricação de medicamentos fitoterápicos para uso humano; 2122000 - Fabricação de medicamentos para uso veterinário</t>
  </si>
  <si>
    <t>A23F 5/40</t>
  </si>
  <si>
    <t>A23F 5/40: Human Necessities -&gt; Foods Or Foodstuffs; Their Treatment, Not Covered By Other Classes -&gt; Coffee; Tea; Their Substitutes; Manufacture, Preparation, Or Infusion Thereof -&gt; Coffee; Coffee substitutes; Preparations thereof -&gt; Extraction of coffee; Coffee extracts; Making instant coffee -&gt; Further treatment of dried coffee extract; Preparations produced thereby, e.g. instant coffee -&gt; using organic additives, e.g. milk, sugar</t>
  </si>
  <si>
    <t>MORGEL INDUSTRIA DE PLASTICOS LTDA</t>
  </si>
  <si>
    <t>B60R 1/00</t>
  </si>
  <si>
    <t>B60R 1/00: Performing Operations; Transporting -&gt; Vehicles In General -&gt; Vehicles, Vehicle Fittings, Or Vehicle Parts, Not Otherwise Provided For -&gt; Optical viewing arrangements</t>
  </si>
  <si>
    <t>ELETRO PLASTICOS CARAMURU LTDA</t>
  </si>
  <si>
    <t>2221800 - Fabricação de laminados planos e tubulares de material plástico; 2222600 - Fabricação de embalagens de material plástico; 2223400 - Fabricação de tubos e acessórios de material plástico para uso na construção; 2229301 - Fabricação de artefatos de material plástico para uso pessoal e doméstico; 2229303 - Fabricação de artefatos de material plástico para uso na construção, exceto tubos e acessórios; 3292202 - Fabricação de equipamentos e acessórios para segurança pessoal e profissional; 3299003 - Fabricação de letras, letreiros e placas de qualquer material, exceto luminosos</t>
  </si>
  <si>
    <t>A47J 43/28;A47J 43/00; F23L 5/02; F24F 13/00</t>
  </si>
  <si>
    <t>A47J 43/00: Human Necessities -&gt; Furniture; Domestic Articles Or Appliances; Coffee Mills; Spice Mills; Suction Cleaners In General -&gt; Kitchen Equipment; Coffee Mills; Spice Mills; Apparatus For Making Beverages -&gt; Implements for preparing or holding food, not provided for in other groups of this subclass; A47J 43/28: Human Necessities -&gt; Furniture; Domestic Articles Or Appliances; Coffee Mills; Spice Mills; Suction Cleaners In General -&gt; Kitchen Equipment; Coffee Mills; Spice Mills; Apparatus For Making Beverages -&gt; Implements for preparing or holding food, not provided for in other groups of this subclass -&gt; Other culinary hand implements, e.g. spatulas, pincers, forks or like food holders, ladles, skimming ladles, cooking spoons; Spoon-holders attached to cooking pots; F23L 5/02: Mechanical Engineering; Lighting; Heating; Weapons; Blasting -&gt; Combustion Apparatus; Combustion Processes -&gt; Supplying Air Or Non-Combustible Liquids Or Gases To Combustion Apparatus In General; Valves Or Dampers Specially Adapted For Controlling Air Supply Or Draught In Combustion Apparatus; Inducing Draught In Combustion Apparatus; Tops For Chimneys Or Ventilating Shafts; Terminals For Flues -&gt; Blast-producing apparatus before the fire -&gt; Arrangements of fans or blowers; F24F 13/00: Mechanical Engineering; Lighting; Heating; Weapons; Blasting -&gt; Heating; Ranges; Ventilating -&gt; Air-Conditioning; Air-Humidification; Ventilation; Use Of Air Currents For Screening -&gt; Details common to, or for air-conditioning, air-humidification, ventilation or use of air currents for screening</t>
  </si>
  <si>
    <t>AUDIOPHOTO INDUSTRIA E COMERCIO LTDA</t>
  </si>
  <si>
    <t>B42D 1/08</t>
  </si>
  <si>
    <t>B42D 1/08: Performing Operations; Transporting -&gt; Bookbinding; Albums; Files; Special Printed Matter -&gt; Books; Book Covers; Loose Leaves; Printed Matter Characterised By Identification Or Security Features; Printed Matter Of Special Format Or Style Not Otherwise Provided For; Devices For Use Therewith And Not Otherwise Provided For; Movable-Strip Writing Or Reading Apparatus -&gt; Books or other bound products -&gt; Albums</t>
  </si>
  <si>
    <t>EXPANSOR EQUIPAMENTOS ORTODONTICOS LTDA</t>
  </si>
  <si>
    <t>A61C 7/14;A61C 7/12</t>
  </si>
  <si>
    <t>A61C 7/12: Human Necessities -&gt; Medical Or Veterinary Science; Hygiene -&gt; Dentistry; Apparatus Or Methods For Oral Or Dental Hygiene -&gt; Orthodontics, i.e. obtaining or maintaining the desired position of teeth, e.g. by straightening, evening, regulating, separating, or by correcting malocclusions -&gt; Brackets; Arch wires; Combinations thereof; Accessories therefor; A61C 7/14: Human Necessities -&gt; Medical Or Veterinary Science; Hygiene -&gt; Dentistry; Apparatus Or Methods For Oral Or Dental Hygiene -&gt; Orthodontics, i.e. obtaining or maintaining the desired position of teeth, e.g. by straightening, evening, regulating, separating, or by correcting malocclusions -&gt; Brackets; Arch wires; Combinations thereof; Accessories therefor -&gt; Brackets; Fixing brackets to teeth</t>
  </si>
  <si>
    <t>GIGANTE RECEM NASCIDO LTDA.</t>
  </si>
  <si>
    <t>3102100 - Fabricação de móveis com predominância de metal; 3250701 - Fabricação de instrumentos não eletrônicos e utensílios para uso médico, cirúrgico, odontológico e de laboratório; 3250702 - Fabricação de mobiliário para uso médico, cirúrgico, odontológico e de laboratório; 3312103 - Manutenção e reparação de aparelhos eletromédicos e eletroterapêuticos e equipamentos de irradiação; 3321000 - Instalação de máquinas e equipamentos industriais; 4663000 - Comércio atacadista de máquinas e equipamentos para uso industrial; partes e peças; 7739002 - Aluguel de equipamentos científicos, médicos e hospitalares, sem operador; 7739099 - Aluguel de outras máquinas e equipamentos comerciais e industriais não especificados anteriormente, sem operador</t>
  </si>
  <si>
    <t>A61N 5/00</t>
  </si>
  <si>
    <t>A61N 5/00: Human Necessities -&gt; Medical Or Veterinary Science; Hygiene -&gt; Electrotherapy; Magnetotherapy; Radiation Therapy; Ultrasound Therapy -&gt; Radiation therapy</t>
  </si>
  <si>
    <t>FAPER PLASTICOS INDUSTRIA E COMERCIO LTDA</t>
  </si>
  <si>
    <t>B63C 9/08; H01Q 15/18</t>
  </si>
  <si>
    <t>B63C 9/08: Performing Operations; Transporting -&gt; Ships Or Other Waterborne Vessels; Related Equipment -&gt; Launching, Hauling-Out, Or Dry-Docking Of Vessels; Life-Saving In Water; Equipment For Dwelling Or Working Under Water; Means For Salvaging Or Searching For Underwater Objects -&gt; Life-saving in water -&gt; Life-buoys, e.g. rings; Life-belts, jackets, suits, or the like; H01Q 15/18: Electricity -&gt; Basic Electric Elements -&gt; Aerials -&gt; Devices for reflection, refraction, diffraction, or polarisation of waves radiated from an aerial, e.g. quasi-optical devices -&gt; Reflecting surfaces; Equivalent structures -&gt; comprising plurality of mutually inclined plane surfaces, e.g. corner reflector</t>
  </si>
  <si>
    <t>ERLI MAQUINAS PARA LABORATORIOS FARMACEUTICOS LTDA</t>
  </si>
  <si>
    <t>3321000 - Instalação de máquinas e equipamentos industriais</t>
  </si>
  <si>
    <t>A61J 3/07; B30B 11/00;A61J 3/10; B67B 3/20</t>
  </si>
  <si>
    <t>A61J 3/07: Human Necessities -&gt; Medical Or Veterinary Science; Hygiene -&gt; Containers Specially Adapted For Medical Or Pharmaceutical Purposes; Devices Or Methods Specially Adapted For Bringing Pharmaceutical Products Into Particular Physical Or Administering Forms; Devices For Administering Food Or Medicines Orally; Baby Comforters; Devices For Receiving Spittle -&gt; Devices or methods specially adapted for bringing pharmaceutical products into particular physical or administering forms -&gt; into the form of capsules or similar small containers for oral use; A61J 3/10: Human Necessities -&gt; Medical Or Veterinary Science; Hygiene -&gt; Containers Specially Adapted For Medical Or Pharmaceutical Purposes; Devices Or Methods Specially Adapted For Bringing Pharmaceutical Products Into Particular Physical Or Administering Forms; Devices For Administering Food Or Medicines Orally; Baby Comforters; Devices For Receiving Spittle -&gt; Devices or methods specially adapted for bringing pharmaceutical products into particular physical or administering forms -&gt; into the form of compressed tablets; B30B 11/00: Performing Operations; Transporting -&gt; Presses -&gt; Presses In General; Presses Not Otherwise Provided For -&gt; Presses specially adapted for forming shaped articles from material in particulate or plastic state, e.g. briquetting presses, tabletting presses; B67B 3/20: Performing Operations; Transporting -&gt; Opening Or Closing Bottles, Jars Or Similar Containers; Liquid Handling -&gt; Applying Closure Members To Bottles, Jars, Or Similar Containers; Opening Closed Containers -&gt; Closing bottles, jars, or similar containers by applying caps -&gt; by applying and rotating preformed threaded caps</t>
  </si>
  <si>
    <t>PROMOCIONAL INDUSTRIA E COMERCIO DISPLAYS LTDA</t>
  </si>
  <si>
    <t>B65D 81/38;B65D 25/52</t>
  </si>
  <si>
    <t>B65D 25/52: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Details of other kinds or types of rigid or semi-rigid containers -&gt; Devices for discharging contents -&gt; Devices for discharging successive articles or portions of contents; B65D 81/38: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Containers, packaging elements, or packages, for contents presenting particular transport or storage problems, or adapted to be used for non-packaging purposes after removal of contents -&gt; with thermal insulation</t>
  </si>
  <si>
    <t>STUDIO D ESSENCES COMERCIO, FABRICACAO, IMPORTACAO, EXPORTACAO DE COSMETICOS LTDA.</t>
  </si>
  <si>
    <t>A61L 9/013;A61L 101/56;C11B 9/00;C11D 1/66;C11D 3/43;C11D 3/50</t>
  </si>
  <si>
    <t>A61L 101/56: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Chemical composition of materials used in disinfecting, sterilising or deodorising -&gt; Plant extracts or vegetable products of undetermined chemical constitution, e.g. plant fibre; A61L 9/013: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Disinfection, sterilisation or deodorisation of air -&gt; Deodorant compositions -&gt; containing animal or plant extracts, or vegetable material; C11B 9/00: Chemistry; Metallurgy -&gt; Animal Or Vegetable Oils, Fats, Fatty Substances Or Waxes; Fatty Acids Therefrom; Detergents; Candles -&gt; Producing, E.G. By Pressing Raw Materials Or By Extraction From Waste Materials, Refining Or Preserving Fats, Fatty Substances, E.G. Lanolin, Fatty Oils Or Waxes; Essential Oils; Perfumes -&gt; Essential oils; Perfumes; C11D 1/66: Chemistry; Metallurgy -&gt; Animal Or Vegetable Oils, Fats, Fatty Substances Or Waxes; Fatty Acids Therefrom; Detergents; Candles -&gt; Detergent Compositions; Use Of Single Substances As Detergents; Soap Or Soap-Making; Resin Soaps; Recovery Of Glycerol -&gt; Detergent compositions based essentially on surface-active compounds; Use of these compounds as a detergent -&gt; Non-ionic compounds; C11D 3/43: Chemistry; Metallurgy -&gt; Animal Or Vegetable Oils, Fats, Fatty Substances Or Waxes; Fatty Acids Therefrom; Detergents; Candles -&gt; Detergent Compositions; Use Of Single Substances As Detergents; Soap Or Soap-Making; Resin Soaps; Recovery Of Glycerol -&gt; Other compounding ingredients of detergent compositions covered in group C11D0001000000 -&gt; Solvents; C11D 3/50: Chemistry; Metallurgy -&gt; Animal Or Vegetable Oils, Fats, Fatty Substances Or Waxes; Fatty Acids Therefrom; Detergents; Candles -&gt; Detergent Compositions; Use Of Single Substances As Detergents; Soap Or Soap-Making; Resin Soaps; Recovery Of Glycerol -&gt; Other compounding ingredients of detergent compositions covered in group C11D0001000000 -&gt; Perfumes</t>
  </si>
  <si>
    <t>AFP LACRES, PLACAS, SISTEMAS E SERVICOS EIRELI</t>
  </si>
  <si>
    <t>2229302 - Fabricação de artefatos de material plástico para usos industriais; 2532201 - Produção de artefatos estampados de metal; 2599399 - Fabricação de outros produtos de metal não especificados anteriormente; 3292202 - Fabricação de equipamentos e acessórios para segurança pessoal e profissional; 3299003 - Fabricação de letras, letreiros e placas de qualquer material, exceto luminosos; 3329599 - Instalação de outros equipamentos não especificados anteriormente; 4520007 - Serviços de instalação, manutenção e reparação de acessórios para veículos automotores; 4689399 - Comércio atacadista especializado em outros produtos intermediários não especificados anteriormente; 5223100 - Estacionamento de veículos; 5229002 - Serviços de reboque de veículos; 5229099 - Outras atividades auxiliares dos transportes terrestres não especificadas anteriormente; 6201501 - Desenvolvimento de programas de computador sob encomenda; 6202300 - Desenvolvimento e licenciamento de programas de computador customizáveis; 6203100 - Desenvolvimento e licenciamento de programas de computador não customizáveis; 6204000 - Consultoria em tecnologia da informação; 6209100 - Suporte técnico, manutenção e outros serviços em tecnologia da informação; 6311900 - Tratamento de dados, provedores de serviços de aplicação e serviços de hospedagem na Internet; 8299799 - Outras atividades de serviços prestados principalmente às empresas não especificadas anteriormente; 8599603 - Treinamento em informática</t>
  </si>
  <si>
    <t>CABREUVA</t>
  </si>
  <si>
    <t>B60R 13/08;G09F 3/00; B60R 13/10; G01F 15/14; G09F 3/03; G09F 3/18</t>
  </si>
  <si>
    <t>B60R 13/08: Performing Operations; Transporting -&gt; Vehicles In General -&gt; Vehicles, Vehicle Fittings, Or Vehicle Parts, Not Otherwise Provided For -&gt; Elements for body-finishing, identifying, or decorating; Arrangements or adaptations for advertising purposes -&gt; Insulating elements, e.g. for sound insulation; B60R 13/10: Performing Operations; Transporting -&gt; Vehicles In General -&gt; Vehicles, Vehicle Fittings, Or Vehicle Parts, Not Otherwise Provided For -&gt; Elements for body-finishing, identifying, or decorating; Arrangements or adaptations for advertising purposes -&gt; Registration, licensing, or like devices; G01F 15/14: Physics -&gt; Measuring; Testing -&gt; Measuring Volume, Volume Flow, Mass Flow, Or Liquid Level; Metering By Volume -&gt; Details of, or accessories for, apparatus of groups G01F0001000000-G01F0013000000 insofar as such details or appliances are not adapted to particular types of such apparatus -&gt; Casings, e.g. of special material; G09F 3/00: Physics -&gt; Educating; Cryptography; Display; Advertising; Seals -&gt; Displaying; Advertising; Signs; Labels Or Name-Plates; Seals -&gt; Labels, tag tickets, or similar identification or indication means; Seals; Postage or like stamps; G09F 3/03: Physics -&gt; Educating; Cryptography; Display; Advertising; Seals -&gt; Displaying; Advertising; Signs; Labels Or Name-Plates; Seals -&gt; Labels, tag tickets, or similar identification or indication means; Seals; Postage or like stamps -&gt; Forms or constructions -&gt; of security seals; G09F 3/18: Physics -&gt; Educating; Cryptography; Display; Advertising; Seals -&gt; Displaying; Advertising; Signs; Labels Or Name-Plates; Seals -&gt; Labels, tag tickets, or similar identification or indication means; Seals; Postage or like stamps -&gt; Fastening or securing by means not forming part of the material of the label itself -&gt; Casings, frames, or enclosures for labels</t>
  </si>
  <si>
    <t>CONSULMAT PRODUTOS TECNICOS INDUSTRIA E COMERCIO LTDA</t>
  </si>
  <si>
    <t>2019399 - Fabricação de outros produtos químicos inorgânicos não especificados anteriormente; 7120100 - Testes e análises técnicas; 8599604 - Treinamento em desenvolvimento profissional e gerencial</t>
  </si>
  <si>
    <t>A61L 24/00;A61L 27/12; A61L 27/52;A61F 13/513;A61K 8/88; A61L 31/12;A61L 31/16;C08L 89/00;A61K 6/00</t>
  </si>
  <si>
    <t>A61F 13/513: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Bandages or dressings; Absorbent pads -&gt; Absorbent pads, e.g. sanitary towels, swabs or tampons for external or internal application to the body; Supporting or fastening means therefor; Tampon applicators -&gt; characterised by the outer layers of the pads -&gt; Topsheet, i.e. the permeable cover or layer facing the skin -&gt; having areas of different permeability; A61K 6/00: Human Necessities -&gt; Medical Or Veterinary Science; Hygiene -&gt; Preparations For Medical, Dental, Or Toilet Purposes -&gt; Preparations for dentistry; A61K 8/88: Human Necessities -&gt; Medical Or Veterinary Science; Hygiene -&gt; Preparations For Medical, Dental, Or Toilet Purposes -&gt; Cosmetics or similar toilet preparations -&gt; characterised by the composition -&gt; containing organic macromolecular compounds -&gt; obtained by reactions other than those involving only carbon-to-carbon unsaturated bonds -&gt; Polyamides; A61L 24/00: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Surgical adhesives or cements; Adhesives for colostomy devices; A61L 27/12: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Materials for prostheses or for coating prostheses -&gt; Inorganic materials -&gt; Phosphorus-containing materials, e.g. apatite; A61L 27/52: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Materials for prostheses or for coating prostheses -&gt; Materials characterised by their function or physical properties -&gt; Hydrogels or hydrocolloids; A61L 31/12: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Materials for other surgical articles -&gt; Composite materials, i.e. layered or containing one material dispersed in a matrix of the same or different material; A61L 31/16: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Materials for other surgical articles -&gt; Materials characterised by their function or physical properties -&gt; Biologically active materials, e.g. therapeutic substances; C08L 89/00: Chemistry; Metallurgy -&gt; Organic Macromolecular Compounds; Their Preparation Or Chemical Working-Up; Compositions Based Thereon -&gt; Compositions Of Macromolecular Compounds -&gt; Compositions of proteins; Compositions of derivatives thereof</t>
  </si>
  <si>
    <t>UNIMIXX COMERCIO E LOCACAO DE MATERIAIS EM GERAL - EIRELI</t>
  </si>
  <si>
    <t>4744099 - Comércio varejista de materiais de construção em geral</t>
  </si>
  <si>
    <t>4399102 - Montagem e desmontagem de andaimes e outras estruturas temporárias; 4741500 - Comércio varejista de tintas e materiais para pintura; 4742300 - Comércio varejista de material elétrico; 4744001 - Comércio varejista de ferragens e ferramentas; 4744002 - Comércio varejista de madeira e artefatos; 4744004 - Comércio varejista de cal, areia, pedra britada, tijolos e telhas; 4744005 - Comércio varejista de materiais de construção não especificados anteriormente; 4751201 - Comércio varejista especializado de equipamentos e suprimentos de informática; 4753900 - Comércio varejista especializado de eletrodomésticos e equipamentos de áudio e vídeo; 4755502 - Comercio varejista de artigos de armarinho; 4755503 - Comercio varejista de artigos de cama, mesa e banho; 4761003 - Comércio varejista de artigos de papelaria; 4763602 - Comércio varejista de artigos esportivos; 4789002 - Comércio varejista de plantas e flores naturais; 4789005 - Comércio varejista de produtos saneantes domissanitários; 7711000 - Locação de automóveis sem condutor; 7719599 - Locação de outros meios de transporte não especificados anteriormente, sem condutor; 7721700 - Aluguel de equipamentos recreativos e esportivos; 7729202 - Aluguel de móveis, utensílios e aparelhos de uso doméstico e pessoal; instrumentos musicais; 7739003 - Aluguel de palcos, coberturas e outras estruturas de uso temporário, exceto andaimes; 7739099 - Aluguel de outras máquinas e equipamentos comerciais e industriais não especificados anteriormente, sem operador</t>
  </si>
  <si>
    <t>A61F 5/44</t>
  </si>
  <si>
    <t>A61F 5/44: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Orthopaedic methods or devices for non-surgical treatment of bones or joints; Nursing devices -&gt; Devices worn by the patient for reception of urine, faeces, catamenial or other discharge; Colostomy devices</t>
  </si>
  <si>
    <t>TILLAMO PRODUTOS GRAFICOS ESPECIAIS - EIRELI</t>
  </si>
  <si>
    <t>1813099 - Impressão de material para outros usos</t>
  </si>
  <si>
    <t>1813001 - Impressão de material para uso publicitário; 4761003 - Comércio varejista de artigos de papelaria; 4772500 - Comércio varejista de cosméticos, produtos de perfumaria e de higiene pessoal; 4789099 - Comércio varejista de outros produtos não especificados anteriormente</t>
  </si>
  <si>
    <t>A61L 26/00;A61L 33/02;A61L 33/18</t>
  </si>
  <si>
    <t>A61L 26/00: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Chemical aspects of, or use of materials for, liquid bandages; A61L 33/02: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Antithrombogenic treatment of surgical articles, e.g. sutures, catheters, prostheses, or of articles for the manipulation or conditioning of blood; Materials for such treatment -&gt; Use of inorganic materials; A61L 33/18: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Antithrombogenic treatment of surgical articles, e.g. sutures, catheters, prostheses, or of articles for the manipulation or conditioning of blood; Materials for such treatment -&gt; Use of ingredients of undertermined constitution or reaction products thereof</t>
  </si>
  <si>
    <t>ARKIPELAGO PRODUTOS ORTOPEDICOS E ESPORTIVOS LTDA</t>
  </si>
  <si>
    <t>4751201 - Comércio varejista especializado de equipamentos e suprimentos de informática; 4763602 - Comércio varejista de artigos esportivos; 4772500 - Comércio varejista de cosméticos, produtos de perfumaria e de higiene pessoal; 7739099 - Aluguel de outras máquinas e equipamentos comerciais e industriais não especificados anteriormente, sem operador</t>
  </si>
  <si>
    <t>A43B 17/00;A61F 5/14;A43B 13/38</t>
  </si>
  <si>
    <t>A43B 13/38: Human Necessities -&gt; Footwear -&gt; Characteristic Features Of Footwear; Parts Of Footwear -&gt; Soles; Sole and heel units -&gt; Built-in insoles joined to uppers during the manufacturing process, e.g. structural insoles; Insoles glued to shoes during the manufacturing process; A43B 17/00: Human Necessities -&gt; Footwear -&gt; Characteristic Features Of Footwear; Parts Of Footwear -&gt; Insoles, e.g. footbeds or inlays, for attachment to the shoe after the upper has been joined; A61F 5/14: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Orthopaedic methods or devices for non-surgical treatment of bones or joints; Nursing devices -&gt; Orthopaedic devices, e.g. long-term immobilising or pressure directing devices for treating broken or deformed bones such as splints, casts or braces -&gt; Special medical insertions for shoes for flat-feet, club-feet, or the like</t>
  </si>
  <si>
    <t>MEA MODUL LTDA</t>
  </si>
  <si>
    <t>2829199 - Fabricação de outras máquinas e equipamentos de uso geral não especificados anteriormente, peças e acessórios; 3312103 - Manutenção e reparação de aparelhos eletromédicos e eletroterapêuticos e equipamentos de irradiação; 3314710 - Manutenção e reparação de máquinas e equipamentos para uso geral não especificados anteriormente; 4669999 - Comércio atacadista de outras máquinas e equipamentos não especificados anteriormente; partes e peças; 7119703 - Serviços de desenho técnico relacionados à arquitetura e engenharia; 7739002 - Aluguel de equipamentos científicos, médicos e hospitalares, sem operador</t>
  </si>
  <si>
    <t>BOITUVA</t>
  </si>
  <si>
    <t>A61G 1/00;A61G 17/00; B65C 9/46;B65B 61/26;B41J 3/407;B41J 3/01;G06K 19/06;G06K 15/10;G06K 1/12</t>
  </si>
  <si>
    <t>A61G 1/00: Human Necessities -&gt; Medical Or Veterinary Science; Hygiene -&gt; Transport, Personal Conveyances, Or Accommodation Specially Adapted For Patients Or Disabled Persons; Operating Tables Or Chairs; Chairs For Dentistry; Funeral Devices -&gt; Stretchers; A61G 17/00: Human Necessities -&gt; Medical Or Veterinary Science; Hygiene -&gt; Transport, Personal Conveyances, Or Accommodation Specially Adapted For Patients Or Disabled Persons; Operating Tables Or Chairs; Chairs For Dentistry; Funeral Devices -&gt; Coffins; Funeral wrappings; Funeral urns; B41J 3/01: Performing Operations; Transporting -&gt; Printing; Lining Machines; Typewriters; Stamps -&gt; Typewriters; Selective Printing Mechanisms, I.E. Mechanisms Printing Otherwise Than From A Forme; Correction Of Typographical Errors -&gt; Typewriters or selective printing or marking mechanisms characterised by the purpose for which they are constructed -&gt; for special character, e.g. for Chinese characters or barcodes; B41J 3/407: Performing Operations; Transporting -&gt; Printing; Lining Machines; Typewriters; Stamps -&gt; Typewriters; Selective Printing Mechanisms, I.E. Mechanisms Printing Otherwise Than From A Forme; Correction Of Typographical Errors -&gt; Typewriters or selective printing or marking mechanisms characterised by the purpose for which they are constructed -&gt; for marking on special material; B65B 61/26: Performing Operations; Transporting -&gt; Conveying; Packing; Storing; Handling Thin Or Filamentary Material -&gt; Machines, Apparatus Or Devices For, Or Methods Of, Packaging Articles Or Materials; Unpacking -&gt; Auxiliary devices, not otherwise provided for, for operating on sheets, blanks, webs, binding material, containers or packages -&gt; for marking or coding completed packages; B65C 9/46: Performing Operations; Transporting -&gt; Conveying; Packing; Storing; Handling Thin Or Filamentary Material -&gt; Labelling Or Tagging Machines, Apparatus, Or Processes -&gt; Details of labelling machines or apparatus -&gt; Applying date marks, code marks, or the like, to the label during labelling; G06K 1/12: Physics -&gt; Computing; Calculating; Counting -&gt; Recognition Of Data; Presentation Of Data; Record Carriers; Handling Record Carriers -&gt; Methods or arrangements for marking the record carrier in digital fashion -&gt; otherwise than by punching; G06K 15/10: Physics -&gt; Computing; Calculating; Counting -&gt; Recognition Of Data; Presentation Of Data; Record Carriers; Handling Record Carriers -&gt; Arrangements for producing a permanent visual presentation of the output data -&gt; using printers -&gt; by matrix printers; G06K 19/06: Physics -&gt; Computing; Calculating; Counting -&gt; Recognition Of Data; Presentation Of Data; Record Carriers; Handling Record Carriers -&gt; Record carriers for use with machines and with at least a part designed to carry digital markings -&gt; characterised by the kind of the digital marking, e.g. shape, nature, code</t>
  </si>
  <si>
    <t>CIMTECH INDUSTRIA, COMERCIO, IMPORTACAO E EXPORTACAO DE PRODUTOS ORTOPEDICOS LTDA</t>
  </si>
  <si>
    <t>3250703 - Fabricação de aparelhos e utensílios para correção de defeitos físicos e aparelhos ortopédicos em geral sob encomenda; 3250705 - Fabricação de materiais para medicina e odontologia; 4645101 - Comércio atacadista de instrumentos e materiais para uso médico, cirúrgico, hospitalar e de laboratórios; 4645102 - Comércio atacadista de próteses e artigos de ortopedia; 4645103 - Comércio atacadista de produtos odontológicos</t>
  </si>
  <si>
    <t>A61B 17/70;A61B 17/00</t>
  </si>
  <si>
    <t>A61B 17/00: Human Necessities -&gt; Medical Or Veterinary Science; Hygiene -&gt; Diagnosis; Surgery; Identification -&gt; Surgical instruments, devices or methods, e.g. tourniquets; A61B 17/70: Human Necessities -&gt; Medical Or Veterinary Science; Hygiene -&gt; Diagnosis; Surgery; Identification -&gt; Surgical instruments, devices or methods, e.g. tourniquets -&gt; Surgical instruments or methods for treatment of bones or joints; Devices specially adapted therefor -&gt; for osteosynthesis, e.g. bone plates, screws or the like -&gt; Internal fixation devices -&gt; Spinal positioners or stabilisers</t>
  </si>
  <si>
    <t>BIOXEN P&amp;D EM MEDICINA VETERINARIA LTDA</t>
  </si>
  <si>
    <t>7490199 - Outras atividades profissionais, científicas e técnicas não especificadas anteriormente; 7500100 - Atividades veterinárias</t>
  </si>
  <si>
    <t>A61D 19/00</t>
  </si>
  <si>
    <t>A61D 19/00: Human Necessities -&gt; Medical Or Veterinary Science; Hygiene -&gt; Veterinary Instruments, Implements, Tools, Or Methods -&gt; Instruments or methods for reproduction or fertilisation</t>
  </si>
  <si>
    <t>BELTGROUP DO BRASIL LTDA.</t>
  </si>
  <si>
    <t>E01F 13/02;E04H 12/22;G09F 15/02</t>
  </si>
  <si>
    <t>E01F 13/02: Fixed Constructions -&gt; Construction Of Roads, Railways, Or Bridges -&gt; Additional Work, Such As Equipping Roads Or The Construction Of Platforms, Helicopter Landing Stages, Signs, Snow Fences, Or The Like -&gt; Arrangements for obstructing or restricting traffic, e.g. gates, barricades -&gt; free-standing; E04H 12/22: Fixed Constructions -&gt; Building -&gt; Buildings Or Like Structures For Particular Purposes; Swimming Or Splash Baths Or Pools; Masts; Fencing; Tents Or Canopies, In General -&gt; Towers; Masts, poles; Chimney stacks; Water-towers; Methods of erecting such structures -&gt; Sockets or holders for poles or posts; G09F 15/02: Physics -&gt; Educating; Cryptography; Display; Advertising; Seals -&gt; Displaying; Advertising; Signs; Labels Or Name-Plates; Seals -&gt; Boards, hoardings, pillars, or like structures for notices, placards, posters, or the like -&gt; Bills, posters, or the like therefor</t>
  </si>
  <si>
    <t>ATRASORB INDUSTRIA DE PRODUTOS HOSPITALARES LTDA</t>
  </si>
  <si>
    <t>2019399 - Fabricação de outros produtos químicos inorgânicos não especificados anteriormente</t>
  </si>
  <si>
    <t>2660400 - Fabricação de aparelhos eletromédicos e eletroterapêuticos e equipamentos de irradiação; 4645101 - Comércio atacadista de instrumentos e materiais para uso médico, cirúrgico, hospitalar e de laboratórios</t>
  </si>
  <si>
    <t>B01J 20/04;B01J 20/28;A61M 16/22;A61P 23/00</t>
  </si>
  <si>
    <t>A61M 16/22: Human Necessities -&gt; Medical Or Veterinary Science; Hygiene -&gt; Devices For Introducing Media Into, Or Onto, The Body; Devices For Transducing Body Media Or For Taking Media From The Body; Devices For Producing Or Ending Sleep Or Stupor -&gt; Devices for influencing the respiratory system of patients by gas treatment, e.g. mouth-to-mouth respiration; Tracheal tubes -&gt; Carbon dioxide-absorbing devices; A61P 23/00: Human Necessities -&gt; Medical Or Veterinary Science; Hygiene -&gt; Specific Therapeutic Activity Of Chemical Compounds Or Medicinal Preparations -&gt; Anaesthetics; B01J 20/04: Performing Operations; Transporting -&gt; Physical Or Chemical Processes Or Apparatus In General -&gt; Chemical Or Physical Processes, E.G. Catalysis, Colloid Chemistry; Their Relevant Apparatus -&gt; Solid sorbent compositions or filter aid compositions; Sorbents for chromatography; Processes for preparing, regenerating or reactivating thereof -&gt; comprising inorganic material -&gt; comprising compounds of alkali metals, alkaline earth metals or magnesium; B01J 20/28: Performing Operations; Transporting -&gt; Physical Or Chemical Processes Or Apparatus In General -&gt; Chemical Or Physical Processes, E.G. Catalysis, Colloid Chemistry; Their Relevant Apparatus -&gt; Solid sorbent compositions or filter aid compositions; Sorbents for chromatography; Processes for preparing, regenerating or reactivating thereof -&gt; characterised by their form or physical properties</t>
  </si>
  <si>
    <t>COTINCOM DO BRASIL INDUSTRIA E COMERCIO DE FRALDAS LTDA</t>
  </si>
  <si>
    <t>1742702 - Fabricação de absorventes higiênicos</t>
  </si>
  <si>
    <t>SUZANO</t>
  </si>
  <si>
    <t>A61F 13/15; B65D 33/16;B65D 75/12</t>
  </si>
  <si>
    <t>A61F 13/15: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Bandages or dressings; Absorbent pads -&gt; Absorbent pads, e.g. sanitary towels, swabs or tampons for external or internal application to the body; Supporting or fastening means therefor; Tampon applicators; B65D 33/16: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Details of, or accessories for, sacks or bags -&gt; End- or aperture-closing arrangements or devices; B65D 75/12: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Packages comprising articles or materials partially or wholly enclosed in strips, sheets, blanks, tubes, or webs of flexible sheet material, e.g. in folded wrappers -&gt; Articles or materials wholly enclosed in single sheets or wrapper blanks -&gt; in sheets or blanks initially folded to form tubes -&gt; with the ends of the tube closed by flattening and heat-sealing</t>
  </si>
  <si>
    <t>USIMETAL USINAGEM E FERRAMENTAS LTDA</t>
  </si>
  <si>
    <t>B23B 25/00</t>
  </si>
  <si>
    <t>B23B 25/00: Performing Operations; Transporting -&gt; Machine Tools; Metal-Working Not Otherwise Provided For -&gt; Turning; Boring -&gt; Accessories or auxiliary equipment for turning-machines</t>
  </si>
  <si>
    <t>BIOSYSTEMS INDUSTRIA, COMERCIO, IMPORTACAO E EXPORTACAO EIRELI</t>
  </si>
  <si>
    <t>2869100 - Fabricação de máquinas e equipamentos para uso industrial específico não especificados anteriormente, peças e acessórios; 3312102 - Manutenção e reparação de aparelhos e instrumentos de medida, teste e controle; 3321000 - Instalação de máquinas e equipamentos industriais; 4645101 - Comércio atacadista de instrumentos e materiais para uso médico, cirúrgico, hospitalar e de laboratórios; 4664800 - Comércio atacadista de máquinas, aparelhos e equipamentos para uso odonto-médico-hospitalar; partes e peças; 4930201 - Transporte rodoviário de carga, exceto produtos perigosos e mudanças, municipal; 4930202 - Transporte rodoviário de carga, exceto produtos perigosos e mudanças, intermunicipal, interestadual e internacional; 6202300 - Desenvolvimento e licenciamento de programas de computador customizáveis; 7739002 - Aluguel de equipamentos científicos, médicos e hospitalares, sem operador</t>
  </si>
  <si>
    <t>A61F 7/00</t>
  </si>
  <si>
    <t>A61F 7/00: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Heating or cooling appliances for medical or therapeutic treatment of the human body</t>
  </si>
  <si>
    <t>ECRA BIOTEC SERVICOS E PESQUISAS LTDA</t>
  </si>
  <si>
    <t>2123800 - Fabricação de preparações farmacêuticas; 4692300 - Comércio atacadista de mercadorias em geral, com predominância de insumos agropecuários; 7210000 - Pesquisa e desenvolvimento experimental em ciências físicas e naturais; 7490199 - Outras atividades profissionais, científicas e técnicas não especificadas anteriormente; 8211300 - Serviços combinados de escritório e apoio administrativo; 8219999 - Preparação de documentos e serviços especializados de apoio administrativo não especificados anteriormente; 8599604 - Treinamento em desenvolvimento profissional e gerencial</t>
  </si>
  <si>
    <t>SANTO ANDRE</t>
  </si>
  <si>
    <t>C12Q 1/686</t>
  </si>
  <si>
    <t>ADVEL TECNOLOGIA E COMERCIO EIRELI</t>
  </si>
  <si>
    <t>2539001 - Serviços de usinagem, torneiria e solda</t>
  </si>
  <si>
    <t>7740300 - Gestão de ativos intangíveis não financeiros</t>
  </si>
  <si>
    <t>SUMARE</t>
  </si>
  <si>
    <t>C12N 13/00;C12P 7/06;C12M 1/42; C12P 7/04;C12P 1/02;C12P 1/04</t>
  </si>
  <si>
    <t>C12M 1/42: Chemistry; Metallurgy -&gt; Biochemistry; Beer; Spirits; Wine; Vinegar; Microbiology; Enzymology; Mutation Or Genetic Engineering -&gt; Apparatus For Enzymology Or Microbiology -&gt; Apparatus for enzymology or microbiology -&gt; Apparatus for the treatment of micro-organisms or enzymes with electrical or wave energy, e.g. magnetism, sonic wave; C12N 13/00: Chemistry; Metallurgy -&gt; Biochemistry; Beer; Spirits; Wine; Vinegar; Microbiology; Enzymology; Mutation Or Genetic Engineering -&gt; Micro-Organisms Or Enzymes; Compositions Thereof; Propagating, Preserving, Or Maintaining Micro-Organisms; Mutation Or Genetic Engineering; Culture Media -&gt; Treatment of micro-organisms or enzymes with electrical or wave energy, e.g. magnetism, sonic waves; C12P 1/02: Chemistry; Metallurgy -&gt; Biochemistry; Beer; Spirits; Wine; Vinegar; Microbiology; Enzymology; Mutation Or Genetic Engineering -&gt; Fermentation Or Enzyme-Using Processes To Synthesise A Desired Chemical Compound Or Composition Or To Separate Optical Isomers From A Racemic Mixture -&gt; Preparation of compounds or compositions, not provided for in groups C12P0003000000-C12P0039000000, by using micro-organisms or enzymes; General processes for the preparation of compounds or compositions by using micro-organisms or enzymes -&gt; by using fungi; C12P 1/04: Chemistry; Metallurgy -&gt; Biochemistry; Beer; Spirits; Wine; Vinegar; Microbiology; Enzymology; Mutation Or Genetic Engineering -&gt; Fermentation Or Enzyme-Using Processes To Synthesise A Desired Chemical Compound Or Composition Or To Separate Optical Isomers From A Racemic Mixture -&gt; Preparation of compounds or compositions, not provided for in groups C12P0003000000-C12P0039000000, by using micro-organisms or enzymes; General processes for the preparation of compounds or compositions by using micro-organisms or enzymes -&gt; by using bacteria; C12P 7/04: Chemistry; Metallurgy -&gt; Biochemistry; Beer; Spirits; Wine; Vinegar; Microbiology; Enzymology; Mutation Or Genetic Engineering -&gt; Fermentation Or Enzyme-Using Processes To Synthesise A Desired Chemical Compound Or Composition Or To Separate Optical Isomers From A Racemic Mixture -&gt; Preparation of oxygen-containing organic compounds -&gt; containing a hydroxy group -&gt; acyclic; C12P 7/06: Chemistry; Metallurgy -&gt; Biochemistry; Beer; Spirits; Wine; Vinegar; Microbiology; Enzymology; Mutation Or Genetic Engineering -&gt; Fermentation Or Enzyme-Using Processes To Synthesise A Desired Chemical Compound Or Composition Or To Separate Optical Isomers From A Racemic Mixture -&gt; Preparation of oxygen-containing organic compounds -&gt; containing a hydroxy group -&gt; acyclic -&gt; Ethanol, i.e. non-beverage</t>
  </si>
  <si>
    <t>NANOCORE BIOTECNOLOGIA LTDA.</t>
  </si>
  <si>
    <t>162803; 162899; 4635403 - Comércio atacadista de bebidas com atividade de fracionamento e acondicionamento associada; 4637199 - Comércio atacadista especializado em outros produtos alimentícios não especificados anteriormente; 4649499 - Comércio atacadista de outros equipamentos e artigos de uso pessoal e doméstico não especificados anteriormente; 4723700 - Comércio varejista de bebidas; 4729699 - Comércio varejista de produtos alimentícios em geral ou especializado em produtos alimentícios não especificados anteriormente; 4789099 - Comércio varejista de outros produtos não especificados anteriormente; 7210000 - Pesquisa e desenvolvimento experimental em ciências físicas e naturais; 8599604 - Treinamento em desenvolvimento profissional e gerencial</t>
  </si>
  <si>
    <t>A61K 39/05;A61P 31/04; A61K 9/16;A61K 39/04;A61K 39/00</t>
  </si>
  <si>
    <t>A61K 39/00: Human Necessities -&gt; Medical Or Veterinary Science; Hygiene -&gt; Preparations For Medical, Dental, Or Toilet Purposes -&gt; Medicinal preparations containing antigens or antibodies; A61K 39/04: Human Necessities -&gt; Medical Or Veterinary Science; Hygiene -&gt; Preparations For Medical, Dental, Or Toilet Purposes -&gt; Medicinal preparations containing antigens or antibodies -&gt; Bacterial antigens -&gt; Mycobacterium, e.g. Mycobacterium tuberculosis; A61K 39/05: Human Necessities -&gt; Medical Or Veterinary Science; Hygiene -&gt; Preparations For Medical, Dental, Or Toilet Purposes -&gt; Medicinal preparations containing antigens or antibodies -&gt; Bacterial antigens -&gt; Corynebacterium; Propionibacterium; A61K 9/16: Human Necessities -&gt; Medical Or Veterinary Science; Hygiene -&gt; Preparations For Medical, Dental, Or Toilet Purposes -&gt; Medicinal preparations characterised by special physical form -&gt; Particulate form, e.g. powders -&gt; Agglomerates; Granulates; Microbeadlets; A61P 31/04: Human Necessities -&gt; Medical Or Veterinary Science; Hygiene -&gt; Specific Therapeutic Activity Of Chemical Compounds Or Medicinal Preparations -&gt; Antiinfectives, i.e. antibiotics, antiseptics, chemotherapeutics -&gt; Antibacterial agents</t>
  </si>
  <si>
    <t>ORGOLABS LABORATORIOS LTDA</t>
  </si>
  <si>
    <t>2122000 - Fabricação de medicamentos para uso veterinário</t>
  </si>
  <si>
    <t>1099607 - Fabricação de alimentos dietéticos e complementos alimentares; 2013402 - Fabricação de adubos e fertilizantes, exceto organo-minerais; 4637199 - Comércio atacadista especializado em outros produtos alimentícios não especificados anteriormente</t>
  </si>
  <si>
    <t>DESCALVADO</t>
  </si>
  <si>
    <t>A23J 7/00;C07G 13/00;A23J 3/16;A61P 3/02</t>
  </si>
  <si>
    <t>A23J 3/16: Human Necessities -&gt; Foods Or Foodstuffs; Their Treatment, Not Covered By Other Classes -&gt; Protein Compositions For Foodstuffs; Working-Up Proteins For Foodstuffs; Phosphatide Compositions For Foodstuffs -&gt; Working-up of proteins for foodstuffs -&gt; Vegetable proteins -&gt; from soybean; A23J 7/00: Human Necessities -&gt; Foods Or Foodstuffs; Their Treatment, Not Covered By Other Classes -&gt; Protein Compositions For Foodstuffs; Working-Up Proteins For Foodstuffs; Phosphatide Compositions For Foodstuffs -&gt; Phosphatide compositions for foodstuffs, e.g. lecithin; A61P 3/02: Human Necessities -&gt; Medical Or Veterinary Science; Hygiene -&gt; Specific Therapeutic Activity Of Chemical Compounds Or Medicinal Preparations -&gt; Drugs for disorders of the metabolism -&gt; Nutrients, e.g. vitamins, minerals; C07G 13/00: Chemistry; Metallurgy -&gt; Organic Chemistry -&gt; Compounds Of Unknown Constitution -&gt; Vitamins of unknown constitution</t>
  </si>
  <si>
    <t>LC INDUSTRIA E COMERCIO DE COSMETICOS LTDA EPP</t>
  </si>
  <si>
    <t>4646001 - Comércio atacadista de cosméticos e produtos de perfumaria; 4693100 - Comércio atacadista de mercadorias em geral, sem predominância de alimentos ou de insumos agropecuários; 4772500 - Comércio varejista de cosméticos, produtos de perfumaria e de higiene pessoal</t>
  </si>
  <si>
    <t>A61K 7/40;A61K 7/48;A61K 35/78</t>
  </si>
  <si>
    <t>A61K 35/78; A61K 7/40; A61K 7/48</t>
  </si>
  <si>
    <t>MENEGHETTI INDUSTRIA QUIMICA LTDA</t>
  </si>
  <si>
    <t>DOIS CORREGOS</t>
  </si>
  <si>
    <t>B67D 7/74</t>
  </si>
  <si>
    <t>B67D 7/74: Performing Operations; Transporting -&gt; Opening Or Closing Bottles, Jars Or Similar Containers; Liquid Handling -&gt; Dispensing, Delivering, Or Transferring Liquids, Not Otherwise Provided For -&gt; Apparatus or devices for transferring liquids from bulk storage containers or reservoirs into vehicles or into portable containers, e.g. for retail sale purposes -&gt; Details or accessories -&gt; Devices for mixing two or more different liquids to be transferred</t>
  </si>
  <si>
    <t>PRACOM INDUSTRIA DE COSMETICOS DO BRASIL LTDA</t>
  </si>
  <si>
    <t>4646001 - Comércio atacadista de cosméticos e produtos de perfumaria; 4691500 - Comércio atacadista de mercadorias em geral, com predominância de produtos alimentícios; 4772500 - Comércio varejista de cosméticos, produtos de perfumaria e de higiene pessoal</t>
  </si>
  <si>
    <t>ITAPIRA</t>
  </si>
  <si>
    <t>A61K 8/891;A61Q 5/00</t>
  </si>
  <si>
    <t>A61K 8/891: Human Necessities -&gt; Medical Or Veterinary Science; Hygiene -&gt; Preparations For Medical, Dental, Or Toilet Purposes -&gt; Cosmetics or similar toilet preparations -&gt; characterised by the composition -&gt; containing organic macromolecular compounds -&gt; obtained by reactions other than those involving only carbon-to-carbon unsaturated bonds -&gt; Polysiloxanes -&gt; saturated, e.g. dimethicone, phenyl trimethicone, C24-C28 methicone or stearyl dimethicone; A61Q 5/00: Human Necessities -&gt; Medical Or Veterinary Science; Hygiene -&gt; Specific Use Of Cosmetics Or Similar Toilet Preparations -&gt; Preparations for care of the hair</t>
  </si>
  <si>
    <t>SALUTEM INDUSTRIA E COMERCIO ELETRONICO EIRELI</t>
  </si>
  <si>
    <t>2632900 - Fabricação de aparelhos telefônicos e de outros equipamentos de comunicação, peças e acessórios; 2660400 - Fabricação de aparelhos eletromédicos e eletroterapêuticos e equipamentos de irradiação; 3250701 - Fabricação de instrumentos não eletrônicos e utensílios para uso médico, cirúrgico, odontológico e de laboratório; 3250704 - Fabricação de aparelhos e utensílios para correção de defeitos físicos e aparelhos ortopédicos em geral, exceto sob encomenda; 3250705 - Fabricação de materiais para medicina e odontologia; 3321000 - Instalação de máquinas e equipamentos industriais; 4651601 - Comércio atacadista de equipamentos de informática; 4652400 - Comércio atacadista de componentes eletrônicos e equipamentos de telefonia e comunicação; 4664800 - Comércio atacadista de máquinas, aparelhos e equipamentos para uso odonto-médico-hospitalar; partes e peças; 7739002 - Aluguel de equipamentos científicos, médicos e hospitalares, sem operador</t>
  </si>
  <si>
    <t>QUIMICA SANTA RITA EIRELI</t>
  </si>
  <si>
    <t>2052500 - Fabricação de desinfestantes domissanitários; 4759899 - Comércio varejista de outros artigos de uso doméstico não especificados anteriormente; 4789005 - Comércio varejista de produtos saneantes domissanitários</t>
  </si>
  <si>
    <t>ARARAQUARA</t>
  </si>
  <si>
    <t>B60S 3/04;B08B 3/00;B08B 3/02</t>
  </si>
  <si>
    <t>B08B 3/00: Performing Operations; Transporting -&gt; Cleaning -&gt; Cleaning In General; Prevention Of Fouling In General -&gt; Cleaning by methods involving the use or presence of liquid or steam; B08B 3/02: Performing Operations; Transporting -&gt; Cleaning -&gt; Cleaning In General; Prevention Of Fouling In General -&gt; Cleaning by methods involving the use or presence of liquid or steam -&gt; Cleaning by the force of jets or sprays; B60S 3/04: Performing Operations; Transporting -&gt; Vehicles In General -&gt; Servicing, Cleaning, Repairing, Supporting, Lifting, Or Manoeuvring Of Vehicles, Not Otherwise Provided For -&gt; Vehicle cleaning apparatus not integral with vehicles -&gt; for exteriors of land vehicles</t>
  </si>
  <si>
    <t>DND - QUIMICA EIRELI</t>
  </si>
  <si>
    <t>2013402 - Fabricação de adubos e fertilizantes, exceto organo-minerais; 2093200 - Fabricação de aditivos de uso industrial; 2099199 - Fabricação de outros produtos químicos não especificados anteriormente; 4623109 - Comércio atacadista de alimentos para animais; 4683400 - Comércio atacadista de defensivos agrícolas, adubos, fertilizantes e corretivos do solo; 4684299 - Comércio atacadista de outros produtos químicos e petroquímicos não especificados anteriormente</t>
  </si>
  <si>
    <t>BARRINHA</t>
  </si>
  <si>
    <t>C02F 1/52;C13B 20/00; C02F 1/56;C13B 20/00</t>
  </si>
  <si>
    <t>C02F 1/52: Chemistry; Metallurgy -&gt; Treatment Of Water, Waste Water, Sewage, Or Sludge -&gt; Treatment Of Water, Waste Water, Sewage, Or Sludge -&gt; Treatment of water, waste water, or sewage -&gt; by flocculation or precipitation of suspended impurities; C02F 1/56: Chemistry; Metallurgy -&gt; Treatment Of Water, Waste Water, Sewage, Or Sludge -&gt; Treatment Of Water, Waste Water, Sewage, Or Sludge -&gt; Treatment of water, waste water, or sewage -&gt; by flocculation or precipitation of suspended impurities -&gt; using organic material -&gt; Macromolecular compounds; C13B 20/00: Chemistry; Metallurgy -&gt; Sugar Industry -&gt; Production Of Sucrose; Apparatus Specially Adapted Therefor -&gt; Purification of sugar juices</t>
  </si>
  <si>
    <t>SALVATORI INDUSTRIA E COMERCIO DE COSMETICOS LTDA</t>
  </si>
  <si>
    <t>PRESIDENTE PRUDENTE</t>
  </si>
  <si>
    <t>NEONOX QUIMICA LTDA</t>
  </si>
  <si>
    <t>2061400 - Fabricação de sabões e detergentes sintéticos; 2062200 - Fabricação de produtos de limpeza e polimento; 2063100 - Fabricação de cosméticos, produtos de perfumaria e de higiene pessoal</t>
  </si>
  <si>
    <t>SHINBRO INTERNACIONAL - COMERCIO, IMPORTACAO E EXPORTACAO EIRELI</t>
  </si>
  <si>
    <t>4642701 - Comércio atacadista de artigos do vestuário e acessórios, exceto profissionais e de segurança; 4644302 - Comércio atacadista de medicamentos e drogas de uso veterinário; 4645103 - Comércio atacadista de produtos odontológicos; 4649499 - Comércio atacadista de outros equipamentos e artigos de uso pessoal e doméstico não especificados anteriormente; 4772500 - Comércio varejista de cosméticos, produtos de perfumaria e de higiene pessoal; 4781400 - Comércio varejista de artigos do vestuário e acessórios; 4789099 - Comércio varejista de outros produtos não especificados anteriormente</t>
  </si>
  <si>
    <t>MEDICAL BURS INDUSTRIA E COMERCIO DE PRODUTOS ABRASIVOS EIRELI</t>
  </si>
  <si>
    <t>3250705 - Fabricação de materiais para medicina e odontologia; 4618499 - Outros representantes comerciais e agentes do comércio especializado em produtos não especificados anteriormente</t>
  </si>
  <si>
    <t>A61C 3/02; A61C 5/50;A61C 5/35</t>
  </si>
  <si>
    <t>A61C 3/02: Human Necessities -&gt; Medical Or Veterinary Science; Hygiene -&gt; Dentistry; Apparatus Or Methods For Oral Or Dental Hygiene -&gt; Dental tools or instruments -&gt; Tooth drilling or cutting instruments; Instruments acting like a sandblast machine; A61C 5/35; A61C 5/50</t>
  </si>
  <si>
    <t>SRP DO BRASIL AUTOMACAO INDUSTRIAL E PROTECOES LTDA</t>
  </si>
  <si>
    <t>2869100 - Fabricação de máquinas e equipamentos para uso industrial específico não especificados anteriormente, peças e acessórios</t>
  </si>
  <si>
    <t>2424501 - Produção de arames de aço; 2532201 - Produção de artefatos estampados de metal; 2543800 - Fabricação de ferramentas; 3292202 - Fabricação de equipamentos e acessórios para segurança pessoal e profissional; 3314799 - Manutenção e reparação de outras máquinas e equipamentos para usos industriais não especificados anteriormente; 3321000 - Instalação de máquinas e equipamentos industriais; 7112000 - Serviços de engenharia; 7319001 - Criação de estandes para feiras e exposições</t>
  </si>
  <si>
    <t>F16K 31/02;F16K 1/30</t>
  </si>
  <si>
    <t>F16K 1/30: Mechanical Engineering; Lighting; Heating; Weapons; Blasting -&gt; Engineering Elements Or Units; General Measures For Producing And Maintaining Effective Functioning Of Machines Or Installations; Thermal Insulation In General -&gt; Valves; Taps; Cocks; Actuating-Floats; Devices For Venting Or Aerating -&gt; Lift valves, i.e. cut-off apparatus with closure members having at least a component of their opening and closing motion perpendicular to the closing faces -&gt; specially adapted for pressure containers; F16K 31/02: Mechanical Engineering; Lighting; Heating; Weapons; Blasting -&gt; Engineering Elements Or Units; General Measures For Producing And Maintaining Effective Functioning Of Machines Or Installations; Thermal Insulation In General -&gt; Valves; Taps; Cocks; Actuating-Floats; Devices For Venting Or Aerating -&gt; Operating means; Releasing devices -&gt; electric; magnetic</t>
  </si>
  <si>
    <t>LYCHNOFLORA PESQUISA E DESENVOLVIMENTO EM PRODUTOS NATURAIS LTDA</t>
  </si>
  <si>
    <t>2029100 - Fabricação de produtos químicos orgânicos não especificados anteriormente; 7120100 - Testes e análises técnicas</t>
  </si>
  <si>
    <t>A61K 31/40;A61K 31/381;A61K 31/341;A61P 33/02</t>
  </si>
  <si>
    <t>A61K 31/341: Human Necessities -&gt; Medical Or Veterinary Science; Hygiene -&gt; Preparations For Medical, Dental, Or Toilet Purposes -&gt; Medicinal preparations containing organic active ingredients -&gt; Heterocyclic compounds -&gt; having oxygen as the only ring hetero atom, e.g. fungichromin -&gt; having five-membered rings with one oxygen as the only ring hetero atom, e.g. isosorbide -&gt; not condensed with another ring, e.g. ranitidine, furosemide, bufetolol, muscarine; A61K 31/381: Human Necessities -&gt; Medical Or Veterinary Science; Hygiene -&gt; Preparations For Medical, Dental, Or Toilet Purposes -&gt; Medicinal preparations containing organic active ingredients -&gt; Heterocyclic compounds -&gt; having sulfur as a ring hetero atom -&gt; having five-membered rings; A61K 31/40: Human Necessities -&gt; Medical Or Veterinary Science; Hygiene -&gt; Preparations For Medical, Dental, Or Toilet Purposes -&gt; Medicinal preparations containing organic active ingredients -&gt; Heterocyclic compounds -&gt; having nitrogen as a ring hetero atom, e.g. guanethidine, rifamycins -&gt; having five-membered rings with one nitrogen as the only ring hetero atom, e.g. sulpiride, succinimide, tolmetin, buflomedil; A61P 33/02: Human Necessities -&gt; Medical Or Veterinary Science; Hygiene -&gt; Specific Therapeutic Activity Of Chemical Compounds Or Medicinal Preparations -&gt; Antiparasitic agents -&gt; Antiprotozoals, e.g. for leishmaniasis, trichomoniasis, toxoplasmosis</t>
  </si>
  <si>
    <t>UNIQUE INDUSTRIA E COMERCIO LTDA.</t>
  </si>
  <si>
    <t>2062200 - Fabricação de produtos de limpeza e polimento; 2063100 - Fabricação de cosméticos, produtos de perfumaria e de higiene pessoal; 4692300 - Comércio atacadista de mercadorias em geral, com predominância de insumos agropecuários; 7210000 - Pesquisa e desenvolvimento experimental em ciências físicas e naturais</t>
  </si>
  <si>
    <t>A61K 31/055;A61K 31/7004;A61K 47/10;A61P 31/02</t>
  </si>
  <si>
    <t>A61K 31/055: Human Necessities -&gt; Medical Or Veterinary Science; Hygiene -&gt; Preparations For Medical, Dental, Or Toilet Purposes -&gt; Medicinal preparations containing organic active ingredients -&gt; Hydroxy compounds, e.g. alcohols; Salts thereof, e.g. alcoholates -&gt; Phenols -&gt; the aromatic ring being substituted by halogen; A61K 31/7004: Human Necessities -&gt; Medical Or Veterinary Science; Hygiene -&gt; Preparations For Medical, Dental, Or Toilet Purposes -&gt; Medicinal preparations containing organic active ingredients -&gt; Carbohydrates; Sugars; Derivatives thereof -&gt; Monosaccharides having only carbon, hydrogen and oxygen atoms; A61K 47/10: Human Necessities -&gt; Medical Or Veterinary Science; Hygiene -&gt; Preparations For Medical, Dental, Or Toilet Purposes -&gt; Medicinal preparations characterised by the non-active ingredients used, e.g. carriers, inert additives -&gt; Organic compounds -&gt; containing oxygen -&gt; Alcohols; Phenols; Salts thereof; A61P 31/02: Human Necessities -&gt; Medical Or Veterinary Science; Hygiene -&gt; Specific Therapeutic Activity Of Chemical Compounds Or Medicinal Preparations -&gt; Antiinfectives, i.e. antibiotics, antiseptics, chemotherapeutics -&gt; Local antiseptics</t>
  </si>
  <si>
    <t>SALVA PEAO - LOGISTICA DE SEGURANCA LTDA</t>
  </si>
  <si>
    <t>3250707 - Fabricação de artigos ópticos; 4642702 - Comércio atacadista de roupas e acessórios para uso profissional e de segurança do trabalho; 4789099 - Comércio varejista de outros produtos não especificados anteriormente</t>
  </si>
  <si>
    <t>BEBEDOURO</t>
  </si>
  <si>
    <t>A63K 3/00</t>
  </si>
  <si>
    <t>A63K 3/00: Human Necessities -&gt; Sports; Games; Amusements -&gt; Racing; Riding Sports; Equipment Or Accessories Therefor -&gt; Equipment or accessories for racing or riding sports</t>
  </si>
  <si>
    <t>CLIMACO COMERCIO IMPORTACAO E EXPORTACAO LTDA</t>
  </si>
  <si>
    <t>4530701 - Comércio por atacado de peças e acessórios novos para veículos automotores; 4530702 - Comércio por atacado de pneumáticos e câmaras-de-ar; 4641901 - Comércio atacadista de tecidos; 4641903 - Comércio atacadista de artigos de armarinho; 4642701 - Comércio atacadista de artigos do vestuário e acessórios, exceto profissionais e de segurança; 4643501 - Comércio atacadista de calçados; 4646002 - Comércio atacadista de produtos de higiene pessoal; 4647801 - Comércio atacadista de artigos de escritório e de papelaria; 4649401 - Comércio atacadista de equipamentos elétricos de uso pessoal e doméstico; 4649403 - Comércio atacadista de bicicletas, triciclos e outros veículos recreativos; 4649406 - Comércio atacadista de lustres, luminárias e abajures; 4649408 - Comércio atacadista de produtos de higiene, limpeza e conservação domiciliar; 4649410 - Comércio atacadista de jóias, relógios e bijuterias, inclusive pedras preciosas e semipreciosas lapidadas; 4649499 - Comércio atacadista de outros equipamentos e artigos de uso pessoal e doméstico não especificados anteriormente; 4652400 - Comércio atacadista de componentes eletrônicos e equipamentos de telefonia e comunicação; 4669999 - Comércio atacadista de outras máquinas e equipamentos não especificados anteriormente; partes e peças; 4672900 - Comércio atacadista de ferragens e ferramentas; 4673700 - Comércio atacadista de material elétrico; 4679604 - Comércio atacadista especializado de materiais de construção não especificados anteriormente; 4679699 - Comércio atacadista de materiais de construção em geral; 4693100 - Comércio atacadista de mercadorias em geral, sem predominância de alimentos ou de insumos agropecuários</t>
  </si>
  <si>
    <t>A46B 15/00; A46B 17/02;A46B 5/00; A61C 15/00; A61K 8/02;A61Q 1/10</t>
  </si>
  <si>
    <t>A46B 15/00: Human Necessities -&gt; Brushware -&gt; Brushes -&gt; Other brushes; Brushes with additional arrangements; A46B 17/02: Human Necessities -&gt; Brushware -&gt; Brushes -&gt; Accessories for brushes -&gt; Devices for holding brushes in use; A46B 5/00: Human Necessities -&gt; Brushware -&gt; Brushes -&gt; Brush bodies; Handles integral with brushware; A61C 15/00: Human Necessities -&gt; Medical Or Veterinary Science; Hygiene -&gt; Dentistry; Apparatus Or Methods For Oral Or Dental Hygiene -&gt; Devices for cleaning between the teeth; A61K 8/02: Human Necessities -&gt; Medical Or Veterinary Science; Hygiene -&gt; Preparations For Medical, Dental, Or Toilet Purposes -&gt; Cosmetics or similar toilet preparations -&gt; characterised by special physical form; A61Q 1/10: Human Necessities -&gt; Medical Or Veterinary Science; Hygiene -&gt; Specific Use Of Cosmetics Or Similar Toilet Preparations -&gt; Make-up preparations; Body powders; Preparations for removing make-up -&gt; Preparations containing skin colorants, e.g. pigments -&gt; for eyes, e.g. eyeliner, mascara</t>
  </si>
  <si>
    <t>SIEM TECNOLOGIA DA EMBALAGEM EIRELI</t>
  </si>
  <si>
    <t>2222600 - Fabricação de embalagens de material plástico</t>
  </si>
  <si>
    <t>1813099 - Impressão de material para outros usos; 2543800 - Fabricação de ferramentas; 2861500 - Fabricação de máquinas para a indústria metalúrgica, peças e acessórios, exceto máquinas-ferramenta; 4684201 - Comércio atacadista de resinas e elastômeros; 4686902 - Comércio atacadista de embalagens; 7739099 - Aluguel de outras máquinas e equipamentos comerciais e industriais não especificados anteriormente, sem operador; 8211300 - Serviços combinados de escritório e apoio administrativo</t>
  </si>
  <si>
    <t>A45D 34/04; A45D 34/04;B65D 39/06; A61L 9/00; B65D 1/10;B65D 41/08;B65D 21/036; B65D 1/32; B65D 23/00;B65D 1/10; B65D 41/04; B65D 47/20; B65D 51/18; B65D 83/06;B65D 47/04</t>
  </si>
  <si>
    <t>A45D 34/04: Human Necessities -&gt; Hand Or Travelling Articles -&gt; Hairdressing Or Shaving Equipment; Manicuring Or Other Cosmetic Treatment -&gt; Containers or accessories specially adapted for handling liquid toilet or cosmetic substances, e.g. perfumes -&gt; Appliances specially adapted for applying liquid, e.g. using roller or ball; A61L 9/00: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Disinfection, sterilisation or deodorisation of air; B65D 1/10: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Rigid or semi-rigid containers having bodies formed in one piece, e.g. by casting metallic material, by moulding plastics, by blowing vitreous material, by throwing ceramic material, by moulding pulped fibrous material or by deep-drawing operations performed on sheet material -&gt; Jars, e.g. for preserving foodstuffs; B65D 1/32: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Rigid or semi-rigid containers having bodies formed in one piece, e.g. by casting metallic material, by moulding plastics, by blowing vitreous material, by throwing ceramic material, by moulding pulped fibrous material or by deep-drawing operations performed on sheet material -&gt; Containers adapted to be temporarily deformed by external pressure to expel contents; B65D 21/036: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Nestable, stackable or joinable containers; Containers of variable capacity -&gt; Containers specially shaped, or provided with fittings or attachments, to facilitate nesting, stacking, or joining together -&gt; for stacking containers one upon another in the upright or upside down position, e.g. with vertically projecting elements or recesses -&gt; having closure means specially adapted for facilitating stacking; B65D 23/00: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Details of bottles or jars not otherwise provided for; B65D 39/06: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Closures arranged within necks or pouring openings or in discharge apertures, e.g. stoppers -&gt; Balls; B65D 41/04: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Caps, e.g. crown caps, crown seals, i.e. members having parts arranged for engagement with the external periphery of a neck or wall defining a pouring opening or discharge aperture; Protective cap-like covers for closure members, e.g. decorative covers of metal foil or paper -&gt; Caps or cap-like covers without lines of weakness, tearing strips, tags, or like opening or removal devices -&gt; Threaded or like caps or cap-like covers secured by rotation; B65D 41/08: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Caps, e.g. crown caps, crown seals, i.e. members having parts arranged for engagement with the external periphery of a neck or wall defining a pouring opening or discharge aperture; Protective cap-like covers for closure members, e.g. decorative covers of metal foil or paper -&gt; Caps or cap-like covers without lines of weakness, tearing strips, tags, or like opening or removal devices -&gt; Threaded or like caps or cap-like covers secured by rotation -&gt; engaging a threaded ring clamped on the external periphery of the neck or wall; B65D 47/04: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Closures with filling and discharging, or with discharging, devices -&gt; Closures with discharging devices other than pumps; B65D 47/20: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Closures with filling and discharging, or with discharging, devices -&gt; Closures with discharging devices other than pumps -&gt; comprising hand-operated members for controlling discharge; B65D 51/18: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Closures not otherwise provided for -&gt; Arrangements of closures with protective outer cap-like covers or of two or more co-operating closures; B65D 83/06: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Containers or packages with special means for dispensing contents -&gt; for dispensing powdered or granular material</t>
  </si>
  <si>
    <t>I.F.FLORIDI TECNOLOGIA EM AGUAS</t>
  </si>
  <si>
    <t>INDAIATUBA</t>
  </si>
  <si>
    <t>KERNIT INDUSTRIA MECATRONICA LTDA</t>
  </si>
  <si>
    <t>2861500 - Fabricação de máquinas para a indústria metalúrgica, peças e acessórios, exceto máquinas-ferramenta</t>
  </si>
  <si>
    <t>3321000 - Instalação de máquinas e equipamentos industriais; 4663000 - Comércio atacadista de máquinas e equipamentos para uso industrial; partes e peças</t>
  </si>
  <si>
    <t>A61B 5/00;H04N 1/10; A61C 1/04; A61C 13/20; G03B 42/02</t>
  </si>
  <si>
    <t>A61B 5/00: Human Necessities -&gt; Medical Or Veterinary Science; Hygiene -&gt; Diagnosis; Surgery; Identification -&gt; Measuring for diagnostic purposes; Identification of persons; A61C 1/04: Human Necessities -&gt; Medical Or Veterinary Science; Hygiene -&gt; Dentistry; Apparatus Or Methods For Oral Or Dental Hygiene -&gt; Dental machines for boring or cutting -&gt; characterised by the drive of the dental tools -&gt; with treadle or manual drive; A61C 13/20: Human Necessities -&gt; Medical Or Veterinary Science; Hygiene -&gt; Dentistry; Apparatus Or Methods For Oral Or Dental Hygiene -&gt; Dental prostheses; Making same -&gt; Methods or devices for soldering, casting, moulding or melting; G03B 42/02: Physics -&gt; Photography; Cinematography; Analogous Techniques Using Waves Other Than Optical Waves; Electrography; Holography -&gt; Apparatus Or Arrangements For Taking Photographs Or For Projecting Or Viewing Them; Apparatus Or Arrangements Employing Analogous Techniques Using Waves Other Than Optical Waves; Accessories Therefor -&gt; Obtaining records using waves other than optical waves; Visualisation of such records by using optical means -&gt; using X-rays; H04N 1/10: Electricity -&gt; Electric Communication Technique -&gt; Pictorial Communication, E.G. Television -&gt; Scanning, transmission or reproduction of documents or the like, e.g. facsimile transmission; Details thereof -&gt; Scanning arrangements -&gt; using flat picture-bearing surfaces</t>
  </si>
  <si>
    <t>MED 7 PRODUTOS HOSPITALARES LTDA</t>
  </si>
  <si>
    <t>3312103 - Manutenção e reparação de aparelhos eletromédicos e eletroterapêuticos e equipamentos de irradiação; 4664800 - Comércio atacadista de máquinas, aparelhos e equipamentos para uso odonto-médico-hospitalar; partes e peças; 8230001 - Serviços de organização de feiras, congressos, exposições e festas</t>
  </si>
  <si>
    <t>A61G 15/00;A61G 13/00</t>
  </si>
  <si>
    <t>A61G 13/00: Human Necessities -&gt; Medical Or Veterinary Science; Hygiene -&gt; Transport, Personal Conveyances, Or Accommodation Specially Adapted For Patients Or Disabled Persons; Operating Tables Or Chairs; Chairs For Dentistry; Funeral Devices -&gt; Operating tables; Auxiliary appliances therefor; A61G 15/00: Human Necessities -&gt; Medical Or Veterinary Science; Hygiene -&gt; Transport, Personal Conveyances, Or Accommodation Specially Adapted For Patients Or Disabled Persons; Operating Tables Or Chairs; Chairs For Dentistry; Funeral Devices -&gt; Operating chairs; Dental chairs; Accessories specially adapted therefor, e.g. work stands</t>
  </si>
  <si>
    <t>BRUNO FELIPE MARTINS</t>
  </si>
  <si>
    <t>A61K 8/44;A61K 8/19;A61Q 5/04</t>
  </si>
  <si>
    <t>A61K 8/19: Human Necessities -&gt; Medical Or Veterinary Science; Hygiene -&gt; Preparations For Medical, Dental, Or Toilet Purposes -&gt; Cosmetics or similar toilet preparations -&gt; characterised by the composition -&gt; containing inorganic ingredients; A61K 8/44: Human Necessities -&gt; Medical Or Veterinary Science; Hygiene -&gt; Preparations For Medical, Dental, Or Toilet Purposes -&gt; Cosmetics or similar toilet preparations -&gt; characterised by the composition -&gt; containing organic compounds -&gt; containing nitrogen -&gt; Aminocarboxylic acids or derivatives thereof, e.g. aminocarboxylic acids containing sulfur; Salts, esters or N-acylated derivatives thereof; A61Q 5/04: Human Necessities -&gt; Medical Or Veterinary Science; Hygiene -&gt; Specific Use Of Cosmetics Or Similar Toilet Preparations -&gt; Preparations for care of the hair -&gt; Preparations for permanent waving or straightening the hair</t>
  </si>
  <si>
    <t>REILLY TATTOO - INDUSTRIA, COMERCIO, IMPORTACAO E EXPORTACAO EIRELI</t>
  </si>
  <si>
    <t>2660400 - Fabricação de aparelhos eletromédicos e eletroterapêuticos e equipamentos de irradiação; 3250701 - Fabricação de instrumentos não eletrônicos e utensílios para uso médico, cirúrgico, odontológico e de laboratório; 4645101 - Comércio atacadista de instrumentos e materiais para uso médico, cirúrgico, hospitalar e de laboratórios; 4646001 - Comércio atacadista de cosméticos e produtos de perfumaria; 4646002 - Comércio atacadista de produtos de higiene pessoal; 4664800 - Comércio atacadista de máquinas, aparelhos e equipamentos para uso odonto-médico-hospitalar; partes e peças; 4772500 - Comércio varejista de cosméticos, produtos de perfumaria e de higiene pessoal; 4773300 - Comércio varejista de artigos médicos e ortopédicos</t>
  </si>
  <si>
    <t>A61M 37/00;A61M 35/00</t>
  </si>
  <si>
    <t>A61M 35/00: Human Necessities -&gt; Medical Or Veterinary Science; Hygiene -&gt; Devices For Introducing Media Into, Or Onto, The Body; Devices For Transducing Body Media Or For Taking Media From The Body; Devices For Producing Or Ending Sleep Or Stupor -&gt; Devices for applying media, e.g. remedies, on the human body; A61M 37/00: Human Necessities -&gt; Medical Or Veterinary Science; Hygiene -&gt; Devices For Introducing Media Into, Or Onto, The Body; Devices For Transducing Body Media Or For Taking Media From The Body; Devices For Producing Or Ending Sleep Or Stupor -&gt; Other apparatus for introducing media into the body; Percutany, i.e. introducing medicines into the body by diffusion through the skin</t>
  </si>
  <si>
    <t>METAL-EX INDUSTRIALIZACAO DE METAIS EXPANDIDOS LTDA</t>
  </si>
  <si>
    <t>E04G 1/22;E04G 5/16;E04G 5/00; E04G 5/00;E04G 7/00;E04G 11/00;E04G 13/00;E04G 17/00</t>
  </si>
  <si>
    <t>E04G 1/22: Fixed Constructions -&gt; Building -&gt; Scaffolding; Forms; Shuttering; Building Implements Or Other Building Aids, Or Their Use; Handling Building Materials On The Site; Repairing, Breaking-Up Or Other Work On Existing Buildings -&gt; Scaffolds primarily resting on the ground -&gt; adjustable in height -&gt; Scaffolds having a platform on an extensible sub-structure, e.g. of telescopic type or with lazy-tongs mechanism; E04G 11/00: Fixed Constructions -&gt; Building -&gt; Scaffolding; Forms; Shuttering; Building Implements Or Other Building Aids, Or Their Use; Handling Building Materials On The Site; Repairing, Breaking-Up Or Other Work On Existing Buildings -&gt; Forms, shutterings, or falsework for making walls, floors, ceilings, or roofs; E04G 13/00: Fixed Constructions -&gt; Building -&gt; Scaffolding; Forms; Shuttering; Building Implements Or Other Building Aids, Or Their Use; Handling Building Materials On The Site; Repairing, Breaking-Up Or Other Work On Existing Buildings -&gt; Falsework, forms or shutterings for particular parts of buildings, e.g. stairs, steps, cornices or balconies; E04G 17/00: Fixed Constructions -&gt; Building -&gt; Scaffolding; Forms; Shuttering; Building Implements Or Other Building Aids, Or Their Use; Handling Building Materials On The Site; Repairing, Breaking-Up Or Other Work On Existing Buildings -&gt; Connecting or other auxiliary members for forms, falsework structures, or shutterings; E04G 5/00: Fixed Constructions -&gt; Building -&gt; Scaffolding; Forms; Shuttering; Building Implements Or Other Building Aids, Or Their Use; Handling Building Materials On The Site; Repairing, Breaking-Up Or Other Work On Existing Buildings -&gt; Component parts or accessories for scaffolds; E04G 5/16: Fixed Constructions -&gt; Building -&gt; Scaffolding; Forms; Shuttering; Building Implements Or Other Building Aids, Or Their Use; Handling Building Materials On The Site; Repairing, Breaking-Up Or Other Work On Existing Buildings -&gt; Component parts or accessories for scaffolds -&gt; Struts or stiffening rods, e.g. diagonal rods; E04G 7/00: Fixed Constructions -&gt; Building -&gt; Scaffolding; Forms; Shuttering; Building Implements Or Other Building Aids, Or Their Use; Handling Building Materials On The Site; Repairing, Breaking-Up Or Other Work On Existing Buildings -&gt; Connections between parts of the scaffold</t>
  </si>
  <si>
    <t>PDT PHARMA INDUSTRIA E COMERCIO DE PRODUTOS FARMACEUTICOS LTDA</t>
  </si>
  <si>
    <t>2110600 - Fabricação de produtos farmoquímicos; 3250705 - Fabricação de materiais para medicina e odontologia</t>
  </si>
  <si>
    <t>A61K 47/32;A61K 31/12;A61P 31/10; C07C 227/04;C07C 229/30;A61K 41/00;A61K 47/14;A61K 47/10;A61K 47/18;A61K 47/00</t>
  </si>
  <si>
    <t>A61K 31/12: Human Necessities -&gt; Medical Or Veterinary Science; Hygiene -&gt; Preparations For Medical, Dental, Or Toilet Purposes -&gt; Medicinal preparations containing organic active ingredients -&gt; Ketones; A61K 41/00: Human Necessities -&gt; Medical Or Veterinary Science; Hygiene -&gt; Preparations For Medical, Dental, Or Toilet Purposes -&gt; Medicinal preparations obtained by treating materials with wave energy or particle radiation; A61K 47/00: Human Necessities -&gt; Medical Or Veterinary Science; Hygiene -&gt; Preparations For Medical, Dental, Or Toilet Purposes -&gt; Medicinal preparations characterised by the non-active ingredients used, e.g. carriers, inert additives; A61K 47/10: Human Necessities -&gt; Medical Or Veterinary Science; Hygiene -&gt; Preparations For Medical, Dental, Or Toilet Purposes -&gt; Medicinal preparations characterised by the non-active ingredients used, e.g. carriers, inert additives -&gt; Organic compounds -&gt; containing oxygen -&gt; Alcohols; Phenols; Salts thereof; A61K 47/14: Human Necessities -&gt; Medical Or Veterinary Science; Hygiene -&gt; Preparations For Medical, Dental, Or Toilet Purposes -&gt; Medicinal preparations characterised by the non-active ingredients used, e.g. carriers, inert additives -&gt; Organic compounds -&gt; containing oxygen -&gt; Esters of carboxylic acids; A61K 47/18: Human Necessities -&gt; Medical Or Veterinary Science; Hygiene -&gt; Preparations For Medical, Dental, Or Toilet Purposes -&gt; Medicinal preparations characterised by the non-active ingredients used, e.g. carriers, inert additives -&gt; Organic compounds -&gt; containing nitrogen -&gt; Amines; Quaternary ammonium compounds; A61K 47/32: Human Necessities -&gt; Medical Or Veterinary Science; Hygiene -&gt; Preparations For Medical, Dental, Or Toilet Purposes -&gt; Medicinal preparations characterised by the non-active ingredients used, e.g. carriers, inert additives -&gt; Macromolecular compounds -&gt; Macromolecular compounds obtained by reactions only involving carbon-to-carbon unsaturated bonds; A61P 31/10: Human Necessities -&gt; Medical Or Veterinary Science; Hygiene -&gt; Specific Therapeutic Activity Of Chemical Compounds Or Medicinal Preparations -&gt; Antiinfectives, i.e. antibiotics, antiseptics, chemotherapeutics -&gt; Antimycotics; C07C 227/04: Chemistry; Metallurgy -&gt; Organic Chemistry -&gt; Acyclic Or Carbocyclic Compounds -&gt; Preparation of compounds containing amino and carboxyl groups bound to the same carbon skeleton -&gt; Formation of amino groups in compounds containing carboxyl groups; C07C 229/30: Chemistry; Metallurgy -&gt; Organic Chemistry -&gt; Acyclic Or Carbocyclic Compounds -&gt; Compounds containing amino and carboxyl groups bound to the same carbon skeleton -&gt; having amino and carboxyl groups bound to acyclic carbon atoms of the same carbon skeleton -&gt; the carbon skeleton being acyclic and unsaturated</t>
  </si>
  <si>
    <t>ROYOPLAST INDUSTRIA E COMERCIO DE ARTIGOS PLASTICOS EIRELI</t>
  </si>
  <si>
    <t>A63F 3/00</t>
  </si>
  <si>
    <t>A63F 3/00: Human Necessities -&gt; Sports; Games; Amusements -&gt; Card, Board Or Roulette Games; Indoor Games Using Small Moving Playing Bodies; Video Games; Games Not Otherwise Provided For -&gt; Board games; Raffle games</t>
  </si>
  <si>
    <t>ACTIVE WARE INDUSTRIA ELETRONICA LTDA</t>
  </si>
  <si>
    <t>3102100 - Fabricação de móveis com predominância de metal; 3250702 - Fabricação de mobiliário para uso médico, cirúrgico, odontológico e de laboratório; 3321000 - Instalação de máquinas e equipamentos industriais; 4751201 - Comércio varejista especializado de equipamentos e suprimentos de informática; 6202300 - Desenvolvimento e licenciamento de programas de computador customizáveis; 6203100 - Desenvolvimento e licenciamento de programas de computador não customizáveis</t>
  </si>
  <si>
    <t>A61B 1/247; A61B 5/00; A61C 1/00; G02B 7/04; G02B 7/04;F03G 7/06; G03B 13/18; G03B 17/56;A61B 5/103;A61B 5/00; G06F 17/00;G06F 19/00; H04N 5/225;G03B 15/035</t>
  </si>
  <si>
    <t>A61B 1/247: Human Necessities -&gt; Medical Or Veterinary Science; Hygiene -&gt; Diagnosis; Surgery; Identification -&gt; Instruments for performing medical examinations of the interior of cavities or tubes of the body by visual or photographical inspection, e.g. endoscopes; Illuminating arrangements therefor -&gt; for the mouth, i.e. stomatoscopes, e.g. with tongue depressors; Instruments for opening or keeping open the mouth -&gt; with means for viewing areas outside the direct line of sight, e.g. dentists' mirrors; A61B 5/00: Human Necessities -&gt; Medical Or Veterinary Science; Hygiene -&gt; Diagnosis; Surgery; Identification -&gt; Measuring for diagnostic purposes; Identification of persons; A61B 5/103: Human Necessities -&gt; Medical Or Veterinary Science; Hygiene -&gt; Diagnosis; Surgery; Identification -&gt; Measuring for diagnostic purposes; Identification of persons -&gt; Measuring devices for testing the shape, pattern, size or movement of the body or parts thereof, for diagnostic purposes; A61C 1/00: Human Necessities -&gt; Medical Or Veterinary Science; Hygiene -&gt; Dentistry; Apparatus Or Methods For Oral Or Dental Hygiene -&gt; Dental machines for boring or cutting; F03G 7/06: Mechanical Engineering; Lighting; Heating; Weapons; Blasting -&gt; Machines Or Engines For Liquids; Wind, Spring, Or Weight Motors; Producing Mechanical Power Or A Reactive Propulsive Thrust, Not Otherwise Provided For -&gt; Spring, Weight, Inertia, Or Like Motors; Mechanical-Power-Producing Devices Or Mechanisms, Not Otherwise Provided For Or Using Energy Sources Not Otherwise Provided For -&gt; Mechanical-power-producing mechanisms, not otherwise provided for or using energy sources not otherwise provided for -&gt; using expansion or contraction of bodies due to heating, cooling, moistening, drying, or the like; G02B 7/04: Physics -&gt; Optics -&gt; Optical Elements, Systems, Or Apparatus -&gt; Mountings, adjusting means, or light-tight connections, for optical elements -&gt; for lenses -&gt; with mechanism for focusing or varying magnification; G03B 13/18: Physics -&gt; Photography; Cinematography; Analogous Techniques Using Waves Other Than Optical Waves; Electrography; Holography -&gt; Apparatus Or Arrangements For Taking Photographs Or For Projecting Or Viewing Them; Apparatus Or Arrangements Employing Analogous Techniques Using Waves Other Than Optical Waves; Accessories Therefor -&gt; Viewfinders; Focusing aids for cameras; Means for focusing for cameras; Autofocus systems for cameras -&gt; Focusing aids; G03B 15/035: Physics -&gt; Photography; Cinematography; Analogous Techniques Using Waves Other Than Optical Waves; Electrography; Holography -&gt; Apparatus Or Arrangements For Taking Photographs Or For Projecting Or Viewing Them; Apparatus Or Arrangements Employing Analogous Techniques Using Waves Other Than Optical Waves; Accessories Therefor -&gt; Special procedures for taking photographs; Apparatus therefor -&gt; Illuminating scene -&gt; Combinations of cameras with lighting apparatus; Flash units -&gt; Combinations of cameras with incandescent lamps; G03B 17/56: Physics -&gt; Photography; Cinematography; Analogous Techniques Using Waves Other Than Optical Waves; Electrography; Holography -&gt; Apparatus Or Arrangements For Taking Photographs Or For Projecting Or Viewing Them; Apparatus Or Arrangements Employing Analogous Techniques Using Waves Other Than Optical Waves; Accessories Therefor -&gt; Details of cameras or camera bodies; Accessories therefor -&gt; Accessories; G06F 17/00: Physics -&gt; Computing; Calculating; Counting -&gt; Electric Digital Data Processing -&gt; Digital computing or data processing equipment or methods, specially adapted for specific functions; G06F 19/00: Physics -&gt; Computing; Calculating; Counting -&gt; Electric Digital Data Processing -&gt; Digital computing or data processing equipment or methods, specially adapted for specific applications; H04N 5/225: Electricity -&gt; Electric Communication Technique -&gt; Pictorial Communication, E.G. Television -&gt; Details of television systems -&gt; Studio circuitry; Studio devices; Studio equipment -&gt; Television cameras</t>
  </si>
  <si>
    <t>ECO DIET PRODUTOS NATURAIS EIRELI</t>
  </si>
  <si>
    <t>4729699 - Comércio varejista de produtos alimentícios em geral ou especializado em produtos alimentícios não especificados anteriormente; 7319002 - Promoção de vendas</t>
  </si>
  <si>
    <t>A23L 33/15;A23L 33/16; A61K 36/48;A61K 36/42;A61K 131/00;A61P 13/08</t>
  </si>
  <si>
    <t>A23L 33/15; A23L 33/16; A61K 131/00: Human Necessities -&gt; Medical Or Veterinary Science; Hygiene -&gt; Preparations For Medical, Dental, Or Toilet Purposes -&gt; Containing or obtained from seeds, nuts, fruits or grains; A61K 36/42: Human Necessities -&gt; Medical Or Veterinary Science; Hygiene -&gt; Preparations For Medical, Dental, Or Toilet Purposes -&gt; Medicinal preparations of undetermined constitution containing material from algae, lichens, fungi or plants, or derivatives thereof, e.g. traditional herbal medicines -&gt; Magnoliophyta (angiosperms) -&gt; Magnoliopsida (dicotyledons) -&gt; Cucurbitaceae (Cucumber family); A61K 36/48: Human Necessities -&gt; Medical Or Veterinary Science; Hygiene -&gt; Preparations For Medical, Dental, Or Toilet Purposes -&gt; Medicinal preparations of undetermined constitution containing material from algae, lichens, fungi or plants, or derivatives thereof, e.g. traditional herbal medicines -&gt; Magnoliophyta (angiosperms) -&gt; Magnoliopsida (dicotyledons) -&gt; Fabaceae or Leguminosae (Pea or Legume family); Caesalpiniaceae; Mimosaceae; Papilionaceae; A61P 13/08: Human Necessities -&gt; Medical Or Veterinary Science; Hygiene -&gt; Specific Therapeutic Activity Of Chemical Compounds Or Medicinal Preparations -&gt; Drugs for disorders of the urinary system -&gt; of the prostate</t>
  </si>
  <si>
    <t>D-X INDUSTRIA, COMERCIO, IMPORTACAO E EXPORTACAO LTDA</t>
  </si>
  <si>
    <t>2063100 - Fabricação de cosméticos, produtos de perfumaria e de higiene pessoal; 2660400 - Fabricação de aparelhos eletromédicos e eletroterapêuticos e equipamentos de irradiação; 2869100 - Fabricação de máquinas e equipamentos para uso industrial específico não especificados anteriormente, peças e acessórios; 3250701 - Fabricação de instrumentos não eletrônicos e utensílios para uso médico, cirúrgico, odontológico e de laboratório; 3292202 - Fabricação de equipamentos e acessórios para segurança pessoal e profissional; 3314799 - Manutenção e reparação de outras máquinas e equipamentos para usos industriais não especificados anteriormente; 4646001 - Comércio atacadista de cosméticos e produtos de perfumaria</t>
  </si>
  <si>
    <t>2063100 - Fabricação de cosméticos, produtos de perfumaria e de higiene pessoal; 3250701 - Fabricação de instrumentos não eletrônicos e utensílios para uso médico, cirúrgico, odontológico e de laboratório; 3292202 - Fabricação de equipamentos e acessórios para segurança pessoal e profissional</t>
  </si>
  <si>
    <t>A45D 7/06;A45D 19/02; H01S 5/022;A61N 5/067</t>
  </si>
  <si>
    <t>A45D 19/02: Human Necessities -&gt; Hand Or Travelling Articles -&gt; Hairdressing Or Shaving Equipment; Manicuring Or Other Cosmetic Treatment -&gt; Devices for washing the hair or the scalp; Similar devices for colouring the hair -&gt; Hand-actuated implements, e.g. hand-actuated spray heads; A45D 7/06: Human Necessities -&gt; Hand Or Travelling Articles -&gt; Hairdressing Or Shaving Equipment; Manicuring Or Other Cosmetic Treatment -&gt; Processes of waving, straightening or curling hair -&gt; combined chemical and thermal; A61N 5/067: Human Necessities -&gt; Medical Or Veterinary Science; Hygiene -&gt; Electrotherapy; Magnetotherapy; Radiation Therapy; Ultrasound Therapy -&gt; Radiation therapy -&gt; using light -&gt; using laser light; H01S 5/022: Electricity -&gt; Basic Electric Elements -&gt; Devices Using Stimulated Emission -&gt; Semiconductor lasers -&gt; Structural details or components not essential to laser action -&gt; Mountings; Housings</t>
  </si>
  <si>
    <t>PHT DO BRASIL COMERCIO EIRELI</t>
  </si>
  <si>
    <t>2063100 - Fabricação de cosméticos, produtos de perfumaria e de higiene pessoal; 2660400 - Fabricação de aparelhos eletromédicos e eletroterapêuticos e equipamentos de irradiação; 2829199 - Fabricação de outras máquinas e equipamentos de uso geral não especificados anteriormente, peças e acessórios; 3104700 - Fabricação de colchões; 3313999 - Manutenção e reparação de máquinas, aparelhos e materiais elétricos não especificados anteriormente; 4637199 - Comércio atacadista especializado em outros produtos alimentícios não especificados anteriormente; 4641902 - Comércio atacadista de artigos de cama, mesa e banho; 4642701 - Comércio atacadista de artigos do vestuário e acessórios, exceto profissionais e de segurança; 4646001 - Comércio atacadista de cosméticos e produtos de perfumaria; 4646002 - Comércio atacadista de produtos de higiene pessoal</t>
  </si>
  <si>
    <t>A47C 27/15; A61H 39/00; A61N 5/06</t>
  </si>
  <si>
    <t>A47C 27/15: Human Necessities -&gt; Furniture; Domestic Articles Or Appliances; Coffee Mills; Spice Mills; Suction Cleaners In General -&gt; Chairs; Sofas; Beds -&gt; Spring, stuffed or fluid mattresses specially adapted for chairs, beds or sofas -&gt; with foamed material inlays -&gt; consisting of two or more layers; A61H 39/00: Human Necessities -&gt; Medical Or Veterinary Science; Hygiene -&gt; Physical Therapy Apparatus, E.G. Devices For Locating Or Stimulating Reflex Points In The Body; Artificial Respiration; Massage; Bathing Devices For Special Therapeutic Or Hygienic Purposes Or Specific Parts Of The Body -&gt; Devices for locating or stimulating specific reflex points of the body for physical therapy, e.g. acupuncture; A61N 5/06: Human Necessities -&gt; Medical Or Veterinary Science; Hygiene -&gt; Electrotherapy; Magnetotherapy; Radiation Therapy; Ultrasound Therapy -&gt; Radiation therapy -&gt; using light</t>
  </si>
  <si>
    <t>ASAA INDUSTRIA, COMERCIO E DISTRIBUICAO DE SANEANTES E COSMETICOS EIRELI</t>
  </si>
  <si>
    <t>2061400 - Fabricação de sabões e detergentes sintéticos; 2062200 - Fabricação de produtos de limpeza e polimento; 2063100 - Fabricação de cosméticos, produtos de perfumaria e de higiene pessoal; 3329599 - Instalação de outros equipamentos não especificados anteriormente; 4646001 - Comércio atacadista de cosméticos e produtos de perfumaria; 4649408 - Comércio atacadista de produtos de higiene, limpeza e conservação domiciliar; 4649499 - Comércio atacadista de outros equipamentos e artigos de uso pessoal e doméstico não especificados anteriormente</t>
  </si>
  <si>
    <t>A61K 9/14; A61L 9/14;A61L 9/00; F24F 3/044</t>
  </si>
  <si>
    <t>A61K 9/14: Human Necessities -&gt; Medical Or Veterinary Science; Hygiene -&gt; Preparations For Medical, Dental, Or Toilet Purposes -&gt; Medicinal preparations characterised by special physical form -&gt; Particulate form, e.g. powders; A61L 9/00: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Disinfection, sterilisation or deodorisation of air; A61L 9/14: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Disinfection, sterilisation or deodorisation of air -&gt; using sprayed or atomised substances; F24F 3/044: Mechanical Engineering; Lighting; Heating; Weapons; Blasting -&gt; Heating; Ranges; Ventilating -&gt; Air-Conditioning; Air-Humidification; Ventilation; Use Of Air Currents For Screening -&gt; Air-conditioning systems in which conditioned primary air is supplied from one or more central stations to distributing units in the rooms or spaces where it may receive secondary treatment; Apparatus specially designed for such systems -&gt; Systems in which all treatment is given in the central station, i.e. all-air systems</t>
  </si>
  <si>
    <t>COMVICOM INDUSTRIA DE PRODUTOS DESCARTAVEIS MEDICO-HOSPITALAR EIRELI</t>
  </si>
  <si>
    <t>1414200 - Fabricação de acessórios do vestuário, exceto para segurança e proteção; 4645101 - Comércio atacadista de instrumentos e materiais para uso médico, cirúrgico, hospitalar e de laboratórios</t>
  </si>
  <si>
    <t>A61B 42/10</t>
  </si>
  <si>
    <t>FRADEL-MED INDUSTRIA E COMERCIO DE APARELHOS MEDICOS LTDA</t>
  </si>
  <si>
    <t>2660400 - Fabricação de aparelhos eletromédicos e eletroterapêuticos e equipamentos de irradiação; 3312103 - Manutenção e reparação de aparelhos eletromédicos e eletroterapêuticos e equipamentos de irradiação; 3319800 - Manutenção e reparação de equipamentos e produtos não especificados anteriormente; 4645101 - Comércio atacadista de instrumentos e materiais para uso médico, cirúrgico, hospitalar e de laboratórios</t>
  </si>
  <si>
    <t>VAGMAN USINAGEM DE PRECISAO LTDA</t>
  </si>
  <si>
    <t>MAC ARTIGOS ODONTOLOGICOS E PROTESE LTDA</t>
  </si>
  <si>
    <t>2660400 - Fabricação de aparelhos eletromédicos e eletroterapêuticos e equipamentos de irradiação; 3250701 - Fabricação de instrumentos não eletrônicos e utensílios para uso médico, cirúrgico, odontológico e de laboratório; 3250702 - Fabricação de mobiliário para uso médico, cirúrgico, odontológico e de laboratório; 4645103 - Comércio atacadista de produtos odontológicos</t>
  </si>
  <si>
    <t>A61C 13/38</t>
  </si>
  <si>
    <t>A61C 13/38: Human Necessities -&gt; Medical Or Veterinary Science; Hygiene -&gt; Dentistry; Apparatus Or Methods For Oral Or Dental Hygiene -&gt; Dental prostheses; Making same -&gt; Tools not otherwise provided for, for use in connection with dental prostheses or the making thereof</t>
  </si>
  <si>
    <t>R9C IMPORTACAO, COMERCIO E ALUGUEL DE EQUIPAMENTOS PARA SAUDE LTDA</t>
  </si>
  <si>
    <t>3312103 - Manutenção e reparação de aparelhos eletromédicos e eletroterapêuticos e equipamentos de irradiação; 3321000 - Instalação de máquinas e equipamentos industriais; 4639701 - Comércio atacadista de produtos alimentícios em geral; 4646001 - Comércio atacadista de cosméticos e produtos de perfumaria; 4649408 - Comércio atacadista de produtos de higiene, limpeza e conservação domiciliar; 4693100 - Comércio atacadista de mercadorias em geral, sem predominância de alimentos ou de insumos agropecuários; 5250801 - Comissaria de despachos; 7739002 - Aluguel de equipamentos científicos, médicos e hospitalares, sem operador</t>
  </si>
  <si>
    <t>A61N 1/04; A61N 1/04;A61N 1/36; A61N 1/30;A61B 5/04; A61N 1/30;A61F 7/08; A61N 1/34;A61F 13/02</t>
  </si>
  <si>
    <t>A61B 5/04: Human Necessities -&gt; Medical Or Veterinary Science; Hygiene -&gt; Diagnosis; Surgery; Identification -&gt; Measuring for diagnostic purposes; Identification of persons -&gt; Measuring bioelectric signals of the body or parts thereof; A61F 13/02: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Bandages or dressings; Absorbent pads -&gt; Adhesive plasters or dressings; A61F 7/08: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Heating or cooling appliances for medical or therapeutic treatment of the human body -&gt; Warming pads, pans or mats; Hot-water bottles; A61N 1/04: Human Necessities -&gt; Medical Or Veterinary Science; Hygiene -&gt; Electrotherapy; Magnetotherapy; Radiation Therapy; Ultrasound Therapy -&gt; Electrotherapy; Circuits therefor -&gt; Details -&gt; Electrodes; A61N 1/30: Human Necessities -&gt; Medical Or Veterinary Science; Hygiene -&gt; Electrotherapy; Magnetotherapy; Radiation Therapy; Ultrasound Therapy -&gt; Electrotherapy; Circuits therefor -&gt; Applying electric currents by contact electrodes -&gt; continuous direct currents -&gt; Apparatus for iontophoresis or cataphoresis; A61N 1/34: Human Necessities -&gt; Medical Or Veterinary Science; Hygiene -&gt; Electrotherapy; Magnetotherapy; Radiation Therapy; Ultrasound Therapy -&gt; Electrotherapy; Circuits therefor -&gt; Applying electric currents by contact electrodes -&gt; alternating or intermittent currents -&gt; for producing anaesthesia; A61N 1/36: Human Necessities -&gt; Medical Or Veterinary Science; Hygiene -&gt; Electrotherapy; Magnetotherapy; Radiation Therapy; Ultrasound Therapy -&gt; Electrotherapy; Circuits therefor -&gt; Applying electric currents by contact electrodes -&gt; alternating or intermittent currents -&gt; for stimulation, e.g. heart pace-makers</t>
  </si>
  <si>
    <t>BIO ARCHITECTS DESENVOLVIMENTO DE MATERIAIS ESPECIAIS LTDA</t>
  </si>
  <si>
    <t>3250703 - Fabricação de aparelhos e utensílios para correção de defeitos físicos e aparelhos ortopédicos em geral sob encomenda; 3250706 - Serviços de prótese dentária; 4618402 - Representantes comerciais e agentes do comércio de instrumentos e materiais odonto-médico-hospitalares; 4693100 - Comércio atacadista de mercadorias em geral, sem predominância de alimentos ou de insumos agropecuários; 6462000 - Holdings de instituições não financeiras; 6463800 - Outras sociedades de participação, exceto holdings; 7210000 - Pesquisa e desenvolvimento experimental em ciências físicas e naturais</t>
  </si>
  <si>
    <t>G09B 23/28;G09B 23/30;A61M 5/31</t>
  </si>
  <si>
    <t>A61M 5/31: Human Necessities -&gt; Medical Or Veterinary Science; Hygiene -&gt; Devices For Introducing Media Into, Or Onto, The Body; Devices For Transducing Body Media Or For Taking Media From The Body; Devices For Producing Or Ending Sleep Or Stupor -&gt; Devices for bringing media into the body in a subcutaneous, intra-vascular or intramuscular way; Accessories therefor, e.g. filling or cleaning devices, arm rests -&gt; Syringes -&gt; Details; G09B 23/28: Physics -&gt; Educating; Cryptography; Display; Advertising; Seals -&gt; Educational Or Demonstration Appliances; Appliances For Teaching, Or Communicating With, The Blind, Deaf Or Mute; Models; Planetaria; Globes; Maps; Diagrams -&gt; Models for scientific, medical, or mathematical purposes, e.g. full-sized device for demonstration purposes -&gt; for medicine; G09B 23/30: Physics -&gt; Educating; Cryptography; Display; Advertising; Seals -&gt; Educational Or Demonstration Appliances; Appliances For Teaching, Or Communicating With, The Blind, Deaf Or Mute; Models; Planetaria; Globes; Maps; Diagrams -&gt; Models for scientific, medical, or mathematical purposes, e.g. full-sized device for demonstration purposes -&gt; for medicine -&gt; Anatomical models</t>
  </si>
  <si>
    <t>NEOEX ASSESSORIA E CONSULTORIA EIRELI</t>
  </si>
  <si>
    <t>8011101 - Atividades de vigilância e segurança privada</t>
  </si>
  <si>
    <t>8111700 - Serviços combinados para apoio a edifícios, exceto condomínios prediais; 8121400 - Limpeza em prédios e em domicílios; 8599699 - Outras atividades de ensino não especificadas anteriormente</t>
  </si>
  <si>
    <t>A61G 12/00</t>
  </si>
  <si>
    <t>A61G 12/00: Human Necessities -&gt; Medical Or Veterinary Science; Hygiene -&gt; Transport, Personal Conveyances, Or Accommodation Specially Adapted For Patients Or Disabled Persons; Operating Tables Or Chairs; Chairs For Dentistry; Funeral Devices -&gt; Accommodation for nursing, e.g. in hospitals, not covered by groups A61G0001000000-A61G0011000000, e.g. trolleys for transport of medicaments or food; Prescription lists</t>
  </si>
  <si>
    <t>LANTECOR INDUSTRIA DE LANTEJOULAS EIRELI</t>
  </si>
  <si>
    <t>OSASCO</t>
  </si>
  <si>
    <t>B41M 1/14; B65D 1/34;B41M 5/26; B65D 17/28;B65D 1/10;B65D 43/03;B65D 43/04;B65D 81/32; B65D 21/02;B65D 65/38;B65D 85/34;B65D 81/02;B65D 69/00</t>
  </si>
  <si>
    <t>B41M 1/14: Performing Operations; Transporting -&gt; Printing; Lining Machines; Typewriters; Stamps -&gt; Printing, Duplicating, Marking, Or Copying Processes; Colour Printing -&gt; Inking and printing with a printer's forme -&gt; Multicolour printing; B41M 5/26: Performing Operations; Transporting -&gt; Printing; Lining Machines; Typewriters; Stamps -&gt; Printing, Duplicating, Marking, Or Copying Processes; Colour Printing -&gt; Duplicating or marking methods; Sheet materials for use therein -&gt; Thermography; B65D 1/10: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Rigid or semi-rigid containers having bodies formed in one piece, e.g. by casting metallic material, by moulding plastics, by blowing vitreous material, by throwing ceramic material, by moulding pulped fibrous material or by deep-drawing operations performed on sheet material -&gt; Jars, e.g. for preserving foodstuffs; B65D 1/34: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Rigid or semi-rigid containers having bodies formed in one piece, e.g. by casting metallic material, by moulding plastics, by blowing vitreous material, by throwing ceramic material, by moulding pulped fibrous material or by deep-drawing operations performed on sheet material -&gt; Trays or like shallow containers; B65D 17/28: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Rigid or semi-rigid containers specially constructed to be opened by cutting or piercing, or by tearing of frangible member or portion -&gt; about line or point of weakness; B65D 21/02: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Nestable, stackable or joinable containers; Containers of variable capacity -&gt; Containers specially shaped, or provided with fittings or attachments, to facilitate nesting, stacking, or joining together; B65D 43/03: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Lids or covers for rigid or semi-rigid containers -&gt; Removable lids or covers -&gt; nestable or stackable; B65D 43/04: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Lids or covers for rigid or semi-rigid containers -&gt; Removable lids or covers -&gt; having a part, or parts, engaging within the mouth of the container and retained by friction or gravity; B65D 65/38: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Wrappers or flexible covers; Packaging materials of special type or form -&gt; Packaging materials of special type or form; B65D 69/00: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Articles joined together for convenience of storage or transport without the use of packaging elements; B65D 81/02: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Containers, packaging elements, or packages, for contents presenting particular transport or storage problems, or adapted to be used for non-packaging purposes after removal of contents -&gt; specially adapted to protect contents from mechanical damage; B65D 81/32: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Containers, packaging elements, or packages, for contents presenting particular transport or storage problems, or adapted to be used for non-packaging purposes after removal of contents -&gt; for packaging two or more different materials which must be maintained separate prior to use in admixture; B65D 85/34: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Containers, packaging elements or packages, specially adapted for particular articles or materials -&gt; for articles particularly sensitive to damage by shock or pressure -&gt; for fruit, e.g. apples, oranges, tomatoes</t>
  </si>
  <si>
    <t>R E LAFER INDUSTRIA E COMERCIO LTDA</t>
  </si>
  <si>
    <t>B63H 1/14</t>
  </si>
  <si>
    <t>B63H 1/14: Performing Operations; Transporting -&gt; Ships Or Other Waterborne Vessels; Related Equipment -&gt; Marine Propulsion Or Steering -&gt; Propulsive elements directly acting on water -&gt; of rotary type -&gt; with rotation axis substantially in propulsive direction -&gt; Propellers</t>
  </si>
  <si>
    <t>NUCLEO DE AUDIOLOGIA E PROTESES AUDITIVAS CAMPINAS LTDA</t>
  </si>
  <si>
    <t>8650006 - Atividades de fonoaudiologia; 9529199 - Reparação e manutenção de outros objetos e equipamentos pessoais e domésticos não especificados anteriormente</t>
  </si>
  <si>
    <t>A61F 2/18</t>
  </si>
  <si>
    <t>A61F 2/18: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Filters implantable into blood vessels; Prostheses, i.e. artificial substitutes or replacements for parts of the body; Appliances for connecting them with the body; Devices providing patency to, or preventing collapsing of, tubular structures of the body, e.g. stents -&gt; Prostheses implantable into the body -&gt; Internal ear or nose parts, e.g. ear-drums</t>
  </si>
  <si>
    <t>UTILYCLEAN INDUSTRIA PLASTICA LTDA</t>
  </si>
  <si>
    <t>B60B 33/08</t>
  </si>
  <si>
    <t>B60B 33/08: Performing Operations; Transporting -&gt; Vehicles In General -&gt; Vehicle Wheels; Castors; Axles For Wheels Or Castors; Increasing Wheel Adhesion -&gt; Castors in general -&gt; Ball castors</t>
  </si>
  <si>
    <t>PRODERG SUPRIMENTOS INDUSTRIA E COMERCIO DE PRODUTOS ERGONOMICOS LTDA</t>
  </si>
  <si>
    <t>3102100 - Fabricação de móveis com predominância de metal; 3319800 - Manutenção e reparação de equipamentos e produtos não especificados anteriormente; 4647802 - Comércio atacadista de livros, jornais e outras publicações; 4649404 - Comércio atacadista de móveis e artigos de colchoaria; 4649405 - Comércio atacadista de artigos de tapeçaria; persianas e cortinas; 4754701 - Comércio varejista de móveis; 4759801 - Comércio varejista de artigos de tapeçaria, cortinas e persianas; 476100 1 - Comércio varejista de livros; 4762800 - Comércio varejista de discos, CDs, DVDs e fitas; 7729202 - Aluguel de móveis, utensílios e aparelhos de uso doméstico e pessoal; instrumentos musicais; 8599604 - Treinamento em desenvolvimento profissional e gerencial</t>
  </si>
  <si>
    <t>A47C 7/40; A47G 27/02; G06F 3/033</t>
  </si>
  <si>
    <t>A47C 7/40: Human Necessities -&gt; Furniture; Domestic Articles Or Appliances; Coffee Mills; Spice Mills; Suction Cleaners In General -&gt; Chairs; Sofas; Beds -&gt; Parts, details, or accessories of chairs or stools -&gt; Support for the head or the back -&gt; for the back; A47G 27/02: Human Necessities -&gt; Furniture; Domestic Articles Or Appliances; Coffee Mills; Spice Mills; Suction Cleaners In General -&gt; Household Or Table Equipment -&gt; Floor fabrics; Fastenings therefor -&gt; Carpets; Stair runners; Bedside rugs; Foot mats; G06F 3/033: Physics -&gt; Computing; Calculating; Counting -&gt; Electric Digital Data Processing -&gt; Input arrangements for transferring data to be processed into a form capable of being handled by the computer; Output arrangements for transferring data from processing unit to output unit, e.g. interface arrangements -&gt; Input arrangements or combined input and output arrangements for interaction between user and computer -&gt; Arrangements for converting the position or the displacement of a member into a coded form -&gt; Pointing devices displaced or positioned by the user; Accessories therefor</t>
  </si>
  <si>
    <t>INTERPREMIUM - INDUSTRIA DE PRODUTOS MEDICOS LTDA</t>
  </si>
  <si>
    <t>3312103 - Manutenção e reparação de aparelhos eletromédicos e eletroterapêuticos e equipamentos de irradiação; 4645101 - Comércio atacadista de instrumentos e materiais para uso médico, cirúrgico, hospitalar e de laboratórios; 4645102 - Comércio atacadista de próteses e artigos de ortopedia; 4645103 - Comércio atacadista de produtos odontológicos; 4771701 - Comércio varejista de produtos farmacêuticos, sem manipulação de fórmulas; 4773300 - Comércio varejista de artigos médicos e ortopédicos</t>
  </si>
  <si>
    <t>A61L 2/26</t>
  </si>
  <si>
    <t>A61L 2/26: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Methods or apparatus for disinfecting or sterilising materials or objects other than foodstuffs or contact lenses; Accessories therefor -&gt; Accessories</t>
  </si>
  <si>
    <t>MEDICAL EQUIPMENT SERVICE LTDA</t>
  </si>
  <si>
    <t>3312103 - Manutenção e reparação de aparelhos eletromédicos e eletroterapêuticos e equipamentos de irradiação; 4789099 - Comércio varejista de outros produtos não especificados anteriormente</t>
  </si>
  <si>
    <t>F24H 1/00;A61G 7/00</t>
  </si>
  <si>
    <t>A61G 7/00: Human Necessities -&gt; Medical Or Veterinary Science; Hygiene -&gt; Transport, Personal Conveyances, Or Accommodation Specially Adapted For Patients Or Disabled Persons; Operating Tables Or Chairs; Chairs For Dentistry; Funeral Devices -&gt; Beds specially adapted for nursing; Devices for lifting patients or disabled persons; F24H 1/00: Mechanical Engineering; Lighting; Heating; Weapons; Blasting -&gt; Heating; Ranges; Ventilating -&gt; Fluid Heaters, E.G. Water Or Air Heaters, Having Heat-Generating Means, In General -&gt; Water heaters having heat generating means, e.g. boiler, flow-heater, water-storage heater</t>
  </si>
  <si>
    <t>USIMOR USINAGEM E FERRAMENTARIA LTDA</t>
  </si>
  <si>
    <t>MONTE MOR</t>
  </si>
  <si>
    <t>B65F 1/14</t>
  </si>
  <si>
    <t>B65F 1/14: Performing Operations; Transporting -&gt; Conveying; Packing; Storing; Handling Thin Or Filamentary Material -&gt; Gathering Or Removal Of Domestic Or Like Refuse -&gt; Refuse receptacles -&gt; Other constructional features</t>
  </si>
  <si>
    <t>BUDPLAS - MOLDES E INJECAO DE TERMOPLASTICO LTDA</t>
  </si>
  <si>
    <t>2543800 - Fabricação de ferramentas; 3319800 - Manutenção e reparação de equipamentos e produtos não especificados anteriormente</t>
  </si>
  <si>
    <t>CARAPICUIBA</t>
  </si>
  <si>
    <t>B65D 41/34; B65D 51/30;A61J 1/00; B65D 55/02;B65D 51/24</t>
  </si>
  <si>
    <t>A61J 1/00: Human Necessities -&gt; Medical Or Veterinary Science; Hygiene -&gt; Containers Specially Adapted For Medical Or Pharmaceutical Purposes; Devices Or Methods Specially Adapted For Bringing Pharmaceutical Products Into Particular Physical Or Administering Forms; Devices For Administering Food Or Medicines Orally; Baby Comforters; Devices For Receiving Spittle -&gt; Containers specially adapted for medical or pharmaceutical purposes; B65D 41/34: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Caps, e.g. crown caps, crown seals, i.e. members having parts arranged for engagement with the external periphery of a neck or wall defining a pouring opening or discharge aperture; Protective cap-like covers for closure members, e.g. decorative covers of metal foil or paper -&gt; Caps or cap-like covers with lines of weakness, tearing-strips, tags, or like opening or removal devices, e.g. to facilitate formation of pouring openings -&gt; Threaded or like caps or cap-like covers; B65D 51/24: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Closures not otherwise provided for -&gt; combined with auxiliary devices for non-closing purposes; B65D 51/30: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Closures not otherwise provided for -&gt; combined with auxiliary devices for non-closing purposes -&gt; with auxiliary containers for additional articles or materials -&gt; for desiccators; B65D 55/02: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Accessories for container closures not otherwise provided for -&gt; Locking devices; Means for discouraging or indicating unauthorised opening or removal of closure</t>
  </si>
  <si>
    <t>TOIRE INDUSTRIA E COMERCIO LTDA</t>
  </si>
  <si>
    <t>B65D 21/024;B65D 21/08</t>
  </si>
  <si>
    <t>B65D 21/024: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Nestable, stackable or joinable containers; Containers of variable capacity -&gt; Containers specially shaped, or provided with fittings or attachments, to facilitate nesting, stacking, or joining together -&gt; for stacking containers lying on their sides, or for joining containers side-by-side, by means which are lateral with respect to the normal orientation of the containers; B65D 21/08: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Nestable, stackable or joinable containers; Containers of variable capacity -&gt; Containers of variable capacity</t>
  </si>
  <si>
    <t>BIOGENIC GROUP INDUSTRIA E COMERCIO LTDA</t>
  </si>
  <si>
    <t>1066000 - Fabricação de alimentos para animais; 4644302 - Comércio atacadista de medicamentos e drogas de uso veterinário; 4669999 - Comércio atacadista de outras máquinas e equipamentos não especificados anteriormente; partes e peças; 4689399 - Comércio atacadista especializado em outros produtos intermediários não especificados anteriormente</t>
  </si>
  <si>
    <t>C12P 13/04;C12P 1/02;C12R 1/645</t>
  </si>
  <si>
    <t>C12P 1/02: Chemistry; Metallurgy -&gt; Biochemistry; Beer; Spirits; Wine; Vinegar; Microbiology; Enzymology; Mutation Or Genetic Engineering -&gt; Fermentation Or Enzyme-Using Processes To Synthesise A Desired Chemical Compound Or Composition Or To Separate Optical Isomers From A Racemic Mixture -&gt; Preparation of compounds or compositions, not provided for in groups C12P0003000000-C12P0039000000, by using micro-organisms or enzymes; General processes for the preparation of compounds or compositions by using micro-organisms or enzymes -&gt; by using fungi; C12P 13/04: Chemistry; Metallurgy -&gt; Biochemistry; Beer; Spirits; Wine; Vinegar; Microbiology; Enzymology; Mutation Or Genetic Engineering -&gt; Fermentation Or Enzyme-Using Processes To Synthesise A Desired Chemical Compound Or Composition Or To Separate Optical Isomers From A Racemic Mixture -&gt; Preparation of nitrogen-containing organic compounds -&gt; Alpha- or beta-amino acids; C12R 1/645: Chemistry; Metallurgy -&gt; Biochemistry; Beer; Spirits; Wine; Vinegar; Microbiology; Enzymology; Mutation Or Genetic Engineering -&gt; Indexing Scheme Associated With Subclasses C12c-C12q, Relating To Micro-Organisms -&gt; Micro-organisms -&gt; Fungi</t>
  </si>
  <si>
    <t>HEALTH INDUSTRIA E COMERCIO DE MOVEIS LTDA</t>
  </si>
  <si>
    <t>3101200 - Fabricação de móveis com predominância de madeira; 3102100 - Fabricação de móveis com predominância de metal; 3103900 - Fabricação de móveis de outros materiais, exceto madeira e metal</t>
  </si>
  <si>
    <t>ALLBIOM   SOLUCOES EM BIOPROCESSOS EIRELI</t>
  </si>
  <si>
    <t>1066000 - Fabricação de alimentos para animais; 2869100 - Fabricação de máquinas e equipamentos para uso industrial específico não especificados anteriormente, peças e acessórios; 3312102 - Manutenção e reparação de aparelhos e instrumentos de medida, teste e controle; 4623109 - Comércio atacadista de alimentos para animais; 7119703 - Serviços de desenho técnico relacionados à arquitetura e engenharia</t>
  </si>
  <si>
    <t>CAJURU</t>
  </si>
  <si>
    <t>C13B 20/16;A23F 5/26</t>
  </si>
  <si>
    <t>A23F 5/26: Human Necessities -&gt; Foods Or Foodstuffs; Their Treatment, Not Covered By Other Classes -&gt; Coffee; Tea; Their Substitutes; Manufacture, Preparation, Or Infusion Thereof -&gt; Coffee; Coffee substitutes; Preparations thereof -&gt; Extraction of coffee; Coffee extracts; Making instant coffee -&gt; Extraction of water soluble constituents; C13B 20/16: Chemistry; Metallurgy -&gt; Sugar Industry -&gt; Production Of Sucrose; Apparatus Specially Adapted Therefor -&gt; Purification of sugar juices -&gt; by physical means, e.g. osmosis or filtration</t>
  </si>
  <si>
    <t>RACA &amp; DANCIN CONFECCOES LTDA</t>
  </si>
  <si>
    <t>1412601 - Confecção de peças do vestuário, exceto roupas íntimas e as confeccionadas sob medida</t>
  </si>
  <si>
    <t>1411802 - Facção de roupas íntimas; 1412603 - Facção de peças do vestuário, exceto roupas íntimas; 1413401 - Confecção de roupas profissionais, exceto sob medida; 4642701 - Comércio atacadista de artigos do vestuário e acessórios, exceto profissionais e de segurança; 4643501 - Comércio atacadista de calçados; 4781400 - Comércio varejista de artigos do vestuário e acessórios; 4782201 - Comércio varejista de calçados; 7721700 - Aluguel de equipamentos recreativos e esportivos</t>
  </si>
  <si>
    <t>A61F 5/00;A61F 5/01</t>
  </si>
  <si>
    <t>A61F 5/00: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Orthopaedic methods or devices for non-surgical treatment of bones or joints; Nursing devices; A61F 5/01: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Orthopaedic methods or devices for non-surgical treatment of bones or joints; Nursing devices -&gt; Orthopaedic devices, e.g. long-term immobilising or pressure directing devices for treating broken or deformed bones such as splints, casts or braces</t>
  </si>
  <si>
    <t>PHOTON TRAINING PRODUTOS TERAPEUTICOS EIRELI</t>
  </si>
  <si>
    <t>4642701 - Comércio atacadista de artigos do vestuário e acessórios, exceto profissionais e de segurança</t>
  </si>
  <si>
    <t>4641902 - Comércio atacadista de artigos de cama, mesa e banho; 4646001 - Comércio atacadista de cosméticos e produtos de perfumaria; 4649404 - Comércio atacadista de móveis e artigos de colchoaria; 4693100 - Comércio atacadista de mercadorias em geral, sem predominância de alimentos ou de insumos agropecuários; 8599604 - Treinamento em desenvolvimento profissional e gerencial</t>
  </si>
  <si>
    <t>A47C 27/14;A47C 27/16; B32B 27/40;A47C 21/06;A61N 2/00</t>
  </si>
  <si>
    <t>A47C 21/06: Human Necessities -&gt; Furniture; Domestic Articles Or Appliances; Coffee Mills; Spice Mills; Suction Cleaners In General -&gt; Chairs; Sofas; Beds -&gt; Attachments for beds, e.g. sheet holders, bed-cover holders; Ventilating, cooling or heating means in connection with bedsteads or mattresses -&gt; Mattress underlays; A47C 27/14: Human Necessities -&gt; Furniture; Domestic Articles Or Appliances; Coffee Mills; Spice Mills; Suction Cleaners In General -&gt; Chairs; Sofas; Beds -&gt; Spring, stuffed or fluid mattresses specially adapted for chairs, beds or sofas -&gt; with foamed material inlays; A47C 27/16: Human Necessities -&gt; Furniture; Domestic Articles Or Appliances; Coffee Mills; Spice Mills; Suction Cleaners In General -&gt; Chairs; Sofas; Beds -&gt; Spring, stuffed or fluid mattresses specially adapted for chairs, beds or sofas -&gt; with foamed material inlays -&gt; reinforced with sheet-like elements, e.g. profiled; A61N 2/00: Human Necessities -&gt; Medical Or Veterinary Science; Hygiene -&gt; Electrotherapy; Magnetotherapy; Radiation Therapy; Ultrasound Therapy -&gt; Magnetotherapy; B32B 27/40: Performing Operations; Transporting -&gt; Layered Products -&gt; Layered Products, I.E. Products Built-Up Of Strata Of Flat Or Non-Flat, E.G. Cellular Or Honeycomb, Form -&gt; Layered products essentially comprising synthetic resin -&gt; comprising polyurethanes</t>
  </si>
  <si>
    <t>ZOOTEKNA PESQUISA E NUTRICAO ANIMAL EIRELI</t>
  </si>
  <si>
    <t>1066000 - Fabricação de alimentos para animais</t>
  </si>
  <si>
    <t>A23K 20/142;A23K 20/174;A23K 20/20;A23K 40/20</t>
  </si>
  <si>
    <t>A23K 20/142; A23K 20/174; A23K 20/20; A23K 40/20</t>
  </si>
  <si>
    <t>APIARIO POLENECTAR LTDA</t>
  </si>
  <si>
    <t>1096100 - Fabricação de alimentos e pratos prontos</t>
  </si>
  <si>
    <t>A61K 35/644;A61P 17/02;A61P 31/02;A61P 31/04;B01D 37/03;B01D 61/14;C11B 15/00</t>
  </si>
  <si>
    <t>A61K 35/644: Human Necessities -&gt; Medical Or Veterinary Science; Hygiene -&gt; Preparations For Medical, Dental, Or Toilet Purposes -&gt; Medicinal preparations containing materials or reaction products thereof with undetermined constitution -&gt; Materials from animals other than mammals -&gt; Arthropods -&gt; Insects, e.g. bees, wasps or fleas -&gt; Beeswax; Propolis; Royal jelly; Honey; A61P 17/02: Human Necessities -&gt; Medical Or Veterinary Science; Hygiene -&gt; Specific Therapeutic Activity Of Chemical Compounds Or Medicinal Preparations -&gt; Drugs for dermatological disorders -&gt; for treating wounds, ulcers, burns, scars, keloids, or the like; A61P 31/02: Human Necessities -&gt; Medical Or Veterinary Science; Hygiene -&gt; Specific Therapeutic Activity Of Chemical Compounds Or Medicinal Preparations -&gt; Antiinfectives, i.e. antibiotics, antiseptics, chemotherapeutics -&gt; Local antiseptics; A61P 31/04: Human Necessities -&gt; Medical Or Veterinary Science; Hygiene -&gt; Specific Therapeutic Activity Of Chemical Compounds Or Medicinal Preparations -&gt; Antiinfectives, i.e. antibiotics, antiseptics, chemotherapeutics -&gt; Antibacterial agents; B01D 37/03: Performing Operations; Transporting -&gt; Physical Or Chemical Processes Or Apparatus In General -&gt; Separation -&gt; Processes of filtration -&gt; using flocculating agents; B01D 61/14: Performing Operations; Transporting -&gt; Physical Or Chemical Processes Or Apparatus In General -&gt; Separation -&gt; Processes of separation using semi-permeable membranes, e.g. dialysis, osmosis or ultrafiltration; Apparatus, accessories or auxiliary operations specially adapted therefor -&gt; Ultrafiltration; Microfiltration; C11B 15/00: Chemistry; Metallurgy -&gt; Animal Or Vegetable Oils, Fats, Fatty Substances Or Waxes; Fatty Acids Therefrom; Detergents; Candles -&gt; Producing, E.G. By Pressing Raw Materials Or By Extraction From Waste Materials, Refining Or Preserving Fats, Fatty Substances, E.G. Lanolin, Fatty Oils Or Waxes; Essential Oils; Perfumes -&gt; Solidifying fatty oils, fats, or waxes by physical processes</t>
  </si>
  <si>
    <t>STERLILY PLASMA SERVICOS E COMERCIO DE ELETRONICOS LTDA</t>
  </si>
  <si>
    <t>A61L 2/20;A61L 2/14</t>
  </si>
  <si>
    <t>A61L 2/14: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Methods or apparatus for disinfecting or sterilising materials or objects other than foodstuffs or contact lenses; Accessories therefor -&gt; using physical phenomena -&gt; Plasma, i.e. ionised gases; A61L 2/20: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Methods or apparatus for disinfecting or sterilising materials or objects other than foodstuffs or contact lenses; Accessories therefor -&gt; using chemical substances -&gt; Gaseous substances, e.g. vapours</t>
  </si>
  <si>
    <t>C.J. MARCHETTE IND E COM DE PRODUTOS DIETETICOS LTDA</t>
  </si>
  <si>
    <t>1099607 - Fabricação de alimentos dietéticos e complementos alimentares</t>
  </si>
  <si>
    <t>1099699 - Fabricação de outros produtos alimentícios não especificados anteriormente; 2063100 - Fabricação de cosméticos, produtos de perfumaria e de higiene pessoal; 4639701 - Comércio atacadista de produtos alimentícios em geral; 4646002 - Comércio atacadista de produtos de higiene pessoal; 4772500 - Comércio varejista de cosméticos, produtos de perfumaria e de higiene pessoal</t>
  </si>
  <si>
    <t>FRANCA</t>
  </si>
  <si>
    <t>BHS COMERCIO DE PRODUTOS E SERVICOS PARA SAUDE LTDA</t>
  </si>
  <si>
    <t>4751201 - Comércio varejista especializado de equipamentos e suprimentos de informática; 6319400 - Portais, provedores de conteúdo e outros serviços de informação na Internet; 7020400 - Atividades de consultoria em gestão empresarial, exceto consultoria técnica específica</t>
  </si>
  <si>
    <t>A61B 7/02; A61F 11/00;A61M 31/00; A61M 1/00; A62B 9/06; B07C 5/00;B65F 1/00</t>
  </si>
  <si>
    <t>A61B 7/02: Human Necessities -&gt; Medical Or Veterinary Science; Hygiene -&gt; Diagnosis; Surgery; Identification -&gt; Instruments for auscultation -&gt; Stethoscopes; A61F 11/00: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Methods or devices for treatment of the ears, e.g. surgical; Protective devices for the ears, carried on the body or in the hand; A61M 1/00: Human Necessities -&gt; Medical Or Veterinary Science; Hygiene -&gt; Devices For Introducing Media Into, Or Onto, The Body; Devices For Transducing Body Media Or For Taking Media From The Body; Devices For Producing Or Ending Sleep Or Stupor -&gt; Suction or pumping devices for medical purposes; Devices for carrying-off, for treatment of, or for carrying-over, body-liquids; Drainage systems; A61M 31/00: Human Necessities -&gt; Medical Or Veterinary Science; Hygiene -&gt; Devices For Introducing Media Into, Or Onto, The Body; Devices For Transducing Body Media Or For Taking Media From The Body; Devices For Producing Or Ending Sleep Or Stupor -&gt; Devices for introducing or retaining media, e.g. remedies, in cavities of the body; A62B 9/06: Human Necessities -&gt; Life-Saving; Fire-Fighting -&gt; Devices, Apparatus Or Methods For Life-Saving -&gt; Component parts for respiratory or breathing apparatus -&gt; Mouthpieces; Nose-clips; B07C 5/00: Performing Operations; Transporting -&gt; Separating Solids From Solids; Sorting -&gt; Postal Sorting; Sorting Individual Articles, Or Bulk Material Fit To Be Sorted Piece-Meal, E.G. By Picking -&gt; Sorting according to a characteristic or feature of the articles or material being sorted, e.g. by control effected by devices which detect or measure such characteristic or feature; Sorting by manually actuated devices, e.g. switches; B65F 1/00: Performing Operations; Transporting -&gt; Conveying; Packing; Storing; Handling Thin Or Filamentary Material -&gt; Gathering Or Removal Of Domestic Or Like Refuse -&gt; Refuse receptacles</t>
  </si>
  <si>
    <t>HELIANTO FARMACEUTICA LTDA</t>
  </si>
  <si>
    <t>2063100 - Fabricação de cosméticos, produtos de perfumaria e de higiene pessoal; 4644301 - Comércio atacadista de medicamentos e drogas de uso humano</t>
  </si>
  <si>
    <t>A61K 31/785;A61K 31/4178;A61P 17/02; A61K 31/785;A61P 17/02</t>
  </si>
  <si>
    <t>A61K 31/4178: Human Necessities -&gt; Medical Or Veterinary Science; Hygiene -&gt; Preparations For Medical, Dental, Or Toilet Purposes -&gt; Medicinal preparations containing organic active ingredients -&gt; Heterocyclic compounds -&gt; having nitrogen as a ring hetero atom, e.g. guanethidine, rifamycins -&gt; having five-membered rings with two or more ring hetero atoms, at least one of which is nitrogen, e.g. tetrazole -&gt; 1,3-Diazoles -&gt; not condensed and containing further heterocyclic rings, e.g. pilocarpine, nitrofurantoin; A61K 31/785: Human Necessities -&gt; Medical Or Veterinary Science; Hygiene -&gt; Preparations For Medical, Dental, Or Toilet Purposes -&gt; Medicinal preparations containing organic active ingredients -&gt; Synthetic polymeric materials -&gt; Polymers containing nitrogen; A61P 17/02: Human Necessities -&gt; Medical Or Veterinary Science; Hygiene -&gt; Specific Therapeutic Activity Of Chemical Compounds Or Medicinal Preparations -&gt; Drugs for dermatological disorders -&gt; for treating wounds, ulcers, burns, scars, keloids, or the like</t>
  </si>
  <si>
    <t>TECHIMPORT TECNOLOGIA EM IMPLANTES ORTOPEDICOS LTDA</t>
  </si>
  <si>
    <t>A61B 17/58</t>
  </si>
  <si>
    <t>A61B 17/58: Human Necessities -&gt; Medical Or Veterinary Science; Hygiene -&gt; Diagnosis; Surgery; Identification -&gt; Surgical instruments, devices or methods, e.g. tourniquets -&gt; Surgical instruments or methods for treatment of bones or joints; Devices specially adapted therefor -&gt; for osteosynthesis, e.g. bone plates, screws or the like</t>
  </si>
  <si>
    <t>TECNOLOGIAS ASSOCIADAS &amp; FRANCHISING LIMITADA</t>
  </si>
  <si>
    <t>2011800 - Fabricação de cloro e álcalis; 2029100 - Fabricação de produtos químicos orgânicos não especificados anteriormente; 2513600 - Fabricação de obras de caldeiraria pesada; 2821601 - Fabricação de fornos industriais, aparelhos e equipamentos não elétricos para instalações térmicas, peças e acessórios; 2825900 - Fabricação de máquinas e equipamentos para saneamento básico e ambiental, peças e acessórios</t>
  </si>
  <si>
    <t>B01D 9/04; C07C 67/58; C12J 1/04;C12J 1/00; C12P 7/54;C12R 1/02</t>
  </si>
  <si>
    <t>B01D 9/04: Performing Operations; Transporting -&gt; Physical Or Chemical Processes Or Apparatus In General -&gt; Separation -&gt; Crystallisation -&gt; from solutions -&gt; concentrating solutions by removing frozen solvent therefrom; C07C 67/58: Chemistry; Metallurgy -&gt; Organic Chemistry -&gt; Acyclic Or Carbocyclic Compounds -&gt; Preparation of carboxylic acid esters -&gt; Separation; Purification; Stabilisation; Use of additives -&gt; by liquid-liquid treatment; C12J 1/00: Chemistry; Metallurgy -&gt; Biochemistry; Beer; Spirits; Wine; Vinegar; Microbiology; Enzymology; Mutation Or Genetic Engineering -&gt; Vinegar; Its Preparation -&gt; Vinegar; Preparation; Purification; C12J 1/04: Chemistry; Metallurgy -&gt; Biochemistry; Beer; Spirits; Wine; Vinegar; Microbiology; Enzymology; Mutation Or Genetic Engineering -&gt; Vinegar; Its Preparation -&gt; Vinegar; Preparation; Purification -&gt; from alcohol; C12P 7/54: Chemistry; Metallurgy -&gt; Biochemistry; Beer; Spirits; Wine; Vinegar; Microbiology; Enzymology; Mutation Or Genetic Engineering -&gt; Fermentation Or Enzyme-Using Processes To Synthesise A Desired Chemical Compound Or Composition Or To Separate Optical Isomers From A Racemic Mixture -&gt; Preparation of oxygen-containing organic compounds -&gt; containing a carboxyl group -&gt; Acetic acid; C12R 1/02: Chemistry; Metallurgy -&gt; Biochemistry; Beer; Spirits; Wine; Vinegar; Microbiology; Enzymology; Mutation Or Genetic Engineering -&gt; Indexing Scheme Associated With Subclasses C12c-C12q, Relating To Micro-Organisms -&gt; Micro-organisms -&gt; Bacteria or actinomycetales -&gt; Acetobacter</t>
  </si>
  <si>
    <t>VISIO INDUSTRIA E COMERCIO DE EQUIPAMENTOS EIRELI</t>
  </si>
  <si>
    <t>3102100 - Fabricação de móveis com predominância de metal</t>
  </si>
  <si>
    <t>3319800 - Manutenção e reparação de equipamentos e produtos não especificados anteriormente; 4614100 - Representantes comerciais e agentes do comércio de máquinas, equipamentos, embarcações e aeronaves; 4645102 - Comércio atacadista de próteses e artigos de ortopedia; 4773300 - Comércio varejista de artigos médicos e ortopédicos; 7729203 - Aluguel de material médico; 7739002 - Aluguel de equipamentos científicos, médicos e hospitalares, sem operador; 7739099 - Aluguel de outras máquinas e equipamentos comerciais e industriais não especificados anteriormente, sem operador; 9529199 - Reparação e manutenção de outros objetos e equipamentos pessoais e domésticos não especificados anteriormente; 9609299 - Outras atividades de serviços pessoais não especificadas anteriormente</t>
  </si>
  <si>
    <t>A61G 5/06;A61G 5/10</t>
  </si>
  <si>
    <t>A61G 5/06: Human Necessities -&gt; Medical Or Veterinary Science; Hygiene -&gt; Transport, Personal Conveyances, Or Accommodation Specially Adapted For Patients Or Disabled Persons; Operating Tables Or Chairs; Chairs For Dentistry; Funeral Devices -&gt; Chairs or personal conveyances specially adapted for patients or disabled persons, e.g. wheelchairs -&gt; with obstacle-mounting facilities, e.g. for climbing stairs; A61G 5/10: Human Necessities -&gt; Medical Or Veterinary Science; Hygiene -&gt; Transport, Personal Conveyances, Or Accommodation Specially Adapted For Patients Or Disabled Persons; Operating Tables Or Chairs; Chairs For Dentistry; Funeral Devices -&gt; Chairs or personal conveyances specially adapted for patients or disabled persons, e.g. wheelchairs -&gt; Parts, details or accessories</t>
  </si>
  <si>
    <t>PRACTICAL DESENVOLVIMENTO E COMERCIO DE PRODUTOS DE SAUDE EIRELI</t>
  </si>
  <si>
    <t>4645102 - Comércio atacadista de próteses e artigos de ortopedia; 4645103 - Comércio atacadista de produtos odontológicos; 4664800 - Comércio atacadista de máquinas, aparelhos e equipamentos para uso odonto-médico-hospitalar; partes e peças; 7319002 - Promoção de vendas; 7711000 - Locação de automóveis sem condutor; 7739099 - Aluguel de outras máquinas e equipamentos comerciais e industriais não especificados anteriormente, sem operador; 8230001 - Serviços de organização de feiras, congressos, exposições e festas; 8599604 - Treinamento em desenvolvimento profissional e gerencial; 8640202 - Laboratórios clínicos</t>
  </si>
  <si>
    <t>A61B 1/00;A61B 1/04; A61B 17/24;A61B 17/32; A61B 17/24;A61B 18/00; A61B 17/24;A61M 1/00; A61B 17/26; A61C 13/01;A61C 13/225</t>
  </si>
  <si>
    <t>A61B 1/00: Human Necessities -&gt; Medical Or Veterinary Science; Hygiene -&gt; Diagnosis; Surgery; Identification -&gt; Instruments for performing medical examinations of the interior of cavities or tubes of the body by visual or photographical inspection, e.g. endoscopes; Illuminating arrangements therefor; A61B 1/04: Human Necessities -&gt; Medical Or Veterinary Science; Hygiene -&gt; Diagnosis; Surgery; Identification -&gt; Instruments for performing medical examinations of the interior of cavities or tubes of the body by visual or photographical inspection, e.g. endoscopes; Illuminating arrangements therefor -&gt; combined with photographic or television appliances; A61B 17/24: Human Necessities -&gt; Medical Or Veterinary Science; Hygiene -&gt; Diagnosis; Surgery; Identification -&gt; Surgical instruments, devices or methods, e.g. tourniquets -&gt; for use in the oral cavity, larynx, bronchial passages or nose; Tongue scrapers; A61B 17/26: Human Necessities -&gt; Medical Or Veterinary Science; Hygiene -&gt; Diagnosis; Surgery; Identification -&gt; Surgical instruments, devices or methods, e.g. tourniquets -&gt; for use in the oral cavity, larynx, bronchial passages or nose; Tongue scrapers -&gt; Tonsillotomes, with or without means for stopping bleeding; A61B 17/32: Human Necessities -&gt; Medical Or Veterinary Science; Hygiene -&gt; Diagnosis; Surgery; Identification -&gt; Surgical instruments, devices or methods, e.g. tourniquets -&gt; Surgical cutting instruments; A61B 18/00: Human Necessities -&gt; Medical Or Veterinary Science; Hygiene -&gt; Diagnosis; Surgery; Identification -&gt; Surgical instruments, devices or methods for transferring non-mechanical forms of energy to or from the body; A61C 13/01: Human Necessities -&gt; Medical Or Veterinary Science; Hygiene -&gt; Dentistry; Apparatus Or Methods For Oral Or Dental Hygiene -&gt; Dental prostheses; Making same -&gt; Prostheses with bases, e.g. palates or plates; Making same -&gt; Bases; A61C 13/225: Human Necessities -&gt; Medical Or Veterinary Science; Hygiene -&gt; Dentistry; Apparatus Or Methods For Oral Or Dental Hygiene -&gt; Dental prostheses; Making same -&gt; Fastening prostheses in the mouth; A61M 1/00: Human Necessities -&gt; Medical Or Veterinary Science; Hygiene -&gt; Devices For Introducing Media Into, Or Onto, The Body; Devices For Transducing Body Media Or For Taking Media From The Body; Devices For Producing Or Ending Sleep Or Stupor -&gt; Suction or pumping devices for medical purposes; Devices for carrying-off, for treatment of, or for carrying-over, body-liquids; Drainage systems</t>
  </si>
  <si>
    <t>PODONTO LIDER INDUSTRIA COMERCIO E SERVICOS LTDA</t>
  </si>
  <si>
    <t>3101200 - Fabricação de móveis com predominância de madeira; 4754701 - Comércio varejista de móveis; 9529105 - Reparação de artigos do mobiliário</t>
  </si>
  <si>
    <t>A61G 15/02</t>
  </si>
  <si>
    <t>A61G 15/02: Human Necessities -&gt; Medical Or Veterinary Science; Hygiene -&gt; Transport, Personal Conveyances, Or Accommodation Specially Adapted For Patients Or Disabled Persons; Operating Tables Or Chairs; Chairs For Dentistry; Funeral Devices -&gt; Operating chairs; Dental chairs; Accessories specially adapted therefor, e.g. work stands -&gt; Chairs with means to adjust position of patient; Controls therefor</t>
  </si>
  <si>
    <t>CB PRODUCTS INDUSTRIA E COMERCIO LTDA</t>
  </si>
  <si>
    <t>CORUMBATAI</t>
  </si>
  <si>
    <t>A61B 10/00; G01N 37/00</t>
  </si>
  <si>
    <t>A61B 10/00: Human Necessities -&gt; Medical Or Veterinary Science; Hygiene -&gt; Diagnosis; Surgery; Identification -&gt; Other methods or instruments for diagnosis, e.g. for vaccination diagnosis; Sex determination; Ovulation-period determination; Throat striking implements; G01N 37/00: Physics -&gt; Measuring; Testing -&gt; Investigating Or Analysing Materials By Determining Their Chemical Or Physical Properties -&gt; Details not covered by any other group of this subclass</t>
  </si>
  <si>
    <t>WFABRILL INDUSTRIA E COMERCIO EIRELI</t>
  </si>
  <si>
    <t>A61L 9/013;A61L 9/03; B05B 11/00;B05B 9/08; B60H 3/00;A61L 9/00; C02F 9/02;C02F 1/52; C02F 9/04;C02F 9/08; C11D 17/00;C11D 1/62; C11D 17/00;C11D 3/10; C11D 3/10;C11D 17/00; C11D 3/48;C11D 17/00;C11D 1/62; C11D 7/12;C09G 1/18; C23G 1/02</t>
  </si>
  <si>
    <t>A61L 9/00: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Disinfection, sterilisation or deodorisation of air; A61L 9/013: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Disinfection, sterilisation or deodorisation of air -&gt; Deodorant compositions -&gt; containing animal or plant extracts, or vegetable material; A61L 9/03: Human Necessities -&gt; Medical Or Veterinary Science; Hygiene -&gt; Methods Or Apparatus For Sterilising Materials Or Objects In General; Disinfection, Sterilisation, Or Deodorisation Of Air; Chemical Aspects Of Bandages, Dressings, Absorbent Pads, Or Surgical Articles; Materials For Bandages, Dressings, Absorbent Pads, Or Surgical Articles -&gt; Disinfection, sterilisation or deodorisation of air -&gt; using gaseous or vaporous substances, e.g. ozone -&gt; using substances evaporated in the air by heating or combustion -&gt; Apparatus therefor; B05B 11/00: Performing Operations; Transporting -&gt; Spraying Or Atomising In General; Applying Liquids Or Other Fluent Materials To Surfaces, In General -&gt; Spraying Apparatus; Atomising Apparatus; Nozzles -&gt; Single-unit, i.e. unitary, hand-held apparatus in which flow of liquid or other fluent material is produced by the operator at the moment of use; B05B 9/08: Performing Operations; Transporting -&gt; Spraying Or Atomising In General; Applying Liquids Or Other Fluent Materials To Surfaces, In General -&gt; Spraying Apparatus; Atomising Apparatus; Nozzles -&gt; Spraying apparatus for discharge of liquid or other fluent material without essentially mixing with gas or vapour -&gt; characterised by means for supplying liquid or other fluent material -&gt; with pressurised or compressible container; with pump -&gt; Apparatus to be carried on or by a person, e.g. of knapsack type; B60H 3/00: Performing Operations; Transporting -&gt; Vehicles In General -&gt; Arrangements Or Adaptations Of Heating, Cooling, Ventilating, Or Other Air-Treating Devices Specially For Passenger Or Goods Spaces Of Vehicles -&gt; Other air-treating devices; C02F 1/52: Chemistry; Metallurgy -&gt; Treatment Of Water, Waste Water, Sewage, Or Sludge -&gt; Treatment Of Water, Waste Water, Sewage, Or Sludge -&gt; Treatment of water, waste water, or sewage -&gt; by flocculation or precipitation of suspended impurities; C02F 9/02: Chemistry; Metallurgy -&gt; Treatment Of Water, Waste Water, Sewage, Or Sludge -&gt; Treatment Of Water, Waste Water, Sewage, Or Sludge -&gt; Multistep treatment of water, waste water or sewage -&gt; involving a separation step; C02F 9/04: Chemistry; Metallurgy -&gt; Treatment Of Water, Waste Water, Sewage, Or Sludge -&gt; Treatment Of Water, Waste Water, Sewage, Or Sludge -&gt; Multistep treatment of water, waste water or sewage -&gt; at least one step being a chemical treatment; C02F 9/08: Chemistry; Metallurgy -&gt; Treatment Of Water, Waste Water, Sewage, Or Sludge -&gt; Treatment Of Water, Waste Water, Sewage, Or Sludge -&gt; Multistep treatment of water, waste water or sewage -&gt; at least one step being a physical treatment; C09G 1/18: Chemistry; Metallurgy -&gt; Dyes; Paints; Polishes; Natural Resins; Adhesives; Compositions Not Otherwise Provided For; Applications Of Materials Not Otherwise Provided For -&gt; Polishing Compositions Other Than French Polish; Ski Waxes -&gt; Polishing compositions -&gt; Other polishing compositions -&gt; based on non-waxy substances -&gt; on other substances; C11D 1/62: Chemistry; Metallurgy -&gt; Animal Or Vegetable Oils, Fats, Fatty Substances Or Waxes; Fatty Acids Therefrom; Detergents; Candles -&gt; Detergent Compositions; Use Of Single Substances As Detergents; Soap Or Soap-Making; Resin Soaps; Recovery Of Glycerol -&gt; Detergent compositions based essentially on surface-active compounds; Use of these compounds as a detergent -&gt; Cationic compounds -&gt; Quaternary ammonium compounds; C11D 17/00: Chemistry; Metallurgy -&gt; Animal Or Vegetable Oils, Fats, Fatty Substances Or Waxes; Fatty Acids Therefrom; Detergents; Candles -&gt; Detergent Compositions; Use Of Single Substances As Detergents; Soap Or Soap-Making; Resin Soaps; Recovery Of Glycerol -&gt; Detergent materials or soaps characterised by their shape or physical properties; C11D 3/10: Chemistry; Metallurgy -&gt; Animal Or Vegetable Oils, Fats, Fatty Substances Or Waxes; Fatty Acids Therefrom; Detergents; Candles -&gt; Detergent Compositions; Use Of Single Substances As Detergents; Soap Or Soap-Making; Resin Soaps; Recovery Of Glycerol -&gt; Other compounding ingredients of detergent compositions covered in group C11D0001000000 -&gt; Inorganic compounds -&gt; Water-soluble compounds -&gt; Carbonates; C11D 3/48: Chemistry; Metallurgy -&gt; Animal Or Vegetable Oils, Fats, Fatty Substances Or Waxes; Fatty Acids Therefrom; Detergents; Candles -&gt; Detergent Compositions; Use Of Single Substances As Detergents; Soap Or Soap-Making; Resin Soaps; Recovery Of Glycerol -&gt; Other compounding ingredients of detergent compositions covered in group C11D0001000000 -&gt; Medicinal or disinfecting agents; C11D 7/12: Chemistry; Metallurgy -&gt; Animal Or Vegetable Oils, Fats, Fatty Substances Or Waxes; Fatty Acids Therefrom; Detergents; Candles -&gt; Detergent Compositions; Use Of Single Substances As Detergents; Soap Or Soap-Making; Resin Soaps; Recovery Of Glycerol -&gt; Compositions of detergents based essentially on non-surface-active compounds -&gt; Inorganic compounds -&gt; Water-soluble compounds -&gt; Salts -&gt; Carbonates; C23G 1/02: Chemistry; Metallurgy -&gt; Coating Metallic Material; Coating Material With Metallic Material; Chemical Surface Treatment; Diffusion Treatment Of Metallic Material; Coating By Vacuum Evaporation, By Sputtering, By Ion Implantation Or By Chemical Vapour Deposition, In General; Inhibiting Corrosion Of Metallic Material Or Incrustation In General -&gt; Cleaning Or De-Greasing Of Metallic Material By Chemical Methods Other Than Electrolysis -&gt; Cleaning or pickling metallic material with solutions or molten salts -&gt; with acid solutions</t>
  </si>
  <si>
    <t>GLASS PARTS COMPONENTES PARA INDUSTRIA DO VIDRO EIRELI</t>
  </si>
  <si>
    <t>E04F 11/18</t>
  </si>
  <si>
    <t>E04F 11/18: Fixed Constructions -&gt; Building -&gt; Finishing Work On Buildings, E.G. Stairs, Floors -&gt; Stairways, ramps, or like structures; Balustrades; Handrails -&gt; Balustrades; Handrails</t>
  </si>
  <si>
    <t>USINA UBIRALCOOL EIRELI</t>
  </si>
  <si>
    <t>1931400 - Fabricação de álcool</t>
  </si>
  <si>
    <t>1063500 - Fabricação de farinha de mandioca e derivados; 4632003 - Comércio atacadista de cereais e leguminosas beneficiados, farinhas, amidos e féculas, com atividade de fracionamento e acondicionamento associada; 4637199 - Comércio atacadista especializado em outros produtos alimentícios não especificados anteriormente</t>
  </si>
  <si>
    <t>UBIRAJARA</t>
  </si>
  <si>
    <t>C12P 7/06</t>
  </si>
  <si>
    <t>C12P 7/06: Chemistry; Metallurgy -&gt; Biochemistry; Beer; Spirits; Wine; Vinegar; Microbiology; Enzymology; Mutation Or Genetic Engineering -&gt; Fermentation Or Enzyme-Using Processes To Synthesise A Desired Chemical Compound Or Composition Or To Separate Optical Isomers From A Racemic Mixture -&gt; Preparation of oxygen-containing organic compounds -&gt; containing a hydroxy group -&gt; acyclic -&gt; Ethanol, i.e. non-beverage</t>
  </si>
  <si>
    <t>WAGO PRODUTOS PECUARIOS LTDA</t>
  </si>
  <si>
    <t>SERTAOZINHO</t>
  </si>
  <si>
    <t>A01K 21/00; A61D 19/02</t>
  </si>
  <si>
    <t>A01K 21/00: Human Necessities -&gt; Agriculture; Forestry; Animal Husbandry; Hunting; Trapping; Fishing -&gt; Animal Husbandry; Care Of Birds, Fishes, Insects; Fishing; Rearing Or Breeding Animals, Not Otherwise Provided For; New Breeds Of Animals -&gt; Devices for assisting or preventing mating; A61D 19/02: Human Necessities -&gt; Medical Or Veterinary Science; Hygiene -&gt; Veterinary Instruments, Implements, Tools, Or Methods -&gt; Instruments or methods for reproduction or fertilisation -&gt; for artificial insemination</t>
  </si>
  <si>
    <t>KENKOBIO DO BRASIL INDUSTRIA E COMERCIO EIRELI</t>
  </si>
  <si>
    <t>4641902 - Comércio atacadista de artigos de cama, mesa e banho; 4642701 - Comércio atacadista de artigos do vestuário e acessórios, exceto profissionais e de segurança; 4646001 - Comércio atacadista de cosméticos e produtos de perfumaria; 4649404 - Comércio atacadista de móveis e artigos de colchoaria; 4693100 - Comércio atacadista de mercadorias em geral, sem predominância de alimentos ou de insumos agropecuários; 8599604 - Treinamento em desenvolvimento profissional e gerencial</t>
  </si>
  <si>
    <t>A61H 37/00;B60N 2/90</t>
  </si>
  <si>
    <t>A61H 37/00: Human Necessities -&gt; Medical Or Veterinary Science; Hygiene -&gt; Physical Therapy Apparatus, E.G. Devices For Locating Or Stimulating Reflex Points In The Body; Artificial Respiration; Massage; Bathing Devices For Special Therapeutic Or Hygienic Purposes Or Specific Parts Of The Body -&gt; Accessories for massage; B60N 2/90</t>
  </si>
  <si>
    <t>VANCARE PRODUTOS DESCARTAVEIS LTDA</t>
  </si>
  <si>
    <t>A61F 13/505;A61F 13/475;A61F 13/15;A61F 13/49</t>
  </si>
  <si>
    <t>A61F 13/15: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Bandages or dressings; Absorbent pads -&gt; Absorbent pads, e.g. sanitary towels, swabs or tampons for external or internal application to the body; Supporting or fastening means therefor; Tampon applicators; A61F 13/475: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Bandages or dressings; Absorbent pads -&gt; Absorbent pads, e.g. sanitary towels, swabs or tampons for external or internal application to the body; Supporting or fastening means therefor; Tampon applicators -&gt; characterised by the shape -&gt; Sanitary towels, incontinence pads or napkins -&gt; characterised by edge leakage prevention means; A61F 13/49: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Bandages or dressings; Absorbent pads -&gt; Absorbent pads, e.g. sanitary towels, swabs or tampons for external or internal application to the body; Supporting or fastening means therefor; Tampon applicators -&gt; characterised by the shape -&gt; specially adapted to be worn around the waist, e.g. diapers, nappies; A61F 13/505: Human Necessities -&gt; Medical Or Veterinary Science; Hygiene -&gt; Filters Implantable Into Blood Vessels; Prostheses; Devices Providing Patency To, Or Preventing Collapsing Of, Tubular Structures Of The Body, E.G. Stents; Orthopaedic, Nursing Or Contraceptive Devices; Fomentation; Treatment Or Protection Of Eyes Or Ears; Bandages, Dressings Or Absorbent Pads; First-Aid Kits -&gt; Bandages or dressings; Absorbent pads -&gt; Absorbent pads, e.g. sanitary towels, swabs or tampons for external or internal application to the body; Supporting or fastening means therefor; Tampon applicators -&gt; with separable parts, e.g. combination of disposable and reusable parts</t>
  </si>
  <si>
    <t>BREATHE INDUSTRIA, LOCACAO E COMERCIO DE EQUIPAMENTOS DE PROTECAO INDIVIDUAL LTDA</t>
  </si>
  <si>
    <t>3292202 - Fabricação de equipamentos e acessórios para segurança pessoal e profissional; 3312102 - Manutenção e reparação de aparelhos e instrumentos de medida, teste e controle; 3314710 - Manutenção e reparação de máquinas e equipamentos para uso geral não especificados anteriormente; 3319800 - Manutenção e reparação de equipamentos e produtos não especificados anteriormente; 4322302 - Instalação e manutenção de sistemas centrais de ar condicionado, de ventilação e refrigeração; 7739099 - Aluguel de outras máquinas e equipamentos comerciais e industriais não especificados anteriormente, sem operador</t>
  </si>
  <si>
    <t>A61B 5/00;A61B 5/024; G01N 7/00;G08B 3/00;G08B 5/00</t>
  </si>
  <si>
    <t>A61B 5/00: Human Necessities -&gt; Medical Or Veterinary Science; Hygiene -&gt; Diagnosis; Surgery; Identification -&gt; Measuring for diagnostic purposes; Identification of persons; A61B 5/024: Human Necessities -&gt; Medical Or Veterinary Science; Hygiene -&gt; Diagnosis; Surgery; Identification -&gt; Measuring for diagnostic purposes; Identification of persons -&gt; Measuring pulse, heart rate, blood pressure or blood flow; Combined pulse/heart-rate/blood pressure determination; Evaluating a cardiovascular condition not otherwise provided for, e.g. using combinations of techniques provided for in this group with electrocardiography; Heart catheters for measuring blood pressure -&gt; Measuring pulse rate or heart rate; G01N 7/00: Physics -&gt; Measuring; Testing -&gt; Investigating Or Analysing Materials By Determining Their Chemical Or Physical Properties -&gt; Analysing materials by measuring the pressure or volume of a gas or vapour; G08B 3/00: Physics -&gt; Signalling -&gt; Signalling Or Calling Systems; Order Telegraphs; Alarm Systems -&gt; Audible signalling systems; Audible personal calling systems; G08B 5/00: Physics -&gt; Signalling -&gt; Signalling Or Calling Systems; Order Telegraphs; Alarm Systems -&gt; Visible signalling systems, e.g. personal calling systems, remote indication of seats occupied</t>
  </si>
  <si>
    <t>LABOR LINE INDUSTRIA E COMERCIO DE EQUIPAMENTOS HOSPITALARES E LABORATORIAIS LTDA</t>
  </si>
  <si>
    <t>3312103 - Manutenção e reparação de aparelhos eletromédicos e eletroterapêuticos e equipamentos de irradiação; 4645101 - Comércio atacadista de instrumentos e materiais para uso médico, cirúrgico, hospitalar e de laboratórios; 4664800 - Comércio atacadista de máquinas, aparelhos e equipamentos para uso odonto-médico-hospitalar; partes e peças</t>
  </si>
  <si>
    <t>B01L 9/06;B65D 85/42</t>
  </si>
  <si>
    <t>B01L 9/06: Performing Operations; Transporting -&gt; Physical Or Chemical Processes Or Apparatus In General -&gt; Chemical Or Physical Laboratory Apparatus For General Use -&gt; Supporting devices; Holding devices -&gt; Test-tube stands; Test-tube holders; B65D 85/42: Performing Operations; Transporting -&gt; Conveying; Packing; Storing; Handling Thin Or Filamentary Material -&gt; Containers For Storage Or Transport Of Articles Or Materials, E.G. Bags, Barrels, Bottles, Boxes, Cans, Cartons, Crates, Drums, Jars, Tanks, Hoppers, Forwarding Containers; Accessories, Closures, Or Fittings Therefor; Packaging Elements; Packages -&gt; Containers, packaging elements or packages, specially adapted for particular articles or materials -&gt; for articles particularly sensitive to damage by shock or pressure -&gt; for ampoules; for lamp bulbs; for electronic valves or tubes</t>
  </si>
  <si>
    <t>FABRICA DE NEGOCIO DE TRANSFORMACAO AUTOMOTIVA EIRELI</t>
  </si>
  <si>
    <t>2930103 - Fabricação de cabines, carrocerias e reboques para outros veículos automotores, exceto caminhões e ônibus</t>
  </si>
  <si>
    <t>2930101 - Fabricação de cabines, carrocerias e reboques para caminhões; 4520007 - Serviços de instalação, manutenção e reparação de acessórios para veículos automotores</t>
  </si>
  <si>
    <t>A61G 3/00;A47B 81/00</t>
  </si>
  <si>
    <t>A47B 81/00: Human Necessities -&gt; Furniture; Domestic Articles Or Appliances; Coffee Mills; Spice Mills; Suction Cleaners In General -&gt; Tables; Desks; Office Furniture; Cabinets; Drawers; General Details Of Furniture -&gt; Cabinets, racks or shelf units specially adapted for other particular purposes, e.g. for storing guns or skis; A61G 3/00: Human Necessities -&gt; Medical Or Veterinary Science; Hygiene -&gt; Transport, Personal Conveyances, Or Accommodation Specially Adapted For Patients Or Disabled Persons; Operating Tables Or Chairs; Chairs For Dentistry; Funeral Devices -&gt; Ambulance aspects of vehicles; Vehicles with special provisions for transporting patients or disabled persons, or their personal conveyances, e.g. for facilitating access of, or for loading, wheelchairs</t>
  </si>
  <si>
    <t>BGE MEDICA INDUSTRIA E COMERCIO LTDA</t>
  </si>
  <si>
    <t>3312103 - Manutenção e reparação de aparelhos eletromédicos e eletroterapêuticos e equipamentos de irradiação; 4773300 - Comércio varejista de artigos médicos e ortopédicos</t>
  </si>
  <si>
    <t>A61B 5/0478; A61N 1/36; G01N 29/02</t>
  </si>
  <si>
    <t>A61B 5/0478: Human Necessities -&gt; Medical Or Veterinary Science; Hygiene -&gt; Diagnosis; Surgery; Identification -&gt; Measuring for diagnostic purposes; Identification of persons -&gt; Measuring bioelectric signals of the body or parts thereof -&gt; Electroencephalography -&gt; Electrodes specially adapted therefor; A61N 1/36: Human Necessities -&gt; Medical Or Veterinary Science; Hygiene -&gt; Electrotherapy; Magnetotherapy; Radiation Therapy; Ultrasound Therapy -&gt; Electrotherapy; Circuits therefor -&gt; Applying electric currents by contact electrodes -&gt; alternating or intermittent currents -&gt; for stimulation, e.g. heart pace-makers; G01N 29/02: Physics -&gt; Measuring; Testing -&gt; Investigating Or Analysing Materials By Determining Their Chemical Or Physical Properties -&gt; Investigating or analysing materials by the use of ultrasonic, sonic or infrasonic waves; Visualisation of the interior of objects by transmitting ultrasonic or sonic waves through the object -&gt; Analysing fluids</t>
  </si>
  <si>
    <t>PATENTE - CLASSIFICACAO_IPC: Descrição</t>
  </si>
  <si>
    <t>Acessórios para segurança pessoal e profissional</t>
  </si>
  <si>
    <t>Desinfetantes, higienizantes e semelhantes</t>
  </si>
  <si>
    <t>Produtos químicos orgânicos</t>
  </si>
  <si>
    <t>UF</t>
  </si>
  <si>
    <t>RAZÃO SOCIAL</t>
  </si>
  <si>
    <t>CNAE_PRINCIPAL</t>
  </si>
  <si>
    <t>CNAE_SECUNDÁRIO</t>
  </si>
  <si>
    <t>CNAE_SECUNDÁRIO: BUSCA</t>
  </si>
  <si>
    <t>MUNICÍPIO</t>
  </si>
  <si>
    <t>PATENTE - NO_PEDIDOS</t>
  </si>
  <si>
    <t>02285556000105</t>
  </si>
  <si>
    <t>04525314000169</t>
  </si>
  <si>
    <t>59341289000155</t>
  </si>
  <si>
    <t>07793656000158</t>
  </si>
  <si>
    <t>00584060000107</t>
  </si>
  <si>
    <t>04494390000154</t>
  </si>
  <si>
    <t>03301940000109</t>
  </si>
  <si>
    <t>09217010000158</t>
  </si>
  <si>
    <t>35964998000129</t>
  </si>
  <si>
    <t>10942372000190</t>
  </si>
  <si>
    <t>00014522000142</t>
  </si>
  <si>
    <t>08821623000137</t>
  </si>
  <si>
    <t>10446719000104</t>
  </si>
  <si>
    <t>07616926000155</t>
  </si>
  <si>
    <t>04930468000136</t>
  </si>
  <si>
    <t>08111966000108</t>
  </si>
  <si>
    <t>06335269000105</t>
  </si>
  <si>
    <t>01681384000118</t>
  </si>
  <si>
    <t>25991621000105</t>
  </si>
  <si>
    <t>07026185000152</t>
  </si>
  <si>
    <t>25503756000184</t>
  </si>
  <si>
    <t>04149679000136</t>
  </si>
  <si>
    <t>01451024000120</t>
  </si>
  <si>
    <t>25568759000104</t>
  </si>
  <si>
    <t>11296199000163</t>
  </si>
  <si>
    <t>03280502000101</t>
  </si>
  <si>
    <t>20880167000100</t>
  </si>
  <si>
    <t>05756359000107</t>
  </si>
  <si>
    <t>16814071000168</t>
  </si>
  <si>
    <t>04416589000164</t>
  </si>
  <si>
    <t>06083112000130</t>
  </si>
  <si>
    <t>02047385000178</t>
  </si>
  <si>
    <t>11538633000174</t>
  </si>
  <si>
    <t>04203967000121</t>
  </si>
  <si>
    <t>02752847000158</t>
  </si>
  <si>
    <t>21923206000163</t>
  </si>
  <si>
    <t>21923883000181</t>
  </si>
  <si>
    <t>02642906000135</t>
  </si>
  <si>
    <t>09177285000105</t>
  </si>
  <si>
    <t>07913533000103</t>
  </si>
  <si>
    <t>38510020000185</t>
  </si>
  <si>
    <t>10567763000172</t>
  </si>
  <si>
    <t>00907882000173</t>
  </si>
  <si>
    <t>07556513000122</t>
  </si>
  <si>
    <t>00385402000151</t>
  </si>
  <si>
    <t>41847112000160</t>
  </si>
  <si>
    <t>64398159000199</t>
  </si>
  <si>
    <t>09437796000119</t>
  </si>
  <si>
    <t>71029631000181</t>
  </si>
  <si>
    <t>24641508000137</t>
  </si>
  <si>
    <t>37201068000149</t>
  </si>
  <si>
    <t>08855693000106</t>
  </si>
  <si>
    <t>14424142000190</t>
  </si>
  <si>
    <t>73923799000161</t>
  </si>
  <si>
    <t>26532556000112</t>
  </si>
  <si>
    <t>07981529000182</t>
  </si>
  <si>
    <t>14077926000190</t>
  </si>
  <si>
    <t>25465449000156</t>
  </si>
  <si>
    <t>07998535000142</t>
  </si>
  <si>
    <t>11268178000134</t>
  </si>
  <si>
    <t>00118694000166</t>
  </si>
  <si>
    <t>05144376000193</t>
  </si>
  <si>
    <t>04749638000180</t>
  </si>
  <si>
    <t>04267668000150</t>
  </si>
  <si>
    <t>81730780000127</t>
  </si>
  <si>
    <t>84833888000133</t>
  </si>
  <si>
    <t>10928288000112</t>
  </si>
  <si>
    <t>03377337000100</t>
  </si>
  <si>
    <t>05798965000195</t>
  </si>
  <si>
    <t>07969737000166</t>
  </si>
  <si>
    <t>10478262000110</t>
  </si>
  <si>
    <t>11830264000199</t>
  </si>
  <si>
    <t>06011465000124</t>
  </si>
  <si>
    <t>14529186000185</t>
  </si>
  <si>
    <t>07668944000180</t>
  </si>
  <si>
    <t>10920859000172</t>
  </si>
  <si>
    <t>05615920000138</t>
  </si>
  <si>
    <t>81460784000132</t>
  </si>
  <si>
    <t>78023108000197</t>
  </si>
  <si>
    <t>76152008000135</t>
  </si>
  <si>
    <t>01721742000179</t>
  </si>
  <si>
    <t>78697356000113</t>
  </si>
  <si>
    <t>01746628000101</t>
  </si>
  <si>
    <t>20281019000160</t>
  </si>
  <si>
    <t>02946060000127</t>
  </si>
  <si>
    <t>79634572000182</t>
  </si>
  <si>
    <t>79961116000147</t>
  </si>
  <si>
    <t>03253066000181</t>
  </si>
  <si>
    <t>02644861000138</t>
  </si>
  <si>
    <t>02706987000190</t>
  </si>
  <si>
    <t>79031696000173</t>
  </si>
  <si>
    <t>78939196000171</t>
  </si>
  <si>
    <t>04167746000145</t>
  </si>
  <si>
    <t>04707371000169</t>
  </si>
  <si>
    <t>05082567000178</t>
  </si>
  <si>
    <t>72255094000150</t>
  </si>
  <si>
    <t>28210906000150</t>
  </si>
  <si>
    <t>00433726000118</t>
  </si>
  <si>
    <t>29247164000108</t>
  </si>
  <si>
    <t>03960018000123</t>
  </si>
  <si>
    <t>03871990000121</t>
  </si>
  <si>
    <t>04125307000170</t>
  </si>
  <si>
    <t>04120074000112</t>
  </si>
  <si>
    <t>29658382000127</t>
  </si>
  <si>
    <t>01012073000166</t>
  </si>
  <si>
    <t>04916742000112</t>
  </si>
  <si>
    <t>05914226000111</t>
  </si>
  <si>
    <t>35756782000178</t>
  </si>
  <si>
    <t>30273445000106</t>
  </si>
  <si>
    <t>29736277000169</t>
  </si>
  <si>
    <t>27009661000134</t>
  </si>
  <si>
    <t>25027323000108</t>
  </si>
  <si>
    <t>28528864000108</t>
  </si>
  <si>
    <t>02003351000181</t>
  </si>
  <si>
    <t>39243407000185</t>
  </si>
  <si>
    <t>73588915000133</t>
  </si>
  <si>
    <t>29321734000154</t>
  </si>
  <si>
    <t>39092598000121</t>
  </si>
  <si>
    <t>04226896000182</t>
  </si>
  <si>
    <t>09449181000102</t>
  </si>
  <si>
    <t>40218612000170</t>
  </si>
  <si>
    <t>40433245000127</t>
  </si>
  <si>
    <t>02704301000121</t>
  </si>
  <si>
    <t>12610239000162</t>
  </si>
  <si>
    <t>21600055000102</t>
  </si>
  <si>
    <t>08116911000190</t>
  </si>
  <si>
    <t>10795165000150</t>
  </si>
  <si>
    <t>10794547000160</t>
  </si>
  <si>
    <t>29687447000162</t>
  </si>
  <si>
    <t>04439341000119</t>
  </si>
  <si>
    <t>08991656000125</t>
  </si>
  <si>
    <t>08763888000126</t>
  </si>
  <si>
    <t>10423779000101</t>
  </si>
  <si>
    <t>09304376000164</t>
  </si>
  <si>
    <t>94970142000125</t>
  </si>
  <si>
    <t>04244064000199</t>
  </si>
  <si>
    <t>31306189000179</t>
  </si>
  <si>
    <t>16658241000162</t>
  </si>
  <si>
    <t>92296573000122</t>
  </si>
  <si>
    <t>32928122000139</t>
  </si>
  <si>
    <t>73795791000167</t>
  </si>
  <si>
    <t>15031216000191</t>
  </si>
  <si>
    <t>87965893000198</t>
  </si>
  <si>
    <t>87375952000178</t>
  </si>
  <si>
    <t>03165467000180</t>
  </si>
  <si>
    <t>03189780000158</t>
  </si>
  <si>
    <t>14771777000164</t>
  </si>
  <si>
    <t>22634143000198</t>
  </si>
  <si>
    <t>17499363000116</t>
  </si>
  <si>
    <t>14546684000136</t>
  </si>
  <si>
    <t>05303007000104</t>
  </si>
  <si>
    <t>87292165000162</t>
  </si>
  <si>
    <t>91741900000145</t>
  </si>
  <si>
    <t>17117513000180</t>
  </si>
  <si>
    <t>14190205000191</t>
  </si>
  <si>
    <t>07736144000150</t>
  </si>
  <si>
    <t>88446067000103</t>
  </si>
  <si>
    <t>05245225000121</t>
  </si>
  <si>
    <t>19503997000120</t>
  </si>
  <si>
    <t>81029555000168</t>
  </si>
  <si>
    <t>19170433000113</t>
  </si>
  <si>
    <t>80134455000139</t>
  </si>
  <si>
    <t>10335819000163</t>
  </si>
  <si>
    <t>74005703000149</t>
  </si>
  <si>
    <t>16436327000140</t>
  </si>
  <si>
    <t>17305035000131</t>
  </si>
  <si>
    <t>16870491000161</t>
  </si>
  <si>
    <t>75888438000157</t>
  </si>
  <si>
    <t>12012809000112</t>
  </si>
  <si>
    <t>14622908000141</t>
  </si>
  <si>
    <t>11569194000167</t>
  </si>
  <si>
    <t>00276076000144</t>
  </si>
  <si>
    <t>05488339000100</t>
  </si>
  <si>
    <t>02000028000154</t>
  </si>
  <si>
    <t>07561508000108</t>
  </si>
  <si>
    <t>03501247000180</t>
  </si>
  <si>
    <t>02579917000118</t>
  </si>
  <si>
    <t>02795370000198</t>
  </si>
  <si>
    <t>02649495000100</t>
  </si>
  <si>
    <t>03422426000121</t>
  </si>
  <si>
    <t>03815151000196</t>
  </si>
  <si>
    <t>09362098000100</t>
  </si>
  <si>
    <t>04718064000183</t>
  </si>
  <si>
    <t>01648513000176</t>
  </si>
  <si>
    <t>04527553000158</t>
  </si>
  <si>
    <t>06217062000136</t>
  </si>
  <si>
    <t>01306467000127</t>
  </si>
  <si>
    <t>01015507000181</t>
  </si>
  <si>
    <t>79314936000147</t>
  </si>
  <si>
    <t>96296694000125</t>
  </si>
  <si>
    <t>44215952000106</t>
  </si>
  <si>
    <t>45045408000118</t>
  </si>
  <si>
    <t>38837068000100</t>
  </si>
  <si>
    <t>38968186000140</t>
  </si>
  <si>
    <t>11364415000160</t>
  </si>
  <si>
    <t>43062587000176</t>
  </si>
  <si>
    <t>54103981000121</t>
  </si>
  <si>
    <t>54108006000106</t>
  </si>
  <si>
    <t>54185624000150</t>
  </si>
  <si>
    <t>52201415000127</t>
  </si>
  <si>
    <t>54750997000126</t>
  </si>
  <si>
    <t>54801196000142</t>
  </si>
  <si>
    <t>01459567000193</t>
  </si>
  <si>
    <t>54268123000137</t>
  </si>
  <si>
    <t>54421953000152</t>
  </si>
  <si>
    <t>54437173000109</t>
  </si>
  <si>
    <t>47404819000188</t>
  </si>
  <si>
    <t>48791982000103</t>
  </si>
  <si>
    <t>46134326000102</t>
  </si>
  <si>
    <t>46884672000108</t>
  </si>
  <si>
    <t>47380365000152</t>
  </si>
  <si>
    <t>50766963000179</t>
  </si>
  <si>
    <t>49297898000109</t>
  </si>
  <si>
    <t>49782998000112</t>
  </si>
  <si>
    <t>50018340000118</t>
  </si>
  <si>
    <t>00638390000120</t>
  </si>
  <si>
    <t>27953708000113</t>
  </si>
  <si>
    <t>00677116000160</t>
  </si>
  <si>
    <t>00904050000101</t>
  </si>
  <si>
    <t>00711514000155</t>
  </si>
  <si>
    <t>00347031000113</t>
  </si>
  <si>
    <t>00530245000120</t>
  </si>
  <si>
    <t>00466492000105</t>
  </si>
  <si>
    <t>00960912000105</t>
  </si>
  <si>
    <t>01188225000186</t>
  </si>
  <si>
    <t>01184981000137</t>
  </si>
  <si>
    <t>01202521000194</t>
  </si>
  <si>
    <t>01382824000136</t>
  </si>
  <si>
    <t>26769478000174</t>
  </si>
  <si>
    <t>01004749000170</t>
  </si>
  <si>
    <t>27063440000144</t>
  </si>
  <si>
    <t>02214661000145</t>
  </si>
  <si>
    <t>01707484000176</t>
  </si>
  <si>
    <t>31781195000188</t>
  </si>
  <si>
    <t>55482038000130</t>
  </si>
  <si>
    <t>00434691000131</t>
  </si>
  <si>
    <t>07959982000192</t>
  </si>
  <si>
    <t>00023851000150</t>
  </si>
  <si>
    <t>00119514000160</t>
  </si>
  <si>
    <t>07822381000133</t>
  </si>
  <si>
    <t>30131853000123</t>
  </si>
  <si>
    <t>29345471000113</t>
  </si>
  <si>
    <t>03580599000178</t>
  </si>
  <si>
    <t>74242728000166</t>
  </si>
  <si>
    <t>68347301000120</t>
  </si>
  <si>
    <t>68415256000101</t>
  </si>
  <si>
    <t>68074095000121</t>
  </si>
  <si>
    <t>08012870000192</t>
  </si>
  <si>
    <t>71720718000109</t>
  </si>
  <si>
    <t>69333300000199</t>
  </si>
  <si>
    <t>53370078000164</t>
  </si>
  <si>
    <t>12801225000126</t>
  </si>
  <si>
    <t>96261383000120</t>
  </si>
  <si>
    <t>09107943000192</t>
  </si>
  <si>
    <t>65973034000108</t>
  </si>
  <si>
    <t>72727167000160</t>
  </si>
  <si>
    <t>66525379000161</t>
  </si>
  <si>
    <t>61342564000105</t>
  </si>
  <si>
    <t>60588803000130</t>
  </si>
  <si>
    <t>60159092000189</t>
  </si>
  <si>
    <t>60397965000191</t>
  </si>
  <si>
    <t>61081113000153</t>
  </si>
  <si>
    <t>61215869000148</t>
  </si>
  <si>
    <t>61216719000159</t>
  </si>
  <si>
    <t>60663705000110</t>
  </si>
  <si>
    <t>60891371000132</t>
  </si>
  <si>
    <t>58543315000165</t>
  </si>
  <si>
    <t>55777015000152</t>
  </si>
  <si>
    <t>56002785000196</t>
  </si>
  <si>
    <t>56199524000108</t>
  </si>
  <si>
    <t>55016133000148</t>
  </si>
  <si>
    <t>55198741000110</t>
  </si>
  <si>
    <t>57990681000108</t>
  </si>
  <si>
    <t>58528639000124</t>
  </si>
  <si>
    <t>56294952000110</t>
  </si>
  <si>
    <t>57139131000171</t>
  </si>
  <si>
    <t>57680605000198</t>
  </si>
  <si>
    <t>64835036000178</t>
  </si>
  <si>
    <t>66889783000114</t>
  </si>
  <si>
    <t>66918392000180</t>
  </si>
  <si>
    <t>67243899000144</t>
  </si>
  <si>
    <t>65792426000170</t>
  </si>
  <si>
    <t>66818360000103</t>
  </si>
  <si>
    <t>64061195000162</t>
  </si>
  <si>
    <t>61507661000100</t>
  </si>
  <si>
    <t>61716593000181</t>
  </si>
  <si>
    <t>61297321000194</t>
  </si>
  <si>
    <t>61340295000130</t>
  </si>
  <si>
    <t>62308390000119</t>
  </si>
  <si>
    <t>62413869000115</t>
  </si>
  <si>
    <t>62793518000187</t>
  </si>
  <si>
    <t>62048822000108</t>
  </si>
  <si>
    <t>62051933000165</t>
  </si>
  <si>
    <t>12115152000119</t>
  </si>
  <si>
    <t>11737260000160</t>
  </si>
  <si>
    <t>05899876000135</t>
  </si>
  <si>
    <t>05887929000106</t>
  </si>
  <si>
    <t>05882388000115</t>
  </si>
  <si>
    <t>06278223000100</t>
  </si>
  <si>
    <t>11201835000126</t>
  </si>
  <si>
    <t>11134261000110</t>
  </si>
  <si>
    <t>06996668000117</t>
  </si>
  <si>
    <t>07037893000199</t>
  </si>
  <si>
    <t>05691570000199</t>
  </si>
  <si>
    <t>05683819000114</t>
  </si>
  <si>
    <t>05724713000111</t>
  </si>
  <si>
    <t>05236671000170</t>
  </si>
  <si>
    <t>05199667000189</t>
  </si>
  <si>
    <t>05252702000186</t>
  </si>
  <si>
    <t>05818663000131</t>
  </si>
  <si>
    <t>12819542000170</t>
  </si>
  <si>
    <t>05824980000160</t>
  </si>
  <si>
    <t>05753749000123</t>
  </si>
  <si>
    <t>05787174000160</t>
  </si>
  <si>
    <t>07340978000141</t>
  </si>
  <si>
    <t>09221204000127</t>
  </si>
  <si>
    <t>08672606000185</t>
  </si>
  <si>
    <t>10454350000181</t>
  </si>
  <si>
    <t>10293179000176</t>
  </si>
  <si>
    <t>09454377000195</t>
  </si>
  <si>
    <t>09420515000115</t>
  </si>
  <si>
    <t>09548350000161</t>
  </si>
  <si>
    <t>09393664000132</t>
  </si>
  <si>
    <t>09615847000155</t>
  </si>
  <si>
    <t>07787040000174</t>
  </si>
  <si>
    <t>08111766000155</t>
  </si>
  <si>
    <t>07869813000161</t>
  </si>
  <si>
    <t>07675756000180</t>
  </si>
  <si>
    <t>07746661000100</t>
  </si>
  <si>
    <t>08140941000132</t>
  </si>
  <si>
    <t>10571238000120</t>
  </si>
  <si>
    <t>08482758000115</t>
  </si>
  <si>
    <t>08315625000154</t>
  </si>
  <si>
    <t>10785694000173</t>
  </si>
  <si>
    <t>02374712000104</t>
  </si>
  <si>
    <t>02592344000162</t>
  </si>
  <si>
    <t>21958677000107</t>
  </si>
  <si>
    <t>02228938000199</t>
  </si>
  <si>
    <t>02095031000107</t>
  </si>
  <si>
    <t>02652458000150</t>
  </si>
  <si>
    <t>02957673000160</t>
  </si>
  <si>
    <t>02916028000107</t>
  </si>
  <si>
    <t>02873864000143</t>
  </si>
  <si>
    <t>02828962000169</t>
  </si>
  <si>
    <t>21691619000160</t>
  </si>
  <si>
    <t>21522094000139</t>
  </si>
  <si>
    <t>21392026000100</t>
  </si>
  <si>
    <t>01475802000110</t>
  </si>
  <si>
    <t>01550266000170</t>
  </si>
  <si>
    <t>01497393000153</t>
  </si>
  <si>
    <t>01853174000160</t>
  </si>
  <si>
    <t>02080814000109</t>
  </si>
  <si>
    <t>23860429000154</t>
  </si>
  <si>
    <t>01886174000166</t>
  </si>
  <si>
    <t>01916939000163</t>
  </si>
  <si>
    <t>02015521000148</t>
  </si>
  <si>
    <t>01953423000199</t>
  </si>
  <si>
    <t>03956741000139</t>
  </si>
  <si>
    <t>04044280000190</t>
  </si>
  <si>
    <t>16829408000100</t>
  </si>
  <si>
    <t>17119770000150</t>
  </si>
  <si>
    <t>03920319000123</t>
  </si>
  <si>
    <t>04704858000198</t>
  </si>
  <si>
    <t>04534729000107</t>
  </si>
  <si>
    <t>04761579000166</t>
  </si>
  <si>
    <t>15429097000120</t>
  </si>
  <si>
    <t>04481274000109</t>
  </si>
  <si>
    <t>04506487000130</t>
  </si>
  <si>
    <t>15524734000147</t>
  </si>
  <si>
    <t>03750657000164</t>
  </si>
  <si>
    <t>19702508000160</t>
  </si>
  <si>
    <t>19677789000148</t>
  </si>
  <si>
    <t>03193499000199</t>
  </si>
  <si>
    <t>03148778000130</t>
  </si>
  <si>
    <t>03068670000138</t>
  </si>
  <si>
    <t>20392800000102</t>
  </si>
  <si>
    <t>03135648000163</t>
  </si>
  <si>
    <t>03670750000169</t>
  </si>
  <si>
    <t>03699539000179</t>
  </si>
  <si>
    <t>17401490000130</t>
  </si>
  <si>
    <t>17489319000125</t>
  </si>
  <si>
    <t>03317467000158</t>
  </si>
  <si>
    <t>19109075000133</t>
  </si>
  <si>
    <t>03522215000160</t>
  </si>
  <si>
    <t>VILA</t>
  </si>
  <si>
    <t>CNPJ</t>
  </si>
  <si>
    <t>APENCDICE</t>
  </si>
  <si>
    <t>TIPO_LOGRADOURO</t>
  </si>
  <si>
    <t>LOGRADOURO</t>
  </si>
  <si>
    <t>NUMERO</t>
  </si>
  <si>
    <t>COMPLEMENTO</t>
  </si>
  <si>
    <t>BAIRRO</t>
  </si>
  <si>
    <t>CEP</t>
  </si>
  <si>
    <t>COD_MUNICIPIO</t>
  </si>
  <si>
    <t>MUNICIPIO</t>
  </si>
  <si>
    <t>DDD_1</t>
  </si>
  <si>
    <t>TELEFONE_1</t>
  </si>
  <si>
    <t>DDD_2</t>
  </si>
  <si>
    <t>TELEFONE_2</t>
  </si>
  <si>
    <t>DDD_FAX</t>
  </si>
  <si>
    <t>FAX</t>
  </si>
  <si>
    <t>EMAIL</t>
  </si>
  <si>
    <t>UF2</t>
  </si>
  <si>
    <t>AVENIDA</t>
  </si>
  <si>
    <t>MAX TEIXEIRA</t>
  </si>
  <si>
    <t>1800</t>
  </si>
  <si>
    <t>A</t>
  </si>
  <si>
    <t>COLONIA STO ANTONIO</t>
  </si>
  <si>
    <t>092</t>
  </si>
  <si>
    <t>6229243</t>
  </si>
  <si>
    <t>RUA</t>
  </si>
  <si>
    <t>VITORIA DA CONQUISTA</t>
  </si>
  <si>
    <t>S/N</t>
  </si>
  <si>
    <t>QUADRAMI                  LOTE  15</t>
  </si>
  <si>
    <t>PRAIA DE IPITANGA</t>
  </si>
  <si>
    <t>71</t>
  </si>
  <si>
    <t>32871106</t>
  </si>
  <si>
    <t>AREA</t>
  </si>
  <si>
    <t>ADE 402 CONJUNTO 5</t>
  </si>
  <si>
    <t>LOTE  20 E 21</t>
  </si>
  <si>
    <t>RECANTO DAS EMAS</t>
  </si>
  <si>
    <t>61</t>
  </si>
  <si>
    <t>33461443</t>
  </si>
  <si>
    <t>JARDIM</t>
  </si>
  <si>
    <t>JARDIM BOTANICO ETAPA 01 QUADRA</t>
  </si>
  <si>
    <t>01</t>
  </si>
  <si>
    <t>RUA 01 LOTE 273 SALA 102</t>
  </si>
  <si>
    <t>JARDIM BOTANICO</t>
  </si>
  <si>
    <t>34271466</t>
  </si>
  <si>
    <t>34272835</t>
  </si>
  <si>
    <t>HERWAN MODENESI WANDERLEY</t>
  </si>
  <si>
    <t>100</t>
  </si>
  <si>
    <t>JARDIM CAMBURI</t>
  </si>
  <si>
    <t>0027</t>
  </si>
  <si>
    <t>3376277</t>
  </si>
  <si>
    <t>VP 1-D</t>
  </si>
  <si>
    <t>QUADRA02                  LOTE  M 1E                      MODULO 01</t>
  </si>
  <si>
    <t>DAIA</t>
  </si>
  <si>
    <t>62</t>
  </si>
  <si>
    <t>32400453</t>
  </si>
  <si>
    <t>32400452</t>
  </si>
  <si>
    <t>32400408</t>
  </si>
  <si>
    <t>paralegal@contacnet.com.br</t>
  </si>
  <si>
    <t>86</t>
  </si>
  <si>
    <t>445</t>
  </si>
  <si>
    <t>QUADRAF-21                LOTE  49                  SALA  02</t>
  </si>
  <si>
    <t>SETOR SUL</t>
  </si>
  <si>
    <t>35413003</t>
  </si>
  <si>
    <t>062</t>
  </si>
  <si>
    <t>2892466</t>
  </si>
  <si>
    <t>CERTA@CERTA.CNT.BR</t>
  </si>
  <si>
    <t>JOAO PINHEIRO</t>
  </si>
  <si>
    <t>4040</t>
  </si>
  <si>
    <t>PEDRA BRANCA</t>
  </si>
  <si>
    <t>31</t>
  </si>
  <si>
    <t>21262800</t>
  </si>
  <si>
    <t>DESPACHANTE@PAPYRUSCONTABIL.COM.BR</t>
  </si>
  <si>
    <t>ASTOLFO LEMOS</t>
  </si>
  <si>
    <t>330</t>
  </si>
  <si>
    <t>URCIANO LEMOS</t>
  </si>
  <si>
    <t>ANTONIO OLINTO</t>
  </si>
  <si>
    <t>623</t>
  </si>
  <si>
    <t>ESPLANADA</t>
  </si>
  <si>
    <t>32411913</t>
  </si>
  <si>
    <t>BELMED@BELMED.COM.BR</t>
  </si>
  <si>
    <t>CEARA</t>
  </si>
  <si>
    <t>450</t>
  </si>
  <si>
    <t>SAO LUCAS</t>
  </si>
  <si>
    <t>MARANHAO</t>
  </si>
  <si>
    <t>1642</t>
  </si>
  <si>
    <t>SALA  301</t>
  </si>
  <si>
    <t>FUNCIONARIOS</t>
  </si>
  <si>
    <t>32233108</t>
  </si>
  <si>
    <t>33096209</t>
  </si>
  <si>
    <t>VIRGINIA@FERRARARING.COM.BR</t>
  </si>
  <si>
    <t>BARAO DO RIO BRANCO</t>
  </si>
  <si>
    <t>5194</t>
  </si>
  <si>
    <t>PASSOS</t>
  </si>
  <si>
    <t>32</t>
  </si>
  <si>
    <t>32156374</t>
  </si>
  <si>
    <t>SPTECCON@POWERMAIL.COM.BR</t>
  </si>
  <si>
    <t>SEBASTIAO REGINALDO DA CUNHA</t>
  </si>
  <si>
    <t>500</t>
  </si>
  <si>
    <t>LOTEAMENTO VIANNA</t>
  </si>
  <si>
    <t>35</t>
  </si>
  <si>
    <t>34716730</t>
  </si>
  <si>
    <t>DA PAISAGEM</t>
  </si>
  <si>
    <t>250</t>
  </si>
  <si>
    <t>2.ANDAR</t>
  </si>
  <si>
    <t>VILA DA SERRA</t>
  </si>
  <si>
    <t>031</t>
  </si>
  <si>
    <t>2895012</t>
  </si>
  <si>
    <t>2861981</t>
  </si>
  <si>
    <t>HELENA MESQUITA</t>
  </si>
  <si>
    <t>204</t>
  </si>
  <si>
    <t>NOVA SUICA</t>
  </si>
  <si>
    <t>33729595</t>
  </si>
  <si>
    <t>PAULO FERREIRA DA COSTA</t>
  </si>
  <si>
    <t>555</t>
  </si>
  <si>
    <t>GALPAO 04</t>
  </si>
  <si>
    <t>VISTA ALEGRE</t>
  </si>
  <si>
    <t>ALTAMIRO AVELINO SOARES</t>
  </si>
  <si>
    <t>136</t>
  </si>
  <si>
    <t>136 A</t>
  </si>
  <si>
    <t>CASTELO</t>
  </si>
  <si>
    <t>32731263</t>
  </si>
  <si>
    <t>32131972</t>
  </si>
  <si>
    <t>JUCA CASTELO</t>
  </si>
  <si>
    <t>219</t>
  </si>
  <si>
    <t>CENTRO</t>
  </si>
  <si>
    <t>36291621</t>
  </si>
  <si>
    <t>11</t>
  </si>
  <si>
    <t>46146072</t>
  </si>
  <si>
    <t>ROBERTO@VENTRIX.COM.BR</t>
  </si>
  <si>
    <t>CARLOS NORDER</t>
  </si>
  <si>
    <t>213</t>
  </si>
  <si>
    <t>JARDINOPOLIS</t>
  </si>
  <si>
    <t>25260202</t>
  </si>
  <si>
    <t>90579001</t>
  </si>
  <si>
    <t>AMG@AMGCONSULTORES.COM.BR</t>
  </si>
  <si>
    <t>AQUIRAL</t>
  </si>
  <si>
    <t>200</t>
  </si>
  <si>
    <t>XANGRILA 1A. SECAO</t>
  </si>
  <si>
    <t>34918081</t>
  </si>
  <si>
    <t>32712224</t>
  </si>
  <si>
    <t>FINANCEIRO@ODOUSINSTRUMENTOS.COM.BR</t>
  </si>
  <si>
    <t>DIAMANTE</t>
  </si>
  <si>
    <t>832</t>
  </si>
  <si>
    <t>ARVOREDO</t>
  </si>
  <si>
    <t>4772033</t>
  </si>
  <si>
    <t>4771722</t>
  </si>
  <si>
    <t>PADRE MARIANO GARZO</t>
  </si>
  <si>
    <t>732</t>
  </si>
  <si>
    <t>37318578</t>
  </si>
  <si>
    <t>37312407</t>
  </si>
  <si>
    <t>CIRO@AZBRASILEPI.COM.BR</t>
  </si>
  <si>
    <t>ALEXINA MARIA DO CARMO</t>
  </si>
  <si>
    <t>77</t>
  </si>
  <si>
    <t>38198008</t>
  </si>
  <si>
    <t>38172414</t>
  </si>
  <si>
    <t>GESTAO@DORTLERDOBRASIL.COM.BR</t>
  </si>
  <si>
    <t>BENTO MENDES CASTANHEIRA</t>
  </si>
  <si>
    <t>ANDAR 2</t>
  </si>
  <si>
    <t>DONA CLARA</t>
  </si>
  <si>
    <t>34951497</t>
  </si>
  <si>
    <t>ADRIANO@GERAESTEC.COM.BR</t>
  </si>
  <si>
    <t>EUCLASIO</t>
  </si>
  <si>
    <t>96</t>
  </si>
  <si>
    <t>SANTA EFIGENIA</t>
  </si>
  <si>
    <t>DR JOSE PINTO VILELA</t>
  </si>
  <si>
    <t>371</t>
  </si>
  <si>
    <t>34714598</t>
  </si>
  <si>
    <t>34714463</t>
  </si>
  <si>
    <t>FINANCEIRO@VISIONENERGIA.COM.BR</t>
  </si>
  <si>
    <t>ALPHONSUS DE GUIMARAES</t>
  </si>
  <si>
    <t>115</t>
  </si>
  <si>
    <t>34617226</t>
  </si>
  <si>
    <t>FINANCEIRO@HW.IND.BR</t>
  </si>
  <si>
    <t>ALBERT SABIN</t>
  </si>
  <si>
    <t>1920</t>
  </si>
  <si>
    <t>JARDIM ANAHY</t>
  </si>
  <si>
    <t>DA PAZ</t>
  </si>
  <si>
    <t>185</t>
  </si>
  <si>
    <t>JARDIM DOS ESTADOS</t>
  </si>
  <si>
    <t>67</t>
  </si>
  <si>
    <t>30420012</t>
  </si>
  <si>
    <t>PAMPULHAS</t>
  </si>
  <si>
    <t>8</t>
  </si>
  <si>
    <t>SALA: B;</t>
  </si>
  <si>
    <t>MARACANGALHA</t>
  </si>
  <si>
    <t>91</t>
  </si>
  <si>
    <t>32244668</t>
  </si>
  <si>
    <t>DELMIRO GOUVEIA</t>
  </si>
  <si>
    <t>349</t>
  </si>
  <si>
    <t>SALA  03</t>
  </si>
  <si>
    <t>CENTENARIO</t>
  </si>
  <si>
    <t>83</t>
  </si>
  <si>
    <t>33222305</t>
  </si>
  <si>
    <t>30651777</t>
  </si>
  <si>
    <t>21020102</t>
  </si>
  <si>
    <t>CONTATO@CICATRIZACG.COM.BR</t>
  </si>
  <si>
    <t>PADRE CARAPUCEIRO</t>
  </si>
  <si>
    <t>858</t>
  </si>
  <si>
    <t>SALA 701 EMP CICERO       DIAS ANDAR 7 CXPST        127A</t>
  </si>
  <si>
    <t>BOA VIAGEM</t>
  </si>
  <si>
    <t>81</t>
  </si>
  <si>
    <t>99758745</t>
  </si>
  <si>
    <t>CONTATO@SALVUS.ME</t>
  </si>
  <si>
    <t>PROFESSOR ALFEU RABELO</t>
  </si>
  <si>
    <t>169</t>
  </si>
  <si>
    <t>CASA CAIADA</t>
  </si>
  <si>
    <t>34316148</t>
  </si>
  <si>
    <t>21373002</t>
  </si>
  <si>
    <t>BAGRE</t>
  </si>
  <si>
    <t>PRAZERES</t>
  </si>
  <si>
    <t>32245888</t>
  </si>
  <si>
    <t>exatec@exatecont.com.br</t>
  </si>
  <si>
    <t>WALDEMAR NERY CARNEIRO MONTEIRO</t>
  </si>
  <si>
    <t>795</t>
  </si>
  <si>
    <t>CASA</t>
  </si>
  <si>
    <t>34236182</t>
  </si>
  <si>
    <t>32314191</t>
  </si>
  <si>
    <t>financeiro@mtwems.com.br</t>
  </si>
  <si>
    <t>VILA RICA</t>
  </si>
  <si>
    <t>398</t>
  </si>
  <si>
    <t>SALA  02</t>
  </si>
  <si>
    <t>44</t>
  </si>
  <si>
    <t>84180750</t>
  </si>
  <si>
    <t>98530389</t>
  </si>
  <si>
    <t>MINAS GERAIS</t>
  </si>
  <si>
    <t>220</t>
  </si>
  <si>
    <t>CAMPO PEQUENO</t>
  </si>
  <si>
    <t>41</t>
  </si>
  <si>
    <t>32324779</t>
  </si>
  <si>
    <t>32255618</t>
  </si>
  <si>
    <t>SCOLIMOSKI@JSOL.COM.BR</t>
  </si>
  <si>
    <t>RONAT WALTER SODRE</t>
  </si>
  <si>
    <t>4350</t>
  </si>
  <si>
    <t>PQ INDUSTRIAL IV</t>
  </si>
  <si>
    <t>043</t>
  </si>
  <si>
    <t>2584636</t>
  </si>
  <si>
    <t>2585510</t>
  </si>
  <si>
    <t>DR. ARI GERALDO ASSUNCAO</t>
  </si>
  <si>
    <t>89</t>
  </si>
  <si>
    <t>JD. N. SRA. APARECIDA</t>
  </si>
  <si>
    <t>35256686</t>
  </si>
  <si>
    <t>ANA@BIOVISIUM.COM.BR</t>
  </si>
  <si>
    <t>PERIMETRAL PRESIDENTE TANCREDO DE ALMEIDA NEVES</t>
  </si>
  <si>
    <t>3881</t>
  </si>
  <si>
    <t>JARDIM BANDEIRANTES</t>
  </si>
  <si>
    <t>35241210</t>
  </si>
  <si>
    <t>35257991</t>
  </si>
  <si>
    <t>juliano@evolutec.ind.br</t>
  </si>
  <si>
    <t>OCTAVIO COLLI</t>
  </si>
  <si>
    <t>2109</t>
  </si>
  <si>
    <t>CONJUNTO FLORESTA</t>
  </si>
  <si>
    <t>30463141</t>
  </si>
  <si>
    <t>30253634</t>
  </si>
  <si>
    <t>HENRIQUE DIAS</t>
  </si>
  <si>
    <t>366</t>
  </si>
  <si>
    <t>TERREOTERREO</t>
  </si>
  <si>
    <t>VILA FUJITA</t>
  </si>
  <si>
    <t>43</t>
  </si>
  <si>
    <t>33753130</t>
  </si>
  <si>
    <t>33753107</t>
  </si>
  <si>
    <t>clientes@conase.com.br</t>
  </si>
  <si>
    <t>F</t>
  </si>
  <si>
    <t>3510</t>
  </si>
  <si>
    <t>PARQUE INDUSTRIAL</t>
  </si>
  <si>
    <t>46</t>
  </si>
  <si>
    <t>35366697</t>
  </si>
  <si>
    <t>91097306</t>
  </si>
  <si>
    <t>35362816</t>
  </si>
  <si>
    <t>TRIMAQ_IND@HOTMAIL.COM</t>
  </si>
  <si>
    <t>ARISTOTELES DA SILVA SANTOS</t>
  </si>
  <si>
    <t>482</t>
  </si>
  <si>
    <t>BOQUEIRAO</t>
  </si>
  <si>
    <t>33824058</t>
  </si>
  <si>
    <t>35562800</t>
  </si>
  <si>
    <t>RIO GRANDE DO SUL</t>
  </si>
  <si>
    <t>75</t>
  </si>
  <si>
    <t>30281715</t>
  </si>
  <si>
    <t>EMILIO SCUISSIATO</t>
  </si>
  <si>
    <t>26</t>
  </si>
  <si>
    <t>CASA 1</t>
  </si>
  <si>
    <t>JD INDEPENDENCIA</t>
  </si>
  <si>
    <t>041</t>
  </si>
  <si>
    <t>2226991</t>
  </si>
  <si>
    <t>IMACULADA CONCEICAO</t>
  </si>
  <si>
    <t>1155</t>
  </si>
  <si>
    <t>BLOCO 04 - PARQUE TECNOLOGICO - PUC</t>
  </si>
  <si>
    <t>PRADO VELHO</t>
  </si>
  <si>
    <t>30130294</t>
  </si>
  <si>
    <t>32323312</t>
  </si>
  <si>
    <t>zibetti.contabil@terra.com.br</t>
  </si>
  <si>
    <t>DAMARIS ROSA DE MENEZES MONTEIRO</t>
  </si>
  <si>
    <t>265</t>
  </si>
  <si>
    <t>LINDOIA</t>
  </si>
  <si>
    <t>33475541</t>
  </si>
  <si>
    <t>33363920</t>
  </si>
  <si>
    <t>DFISCAL@DONEGACONTABIL.COM.BR</t>
  </si>
  <si>
    <t>JOAQUIM DUARTE MOLEIRINHO</t>
  </si>
  <si>
    <t>4269</t>
  </si>
  <si>
    <t>BRCAO 02</t>
  </si>
  <si>
    <t>JARDIM UNIVERSO</t>
  </si>
  <si>
    <t>30353700</t>
  </si>
  <si>
    <t>32252007</t>
  </si>
  <si>
    <t>LEGALIZACAO1@HDLCONTABILIDADE.COM.BR</t>
  </si>
  <si>
    <t>TERRA BOA</t>
  </si>
  <si>
    <t>762</t>
  </si>
  <si>
    <t>EMILIANO PERNETA</t>
  </si>
  <si>
    <t>21071618</t>
  </si>
  <si>
    <t>21061671</t>
  </si>
  <si>
    <t>MARCIO@MGSPLASTICOS.COM.BR</t>
  </si>
  <si>
    <t>DR. GASTAO VIDIGAL</t>
  </si>
  <si>
    <t>346</t>
  </si>
  <si>
    <t>ZONA 08</t>
  </si>
  <si>
    <t>INTERNACIONAL</t>
  </si>
  <si>
    <t>DIST. INDUSTRIAL II</t>
  </si>
  <si>
    <t>RODOVIA</t>
  </si>
  <si>
    <t>BR 277</t>
  </si>
  <si>
    <t>3636</t>
  </si>
  <si>
    <t>ORLEANS</t>
  </si>
  <si>
    <t>BR 376</t>
  </si>
  <si>
    <t>KM 352,3</t>
  </si>
  <si>
    <t>PARQUE INDUSTRIAL ZONA SUL</t>
  </si>
  <si>
    <t>34291126</t>
  </si>
  <si>
    <t>ADAO IWANKIW</t>
  </si>
  <si>
    <t>221</t>
  </si>
  <si>
    <t>PARQUE INDUSTRIAL ZONA OESTE II</t>
  </si>
  <si>
    <t>34279394</t>
  </si>
  <si>
    <t>PANDAPLAST@BRTURBO.COM.BR</t>
  </si>
  <si>
    <t>RODOLFO CREMM</t>
  </si>
  <si>
    <t>11744</t>
  </si>
  <si>
    <t>GLEBA PATRIMONIO MARINGA</t>
  </si>
  <si>
    <t>30334300</t>
  </si>
  <si>
    <t>JURIDICO4@ECONOMICONSULTORIA.COM.BR</t>
  </si>
  <si>
    <t>PRESIDENTE KENNEDY</t>
  </si>
  <si>
    <t>6001</t>
  </si>
  <si>
    <t>CONTORNO</t>
  </si>
  <si>
    <t>42</t>
  </si>
  <si>
    <t>32245975</t>
  </si>
  <si>
    <t>MARECHAL FLORIANO PEIXOTO</t>
  </si>
  <si>
    <t>303</t>
  </si>
  <si>
    <t>OURO VERDE II</t>
  </si>
  <si>
    <t>32912200</t>
  </si>
  <si>
    <t>99868134</t>
  </si>
  <si>
    <t>3921919</t>
  </si>
  <si>
    <t>FINANCEIRO@DSPBIOMEDICAL.COM.BR1</t>
  </si>
  <si>
    <t>LUIZ CONSENTINO</t>
  </si>
  <si>
    <t>7275</t>
  </si>
  <si>
    <t>OURO BRANCO</t>
  </si>
  <si>
    <t>33412626</t>
  </si>
  <si>
    <t>33255000</t>
  </si>
  <si>
    <t>CONTATO@BONALITO.COM.BR</t>
  </si>
  <si>
    <t>SANTA CATARINA</t>
  </si>
  <si>
    <t>1502</t>
  </si>
  <si>
    <t>35254906</t>
  </si>
  <si>
    <t>financeiro@sinapse.ind.br</t>
  </si>
  <si>
    <t>15 DE NOVEMBRO</t>
  </si>
  <si>
    <t>345</t>
  </si>
  <si>
    <t>ENGENHO PEQUENO</t>
  </si>
  <si>
    <t>21</t>
  </si>
  <si>
    <t>27675929</t>
  </si>
  <si>
    <t>PADRE ROMA</t>
  </si>
  <si>
    <t>133</t>
  </si>
  <si>
    <t>ENGENHO NOVO</t>
  </si>
  <si>
    <t>25016868</t>
  </si>
  <si>
    <t>25970495</t>
  </si>
  <si>
    <t>HOUSEMED@IG.COM.BR</t>
  </si>
  <si>
    <t>CONDESSA DO RIO NOVO</t>
  </si>
  <si>
    <t>1637</t>
  </si>
  <si>
    <t>SALA 204</t>
  </si>
  <si>
    <t>DO CATETE</t>
  </si>
  <si>
    <t>311</t>
  </si>
  <si>
    <t>SALA 608</t>
  </si>
  <si>
    <t>CATETE</t>
  </si>
  <si>
    <t>0021</t>
  </si>
  <si>
    <t>2322776</t>
  </si>
  <si>
    <t>ESTRADA</t>
  </si>
  <si>
    <t>DO ENGENHO D'AGUA</t>
  </si>
  <si>
    <t>01330</t>
  </si>
  <si>
    <t>BOX 211</t>
  </si>
  <si>
    <t>ANIL</t>
  </si>
  <si>
    <t>34744364</t>
  </si>
  <si>
    <t>CONTATO@EVORA.IND.BR</t>
  </si>
  <si>
    <t>ATAULFO DE PAIVA</t>
  </si>
  <si>
    <t>355</t>
  </si>
  <si>
    <t>LJS A B E SL201 202</t>
  </si>
  <si>
    <t>LEBLON</t>
  </si>
  <si>
    <t>ALBERTO DE CAMPOS</t>
  </si>
  <si>
    <t>IPANEMA</t>
  </si>
  <si>
    <t>22602124</t>
  </si>
  <si>
    <t>39772950</t>
  </si>
  <si>
    <t>CONTABIL@CONTMAXRIO.COM.BR</t>
  </si>
  <si>
    <t>FELIPE CAMARAO</t>
  </si>
  <si>
    <t>139</t>
  </si>
  <si>
    <t>MARACANA</t>
  </si>
  <si>
    <t>22885517</t>
  </si>
  <si>
    <t>CRITICALMED@CRITICALMED.COM.BR</t>
  </si>
  <si>
    <t>CUBA</t>
  </si>
  <si>
    <t>351</t>
  </si>
  <si>
    <t>SALA  201</t>
  </si>
  <si>
    <t>PENHA</t>
  </si>
  <si>
    <t>22704860</t>
  </si>
  <si>
    <t>DOS BANDEIRANTES</t>
  </si>
  <si>
    <t>11742</t>
  </si>
  <si>
    <t>PARTE</t>
  </si>
  <si>
    <t>VARGEM PEQUENA</t>
  </si>
  <si>
    <t>25608242</t>
  </si>
  <si>
    <t>38877767</t>
  </si>
  <si>
    <t>38877643</t>
  </si>
  <si>
    <t>delta@msm.com.br</t>
  </si>
  <si>
    <t>22 DE MAIO</t>
  </si>
  <si>
    <t>9000</t>
  </si>
  <si>
    <t>POLO IND.DE ITABORAILOTE  14 E 15                   QUADRA D</t>
  </si>
  <si>
    <t>ENGENHO VELHO</t>
  </si>
  <si>
    <t>27172111</t>
  </si>
  <si>
    <t>26209286</t>
  </si>
  <si>
    <t>DAS LAGOA</t>
  </si>
  <si>
    <t>1159</t>
  </si>
  <si>
    <t>GALPAO04</t>
  </si>
  <si>
    <t>GARDENIA AZUL</t>
  </si>
  <si>
    <t>24456611</t>
  </si>
  <si>
    <t>21569518</t>
  </si>
  <si>
    <t>ABILIO.CARDOSO@ADVICEMASTER.COM.BR</t>
  </si>
  <si>
    <t>GENERAL DIONISIO</t>
  </si>
  <si>
    <t>568</t>
  </si>
  <si>
    <t>TELHEIRO</t>
  </si>
  <si>
    <t>JARDIM VINTE E CINCO DE AGOSTO</t>
  </si>
  <si>
    <t>38484338</t>
  </si>
  <si>
    <t>26714279</t>
  </si>
  <si>
    <t>ELMOELIAS@UOL.COM.BR</t>
  </si>
  <si>
    <t>CRUZ ALTA</t>
  </si>
  <si>
    <t>88</t>
  </si>
  <si>
    <t>IDEAL</t>
  </si>
  <si>
    <t>51</t>
  </si>
  <si>
    <t>35942697</t>
  </si>
  <si>
    <t>JOAO GUIMARAES</t>
  </si>
  <si>
    <t>369</t>
  </si>
  <si>
    <t>SANTA CECILIA</t>
  </si>
  <si>
    <t>30198009</t>
  </si>
  <si>
    <t>ANDRE@DUOENGENHARIA.COM</t>
  </si>
  <si>
    <t>550</t>
  </si>
  <si>
    <t>35624237</t>
  </si>
  <si>
    <t>33401850</t>
  </si>
  <si>
    <t>VERTICE@VERTICEIMPERMEAVEIS.COM.BR</t>
  </si>
  <si>
    <t>1101</t>
  </si>
  <si>
    <t>34885330</t>
  </si>
  <si>
    <t>34881209</t>
  </si>
  <si>
    <t>ADMINISTRATIVO@MEGAPALCO.COM.BR</t>
  </si>
  <si>
    <t>IPIRANGA , PREDIO 99A</t>
  </si>
  <si>
    <t>6681</t>
  </si>
  <si>
    <t>SALA  1302-A</t>
  </si>
  <si>
    <t>PARTENON</t>
  </si>
  <si>
    <t>30377322</t>
  </si>
  <si>
    <t>PATRIA</t>
  </si>
  <si>
    <t>312</t>
  </si>
  <si>
    <t>SAO GERALDO</t>
  </si>
  <si>
    <t>33423136</t>
  </si>
  <si>
    <t>ACUCENA</t>
  </si>
  <si>
    <t>583</t>
  </si>
  <si>
    <t>33987345</t>
  </si>
  <si>
    <t>ORGONITESPOA@GMAIL.COM</t>
  </si>
  <si>
    <t>PRAIA DE BELAS</t>
  </si>
  <si>
    <t>2266</t>
  </si>
  <si>
    <t>SALA  902</t>
  </si>
  <si>
    <t>30285530</t>
  </si>
  <si>
    <t>FISCAL@CONSULTORESASSOCIADOS-RS.COM.BR</t>
  </si>
  <si>
    <t>RUI BARBOSA</t>
  </si>
  <si>
    <t>FATIMA</t>
  </si>
  <si>
    <t>051</t>
  </si>
  <si>
    <t>4726647</t>
  </si>
  <si>
    <t>ANGELIM</t>
  </si>
  <si>
    <t>59</t>
  </si>
  <si>
    <t>ANEXO DISTRITO INDUSTRIAL</t>
  </si>
  <si>
    <t>FERRABRAZ</t>
  </si>
  <si>
    <t>30657001</t>
  </si>
  <si>
    <t>DAS HORTENSIAS</t>
  </si>
  <si>
    <t>3662</t>
  </si>
  <si>
    <t>LOJA 2</t>
  </si>
  <si>
    <t>AV CENTRAL</t>
  </si>
  <si>
    <t>ANGELINA GASPARETTO SEBBEN</t>
  </si>
  <si>
    <t>754</t>
  </si>
  <si>
    <t>PRESIDENTE VARGAS</t>
  </si>
  <si>
    <t>54</t>
  </si>
  <si>
    <t>91917711</t>
  </si>
  <si>
    <t>COPACABANA</t>
  </si>
  <si>
    <t>435</t>
  </si>
  <si>
    <t>VILA ASSUNCAO</t>
  </si>
  <si>
    <t>33954661</t>
  </si>
  <si>
    <t>RICARDO LEONIDAS RIBAS</t>
  </si>
  <si>
    <t>439</t>
  </si>
  <si>
    <t>RESTINGA</t>
  </si>
  <si>
    <t>30298848</t>
  </si>
  <si>
    <t>GUILHERME SCHELL</t>
  </si>
  <si>
    <t>5638</t>
  </si>
  <si>
    <t>JOAO PEDRINHO PISTORELLO</t>
  </si>
  <si>
    <t>585</t>
  </si>
  <si>
    <t>SALA: 03;</t>
  </si>
  <si>
    <t>CRISTO REDENTOR</t>
  </si>
  <si>
    <t>32217008</t>
  </si>
  <si>
    <t>32217355</t>
  </si>
  <si>
    <t>32235723</t>
  </si>
  <si>
    <t>DOUTOR EDUARDO CHARTIER</t>
  </si>
  <si>
    <t>95</t>
  </si>
  <si>
    <t>PASSO DA AREIA</t>
  </si>
  <si>
    <t>33772366</t>
  </si>
  <si>
    <t>CORUMBA</t>
  </si>
  <si>
    <t>800</t>
  </si>
  <si>
    <t>LIBERDADE</t>
  </si>
  <si>
    <t>ADOLFO OTTO KOCH</t>
  </si>
  <si>
    <t>571</t>
  </si>
  <si>
    <t>DAS ROSAS</t>
  </si>
  <si>
    <t>35612340</t>
  </si>
  <si>
    <t>JOSEFINA CORSETTI</t>
  </si>
  <si>
    <t>775</t>
  </si>
  <si>
    <t>PETROPOLIS</t>
  </si>
  <si>
    <t>30274953</t>
  </si>
  <si>
    <t>POLONIA</t>
  </si>
  <si>
    <t>356</t>
  </si>
  <si>
    <t>30926200</t>
  </si>
  <si>
    <t>33912936</t>
  </si>
  <si>
    <t>MARCIO@FALKER.COM.BR</t>
  </si>
  <si>
    <t>EMPRESARIO AGENELLO SENGER</t>
  </si>
  <si>
    <t>135</t>
  </si>
  <si>
    <t>DISTRITO INDUSTRIAL</t>
  </si>
  <si>
    <t>054</t>
  </si>
  <si>
    <t>3309600</t>
  </si>
  <si>
    <t>TAQUARA</t>
  </si>
  <si>
    <t>375</t>
  </si>
  <si>
    <t>SALA  202</t>
  </si>
  <si>
    <t>30611111</t>
  </si>
  <si>
    <t>miotec@miotec.com.br</t>
  </si>
  <si>
    <t>LINHA PITINGA</t>
  </si>
  <si>
    <t>SN</t>
  </si>
  <si>
    <t>RURAL</t>
  </si>
  <si>
    <t>49</t>
  </si>
  <si>
    <t>99642333</t>
  </si>
  <si>
    <t>99117154</t>
  </si>
  <si>
    <t>33653060</t>
  </si>
  <si>
    <t>RAFAEL.BONI@DESSAN.COM.BR</t>
  </si>
  <si>
    <t>COQUEIROS</t>
  </si>
  <si>
    <t>145</t>
  </si>
  <si>
    <t>TABULEIRO</t>
  </si>
  <si>
    <t>AMADOR BUENO DA RIBEIRA</t>
  </si>
  <si>
    <t>189</t>
  </si>
  <si>
    <t>NOVA ESPERANCA</t>
  </si>
  <si>
    <t>47</t>
  </si>
  <si>
    <t>33667000</t>
  </si>
  <si>
    <t>BRASILPINHO</t>
  </si>
  <si>
    <t>281</t>
  </si>
  <si>
    <t>KOBRASOL</t>
  </si>
  <si>
    <t>48</t>
  </si>
  <si>
    <t>32034507</t>
  </si>
  <si>
    <t>30474007</t>
  </si>
  <si>
    <t>30281931</t>
  </si>
  <si>
    <t>SC 386</t>
  </si>
  <si>
    <t>2422</t>
  </si>
  <si>
    <t>AREA INDUSTRIAL</t>
  </si>
  <si>
    <t>36222710</t>
  </si>
  <si>
    <t>INTENDENTE LEOPOLDO BROERING</t>
  </si>
  <si>
    <t>2797</t>
  </si>
  <si>
    <t>GALPAOCOMERCIAL</t>
  </si>
  <si>
    <t>VILA BECKER</t>
  </si>
  <si>
    <t>30341513</t>
  </si>
  <si>
    <t>84694251</t>
  </si>
  <si>
    <t>LE.BARRETO7@GMAIL.COM</t>
  </si>
  <si>
    <t>MARECHAL DEODORO DA FONSECA  DE 1800 A 2828  LADO PAR</t>
  </si>
  <si>
    <t>2560</t>
  </si>
  <si>
    <t>GALPAO02</t>
  </si>
  <si>
    <t>TAPAJOS</t>
  </si>
  <si>
    <t>30198599</t>
  </si>
  <si>
    <t>33330932</t>
  </si>
  <si>
    <t>32220398</t>
  </si>
  <si>
    <t>DEISE@CONTABILIDADEINDAIAL.COM.BR</t>
  </si>
  <si>
    <t>MARGARIDA DALCOQUIO BITTENCOURT</t>
  </si>
  <si>
    <t>380</t>
  </si>
  <si>
    <t>SALSEIROS</t>
  </si>
  <si>
    <t>99212010</t>
  </si>
  <si>
    <t>33492227</t>
  </si>
  <si>
    <t>SOCIETARIO@ZKFCONTABILIDADE.COM.BR</t>
  </si>
  <si>
    <t>OLARIA</t>
  </si>
  <si>
    <t>332</t>
  </si>
  <si>
    <t>FLORESTA</t>
  </si>
  <si>
    <t>4368753</t>
  </si>
  <si>
    <t>4269555</t>
  </si>
  <si>
    <t>OSVALDO RODRIGUES CABRAL</t>
  </si>
  <si>
    <t>1570</t>
  </si>
  <si>
    <t>SALA 215</t>
  </si>
  <si>
    <t>2247766</t>
  </si>
  <si>
    <t>tango@tangoltda.com.br</t>
  </si>
  <si>
    <t>FREI SERGIO HILLESHEIM</t>
  </si>
  <si>
    <t>EMPRESARIAL</t>
  </si>
  <si>
    <t>99954209</t>
  </si>
  <si>
    <t>TUIUTI</t>
  </si>
  <si>
    <t>4796</t>
  </si>
  <si>
    <t>AVENTUREIRO</t>
  </si>
  <si>
    <t>34224222</t>
  </si>
  <si>
    <t>NEREU RAMOS</t>
  </si>
  <si>
    <t>3190 E</t>
  </si>
  <si>
    <t>LIDER</t>
  </si>
  <si>
    <t>33237100</t>
  </si>
  <si>
    <t>049</t>
  </si>
  <si>
    <t>7238990</t>
  </si>
  <si>
    <t>BARBALHO</t>
  </si>
  <si>
    <t>639</t>
  </si>
  <si>
    <t>SALA 02</t>
  </si>
  <si>
    <t>BOA VISTA</t>
  </si>
  <si>
    <t>4330088</t>
  </si>
  <si>
    <t>4330147</t>
  </si>
  <si>
    <t>galano@galano.com.br</t>
  </si>
  <si>
    <t>GUSTAVO ROEDER</t>
  </si>
  <si>
    <t>30</t>
  </si>
  <si>
    <t>047</t>
  </si>
  <si>
    <t>3850127</t>
  </si>
  <si>
    <t>PATRICIO FARIAS</t>
  </si>
  <si>
    <t>131</t>
  </si>
  <si>
    <t>ANDAR ATICO</t>
  </si>
  <si>
    <t>ITACORUBI</t>
  </si>
  <si>
    <t>30292600</t>
  </si>
  <si>
    <t>DANIELAC@PROGIC.COM.BR</t>
  </si>
  <si>
    <t>JOSE CARLOS DAUX</t>
  </si>
  <si>
    <t>8600</t>
  </si>
  <si>
    <t>BLOCO 2                   SALA  3                         C.E. CORPORATE PARK</t>
  </si>
  <si>
    <t>SANTO ANTONIO DE LISBOA</t>
  </si>
  <si>
    <t>32066511</t>
  </si>
  <si>
    <t>34762184</t>
  </si>
  <si>
    <t>CRBSTECH@GMAIL.COM</t>
  </si>
  <si>
    <t>PORTO RICO</t>
  </si>
  <si>
    <t>511</t>
  </si>
  <si>
    <t>4548947</t>
  </si>
  <si>
    <t>ALBANO SCHMIDT</t>
  </si>
  <si>
    <t>1051</t>
  </si>
  <si>
    <t>4330180</t>
  </si>
  <si>
    <t>VEREADOR ARTHUR MANOEL MARIANO</t>
  </si>
  <si>
    <t>GALPAO</t>
  </si>
  <si>
    <t>FORQUILHINHAS</t>
  </si>
  <si>
    <t>ENG CAETANO ALVARES</t>
  </si>
  <si>
    <t>6610</t>
  </si>
  <si>
    <t>TREMEMBE</t>
  </si>
  <si>
    <t>BREJO ALEGRE</t>
  </si>
  <si>
    <t>SALA  3</t>
  </si>
  <si>
    <t>BROOKLIN PAULISTA</t>
  </si>
  <si>
    <t>37422174</t>
  </si>
  <si>
    <t>dmaqua@dmaqua.com.br</t>
  </si>
  <si>
    <t>MARQUES DE VALENCA</t>
  </si>
  <si>
    <t>192</t>
  </si>
  <si>
    <t>ALTO DA MOOCA</t>
  </si>
  <si>
    <t>26036363</t>
  </si>
  <si>
    <t>26036388</t>
  </si>
  <si>
    <t>FINANCEIRO@JERSEYPOMPOM.COM.BR</t>
  </si>
  <si>
    <t>SIQUEIRA CARDOSO</t>
  </si>
  <si>
    <t>224</t>
  </si>
  <si>
    <t>BELENZINHO</t>
  </si>
  <si>
    <t>011</t>
  </si>
  <si>
    <t>69102000</t>
  </si>
  <si>
    <t>JULIO DANTAS</t>
  </si>
  <si>
    <t>370</t>
  </si>
  <si>
    <t>JARDIM MARIA TERESA</t>
  </si>
  <si>
    <t>0011</t>
  </si>
  <si>
    <t>50614555</t>
  </si>
  <si>
    <t>PROF.FILADELFO AZEVEDO</t>
  </si>
  <si>
    <t>712</t>
  </si>
  <si>
    <t>TERREOSALA 01 E SALA 02</t>
  </si>
  <si>
    <t>VILA NOVA CONCEICAO</t>
  </si>
  <si>
    <t>30532600</t>
  </si>
  <si>
    <t>30532645</t>
  </si>
  <si>
    <t>38878016</t>
  </si>
  <si>
    <t>erica.minami@cma.com.br</t>
  </si>
  <si>
    <t>MARIA JOSE RANGEL</t>
  </si>
  <si>
    <t>VILA SAO PAULO</t>
  </si>
  <si>
    <t>FERNANDO DE NORONHA</t>
  </si>
  <si>
    <t>785</t>
  </si>
  <si>
    <t>JARDIM MARGARIDA</t>
  </si>
  <si>
    <t>41585018</t>
  </si>
  <si>
    <t>41581735</t>
  </si>
  <si>
    <t>FINANCEIRO@RIELLENS.COM.BR</t>
  </si>
  <si>
    <t>60</t>
  </si>
  <si>
    <t>VILA CELINA</t>
  </si>
  <si>
    <t>016</t>
  </si>
  <si>
    <t>2741553</t>
  </si>
  <si>
    <t>BARONESA DE BELA VISTA</t>
  </si>
  <si>
    <t>55</t>
  </si>
  <si>
    <t>JD.AEROPORTO</t>
  </si>
  <si>
    <t>NILO</t>
  </si>
  <si>
    <t>251</t>
  </si>
  <si>
    <t>ACLIMACAO</t>
  </si>
  <si>
    <t>DANTON JOBIM</t>
  </si>
  <si>
    <t>890</t>
  </si>
  <si>
    <t>894</t>
  </si>
  <si>
    <t>VILA FRIBURGO</t>
  </si>
  <si>
    <t>DONA OLGA</t>
  </si>
  <si>
    <t>331</t>
  </si>
  <si>
    <t>VILA SAO JOAO</t>
  </si>
  <si>
    <t>24215755</t>
  </si>
  <si>
    <t>24214036</t>
  </si>
  <si>
    <t>JAIRO@MEBUKI.COM.BR</t>
  </si>
  <si>
    <t>FABIA</t>
  </si>
  <si>
    <t>789</t>
  </si>
  <si>
    <t>LAPA</t>
  </si>
  <si>
    <t>36747799</t>
  </si>
  <si>
    <t>31411202</t>
  </si>
  <si>
    <t>COMERCIAL@TELEMED.COM.BR</t>
  </si>
  <si>
    <t>SENADOR VERGUEIRO</t>
  </si>
  <si>
    <t>509</t>
  </si>
  <si>
    <t>39784734</t>
  </si>
  <si>
    <t>RAIZES.ARNALDO@GLOBO.COM</t>
  </si>
  <si>
    <t>CAIRIRI</t>
  </si>
  <si>
    <t>270</t>
  </si>
  <si>
    <t>A 278</t>
  </si>
  <si>
    <t>VILA GRACIOSA</t>
  </si>
  <si>
    <t>ASSIS CHATEAUBRIAND</t>
  </si>
  <si>
    <t>833</t>
  </si>
  <si>
    <t>INDEPENDENCIA</t>
  </si>
  <si>
    <t>WASHINGTON LUIZ (SP 310), PISTA SUL, KM 172</t>
  </si>
  <si>
    <t>COND  CONPARK - RUA 6  S/N</t>
  </si>
  <si>
    <t>JARDIM ANHANGUERA</t>
  </si>
  <si>
    <t>19</t>
  </si>
  <si>
    <t>35348733</t>
  </si>
  <si>
    <t>escrcobel@uol.com.br</t>
  </si>
  <si>
    <t>PAU DO CAFE</t>
  </si>
  <si>
    <t>SERRARIA</t>
  </si>
  <si>
    <t>52283387</t>
  </si>
  <si>
    <t>DORIANFERREIRAELOPES@GMAIL.COM</t>
  </si>
  <si>
    <t>DARIO FREIRE MEIRELLES</t>
  </si>
  <si>
    <t>561</t>
  </si>
  <si>
    <t>CHACARAS CAMPOS DOS AMARAIS</t>
  </si>
  <si>
    <t>32670202</t>
  </si>
  <si>
    <t>32291411</t>
  </si>
  <si>
    <t>32292143</t>
  </si>
  <si>
    <t>CONTATO@TALANNA.COM.BR</t>
  </si>
  <si>
    <t>SANTA LUCIA</t>
  </si>
  <si>
    <t>205</t>
  </si>
  <si>
    <t>SAO VITO</t>
  </si>
  <si>
    <t>MONTEIRO LOBATO</t>
  </si>
  <si>
    <t>H.DEVILLE - F.CENTER</t>
  </si>
  <si>
    <t>PARQUE CECAP</t>
  </si>
  <si>
    <t>SETE LAGOS</t>
  </si>
  <si>
    <t>CHACARAS REUNIDAS</t>
  </si>
  <si>
    <t>12</t>
  </si>
  <si>
    <t>32029900</t>
  </si>
  <si>
    <t>EAGLESAT@EAGLESAT.COM.BR</t>
  </si>
  <si>
    <t>CEL JOSE NOGUEIRA TERRA</t>
  </si>
  <si>
    <t>233</t>
  </si>
  <si>
    <t>16</t>
  </si>
  <si>
    <t>39518161</t>
  </si>
  <si>
    <t>ADMINISTRATIVO@WTAVET.COM.BR</t>
  </si>
  <si>
    <t>DOUTOR NELSON D'AVILA</t>
  </si>
  <si>
    <t>389</t>
  </si>
  <si>
    <t>SALA  15A</t>
  </si>
  <si>
    <t>JARDIM SAO DIMAS</t>
  </si>
  <si>
    <t>39164170</t>
  </si>
  <si>
    <t>reinaldof@cis-erp.com.br</t>
  </si>
  <si>
    <t>ROZO LAGOA</t>
  </si>
  <si>
    <t>IMIRIM</t>
  </si>
  <si>
    <t>BARBARA HELIODORA</t>
  </si>
  <si>
    <t>546</t>
  </si>
  <si>
    <t>VILA ROMANA</t>
  </si>
  <si>
    <t>36736322</t>
  </si>
  <si>
    <t>36729411</t>
  </si>
  <si>
    <t>ALESSANDRO.BURIL@GMAIL.COM</t>
  </si>
  <si>
    <t>PALMEIRA DOS INDIOS</t>
  </si>
  <si>
    <t>24</t>
  </si>
  <si>
    <t>ESQUINA COM               RUA UM</t>
  </si>
  <si>
    <t>JARDIM VISTA ALEGRE</t>
  </si>
  <si>
    <t>45969200</t>
  </si>
  <si>
    <t>ESCRITORIO@PASQUALINO.COM.BR</t>
  </si>
  <si>
    <t>ENGENHEIRO SARAIVA DE OLIVEIRA</t>
  </si>
  <si>
    <t>465</t>
  </si>
  <si>
    <t>JARDIM TABOAO</t>
  </si>
  <si>
    <t>58411803</t>
  </si>
  <si>
    <t>58449864</t>
  </si>
  <si>
    <t>58453245</t>
  </si>
  <si>
    <t>alexandre@chrompack.net</t>
  </si>
  <si>
    <t>MARIA CANDIDA</t>
  </si>
  <si>
    <t>837</t>
  </si>
  <si>
    <t>847</t>
  </si>
  <si>
    <t>JARDIM ZARA</t>
  </si>
  <si>
    <t>285</t>
  </si>
  <si>
    <t>38714936</t>
  </si>
  <si>
    <t>lapacontabil@lapacontabil.com</t>
  </si>
  <si>
    <t>DOUTOR MORAES SALLES</t>
  </si>
  <si>
    <t>1136</t>
  </si>
  <si>
    <t>ANDAR: 9; SALA: 92;</t>
  </si>
  <si>
    <t>35798770</t>
  </si>
  <si>
    <t>AUDTEC@AUDTEC.COM.BR</t>
  </si>
  <si>
    <t>ALAMEDA</t>
  </si>
  <si>
    <t>WYDA</t>
  </si>
  <si>
    <t>275</t>
  </si>
  <si>
    <t>ANDAR: 1; SALA: 01;</t>
  </si>
  <si>
    <t>EDEN</t>
  </si>
  <si>
    <t>15</t>
  </si>
  <si>
    <t>21000000</t>
  </si>
  <si>
    <t>XXXXXXXXXXXXXXX@XXXXXXXXXXX.COM.BR</t>
  </si>
  <si>
    <t>CLODOMIRO AMAZONAS</t>
  </si>
  <si>
    <t>960</t>
  </si>
  <si>
    <t>APT   93 C</t>
  </si>
  <si>
    <t>50613868</t>
  </si>
  <si>
    <t>50625786</t>
  </si>
  <si>
    <t>AUREA.CONTABIL@TERRA.COM.BR</t>
  </si>
  <si>
    <t>2214</t>
  </si>
  <si>
    <t>JARDIM SAO PAULO</t>
  </si>
  <si>
    <t>35237257</t>
  </si>
  <si>
    <t>EVOLUCAO.ACONTABIL@UOL.COM.BR</t>
  </si>
  <si>
    <t>SAGRADO COR DE JESUS</t>
  </si>
  <si>
    <t>280</t>
  </si>
  <si>
    <t>283</t>
  </si>
  <si>
    <t>CASA ILHA  DA MADEIRA</t>
  </si>
  <si>
    <t>114</t>
  </si>
  <si>
    <t>MANDAQUI</t>
  </si>
  <si>
    <t>39814966</t>
  </si>
  <si>
    <t>aroucacontabil@uol.com.br</t>
  </si>
  <si>
    <t>JOAQUIM RODRIGUES COSTA</t>
  </si>
  <si>
    <t>111</t>
  </si>
  <si>
    <t>VILA MARIA</t>
  </si>
  <si>
    <t>ARQUITETO CLAYTON ALVES CORREA</t>
  </si>
  <si>
    <t>635</t>
  </si>
  <si>
    <t>VALE VERDE</t>
  </si>
  <si>
    <t>38817777</t>
  </si>
  <si>
    <t>38817776</t>
  </si>
  <si>
    <t>marlene@kalena.ind.br</t>
  </si>
  <si>
    <t>SAO VALENTIM</t>
  </si>
  <si>
    <t>VILA CARRAO</t>
  </si>
  <si>
    <t>29575909</t>
  </si>
  <si>
    <t>OFFICE.OWNER.CONTABILIDADE@GMSIL.COM</t>
  </si>
  <si>
    <t>TABOAO</t>
  </si>
  <si>
    <t>93</t>
  </si>
  <si>
    <t>VILA SANTA CLARA</t>
  </si>
  <si>
    <t>44023421</t>
  </si>
  <si>
    <t>POOLFIX@POOLFIX.COM.BR</t>
  </si>
  <si>
    <t>ROMANO ZOVICO</t>
  </si>
  <si>
    <t>II DISTRITO INDUSTRIAL</t>
  </si>
  <si>
    <t>98977317</t>
  </si>
  <si>
    <t>98977318</t>
  </si>
  <si>
    <t>99674815</t>
  </si>
  <si>
    <t>URNAPAC@YAHOO.COM.BR</t>
  </si>
  <si>
    <t>GREGORIO GUREVICH</t>
  </si>
  <si>
    <t>JARDIM DIAMANTE</t>
  </si>
  <si>
    <t>012</t>
  </si>
  <si>
    <t>3293361</t>
  </si>
  <si>
    <t>GASTAO VIEIRA</t>
  </si>
  <si>
    <t>471</t>
  </si>
  <si>
    <t>PQ STA FELIC JD</t>
  </si>
  <si>
    <t>CORONEL JOSE LOPES DE TOLEDO</t>
  </si>
  <si>
    <t>: FRENTE;</t>
  </si>
  <si>
    <t>VILA ANTONIETA</t>
  </si>
  <si>
    <t>22924455</t>
  </si>
  <si>
    <t>DEPTOLEGAL.ACLSC@BOL.COM.BR</t>
  </si>
  <si>
    <t>BOA VENTURA PEREIRA</t>
  </si>
  <si>
    <t>143</t>
  </si>
  <si>
    <t>PARQUE ANHANGUERA</t>
  </si>
  <si>
    <t>39087000</t>
  </si>
  <si>
    <t>39087007</t>
  </si>
  <si>
    <t>VENDAS@RICHTER.COM.BR</t>
  </si>
  <si>
    <t>JACOBUS BALDI</t>
  </si>
  <si>
    <t>475</t>
  </si>
  <si>
    <t>JD FIM DE SEMANA</t>
  </si>
  <si>
    <t>55111119</t>
  </si>
  <si>
    <t>22215315</t>
  </si>
  <si>
    <t>MOREIRA@SANAJ.COM.BR</t>
  </si>
  <si>
    <t>MARQUES DE PRAIA GRANDE</t>
  </si>
  <si>
    <t>VILA PRUDENTE</t>
  </si>
  <si>
    <t>69665510</t>
  </si>
  <si>
    <t>MARIA JOSE DOS SANTOS</t>
  </si>
  <si>
    <t>4</t>
  </si>
  <si>
    <t>PARQUE CIRAS</t>
  </si>
  <si>
    <t>31713165</t>
  </si>
  <si>
    <t>32840088</t>
  </si>
  <si>
    <t>BUCHHALTER@BUCHHALTER.COM.BR</t>
  </si>
  <si>
    <t>MARAMBAIA</t>
  </si>
  <si>
    <t>347</t>
  </si>
  <si>
    <t>CASA VERDE</t>
  </si>
  <si>
    <t>BELA VISTA</t>
  </si>
  <si>
    <t>JARDIM IMPERIAL</t>
  </si>
  <si>
    <t>44111588</t>
  </si>
  <si>
    <t>VENDAS1@INDUSTRIACRISTAL.COM.BR</t>
  </si>
  <si>
    <t>EMILIO CHECHINATO</t>
  </si>
  <si>
    <t>4035</t>
  </si>
  <si>
    <t>JARDIM SANTA BARBARA</t>
  </si>
  <si>
    <t>45911291</t>
  </si>
  <si>
    <t>contabilitupeva@terra.com.br</t>
  </si>
  <si>
    <t>TRAVESSA</t>
  </si>
  <si>
    <t>ANTONIO SILVA CASTRO</t>
  </si>
  <si>
    <t>PARADA DE TAIPAS</t>
  </si>
  <si>
    <t>39413132</t>
  </si>
  <si>
    <t>39417641</t>
  </si>
  <si>
    <t>CRISTINA.ADM@SOCALOR.COM.BR</t>
  </si>
  <si>
    <t>DOM PEDRO I</t>
  </si>
  <si>
    <t>969</t>
  </si>
  <si>
    <t>E 983               GALPAO1</t>
  </si>
  <si>
    <t>CONCEICAO</t>
  </si>
  <si>
    <t>32314000</t>
  </si>
  <si>
    <t>ADM@BIOMIST.COM.BR</t>
  </si>
  <si>
    <t>AEROPORTO</t>
  </si>
  <si>
    <t>TERREO</t>
  </si>
  <si>
    <t>CHACARAS MARCO</t>
  </si>
  <si>
    <t>21237100</t>
  </si>
  <si>
    <t>41987185</t>
  </si>
  <si>
    <t>41981857</t>
  </si>
  <si>
    <t>LOURENCO INOCENTINI</t>
  </si>
  <si>
    <t>751</t>
  </si>
  <si>
    <t>CONJ.C</t>
  </si>
  <si>
    <t>VILA NERY</t>
  </si>
  <si>
    <t>AMBROSIA DO MEXICO</t>
  </si>
  <si>
    <t>392</t>
  </si>
  <si>
    <t>PIRITUBA</t>
  </si>
  <si>
    <t>39726854</t>
  </si>
  <si>
    <t>39749119</t>
  </si>
  <si>
    <t>39724847</t>
  </si>
  <si>
    <t>factory@terra.com.br</t>
  </si>
  <si>
    <t>ATUAI</t>
  </si>
  <si>
    <t>945</t>
  </si>
  <si>
    <t>VILA MATILDE</t>
  </si>
  <si>
    <t>29586080</t>
  </si>
  <si>
    <t>26812000</t>
  </si>
  <si>
    <t>JON@JON.COM.BR</t>
  </si>
  <si>
    <t>ADAO JOSE FERREIRA</t>
  </si>
  <si>
    <t>236</t>
  </si>
  <si>
    <t>PARQUE LAGUNA</t>
  </si>
  <si>
    <t>58440222</t>
  </si>
  <si>
    <t>contato@nbjsystems.com.br</t>
  </si>
  <si>
    <t>LOANDA</t>
  </si>
  <si>
    <t>982</t>
  </si>
  <si>
    <t>CHAC REUNIDAS</t>
  </si>
  <si>
    <t>COMERCIAL@ESRA.COM.BR</t>
  </si>
  <si>
    <t>PAULISTA</t>
  </si>
  <si>
    <t>1765</t>
  </si>
  <si>
    <t>ANDAR 7                   CONJ  72                        CV 8868</t>
  </si>
  <si>
    <t>34391365</t>
  </si>
  <si>
    <t>ROMAGCOSTA@TERRA.COM.BR</t>
  </si>
  <si>
    <t>ARGENTINA</t>
  </si>
  <si>
    <t>JARDIM DAS NACOES</t>
  </si>
  <si>
    <t>2757934</t>
  </si>
  <si>
    <t>5773219</t>
  </si>
  <si>
    <t>ESTADOS UNIDOS</t>
  </si>
  <si>
    <t>1.730</t>
  </si>
  <si>
    <t>BRCAO A</t>
  </si>
  <si>
    <t>PARQUE INDUSTRIAL I</t>
  </si>
  <si>
    <t>14</t>
  </si>
  <si>
    <t>34912025</t>
  </si>
  <si>
    <t>ANNA PINTO LUDOVICE</t>
  </si>
  <si>
    <t>249</t>
  </si>
  <si>
    <t>PARQ.IND.TANQUINHO</t>
  </si>
  <si>
    <t>40098900</t>
  </si>
  <si>
    <t>ocspedro@ocspedro.com.br</t>
  </si>
  <si>
    <t>TAQUARYTINGA</t>
  </si>
  <si>
    <t>130</t>
  </si>
  <si>
    <t>22891990</t>
  </si>
  <si>
    <t>FISCAL@CONTABILSOLUTION.COM.BR</t>
  </si>
  <si>
    <t>BARCELONA</t>
  </si>
  <si>
    <t>1059</t>
  </si>
  <si>
    <t>JAGUARE</t>
  </si>
  <si>
    <t>853</t>
  </si>
  <si>
    <t>2726020</t>
  </si>
  <si>
    <t>MARTINS PENA</t>
  </si>
  <si>
    <t>CAMPOS ELISEOS</t>
  </si>
  <si>
    <t>ALBERTINA V SILVA GORDO</t>
  </si>
  <si>
    <t>455</t>
  </si>
  <si>
    <t>VILA AURORA</t>
  </si>
  <si>
    <t>802</t>
  </si>
  <si>
    <t>ANDAR 7                   CONJ  71</t>
  </si>
  <si>
    <t>JARDIM PAULISTA</t>
  </si>
  <si>
    <t>30525820</t>
  </si>
  <si>
    <t>CETGUERRA@UOL.COM.BR</t>
  </si>
  <si>
    <t>JUAN LOPES</t>
  </si>
  <si>
    <t>159</t>
  </si>
  <si>
    <t>JD SAO JOAO BATISTA</t>
  </si>
  <si>
    <t>1240</t>
  </si>
  <si>
    <t>CONJ  13</t>
  </si>
  <si>
    <t>TATUAPE</t>
  </si>
  <si>
    <t>47464854</t>
  </si>
  <si>
    <t>55841455</t>
  </si>
  <si>
    <t>objetivafiscal@uol.com.br</t>
  </si>
  <si>
    <t>HERMINIO LEMOS</t>
  </si>
  <si>
    <t>341</t>
  </si>
  <si>
    <t>3 ANDAR - PARTE</t>
  </si>
  <si>
    <t>CAMBUCI</t>
  </si>
  <si>
    <t>ANDREA PALLADIO</t>
  </si>
  <si>
    <t>94</t>
  </si>
  <si>
    <t>JARDIM CENTENARIO</t>
  </si>
  <si>
    <t>31569363</t>
  </si>
  <si>
    <t>legalizacao4@gesplanoffice.com.br</t>
  </si>
  <si>
    <t>PEDRO BISCARO</t>
  </si>
  <si>
    <t>160</t>
  </si>
  <si>
    <t>CENTRO EMPRL CASTELO BRANCO</t>
  </si>
  <si>
    <t>32641234</t>
  </si>
  <si>
    <t>33638605</t>
  </si>
  <si>
    <t>33638601</t>
  </si>
  <si>
    <t>CLAUDIO@COUTOASSESSORIA.COM.BR</t>
  </si>
  <si>
    <t>2 A</t>
  </si>
  <si>
    <t>523</t>
  </si>
  <si>
    <t>VILA SAIBREIRO</t>
  </si>
  <si>
    <t>35972250</t>
  </si>
  <si>
    <t>contcristal@terra.com.br</t>
  </si>
  <si>
    <t>AMARO GUERRA</t>
  </si>
  <si>
    <t>416</t>
  </si>
  <si>
    <t>CHACARA SANTO ANTONIO</t>
  </si>
  <si>
    <t>56317566</t>
  </si>
  <si>
    <t>PASCOAL PAIS</t>
  </si>
  <si>
    <t>288</t>
  </si>
  <si>
    <t>CONJ  3</t>
  </si>
  <si>
    <t>VILA CORDEIRO</t>
  </si>
  <si>
    <t>38192899</t>
  </si>
  <si>
    <t>PAULO@OCMOURA.COM.BR</t>
  </si>
  <si>
    <t>MAJOR PINHEIRO FROES</t>
  </si>
  <si>
    <t>866</t>
  </si>
  <si>
    <t>VILA MARIA DE MAGGI</t>
  </si>
  <si>
    <t>1489</t>
  </si>
  <si>
    <t>JARDIM GUANCIALE</t>
  </si>
  <si>
    <t>39796211</t>
  </si>
  <si>
    <t>usimetalferramentas@ig.com.br</t>
  </si>
  <si>
    <t>GUADALUPE</t>
  </si>
  <si>
    <t>JARDIM AMERICA</t>
  </si>
  <si>
    <t>39213194</t>
  </si>
  <si>
    <t>39214316</t>
  </si>
  <si>
    <t>38762992</t>
  </si>
  <si>
    <t>GERCIANE@JBSCONTABILIDADE.COM.BR</t>
  </si>
  <si>
    <t>VILA BERTIOGA</t>
  </si>
  <si>
    <t>20288866</t>
  </si>
  <si>
    <t>GRASI@SINCRON.COM.BR</t>
  </si>
  <si>
    <t>XV DE NOVEMBRO</t>
  </si>
  <si>
    <t>151</t>
  </si>
  <si>
    <t>34822550</t>
  </si>
  <si>
    <t>29437699</t>
  </si>
  <si>
    <t>BSZSURGICO@HOTMAIL.COM</t>
  </si>
  <si>
    <t>SAN JOSE</t>
  </si>
  <si>
    <t>396</t>
  </si>
  <si>
    <t>PARQUE INDUSTRIAL SAN JOSE</t>
  </si>
  <si>
    <t>buchhalter@buchhalter.com.br</t>
  </si>
  <si>
    <t>FRANCISCO CAMPOS FILHO</t>
  </si>
  <si>
    <t>565</t>
  </si>
  <si>
    <t>JARDIM SAO LUIZ</t>
  </si>
  <si>
    <t>34683466</t>
  </si>
  <si>
    <t>FINANCEIRO@SRPAUTOMACAO.COM.BR</t>
  </si>
  <si>
    <t>SENADOR QUEIROS</t>
  </si>
  <si>
    <t>605</t>
  </si>
  <si>
    <t>SALA 1217</t>
  </si>
  <si>
    <t>33126260</t>
  </si>
  <si>
    <t>33126262</t>
  </si>
  <si>
    <t>LEO.CLIMACO@HOTMAIL.COM</t>
  </si>
  <si>
    <t>ESCO</t>
  </si>
  <si>
    <t>842</t>
  </si>
  <si>
    <t>JARDIM MAGALI</t>
  </si>
  <si>
    <t>26043081</t>
  </si>
  <si>
    <t>carla@sqsconsultoria.com.br</t>
  </si>
  <si>
    <t>NOVE DE JULHO</t>
  </si>
  <si>
    <t>294</t>
  </si>
  <si>
    <t>38753081</t>
  </si>
  <si>
    <t>38351700</t>
  </si>
  <si>
    <t>clovisfernandessilva@yahoo.com.br</t>
  </si>
  <si>
    <t>LAURA FAHL CORREA</t>
  </si>
  <si>
    <t>146</t>
  </si>
  <si>
    <t>JARDIM JULIANA</t>
  </si>
  <si>
    <t>38013021</t>
  </si>
  <si>
    <t>SURAYA@KERNIT.COM.BR</t>
  </si>
  <si>
    <t>DOUTOR THIRSO MARTINS</t>
  </si>
  <si>
    <t>CONJ: 24; CONJ: 34;</t>
  </si>
  <si>
    <t>VILA MARIANA</t>
  </si>
  <si>
    <t>55495237</t>
  </si>
  <si>
    <t>38532842</t>
  </si>
  <si>
    <t>DPLEGAL@EXACTHUSCONTABIL.COM.BR</t>
  </si>
  <si>
    <t>ESTRADA MUNICIPAL</t>
  </si>
  <si>
    <t>DO VOTUPARIM</t>
  </si>
  <si>
    <t>1.036</t>
  </si>
  <si>
    <t>VOTUPARIM</t>
  </si>
  <si>
    <t>41546120</t>
  </si>
  <si>
    <t>41546751</t>
  </si>
  <si>
    <t>CONTATO@CONTABILIDADEFUTURA.COM.BR</t>
  </si>
  <si>
    <t>MELO PALHETA</t>
  </si>
  <si>
    <t>AGUA BRANCA</t>
  </si>
  <si>
    <t>COIMBRA</t>
  </si>
  <si>
    <t>1702</t>
  </si>
  <si>
    <t>VILA ELISA</t>
  </si>
  <si>
    <t>21336216</t>
  </si>
  <si>
    <t>LICITACAO@DX.IND.BR</t>
  </si>
  <si>
    <t>ODILON LEONETTI</t>
  </si>
  <si>
    <t>138</t>
  </si>
  <si>
    <t>JARDIM IBITI DO PACO</t>
  </si>
  <si>
    <t>32392003</t>
  </si>
  <si>
    <t>FINANCEIRO01@PHOTONPLATINUM.COM.BR</t>
  </si>
  <si>
    <t>SILVA AIROSA</t>
  </si>
  <si>
    <t>117</t>
  </si>
  <si>
    <t>VILA RIBEIRO DE BARROS</t>
  </si>
  <si>
    <t>36664165</t>
  </si>
  <si>
    <t>MK@ASAA.COM.BR</t>
  </si>
  <si>
    <t>VALDEMAR FERREIRA</t>
  </si>
  <si>
    <t>20</t>
  </si>
  <si>
    <t>LOJA  4</t>
  </si>
  <si>
    <t>BUTANTA</t>
  </si>
  <si>
    <t>26946540</t>
  </si>
  <si>
    <t>COMVICOM@COMVICOM.COM.BR</t>
  </si>
  <si>
    <t>TENENTE AMERICO MORETTI</t>
  </si>
  <si>
    <t>579</t>
  </si>
  <si>
    <t>VILA SANTA CATARINA</t>
  </si>
  <si>
    <t>55623541</t>
  </si>
  <si>
    <t>FRADELMED@FRADEL-MED.COM.BR</t>
  </si>
  <si>
    <t>SAO DIMAS</t>
  </si>
  <si>
    <t>76</t>
  </si>
  <si>
    <t>VILA INDEPENDENCIA</t>
  </si>
  <si>
    <t>21001100</t>
  </si>
  <si>
    <t>61040930</t>
  </si>
  <si>
    <t>FERRACIOLI@FERRACIOLI.COM.BR</t>
  </si>
  <si>
    <t>3229</t>
  </si>
  <si>
    <t>CONJ: 111;</t>
  </si>
  <si>
    <t>28380785</t>
  </si>
  <si>
    <t>FABIO@R9C.COM.BR</t>
  </si>
  <si>
    <t>HUNGRIA</t>
  </si>
  <si>
    <t>574</t>
  </si>
  <si>
    <t>CONJ: 81;</t>
  </si>
  <si>
    <t>JARDIM EUROPA</t>
  </si>
  <si>
    <t>30942686</t>
  </si>
  <si>
    <t>FATIMA@MAUNAKEA.COM.BR</t>
  </si>
  <si>
    <t>AMELIOPOLIS</t>
  </si>
  <si>
    <t>98</t>
  </si>
  <si>
    <t>VILA PRIMAVERA</t>
  </si>
  <si>
    <t>41844223</t>
  </si>
  <si>
    <t>41844222</t>
  </si>
  <si>
    <t>VITORIOJRSHM@HOTMAIL.COM</t>
  </si>
  <si>
    <t>DE  ALPINA</t>
  </si>
  <si>
    <t>INDL. ANHANGUERA</t>
  </si>
  <si>
    <t>1117</t>
  </si>
  <si>
    <t>32347624</t>
  </si>
  <si>
    <t>RAQUEL.MUNHOZ@NUCLEODEAUDIOLOGIA.COM.BR</t>
  </si>
  <si>
    <t>MAURO KREPSKI</t>
  </si>
  <si>
    <t>150</t>
  </si>
  <si>
    <t>JARDIM YPE</t>
  </si>
  <si>
    <t>33633148</t>
  </si>
  <si>
    <t>INTERPREMIUM@INTERPREMIUM.COM.BR</t>
  </si>
  <si>
    <t>BAIA NEGRA</t>
  </si>
  <si>
    <t>39</t>
  </si>
  <si>
    <t>VILA ALPINA</t>
  </si>
  <si>
    <t>ANTONIO LOPES DA SILVA</t>
  </si>
  <si>
    <t>401</t>
  </si>
  <si>
    <t>VL ANA MARIA</t>
  </si>
  <si>
    <t>REGENTE FEIJO</t>
  </si>
  <si>
    <t>783</t>
  </si>
  <si>
    <t>VILA REAL</t>
  </si>
  <si>
    <t>38152947</t>
  </si>
  <si>
    <t>LEGALIZACAO@SIGMACONSULTORIA.CNT.BR</t>
  </si>
  <si>
    <t>ABRAO ASSED, SP 333, KM 4</t>
  </si>
  <si>
    <t>ZONA RURAL</t>
  </si>
  <si>
    <t>21386720</t>
  </si>
  <si>
    <t>RICARDO@ALLBIOM.COM</t>
  </si>
  <si>
    <t>MANOEL GOULART</t>
  </si>
  <si>
    <t>1996</t>
  </si>
  <si>
    <t>VILA SANTA HELENA</t>
  </si>
  <si>
    <t>18</t>
  </si>
  <si>
    <t>32219878</t>
  </si>
  <si>
    <t>32239557</t>
  </si>
  <si>
    <t>32219347</t>
  </si>
  <si>
    <t>focuscon@terra.com.br</t>
  </si>
  <si>
    <t>DOUTOR CARLOS ORSI FILHO</t>
  </si>
  <si>
    <t>554</t>
  </si>
  <si>
    <t>32295569</t>
  </si>
  <si>
    <t>OTTO LEITE CARVALHAES NETO</t>
  </si>
  <si>
    <t>65</t>
  </si>
  <si>
    <t>VILLAGE CAMPINAS</t>
  </si>
  <si>
    <t>32137907</t>
  </si>
  <si>
    <t>32565433</t>
  </si>
  <si>
    <t>IGARASHI@IGARASHICONTABIL.COM.BR</t>
  </si>
  <si>
    <t>JOAO DE SOUZA DIAS</t>
  </si>
  <si>
    <t>278</t>
  </si>
  <si>
    <t>CAMPO BELO</t>
  </si>
  <si>
    <t>50930554</t>
  </si>
  <si>
    <t>41958533</t>
  </si>
  <si>
    <t>BHS@BHSBRASIL.COM.BR</t>
  </si>
  <si>
    <t>WASHINGTON LUIZ KM 172 (RUA 06)</t>
  </si>
  <si>
    <t>LT B-8</t>
  </si>
  <si>
    <t>34035090</t>
  </si>
  <si>
    <t>33010941</t>
  </si>
  <si>
    <t>CONTRATOS@ESCRITORIOZAMBONI.COM.BR</t>
  </si>
  <si>
    <t>WASHINGTON LUIS</t>
  </si>
  <si>
    <t>703</t>
  </si>
  <si>
    <t>SANTO AMARO</t>
  </si>
  <si>
    <t>55222892</t>
  </si>
  <si>
    <t>56616344</t>
  </si>
  <si>
    <t>CONTAKLEIN@CONTAKLEIN.COM.BR</t>
  </si>
  <si>
    <t>DOUTOR BACELAR</t>
  </si>
  <si>
    <t>231</t>
  </si>
  <si>
    <t>CONJ  61                  ANDAR 6</t>
  </si>
  <si>
    <t>VILA CLEMENTINO</t>
  </si>
  <si>
    <t>23875143</t>
  </si>
  <si>
    <t>FINANCEIRO@PRACTICALGROUP.COM.BR</t>
  </si>
  <si>
    <t>DA CHACARA</t>
  </si>
  <si>
    <t>VILA NOVA MAZZEI</t>
  </si>
  <si>
    <t>4-A</t>
  </si>
  <si>
    <t>600</t>
  </si>
  <si>
    <t>PROLONGAMENTO</t>
  </si>
  <si>
    <t>0019</t>
  </si>
  <si>
    <t>05771259</t>
  </si>
  <si>
    <t>DOS MARMORES</t>
  </si>
  <si>
    <t>50</t>
  </si>
  <si>
    <t>PROSPERIDADE</t>
  </si>
  <si>
    <t>42260287</t>
  </si>
  <si>
    <t>FLR77@WFABRILL.COM.BR</t>
  </si>
  <si>
    <t>OLIVIO CURTO</t>
  </si>
  <si>
    <t>GALPAO12</t>
  </si>
  <si>
    <t>SALOMAO ZATITI</t>
  </si>
  <si>
    <t>39471797</t>
  </si>
  <si>
    <t>CLESIOSANCHES@WAGO.IND.BR</t>
  </si>
  <si>
    <t>IPORANGA</t>
  </si>
  <si>
    <t>1151</t>
  </si>
  <si>
    <t>GALPAO: 01;</t>
  </si>
  <si>
    <t>32295566</t>
  </si>
  <si>
    <t>ROGERIO@ORTECA.COM.BR</t>
  </si>
  <si>
    <t>NAPOLI</t>
  </si>
  <si>
    <t>106</t>
  </si>
  <si>
    <t>VILA METALURGICA</t>
  </si>
  <si>
    <t>21001233</t>
  </si>
  <si>
    <t>luciana@escritosaolucas.com.br</t>
  </si>
  <si>
    <t>DO MANIFESTO</t>
  </si>
  <si>
    <t>1649</t>
  </si>
  <si>
    <t>IPIRANGA</t>
  </si>
  <si>
    <t>25770249</t>
  </si>
  <si>
    <t>legalizacao1@contabilnelma.com.br</t>
  </si>
  <si>
    <t>DUILIO</t>
  </si>
  <si>
    <t>314</t>
  </si>
  <si>
    <t>GALPAO;</t>
  </si>
  <si>
    <t>28762616</t>
  </si>
  <si>
    <t>33422308</t>
  </si>
  <si>
    <t>FRITZEN@CONTROLLERHOUSE.COM.BR</t>
  </si>
  <si>
    <t>ALBINO DE MORAIS</t>
  </si>
  <si>
    <t>400</t>
  </si>
  <si>
    <t>20600984</t>
  </si>
  <si>
    <t>20600985</t>
  </si>
  <si>
    <t>27642572</t>
  </si>
  <si>
    <t>legalizacao@lunardi.com.br</t>
  </si>
  <si>
    <t>R</t>
  </si>
  <si>
    <t>BLOCO D                   ANDAR TERREO              SALA  10                        CIDADE UNIVERSITARIA</t>
  </si>
  <si>
    <t>35560801</t>
  </si>
  <si>
    <t>2127093</t>
  </si>
  <si>
    <t>EXPEDIENTE@LOURENCAOASSESSORIA.COM.BR</t>
  </si>
  <si>
    <t>GOIABEIRA</t>
  </si>
  <si>
    <t>07</t>
  </si>
  <si>
    <t>FERNAO VELHO</t>
  </si>
  <si>
    <t>82</t>
  </si>
  <si>
    <t>30213610</t>
  </si>
  <si>
    <t>EXATA-CONTABIL.AL@HOTMAIL.COM</t>
  </si>
  <si>
    <t>CENTRAL</t>
  </si>
  <si>
    <t>QUADRA03                  LOTE  01</t>
  </si>
  <si>
    <t>POLO EMPRESARIAL NOVA CANAA</t>
  </si>
  <si>
    <t>32612100</t>
  </si>
  <si>
    <t>32693500</t>
  </si>
  <si>
    <t>biotec@biotec.com.br</t>
  </si>
  <si>
    <t>85</t>
  </si>
  <si>
    <t>1940</t>
  </si>
  <si>
    <t>QD. G-20 LT.26/27 SALA 19 - ED. GALERIA NACIONAL</t>
  </si>
  <si>
    <t>SETOR MARISTA</t>
  </si>
  <si>
    <t>39428280</t>
  </si>
  <si>
    <t>39427734</t>
  </si>
  <si>
    <t>VP R3E</t>
  </si>
  <si>
    <t>QUADRA2E                  LOTE  MODULO 04</t>
  </si>
  <si>
    <t>DISTRITO AGROINDUSTRIAL DE ANAPOLIS</t>
  </si>
  <si>
    <t>33103424</t>
  </si>
  <si>
    <t>33872038</t>
  </si>
  <si>
    <t>cmcont@brturbo.com.br</t>
  </si>
  <si>
    <t>JUSCELINO KUBITSCHEK</t>
  </si>
  <si>
    <t>1383</t>
  </si>
  <si>
    <t>SAO BENEDITO</t>
  </si>
  <si>
    <t>34</t>
  </si>
  <si>
    <t>38237915</t>
  </si>
  <si>
    <t>38216983</t>
  </si>
  <si>
    <t>MARCOS@MUNDIMCONTABILIDADE.COM.BR</t>
  </si>
  <si>
    <t>LOC SEGREDO</t>
  </si>
  <si>
    <t>NICOMEDES ALVES DOS SANTOS</t>
  </si>
  <si>
    <t>297</t>
  </si>
  <si>
    <t>LIDICE</t>
  </si>
  <si>
    <t>0034</t>
  </si>
  <si>
    <t>23588866</t>
  </si>
  <si>
    <t>0000</t>
  </si>
  <si>
    <t>00000000</t>
  </si>
  <si>
    <t>PERNAMBUCO</t>
  </si>
  <si>
    <t>LOJA: 01;</t>
  </si>
  <si>
    <t>37222123</t>
  </si>
  <si>
    <t>JURIDICO@CAMILOCONTABILIDADE.COM.BR</t>
  </si>
  <si>
    <t>BELMIRO BRAGA</t>
  </si>
  <si>
    <t>BAIRRO CAICARAS</t>
  </si>
  <si>
    <t>21125200</t>
  </si>
  <si>
    <t>REGISTRO@ESACONT.COM.BR</t>
  </si>
  <si>
    <t>DO CONTORNO</t>
  </si>
  <si>
    <t>9.237</t>
  </si>
  <si>
    <t>PRADO</t>
  </si>
  <si>
    <t>32900990</t>
  </si>
  <si>
    <t>FERNANDA@BSPHARMA.COM.BR</t>
  </si>
  <si>
    <t>NOVO ALVORADA</t>
  </si>
  <si>
    <t>34882441</t>
  </si>
  <si>
    <t>MELVIM JONES</t>
  </si>
  <si>
    <t>773-AB</t>
  </si>
  <si>
    <t>BLOCO II                  SALA  III</t>
  </si>
  <si>
    <t>PARQUE INDUSTRIAL BANDEIRANTES</t>
  </si>
  <si>
    <t>40095800</t>
  </si>
  <si>
    <t>40095801</t>
  </si>
  <si>
    <t>CONTABILIDADE@MAQUIRA.COM.BR</t>
  </si>
  <si>
    <t>QUATA</t>
  </si>
  <si>
    <t>78</t>
  </si>
  <si>
    <t>JARDIM ALVORADA</t>
  </si>
  <si>
    <t>33272373</t>
  </si>
  <si>
    <t>GERENCIAECOLVET@GMAIL.COM&gt;</t>
  </si>
  <si>
    <t>EUNICE WEAVER</t>
  </si>
  <si>
    <t>273</t>
  </si>
  <si>
    <t>CAMPO COMPRIDO</t>
  </si>
  <si>
    <t>32743343</t>
  </si>
  <si>
    <t>32921643</t>
  </si>
  <si>
    <t>ATENDIMENTO@ASERVASCURAM.COM.BR</t>
  </si>
  <si>
    <t>AUGUSTO STRESSER</t>
  </si>
  <si>
    <t>ALTO DA GLORIA</t>
  </si>
  <si>
    <t>32535005</t>
  </si>
  <si>
    <t>92238470</t>
  </si>
  <si>
    <t>LIDIFARMA@LIDIFARMA.COM.BR</t>
  </si>
  <si>
    <t>YASSUSHI MORI</t>
  </si>
  <si>
    <t>260</t>
  </si>
  <si>
    <t>96976887</t>
  </si>
  <si>
    <t>TERRA RICA</t>
  </si>
  <si>
    <t>33367240</t>
  </si>
  <si>
    <t>2326682</t>
  </si>
  <si>
    <t>heide@heide.com.br</t>
  </si>
  <si>
    <t>COMENDADOR RHEINGANTZ</t>
  </si>
  <si>
    <t>AUXILIADORA</t>
  </si>
  <si>
    <t>33481999</t>
  </si>
  <si>
    <t>34704043</t>
  </si>
  <si>
    <t>SOCIETARIO2@SUPREMAASSESSORIA.COM.BR</t>
  </si>
  <si>
    <t>ANTONIO CARLOS BERTA</t>
  </si>
  <si>
    <t>CONJ  1405</t>
  </si>
  <si>
    <t>33333978</t>
  </si>
  <si>
    <t>33333979</t>
  </si>
  <si>
    <t>comercial@contplan.com.br</t>
  </si>
  <si>
    <t>PREDIO 92 A TECNOPUC</t>
  </si>
  <si>
    <t>33526560</t>
  </si>
  <si>
    <t>DIRECAO@QUATROGPD.COM.BR</t>
  </si>
  <si>
    <t>ASSIS BRASIL</t>
  </si>
  <si>
    <t>1809</t>
  </si>
  <si>
    <t>33261977</t>
  </si>
  <si>
    <t>DISTRITO</t>
  </si>
  <si>
    <t>BOCA DO MONTE</t>
  </si>
  <si>
    <t>ESTRADA FRONTEIRA        FAZENDA SAO CAETANO</t>
  </si>
  <si>
    <t>32222733</t>
  </si>
  <si>
    <t>orgatec.sm@terra.com.br</t>
  </si>
  <si>
    <t>SILVANO C. DA S. SENIOR</t>
  </si>
  <si>
    <t>4149</t>
  </si>
  <si>
    <t>PONTA AGUDA</t>
  </si>
  <si>
    <t>3330341</t>
  </si>
  <si>
    <t>MARIA OLSEN</t>
  </si>
  <si>
    <t>266</t>
  </si>
  <si>
    <t>MARCILIO DIAS</t>
  </si>
  <si>
    <t>36228899</t>
  </si>
  <si>
    <t>36224421</t>
  </si>
  <si>
    <t>36223619</t>
  </si>
  <si>
    <t>JOAQUIM LYRA BRANDAO</t>
  </si>
  <si>
    <t>1120</t>
  </si>
  <si>
    <t>BOX   04</t>
  </si>
  <si>
    <t>VILA ASSUMPCAO</t>
  </si>
  <si>
    <t>38451434</t>
  </si>
  <si>
    <t>ROGERIO_TOMAZELA@HOTMAIL.COM</t>
  </si>
  <si>
    <t>CALCADA DAS MARGARIDAS</t>
  </si>
  <si>
    <t>191</t>
  </si>
  <si>
    <t>CV 479</t>
  </si>
  <si>
    <t>ALPHAVILLE</t>
  </si>
  <si>
    <t>HUNGARA</t>
  </si>
  <si>
    <t>379</t>
  </si>
  <si>
    <t>VILA IPOJUCA</t>
  </si>
  <si>
    <t>96434201</t>
  </si>
  <si>
    <t>JESSICA@NUTRINOVAPHARMA.COM.BR</t>
  </si>
  <si>
    <t>ALVORADA</t>
  </si>
  <si>
    <t>453</t>
  </si>
  <si>
    <t>JD.SANTO ANTONIO</t>
  </si>
  <si>
    <t>BORGESCONTABIL@HOTMAIL.COM.BR</t>
  </si>
  <si>
    <t>UM</t>
  </si>
  <si>
    <t>437</t>
  </si>
  <si>
    <t>NOVA ESPIRITO SANTO</t>
  </si>
  <si>
    <t>32581003</t>
  </si>
  <si>
    <t>32986069</t>
  </si>
  <si>
    <t>corsi@corsi.com.br</t>
  </si>
  <si>
    <t>4464</t>
  </si>
  <si>
    <t>38596389</t>
  </si>
  <si>
    <t>HELIOTROPOIOS</t>
  </si>
  <si>
    <t>MIRANDOPOLIS</t>
  </si>
  <si>
    <t>50586954</t>
  </si>
  <si>
    <t>contarps@terra.com.br</t>
  </si>
  <si>
    <t>516</t>
  </si>
  <si>
    <t>JARDIM LEOCADIA</t>
  </si>
  <si>
    <t>41816400</t>
  </si>
  <si>
    <t>JAMES CLERK MAXWELL</t>
  </si>
  <si>
    <t>TECHNO PARK</t>
  </si>
  <si>
    <t>32362002</t>
  </si>
  <si>
    <t>CONTATO@AZULCONTABILIDADE.COM.BR</t>
  </si>
  <si>
    <t>PAULO CASATI  FILHO</t>
  </si>
  <si>
    <t>LOTE 1</t>
  </si>
  <si>
    <t>BOSQUE DO TAMANDUA</t>
  </si>
  <si>
    <t>35831986</t>
  </si>
  <si>
    <t>35833702</t>
  </si>
  <si>
    <t>orgolabs@terra.com.br</t>
  </si>
  <si>
    <t>BAHIA</t>
  </si>
  <si>
    <t>381</t>
  </si>
  <si>
    <t>ALPHAVILLE EMPRESARIAL</t>
  </si>
  <si>
    <t>41916870</t>
  </si>
  <si>
    <t>50310062</t>
  </si>
  <si>
    <t>CONTATO@GRUPOATITUDE.COM</t>
  </si>
  <si>
    <t>ANGELO MESTRINER</t>
  </si>
  <si>
    <t>263</t>
  </si>
  <si>
    <t>VILA VIRGINIA</t>
  </si>
  <si>
    <t>36104109</t>
  </si>
  <si>
    <t>LYCHNOFLORA@LYCHNOFLORA.COM.BR</t>
  </si>
  <si>
    <t>URBANO SANTOS</t>
  </si>
  <si>
    <t>127</t>
  </si>
  <si>
    <t>VILA MOINHO VELHO</t>
  </si>
  <si>
    <t>33182900</t>
  </si>
  <si>
    <t>33182914</t>
  </si>
  <si>
    <t>contato@jgmempresarial.com</t>
  </si>
  <si>
    <t>MARECHAL DEODORO DA FONSECA</t>
  </si>
  <si>
    <t>39114200</t>
  </si>
  <si>
    <t>campezcontab@campezcontab.com.br</t>
  </si>
  <si>
    <t>TOMAS DE SOUZA VILA REAL</t>
  </si>
  <si>
    <t>350</t>
  </si>
  <si>
    <t>PARQUE BOTURUSSU</t>
  </si>
  <si>
    <t>45640272</t>
  </si>
  <si>
    <t>YSCONTABIL@GMAIL.COM</t>
  </si>
  <si>
    <t>ALTO BELO</t>
  </si>
  <si>
    <t>JOSE ABBAS CASSEB</t>
  </si>
  <si>
    <t>D. INDUSTRIAL DR. ULYSSES DA SILVEIRA GUIMARAES</t>
  </si>
  <si>
    <t>17</t>
  </si>
  <si>
    <t>21396600</t>
  </si>
  <si>
    <t>2124284</t>
  </si>
  <si>
    <t>efiscal@contep.com.br</t>
  </si>
  <si>
    <t>FILINTO MULLER</t>
  </si>
  <si>
    <t>171</t>
  </si>
  <si>
    <t>BR 163 KM 616</t>
  </si>
  <si>
    <t>ZONA URBANA</t>
  </si>
  <si>
    <t>32951096</t>
  </si>
  <si>
    <t>escritoriofiscontabil@hotmail.com</t>
  </si>
  <si>
    <t>ALBERTO SADDI</t>
  </si>
  <si>
    <t>695</t>
  </si>
  <si>
    <t>QUADRAIND.4               LOTE  05</t>
  </si>
  <si>
    <t>66</t>
  </si>
  <si>
    <t>34232260</t>
  </si>
  <si>
    <t>CARLOS CHAGAS FILHO</t>
  </si>
  <si>
    <t>791</t>
  </si>
  <si>
    <t>QUADRA: B; LOTE: 13; : POLO BIO RIO;</t>
  </si>
  <si>
    <t>CIDADE UNIVERSITARIA</t>
  </si>
  <si>
    <t>38675800</t>
  </si>
  <si>
    <t>38675530</t>
  </si>
  <si>
    <t>22429834</t>
  </si>
  <si>
    <t>BAKTRON@BAKTRON.COM.BR</t>
  </si>
  <si>
    <t>LIONS</t>
  </si>
  <si>
    <t>1286</t>
  </si>
  <si>
    <t>VILA NOSSA SENHORA APARECIDA</t>
  </si>
  <si>
    <t>84292100</t>
  </si>
  <si>
    <t>XV DE OUTUBRO</t>
  </si>
  <si>
    <t>4526</t>
  </si>
  <si>
    <t>RIO BONITO</t>
  </si>
  <si>
    <t>PEDRO MARTINS</t>
  </si>
  <si>
    <t>MINI DISTRITO ADAIL VETORASSO</t>
  </si>
  <si>
    <t>33048637</t>
  </si>
  <si>
    <t>32370561</t>
  </si>
  <si>
    <t>32152402</t>
  </si>
  <si>
    <t>CESAR@OLIGOSBIOTEC.COM.BR</t>
  </si>
  <si>
    <t>IGAPO</t>
  </si>
  <si>
    <t>202</t>
  </si>
  <si>
    <t>23245570</t>
  </si>
  <si>
    <t>EMAD.HMUSLEH@ECRABIOTEC.COM</t>
  </si>
  <si>
    <t>IRACEMA ANTAS DE ABREU VIEIRA</t>
  </si>
  <si>
    <t>326</t>
  </si>
  <si>
    <t>PQ. RESID. CASARAO</t>
  </si>
  <si>
    <t>38733999</t>
  </si>
  <si>
    <t>ADM@ADVELTECNOLOGIA.COM.BR</t>
  </si>
  <si>
    <t>ANTONIO ANTENOR NOGUEIRA</t>
  </si>
  <si>
    <t>SALA  01                  SALA  02</t>
  </si>
  <si>
    <t>JARDIM TRES MARIAS</t>
  </si>
  <si>
    <t>55483154</t>
  </si>
  <si>
    <t>ADM@BIOGENIC.COM.BR</t>
  </si>
  <si>
    <t>DOS IMIGRANTES</t>
  </si>
  <si>
    <t>PQ DA FIGUEIRA</t>
  </si>
  <si>
    <t>UBIRAJARA / ALVINLANDIA</t>
  </si>
  <si>
    <t>KM. 02</t>
  </si>
  <si>
    <t>AGUA CACADOR</t>
  </si>
  <si>
    <t>FERNAO DIAS</t>
  </si>
  <si>
    <t>KM: 801(BR 381); CXPST: 58;</t>
  </si>
  <si>
    <t>MOINHO VELHO</t>
  </si>
  <si>
    <t>32411592</t>
  </si>
  <si>
    <t>EBM@EBMCONTABIL.COM.BR</t>
  </si>
  <si>
    <t>JOSE RODRIGUES PEREIRA</t>
  </si>
  <si>
    <t>OLHOS DAGUA</t>
  </si>
  <si>
    <t>ALD  AMALIA CURVO DE CAMPOS</t>
  </si>
  <si>
    <t>O BRASIL PARA CRISTO</t>
  </si>
  <si>
    <t>2177</t>
  </si>
  <si>
    <t>30935877</t>
  </si>
  <si>
    <t>32339876</t>
  </si>
  <si>
    <t>contatt@contatt.com.br</t>
  </si>
  <si>
    <t>ESCOCIA</t>
  </si>
  <si>
    <t>595</t>
  </si>
  <si>
    <t>JARDIM PIZA</t>
  </si>
  <si>
    <t>DARIO ANTONIO BORDIN</t>
  </si>
  <si>
    <t>29</t>
  </si>
  <si>
    <t>NAVEGANTES</t>
  </si>
  <si>
    <t>35224594</t>
  </si>
  <si>
    <t>GOVERNADOR CHAGAS FREITAS</t>
  </si>
  <si>
    <t>5652</t>
  </si>
  <si>
    <t>COLONIA SANTO ANTONIO</t>
  </si>
  <si>
    <t>33222712</t>
  </si>
  <si>
    <t>FRANCISCO MANUEL</t>
  </si>
  <si>
    <t>BENFICA</t>
  </si>
  <si>
    <t>021</t>
  </si>
  <si>
    <t>2040106</t>
  </si>
  <si>
    <t>2040157</t>
  </si>
  <si>
    <t>ANTONIO MARIO DE AZEVEDO</t>
  </si>
  <si>
    <t>3516</t>
  </si>
  <si>
    <t>AREA 1</t>
  </si>
  <si>
    <t>CORREGO DANTAS</t>
  </si>
  <si>
    <t>22</t>
  </si>
  <si>
    <t>25230822</t>
  </si>
  <si>
    <t>81270097</t>
  </si>
  <si>
    <t>TAVARESGARCIA@TAVARESGARCIA.COM.BR</t>
  </si>
  <si>
    <t>DONA TERESA CRISTINA</t>
  </si>
  <si>
    <t>LOTE: 10 - QUADRA: 05</t>
  </si>
  <si>
    <t>FIGUEIRA</t>
  </si>
  <si>
    <t>WILSON DRAGO FANTINEL</t>
  </si>
  <si>
    <t>357</t>
  </si>
  <si>
    <t>PAVLH 02</t>
  </si>
  <si>
    <t>CIDADE NOVA</t>
  </si>
  <si>
    <t>97100210</t>
  </si>
  <si>
    <t>NACOES UNIDAS</t>
  </si>
  <si>
    <t>2390</t>
  </si>
  <si>
    <t>SALA: 1502;</t>
  </si>
  <si>
    <t>RIO BRANCO</t>
  </si>
  <si>
    <t>35992433</t>
  </si>
  <si>
    <t>97403961</t>
  </si>
  <si>
    <t>ADMIN@FEERGS.COM.BR</t>
  </si>
  <si>
    <t>IVO SILVEIRA</t>
  </si>
  <si>
    <t>1363</t>
  </si>
  <si>
    <t>ESTACAO</t>
  </si>
  <si>
    <t>34654051</t>
  </si>
  <si>
    <t>048</t>
  </si>
  <si>
    <t>4654051</t>
  </si>
  <si>
    <t>AGENOR MARTINHO LIMA</t>
  </si>
  <si>
    <t>587</t>
  </si>
  <si>
    <t>LOT ANA CARLA</t>
  </si>
  <si>
    <t>N S DE FATIMA</t>
  </si>
  <si>
    <t>0048</t>
  </si>
  <si>
    <t>04323299</t>
  </si>
  <si>
    <t>XYZ@CYBER.COM.BR</t>
  </si>
  <si>
    <t>BR 101</t>
  </si>
  <si>
    <t>KM 255</t>
  </si>
  <si>
    <t>NOVA BELEM</t>
  </si>
  <si>
    <t>32530860</t>
  </si>
  <si>
    <t>32531000</t>
  </si>
  <si>
    <t>2530860</t>
  </si>
  <si>
    <t>FINANCEIRO@MPCI.COM.BR</t>
  </si>
  <si>
    <t>NOVA LONDRINA</t>
  </si>
  <si>
    <t>255</t>
  </si>
  <si>
    <t>SALA  06</t>
  </si>
  <si>
    <t>VILA PAULISTANA</t>
  </si>
  <si>
    <t>31863666</t>
  </si>
  <si>
    <t>31863668</t>
  </si>
  <si>
    <t>31863677</t>
  </si>
  <si>
    <t>depsoc@paterra.com.br</t>
  </si>
  <si>
    <t>JOSE DE OLIVEIRA CHINA</t>
  </si>
  <si>
    <t>JARDIM DONA SINHA</t>
  </si>
  <si>
    <t>CARLOS GOMES</t>
  </si>
  <si>
    <t>593</t>
  </si>
  <si>
    <t>34224870</t>
  </si>
  <si>
    <t>34222468</t>
  </si>
  <si>
    <t>DJFISCAL2@DJCONTAB.COM.BR</t>
  </si>
  <si>
    <t>GRANDES LAGOS</t>
  </si>
  <si>
    <t>DIST INDUSTRIAL II</t>
  </si>
  <si>
    <t>36317013</t>
  </si>
  <si>
    <t>36419900</t>
  </si>
  <si>
    <t>MARECHAL RONDON</t>
  </si>
  <si>
    <t>KM 333</t>
  </si>
  <si>
    <t>CHACARAS CITY</t>
  </si>
  <si>
    <t>33124406</t>
  </si>
  <si>
    <t>33124408</t>
  </si>
  <si>
    <t>expediente@novomundonet.com.br</t>
  </si>
  <si>
    <t>ALFEU GASPARINI</t>
  </si>
  <si>
    <t>J INDEPENDENCIA II</t>
  </si>
  <si>
    <t>TIBIRICA</t>
  </si>
  <si>
    <t>269</t>
  </si>
  <si>
    <t>40513584</t>
  </si>
  <si>
    <t>LUMIBRISE@LUMIBRISE.COM.BR</t>
  </si>
  <si>
    <t>ALEXANDRE CASELATO</t>
  </si>
  <si>
    <t>4383</t>
  </si>
  <si>
    <t>PARQUE DAS INDUSTRIAS</t>
  </si>
  <si>
    <t>32696603</t>
  </si>
  <si>
    <t>castlin@terra.com.br</t>
  </si>
  <si>
    <t>MOGI-BERTIOGA</t>
  </si>
  <si>
    <t>KM.9,5</t>
  </si>
  <si>
    <t>VILA MORAES</t>
  </si>
  <si>
    <t>DO EMBU</t>
  </si>
  <si>
    <t>1157</t>
  </si>
  <si>
    <t>JARDIM COLIBRI</t>
  </si>
  <si>
    <t>46164384</t>
  </si>
  <si>
    <t>ozeasm@zipmail.com.br</t>
  </si>
  <si>
    <t>PROF.JOAO FRANCO DE ALMEIDA FILHO,</t>
  </si>
  <si>
    <t>322</t>
  </si>
  <si>
    <t>33252552</t>
  </si>
  <si>
    <t>32244098</t>
  </si>
  <si>
    <t>PENATTI.IND@GMAIL.COM</t>
  </si>
  <si>
    <t>GUAIAUNA</t>
  </si>
  <si>
    <t>ANGELO GIANNINI</t>
  </si>
  <si>
    <t>09</t>
  </si>
  <si>
    <t>VILA CALIFORNIA</t>
  </si>
  <si>
    <t>56817088</t>
  </si>
  <si>
    <t>gestaorh@orvalhodosol.com.br</t>
  </si>
  <si>
    <t>GUIRA</t>
  </si>
  <si>
    <t>300</t>
  </si>
  <si>
    <t>CIDADE A E CARVALHO</t>
  </si>
  <si>
    <t>ESPIRITO SANTO</t>
  </si>
  <si>
    <t>03</t>
  </si>
  <si>
    <t>FAZENDINHA</t>
  </si>
  <si>
    <t>CASA GRANDE</t>
  </si>
  <si>
    <t>725</t>
  </si>
  <si>
    <t>PIRAPORINHA</t>
  </si>
  <si>
    <t>40666455</t>
  </si>
  <si>
    <t>ADRIANO.CANARIO@MORGEL.COM.BR</t>
  </si>
  <si>
    <t>VL ORIENTAL</t>
  </si>
  <si>
    <t>DURVAL JOSE DE BARROS</t>
  </si>
  <si>
    <t>167</t>
  </si>
  <si>
    <t>34151901</t>
  </si>
  <si>
    <t>WALTER@USINADEIDEIAS.NET.BR</t>
  </si>
  <si>
    <t>01 CONDOMINIO HARAS PINDORAMA II</t>
  </si>
  <si>
    <t>432</t>
  </si>
  <si>
    <t>BRCAO HARAS PINDORAMA II</t>
  </si>
  <si>
    <t>JACARE</t>
  </si>
  <si>
    <t>43768444</t>
  </si>
  <si>
    <t>38971014</t>
  </si>
  <si>
    <t>COMERCIAL@AFPLACRES.COM.BR</t>
  </si>
  <si>
    <t>244</t>
  </si>
  <si>
    <t>PORTARIA 01</t>
  </si>
  <si>
    <t>ALPHAVILLE CENTRO INDUSTRIAL E  EMPRESARIAL</t>
  </si>
  <si>
    <t>33364000</t>
  </si>
  <si>
    <t>COMERCIAL@BELTGROUP.COM</t>
  </si>
  <si>
    <t>257</t>
  </si>
  <si>
    <t>JARDIM ESPLANADA</t>
  </si>
  <si>
    <t>33431019</t>
  </si>
  <si>
    <t>33426214</t>
  </si>
  <si>
    <t>escritorio.gomes@terra.com.br</t>
  </si>
  <si>
    <t>118</t>
  </si>
  <si>
    <t>JARDIM LUIZA</t>
  </si>
  <si>
    <t>47058814</t>
  </si>
  <si>
    <t>41563144</t>
  </si>
  <si>
    <t>metal-ex@uol.com.br</t>
  </si>
  <si>
    <t>NOVA ZELANDIA</t>
  </si>
  <si>
    <t>1102</t>
  </si>
  <si>
    <t>ITAPOAN</t>
  </si>
  <si>
    <t>61281888</t>
  </si>
  <si>
    <t>PEDRO GENOVES</t>
  </si>
  <si>
    <t>441</t>
  </si>
  <si>
    <t>VILA SUISSA</t>
  </si>
  <si>
    <t>47273496</t>
  </si>
  <si>
    <t>47213507</t>
  </si>
  <si>
    <t>VAGMAN@VAGMAN.COM.BR</t>
  </si>
  <si>
    <t>SAO LUIZ DO PARAITINGA</t>
  </si>
  <si>
    <t>JD DO TREVO</t>
  </si>
  <si>
    <t>PEDRO ELIAS DA COSTA</t>
  </si>
  <si>
    <t>JARDIM GALLI</t>
  </si>
  <si>
    <t>37742718</t>
  </si>
  <si>
    <t>ADMINISTRATIVO@YORKPLAST.COM.BR</t>
  </si>
  <si>
    <t>DOS ARTIFICES</t>
  </si>
  <si>
    <t>ENGENHEIRO GOULART</t>
  </si>
  <si>
    <t>20904200</t>
  </si>
  <si>
    <t>CONEGO CYRIACO SCARANELLO PIRES</t>
  </si>
  <si>
    <t>201</t>
  </si>
  <si>
    <t>JARDIM PROGRESSO</t>
  </si>
  <si>
    <t>38792091</t>
  </si>
  <si>
    <t>RENATO@USIMOR.IND.BR</t>
  </si>
  <si>
    <t>JOSE BONIFACIO</t>
  </si>
  <si>
    <t>/404</t>
  </si>
  <si>
    <t>VILA CONCEICAO</t>
  </si>
  <si>
    <t>55757599</t>
  </si>
  <si>
    <t>RWR@RWRCONTABIL.COM.BR</t>
  </si>
  <si>
    <t>JACOFER</t>
  </si>
  <si>
    <t>382</t>
  </si>
  <si>
    <t>JARDIM PEREIRA LEITE</t>
  </si>
  <si>
    <t>38319722</t>
  </si>
  <si>
    <t>38314113</t>
  </si>
  <si>
    <t>CONTATO@PYNHEYRENSE.COM.BR</t>
  </si>
  <si>
    <t>MAXIMO LINHARES</t>
  </si>
  <si>
    <t>430</t>
  </si>
  <si>
    <t>CIDADE DOS FUNCIONARIOS</t>
  </si>
  <si>
    <t>32798906</t>
  </si>
  <si>
    <t>32717000</t>
  </si>
  <si>
    <t>32718000</t>
  </si>
  <si>
    <t>ARTHUR HAESE</t>
  </si>
  <si>
    <t>779</t>
  </si>
  <si>
    <t>VALE DAS PALMAS</t>
  </si>
  <si>
    <t>27</t>
  </si>
  <si>
    <t>32881576</t>
  </si>
  <si>
    <t>dolizete@teiasat.com.br</t>
  </si>
  <si>
    <t>6 D</t>
  </si>
  <si>
    <t>68</t>
  </si>
  <si>
    <t>QUADRA13 D                LOTE  03</t>
  </si>
  <si>
    <t>CIVIT II</t>
  </si>
  <si>
    <t>22338808</t>
  </si>
  <si>
    <t>32033210</t>
  </si>
  <si>
    <t>CARINACASTRO@BERLIAN.COM.BR</t>
  </si>
  <si>
    <t>QUADRA: 11; LOTE: 24 - E;</t>
  </si>
  <si>
    <t>POLO EMPRESARIAL GOIAS</t>
  </si>
  <si>
    <t>32871833</t>
  </si>
  <si>
    <t>2236539</t>
  </si>
  <si>
    <t>equipecon@uol.com.br</t>
  </si>
  <si>
    <t>LUIZ DE  MATOS</t>
  </si>
  <si>
    <t>376</t>
  </si>
  <si>
    <t>QUADRA 188 LOTE 15</t>
  </si>
  <si>
    <t>SUDOESTE</t>
  </si>
  <si>
    <t>32954405</t>
  </si>
  <si>
    <t>35175747</t>
  </si>
  <si>
    <t>JMMMATOS@BOL.COM.BR</t>
  </si>
  <si>
    <t>SANTO ANTONIO</t>
  </si>
  <si>
    <t>519</t>
  </si>
  <si>
    <t>0098</t>
  </si>
  <si>
    <t>06421500</t>
  </si>
  <si>
    <t>SAPONOLEO@IVMNET.COM.BR</t>
  </si>
  <si>
    <t>ALBERTO VIEIRA ROMAO</t>
  </si>
  <si>
    <t>584</t>
  </si>
  <si>
    <t>32913973</t>
  </si>
  <si>
    <t>WILSON MENDES NOGUEIRA</t>
  </si>
  <si>
    <t>SANTA MONICA</t>
  </si>
  <si>
    <t>37</t>
  </si>
  <si>
    <t>41010345</t>
  </si>
  <si>
    <t>32414536</t>
  </si>
  <si>
    <t>CARINA@YEVACOSMETIQUES.COM.BR</t>
  </si>
  <si>
    <t>PEDRO BOTELHO DE REZENDE</t>
  </si>
  <si>
    <t>2427</t>
  </si>
  <si>
    <t>JD BURLE MARX</t>
  </si>
  <si>
    <t>30290888</t>
  </si>
  <si>
    <t>CONTATO@BIODIVERSITE.COM.BR</t>
  </si>
  <si>
    <t>SEIMU OGUIDO</t>
  </si>
  <si>
    <t>196</t>
  </si>
  <si>
    <t>PARQUE ABC</t>
  </si>
  <si>
    <t>33290081</t>
  </si>
  <si>
    <t>33210032</t>
  </si>
  <si>
    <t>30254322</t>
  </si>
  <si>
    <t>RENATO@RBSCONTABEIS.COM.BR</t>
  </si>
  <si>
    <t>MANGABA</t>
  </si>
  <si>
    <t>155</t>
  </si>
  <si>
    <t>UBERABA</t>
  </si>
  <si>
    <t>AFONSO PENNA</t>
  </si>
  <si>
    <t>935</t>
  </si>
  <si>
    <t>TARUMA</t>
  </si>
  <si>
    <t>21049999</t>
  </si>
  <si>
    <t>39069999</t>
  </si>
  <si>
    <t>COMPRAS@PRINCESSCOSMETICOS.COM.BR</t>
  </si>
  <si>
    <t>BOM JESUS DE IGUAPE</t>
  </si>
  <si>
    <t>6051</t>
  </si>
  <si>
    <t>33771873</t>
  </si>
  <si>
    <t>33775736</t>
  </si>
  <si>
    <t>LC@PREMISSE.COM.BR</t>
  </si>
  <si>
    <t>PR QUINHENTOS E SEIS</t>
  </si>
  <si>
    <t>ESQ DUILIO CALDERAR</t>
  </si>
  <si>
    <t>LUIZ GULIN</t>
  </si>
  <si>
    <t>723</t>
  </si>
  <si>
    <t>BRCAO 09</t>
  </si>
  <si>
    <t>ROCA GRANDE</t>
  </si>
  <si>
    <t>36210065</t>
  </si>
  <si>
    <t>cachcontab@ig.com.br</t>
  </si>
  <si>
    <t>ILHA</t>
  </si>
  <si>
    <t>DO FUNDAO</t>
  </si>
  <si>
    <t>00</t>
  </si>
  <si>
    <t>AVENIDA CARLOS            CHAGAS FILHO 791          LOTE 10 E 11 QUADRA       B CIDADE                  UNIVERSITARIA</t>
  </si>
  <si>
    <t>26694773</t>
  </si>
  <si>
    <t>26571149</t>
  </si>
  <si>
    <t>26673170</t>
  </si>
  <si>
    <t>MASCARENHAS DE MORAIS</t>
  </si>
  <si>
    <t>1175</t>
  </si>
  <si>
    <t>CHAC RIO PETROPOLIS</t>
  </si>
  <si>
    <t>PEDRO CEZAR SACCOL</t>
  </si>
  <si>
    <t>32264439</t>
  </si>
  <si>
    <t>32230590</t>
  </si>
  <si>
    <t>SENADOR PINHEIRO MACHADO</t>
  </si>
  <si>
    <t>964</t>
  </si>
  <si>
    <t>85040225</t>
  </si>
  <si>
    <t>MARQUES DO HERVAL</t>
  </si>
  <si>
    <t>CARAVAGIO</t>
  </si>
  <si>
    <t>32225913</t>
  </si>
  <si>
    <t>FINANCEIRO@BIOSSENTIEL.COM.BR</t>
  </si>
  <si>
    <t>SCT 480</t>
  </si>
  <si>
    <t>KM    149,5</t>
  </si>
  <si>
    <t>DISTRITO DE MARECHAL BORMANN</t>
  </si>
  <si>
    <t>33191602</t>
  </si>
  <si>
    <t>99879826</t>
  </si>
  <si>
    <t>99114159</t>
  </si>
  <si>
    <t>MOISES FARIAS</t>
  </si>
  <si>
    <t>KM 60</t>
  </si>
  <si>
    <t>SANTOS DUMONT</t>
  </si>
  <si>
    <t>2970</t>
  </si>
  <si>
    <t>BOM RETIRO</t>
  </si>
  <si>
    <t>ALMIR SCHMITT</t>
  </si>
  <si>
    <t>390</t>
  </si>
  <si>
    <t>32721513</t>
  </si>
  <si>
    <t>3336373</t>
  </si>
  <si>
    <t>CONTATO@SAUBA.COM.BR</t>
  </si>
  <si>
    <t>LUIZ DIONIZIO BREDA</t>
  </si>
  <si>
    <t>166</t>
  </si>
  <si>
    <t>BRCAO</t>
  </si>
  <si>
    <t>35277700</t>
  </si>
  <si>
    <t>35220669</t>
  </si>
  <si>
    <t>GABRIELE@LEALENGENHARIA.COM.BR</t>
  </si>
  <si>
    <t>AUGUSTO DE ALMEIDA BATISTA</t>
  </si>
  <si>
    <t>1410</t>
  </si>
  <si>
    <t>1420</t>
  </si>
  <si>
    <t>CHACARAS CAXINGUI</t>
  </si>
  <si>
    <t>MANOEL ALVES GARCIA</t>
  </si>
  <si>
    <t>GALPAOA8</t>
  </si>
  <si>
    <t>44106000</t>
  </si>
  <si>
    <t>CONTATO@LQBLAB.COM.BR</t>
  </si>
  <si>
    <t>PARANA</t>
  </si>
  <si>
    <t>3901</t>
  </si>
  <si>
    <t>CAJURU DO SUL</t>
  </si>
  <si>
    <t>31680226</t>
  </si>
  <si>
    <t>31670772</t>
  </si>
  <si>
    <t>fiscal@bace.com.br</t>
  </si>
  <si>
    <t>CELSO GARCIA</t>
  </si>
  <si>
    <t>676</t>
  </si>
  <si>
    <t>BRAS</t>
  </si>
  <si>
    <t>RAPOSO TAVARES</t>
  </si>
  <si>
    <t>1638</t>
  </si>
  <si>
    <t>VILA NOVA SAO ROQUE</t>
  </si>
  <si>
    <t>47122403</t>
  </si>
  <si>
    <t>47126464</t>
  </si>
  <si>
    <t>47123225</t>
  </si>
  <si>
    <t>ORGANLEX@UOL.COM.BR</t>
  </si>
  <si>
    <t>JONIA</t>
  </si>
  <si>
    <t>650</t>
  </si>
  <si>
    <t>JARDIM BRASIL</t>
  </si>
  <si>
    <t>GAMA CERQUEIRA</t>
  </si>
  <si>
    <t>147</t>
  </si>
  <si>
    <t>51032086</t>
  </si>
  <si>
    <t>REGISTERCONTABIL@GLOBO.COM</t>
  </si>
  <si>
    <t>NICOLA OIOLI</t>
  </si>
  <si>
    <t>210</t>
  </si>
  <si>
    <t>QUADRA 01 - LOTE 17</t>
  </si>
  <si>
    <t>SETOR INDUSTRIAL</t>
  </si>
  <si>
    <t>36529090</t>
  </si>
  <si>
    <t>RECEPCAO@ASSESSORIAEXATO.COM.BR</t>
  </si>
  <si>
    <t>JOSE IVALT FERNANDES</t>
  </si>
  <si>
    <t>VILA PENHA RIO PEIXE</t>
  </si>
  <si>
    <t>MANUELA FERMIANO MOTTA</t>
  </si>
  <si>
    <t>415</t>
  </si>
  <si>
    <t>5 DISTRITO INDUSTRIAL</t>
  </si>
  <si>
    <t>33228755</t>
  </si>
  <si>
    <t>CASTROASSESSORIA@CASTROASSESSORIA.COM.BR</t>
  </si>
  <si>
    <t>NICOLAU CACCIATORI</t>
  </si>
  <si>
    <t>320</t>
  </si>
  <si>
    <t>JARDIM DOS PIONEIROS</t>
  </si>
  <si>
    <t>32228246</t>
  </si>
  <si>
    <t>39045285</t>
  </si>
  <si>
    <t>ERMES@SALVATORECOSMETICOS.COM.BR</t>
  </si>
  <si>
    <t>PROF. ERGILIA MICELLI</t>
  </si>
  <si>
    <t>1105</t>
  </si>
  <si>
    <t>LOTE 11 QD. 16</t>
  </si>
  <si>
    <t>JD REGINA</t>
  </si>
  <si>
    <t>33318558</t>
  </si>
  <si>
    <t>33570414</t>
  </si>
  <si>
    <t>FISCAL@NEONOX.COM.BR</t>
  </si>
  <si>
    <t>UBATUBA</t>
  </si>
  <si>
    <t>52</t>
  </si>
  <si>
    <t>41354508</t>
  </si>
  <si>
    <t>47864637</t>
  </si>
  <si>
    <t>47015296</t>
  </si>
  <si>
    <t>GRANDHA@GRANDHA.COM.BR</t>
  </si>
  <si>
    <t>ANDRE ADOLFO FERRARI</t>
  </si>
  <si>
    <t>422</t>
  </si>
  <si>
    <t>DISTRITO INDUSTRIAL NOVA ERA</t>
  </si>
  <si>
    <t>39350061</t>
  </si>
  <si>
    <t>32412911</t>
  </si>
  <si>
    <t>FABIO@ZOOTEKNA.COM.BR</t>
  </si>
  <si>
    <t>ALAGOAS</t>
  </si>
  <si>
    <t>1182</t>
  </si>
  <si>
    <t>ANDAR 1</t>
  </si>
  <si>
    <t>37206015</t>
  </si>
  <si>
    <t>EMERSON@TOMAZINHOCONTABIL.COM.BR</t>
  </si>
  <si>
    <t>GUILHERME WIECHETECK</t>
  </si>
  <si>
    <t>1019</t>
  </si>
  <si>
    <t>30280966</t>
  </si>
  <si>
    <t>patricia@sollonet.com.br</t>
  </si>
  <si>
    <t>0</t>
  </si>
  <si>
    <t>RUA HELIO DE ALMEIDA      0  PREDIO 2 SALA 34</t>
  </si>
  <si>
    <t>94815880</t>
  </si>
  <si>
    <t>CONTATO@LEANER.COM.BR</t>
  </si>
  <si>
    <t>CADETE POLONIA</t>
  </si>
  <si>
    <t>566</t>
  </si>
  <si>
    <t>SAMPAIO</t>
  </si>
  <si>
    <t>25026655</t>
  </si>
  <si>
    <t>acuapura@clorin.com.br</t>
  </si>
  <si>
    <t>MARGINAL GIOVANI MARCARI</t>
  </si>
  <si>
    <t>1.300</t>
  </si>
  <si>
    <t>39435283</t>
  </si>
  <si>
    <t>wagner@contabilidadewf.com.br</t>
  </si>
  <si>
    <t>Não disponível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</si>
</sst>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Calibri"/>
      <family val="2"/>
      <scheme val="minor"/>
    </font>
    <font>
      <b/>
      <sz val="11"/>
      <color theme="1"/>
      <name val="Calibri"/>
      <family val="2"/>
      <scheme val="minor"/>
    </font>
    <font>
      <sz val="11"/>
      <name val="Calibri"/>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0" fontId="2" fillId="0" borderId="0" xfId="0" applyFont="1"/>
    <xf numFmtId="0" fontId="0" fillId="0" borderId="0" xfId="0" applyNumberFormat="1"/>
    <xf numFmtId="0" fontId="1" fillId="0" borderId="0" xfId="0" applyFont="1" applyAlignment="1">
      <alignment horizontal="center"/>
    </xf>
  </cellXfs>
  <cellStyles count="1">
    <cellStyle name="Normal" xfId="0" builtinId="0"/>
  </cellStyles>
  <dxfs count="34">
    <dxf>
      <alignment horizontal="center" vertical="bottom" textRotation="0" wrapText="1" indent="0" justifyLastLine="0" shrinkToFit="0" readingOrder="0"/>
    </dxf>
    <dxf>
      <alignment horizontal="center" vertical="bottom" textRotation="0" wrapText="1" indent="0" justifyLastLine="0" shrinkToFit="0" readingOrder="0"/>
    </dxf>
    <dxf>
      <alignment horizontal="center" vertical="bottom" textRotation="0" wrapText="1" indent="0" justifyLastLine="0" shrinkToFit="0" readingOrder="0"/>
    </dxf>
    <dxf>
      <alignment horizontal="center" vertical="bottom" textRotation="0" wrapText="1" indent="0" justifyLastLine="0" shrinkToFit="0" readingOrder="0"/>
    </dxf>
    <dxf>
      <alignment horizontal="center" vertical="bottom" textRotation="0" wrapText="1" indent="0" justifyLastLine="0" shrinkToFit="0" readingOrder="0"/>
    </dxf>
    <dxf>
      <alignment horizontal="center" vertical="bottom" textRotation="0" wrapText="1"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color auto="1"/>
      </font>
      <numFmt numFmtId="0" formatCode="General"/>
    </dxf>
    <dxf>
      <numFmt numFmtId="0" formatCode="General"/>
    </dxf>
    <dxf>
      <numFmt numFmtId="0" formatCode="General"/>
    </dxf>
    <dxf>
      <numFmt numFmtId="0" formatCode="General"/>
    </dxf>
    <dxf>
      <numFmt numFmtId="0" formatCode="General"/>
      <alignment horizontal="center" vertical="bottom" textRotation="0" wrapText="1"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uziq/Dropbox/Siquim/Adelaide/CNAE/Relat&#243;rios/endere&#231;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ortar Planilha"/>
      <sheetName val="SQL"/>
    </sheetNames>
    <sheetDataSet>
      <sheetData sheetId="0">
        <row r="1">
          <cell r="A1" t="str">
            <v>CNPJ</v>
          </cell>
          <cell r="B1" t="str">
            <v>APENCDICE</v>
          </cell>
          <cell r="C1" t="str">
            <v>TIPO_LOGRADOURO</v>
          </cell>
          <cell r="D1" t="str">
            <v>LOGRADOURO</v>
          </cell>
          <cell r="E1" t="str">
            <v>NUMERO</v>
          </cell>
          <cell r="F1" t="str">
            <v>COMPLEMENTO</v>
          </cell>
          <cell r="G1" t="str">
            <v>BAIRRO</v>
          </cell>
          <cell r="H1" t="str">
            <v>CEP</v>
          </cell>
          <cell r="I1" t="str">
            <v>UF</v>
          </cell>
          <cell r="J1" t="str">
            <v>COD_MUNICIPIO</v>
          </cell>
          <cell r="K1" t="str">
            <v>MUNICIPIO</v>
          </cell>
          <cell r="L1" t="str">
            <v>DDD_1</v>
          </cell>
          <cell r="M1" t="str">
            <v>TELEFONE_1</v>
          </cell>
          <cell r="N1" t="str">
            <v>DDD_2</v>
          </cell>
          <cell r="O1" t="str">
            <v>TELEFONE_2</v>
          </cell>
          <cell r="P1" t="str">
            <v>DDD_FAX</v>
          </cell>
          <cell r="Q1" t="str">
            <v>FAX</v>
          </cell>
          <cell r="R1" t="str">
            <v>EMAIL</v>
          </cell>
          <cell r="S1" t="str">
            <v>QUALIFICACAO_RESPONSAVEL</v>
          </cell>
        </row>
        <row r="2">
          <cell r="A2" t="str">
            <v>21923883000181</v>
          </cell>
          <cell r="B2" t="str">
            <v>B</v>
          </cell>
          <cell r="C2" t="str">
            <v>RUA</v>
          </cell>
          <cell r="D2" t="str">
            <v>BELMIRO BRAGA</v>
          </cell>
          <cell r="E2" t="str">
            <v>275</v>
          </cell>
          <cell r="G2" t="str">
            <v>BAIRRO CAICARAS</v>
          </cell>
          <cell r="H2">
            <v>30770550</v>
          </cell>
          <cell r="I2" t="str">
            <v>MG</v>
          </cell>
          <cell r="J2">
            <v>4123</v>
          </cell>
          <cell r="K2" t="str">
            <v>BELO HORIZONTE</v>
          </cell>
          <cell r="L2" t="str">
            <v>31</v>
          </cell>
          <cell r="M2" t="str">
            <v>21125200</v>
          </cell>
          <cell r="R2" t="str">
            <v>REGISTRO@ESACONT.COM.BR</v>
          </cell>
          <cell r="S2">
            <v>65</v>
          </cell>
        </row>
        <row r="3">
          <cell r="A3" t="str">
            <v>21923206000163</v>
          </cell>
          <cell r="B3" t="str">
            <v>B</v>
          </cell>
          <cell r="C3" t="str">
            <v>RUA</v>
          </cell>
          <cell r="D3" t="str">
            <v>DIAMANTE</v>
          </cell>
          <cell r="E3" t="str">
            <v>832</v>
          </cell>
          <cell r="G3" t="str">
            <v>ARVOREDO</v>
          </cell>
          <cell r="H3">
            <v>32113000</v>
          </cell>
          <cell r="I3" t="str">
            <v>MG</v>
          </cell>
          <cell r="J3">
            <v>4371</v>
          </cell>
          <cell r="K3" t="str">
            <v>CONTAGEM</v>
          </cell>
          <cell r="L3" t="str">
            <v>031</v>
          </cell>
          <cell r="M3" t="str">
            <v>4772033</v>
          </cell>
          <cell r="P3" t="str">
            <v>031</v>
          </cell>
          <cell r="Q3" t="str">
            <v>4771722</v>
          </cell>
          <cell r="S3">
            <v>65</v>
          </cell>
        </row>
        <row r="4">
          <cell r="A4" t="str">
            <v>21958677000107</v>
          </cell>
          <cell r="B4" t="str">
            <v>B</v>
          </cell>
          <cell r="C4" t="str">
            <v>RUA</v>
          </cell>
          <cell r="D4" t="str">
            <v>TOMAS DE SOUZA VILA REAL</v>
          </cell>
          <cell r="E4" t="str">
            <v>350</v>
          </cell>
          <cell r="G4" t="str">
            <v>PARQUE BOTURUSSU</v>
          </cell>
          <cell r="H4">
            <v>3805030</v>
          </cell>
          <cell r="I4" t="str">
            <v>SP</v>
          </cell>
          <cell r="J4">
            <v>7107</v>
          </cell>
          <cell r="K4" t="str">
            <v>SAO PAULO</v>
          </cell>
          <cell r="L4" t="str">
            <v>11</v>
          </cell>
          <cell r="M4" t="str">
            <v>45640272</v>
          </cell>
          <cell r="R4" t="str">
            <v>YSCONTABIL@GMAIL.COM</v>
          </cell>
          <cell r="S4">
            <v>65</v>
          </cell>
        </row>
        <row r="5">
          <cell r="A5" t="str">
            <v>22017277000160</v>
          </cell>
          <cell r="B5" t="str">
            <v>A</v>
          </cell>
          <cell r="C5" t="str">
            <v>RUA</v>
          </cell>
          <cell r="D5" t="str">
            <v>DOM VICENTE GRAMAZIO</v>
          </cell>
          <cell r="E5" t="str">
            <v>170</v>
          </cell>
          <cell r="F5" t="str">
            <v>SALA: 05;</v>
          </cell>
          <cell r="G5" t="str">
            <v>CENTRO</v>
          </cell>
          <cell r="H5">
            <v>89665000</v>
          </cell>
          <cell r="I5" t="str">
            <v>SC</v>
          </cell>
          <cell r="J5">
            <v>8075</v>
          </cell>
          <cell r="K5" t="str">
            <v>CAPINZAL</v>
          </cell>
          <cell r="L5" t="str">
            <v>49</v>
          </cell>
          <cell r="M5" t="str">
            <v>35551195</v>
          </cell>
          <cell r="N5" t="str">
            <v>49</v>
          </cell>
          <cell r="O5" t="str">
            <v>35552472</v>
          </cell>
          <cell r="P5" t="str">
            <v>49</v>
          </cell>
          <cell r="Q5" t="str">
            <v>35551195</v>
          </cell>
          <cell r="R5" t="str">
            <v>CONTABILRAZAO@ATHILA.COM.BR</v>
          </cell>
          <cell r="S5">
            <v>49</v>
          </cell>
        </row>
        <row r="6">
          <cell r="A6" t="str">
            <v>22175360000167</v>
          </cell>
          <cell r="B6" t="str">
            <v>A</v>
          </cell>
          <cell r="C6" t="str">
            <v>RUA</v>
          </cell>
          <cell r="D6" t="str">
            <v>CALIL ABUTARA</v>
          </cell>
          <cell r="E6" t="str">
            <v>135</v>
          </cell>
          <cell r="G6" t="str">
            <v>VILA DO CASTELO</v>
          </cell>
          <cell r="H6">
            <v>4438130</v>
          </cell>
          <cell r="I6" t="str">
            <v>SP</v>
          </cell>
          <cell r="J6">
            <v>7107</v>
          </cell>
          <cell r="K6" t="str">
            <v>SAO PAULO</v>
          </cell>
          <cell r="L6" t="str">
            <v>11</v>
          </cell>
          <cell r="M6" t="str">
            <v>56151415</v>
          </cell>
          <cell r="N6" t="str">
            <v>11</v>
          </cell>
          <cell r="O6" t="str">
            <v>56152796</v>
          </cell>
          <cell r="P6" t="str">
            <v>11</v>
          </cell>
          <cell r="Q6" t="str">
            <v>56152871</v>
          </cell>
          <cell r="R6" t="str">
            <v>DANIEL@MIXUNIFORME.COM.BR</v>
          </cell>
          <cell r="S6">
            <v>49</v>
          </cell>
        </row>
        <row r="7">
          <cell r="A7" t="str">
            <v>22239414000100</v>
          </cell>
          <cell r="B7" t="str">
            <v>A</v>
          </cell>
          <cell r="C7" t="str">
            <v>AVENIDA</v>
          </cell>
          <cell r="D7" t="str">
            <v>MARACANA</v>
          </cell>
          <cell r="E7" t="str">
            <v>525</v>
          </cell>
          <cell r="F7" t="str">
            <v>SALA: 01;</v>
          </cell>
          <cell r="G7" t="str">
            <v>TRES BARRAS</v>
          </cell>
          <cell r="H7">
            <v>32211970</v>
          </cell>
          <cell r="I7" t="str">
            <v>MG</v>
          </cell>
          <cell r="J7">
            <v>4371</v>
          </cell>
          <cell r="K7" t="str">
            <v>CONTAGEM</v>
          </cell>
          <cell r="L7" t="str">
            <v>31</v>
          </cell>
          <cell r="M7" t="str">
            <v>33633598</v>
          </cell>
          <cell r="R7" t="str">
            <v>LEGALIZACAO@CONTABILIDADEINFORTEC.COM.BR</v>
          </cell>
          <cell r="S7">
            <v>49</v>
          </cell>
        </row>
        <row r="8">
          <cell r="A8" t="str">
            <v>22634143000198</v>
          </cell>
          <cell r="B8" t="str">
            <v>B</v>
          </cell>
          <cell r="C8" t="str">
            <v>RUA</v>
          </cell>
          <cell r="D8" t="str">
            <v>DOUTOR EDUARDO CHARTIER</v>
          </cell>
          <cell r="E8" t="str">
            <v>95</v>
          </cell>
          <cell r="G8" t="str">
            <v>PASSO DA AREIA</v>
          </cell>
          <cell r="H8">
            <v>90520100</v>
          </cell>
          <cell r="I8" t="str">
            <v>RS</v>
          </cell>
          <cell r="J8">
            <v>8801</v>
          </cell>
          <cell r="K8" t="str">
            <v>PORTO ALEGRE</v>
          </cell>
          <cell r="L8" t="str">
            <v>51</v>
          </cell>
          <cell r="M8" t="str">
            <v>33772366</v>
          </cell>
          <cell r="S8">
            <v>49</v>
          </cell>
        </row>
        <row r="9">
          <cell r="A9" t="str">
            <v>22972772000128</v>
          </cell>
          <cell r="B9" t="str">
            <v>A</v>
          </cell>
          <cell r="C9" t="str">
            <v>RUA</v>
          </cell>
          <cell r="D9" t="str">
            <v>BOAVENTURA DA SILVA</v>
          </cell>
          <cell r="E9" t="str">
            <v>606</v>
          </cell>
          <cell r="G9" t="str">
            <v>UMARIZAL</v>
          </cell>
          <cell r="H9">
            <v>66055090</v>
          </cell>
          <cell r="I9" t="str">
            <v>PA</v>
          </cell>
          <cell r="J9">
            <v>427</v>
          </cell>
          <cell r="K9" t="str">
            <v>BELEM</v>
          </cell>
          <cell r="S9">
            <v>49</v>
          </cell>
        </row>
        <row r="10">
          <cell r="A10" t="str">
            <v>23038220000100</v>
          </cell>
          <cell r="B10" t="str">
            <v>A</v>
          </cell>
          <cell r="C10" t="str">
            <v>RUA</v>
          </cell>
          <cell r="D10" t="str">
            <v>AMADEU VIVES</v>
          </cell>
          <cell r="E10" t="str">
            <v>250</v>
          </cell>
          <cell r="G10" t="str">
            <v>JARDIM SAO RICARDO</v>
          </cell>
          <cell r="H10">
            <v>5143160</v>
          </cell>
          <cell r="I10" t="str">
            <v>SP</v>
          </cell>
          <cell r="J10">
            <v>7107</v>
          </cell>
          <cell r="K10" t="str">
            <v>SAO PAULO</v>
          </cell>
          <cell r="L10" t="str">
            <v>11</v>
          </cell>
          <cell r="M10" t="str">
            <v>24953676</v>
          </cell>
          <cell r="R10" t="str">
            <v>ADMINISTRACAO@INOVAPRO.NET.BR</v>
          </cell>
          <cell r="S10">
            <v>49</v>
          </cell>
        </row>
        <row r="11">
          <cell r="A11" t="str">
            <v>23156648000157</v>
          </cell>
          <cell r="B11" t="str">
            <v>A</v>
          </cell>
          <cell r="C11" t="str">
            <v>AVENIDA</v>
          </cell>
          <cell r="D11" t="str">
            <v>DOUTORA NADIR AGUIAR</v>
          </cell>
          <cell r="E11" t="str">
            <v>1805</v>
          </cell>
          <cell r="F11" t="str">
            <v>INCUBADORA SUPERA         PREDIO 2            SALA  301</v>
          </cell>
          <cell r="G11" t="str">
            <v>JARDIM DOUTOR PAULO GOMES ROMEO</v>
          </cell>
          <cell r="H11">
            <v>14056680</v>
          </cell>
          <cell r="I11" t="str">
            <v>SP</v>
          </cell>
          <cell r="J11">
            <v>6969</v>
          </cell>
          <cell r="K11" t="str">
            <v>RIBEIRAO PRETO</v>
          </cell>
          <cell r="L11" t="str">
            <v>16</v>
          </cell>
          <cell r="M11" t="str">
            <v>33159934</v>
          </cell>
          <cell r="R11" t="str">
            <v>WILLIAM@CONTABEIS.COM.BR</v>
          </cell>
          <cell r="S11">
            <v>49</v>
          </cell>
        </row>
        <row r="12">
          <cell r="A12" t="str">
            <v>23186541000151</v>
          </cell>
          <cell r="B12" t="str">
            <v>A</v>
          </cell>
          <cell r="C12" t="str">
            <v>RUA</v>
          </cell>
          <cell r="D12" t="str">
            <v>MARECHAL MALLET</v>
          </cell>
          <cell r="E12" t="str">
            <v>384</v>
          </cell>
          <cell r="F12" t="str">
            <v>APT   B/6</v>
          </cell>
          <cell r="G12" t="str">
            <v>AHU</v>
          </cell>
          <cell r="H12">
            <v>80540230</v>
          </cell>
          <cell r="I12" t="str">
            <v>PR</v>
          </cell>
          <cell r="J12">
            <v>7535</v>
          </cell>
          <cell r="K12" t="str">
            <v>CURITIBA</v>
          </cell>
          <cell r="L12" t="str">
            <v>41</v>
          </cell>
          <cell r="M12" t="str">
            <v>98562773</v>
          </cell>
          <cell r="R12" t="str">
            <v>CONTATO@PERNASPRAQUETEQUERO.ORG</v>
          </cell>
          <cell r="S12">
            <v>65</v>
          </cell>
        </row>
        <row r="13">
          <cell r="A13" t="str">
            <v>23279752000139</v>
          </cell>
          <cell r="B13" t="str">
            <v>A</v>
          </cell>
          <cell r="C13" t="str">
            <v>ALAMEDA</v>
          </cell>
          <cell r="D13" t="str">
            <v>SANTOS</v>
          </cell>
          <cell r="E13" t="str">
            <v>2.081</v>
          </cell>
          <cell r="F13" t="str">
            <v>APT   102</v>
          </cell>
          <cell r="G13" t="str">
            <v>CERQUEIRA CESAR</v>
          </cell>
          <cell r="H13">
            <v>1419100</v>
          </cell>
          <cell r="I13" t="str">
            <v>SP</v>
          </cell>
          <cell r="J13">
            <v>7107</v>
          </cell>
          <cell r="K13" t="str">
            <v>SAO PAULO</v>
          </cell>
          <cell r="L13" t="str">
            <v>19</v>
          </cell>
          <cell r="M13" t="str">
            <v>98111962</v>
          </cell>
          <cell r="R13" t="str">
            <v>PAULA.R.C.GOMEZ@GMAIL.COM</v>
          </cell>
          <cell r="S13">
            <v>49</v>
          </cell>
        </row>
        <row r="14">
          <cell r="A14" t="str">
            <v>23552397000120</v>
          </cell>
          <cell r="B14" t="str">
            <v>A</v>
          </cell>
          <cell r="C14" t="str">
            <v>AVENIDA</v>
          </cell>
          <cell r="D14" t="str">
            <v>BRIGADEIRO LUIS ANTONIO</v>
          </cell>
          <cell r="E14" t="str">
            <v>1910</v>
          </cell>
          <cell r="F14" t="str">
            <v>LOJA  18</v>
          </cell>
          <cell r="G14" t="str">
            <v>BELA VISTA</v>
          </cell>
          <cell r="H14">
            <v>1318002</v>
          </cell>
          <cell r="I14" t="str">
            <v>SP</v>
          </cell>
          <cell r="J14">
            <v>7107</v>
          </cell>
          <cell r="K14" t="str">
            <v>SAO PAULO</v>
          </cell>
          <cell r="L14" t="str">
            <v>11</v>
          </cell>
          <cell r="M14" t="str">
            <v>21574312</v>
          </cell>
          <cell r="R14" t="str">
            <v>SAMIMICHELAZAR@GMAIL.COM</v>
          </cell>
          <cell r="S14">
            <v>49</v>
          </cell>
        </row>
        <row r="15">
          <cell r="A15" t="str">
            <v>23584617000105</v>
          </cell>
          <cell r="B15" t="str">
            <v>A</v>
          </cell>
          <cell r="C15" t="str">
            <v>RUA</v>
          </cell>
          <cell r="D15" t="str">
            <v>DOS BANDEIRANTES</v>
          </cell>
          <cell r="E15" t="str">
            <v>471</v>
          </cell>
          <cell r="G15" t="str">
            <v>CAMBUI</v>
          </cell>
          <cell r="H15">
            <v>13024011</v>
          </cell>
          <cell r="I15" t="str">
            <v>SP</v>
          </cell>
          <cell r="J15">
            <v>6291</v>
          </cell>
          <cell r="K15" t="str">
            <v>CAMPINAS</v>
          </cell>
          <cell r="L15" t="str">
            <v>19</v>
          </cell>
          <cell r="M15" t="str">
            <v>83999656</v>
          </cell>
          <cell r="R15" t="str">
            <v>AMANDAMAEKAWA@YAHOO.COM.BR</v>
          </cell>
          <cell r="S15">
            <v>49</v>
          </cell>
        </row>
        <row r="16">
          <cell r="A16" t="str">
            <v>23669731000120</v>
          </cell>
          <cell r="B16" t="str">
            <v>A</v>
          </cell>
          <cell r="C16" t="str">
            <v>ALAMEDA</v>
          </cell>
          <cell r="D16" t="str">
            <v>TRES</v>
          </cell>
          <cell r="E16" t="str">
            <v>41</v>
          </cell>
          <cell r="G16" t="str">
            <v>CENTRO</v>
          </cell>
          <cell r="H16">
            <v>6730000</v>
          </cell>
          <cell r="I16" t="str">
            <v>SP</v>
          </cell>
          <cell r="J16">
            <v>7273</v>
          </cell>
          <cell r="K16" t="str">
            <v>VARGEM GRANDE PAULISTA</v>
          </cell>
          <cell r="L16" t="str">
            <v>11</v>
          </cell>
          <cell r="M16" t="str">
            <v>38042700</v>
          </cell>
          <cell r="R16" t="str">
            <v>PERAZZELLI@SUPERA.NET</v>
          </cell>
          <cell r="S16">
            <v>49</v>
          </cell>
        </row>
        <row r="17">
          <cell r="A17" t="str">
            <v>23821082000130</v>
          </cell>
          <cell r="B17" t="str">
            <v>A</v>
          </cell>
          <cell r="C17" t="str">
            <v>AVENIDA</v>
          </cell>
          <cell r="D17" t="str">
            <v>WASHINGTON SOARES</v>
          </cell>
          <cell r="E17" t="str">
            <v>1321</v>
          </cell>
          <cell r="F17" t="str">
            <v>PREDIO DO EDETEC    SALA  05</v>
          </cell>
          <cell r="G17" t="str">
            <v>EDSON QUEIROZ</v>
          </cell>
          <cell r="H17">
            <v>60811341</v>
          </cell>
          <cell r="I17" t="str">
            <v>CE</v>
          </cell>
          <cell r="J17">
            <v>1389</v>
          </cell>
          <cell r="K17" t="str">
            <v>FORTALEZA</v>
          </cell>
          <cell r="L17" t="str">
            <v>85</v>
          </cell>
          <cell r="M17" t="str">
            <v>30477770</v>
          </cell>
          <cell r="S17">
            <v>49</v>
          </cell>
        </row>
        <row r="18">
          <cell r="A18" t="str">
            <v>23860429000154</v>
          </cell>
          <cell r="B18" t="str">
            <v>B</v>
          </cell>
          <cell r="C18" t="str">
            <v>RUA</v>
          </cell>
          <cell r="D18" t="str">
            <v>MAURO KREPSKI</v>
          </cell>
          <cell r="E18" t="str">
            <v>150</v>
          </cell>
          <cell r="G18" t="str">
            <v>JARDIM YPE</v>
          </cell>
          <cell r="H18">
            <v>13140542</v>
          </cell>
          <cell r="I18" t="str">
            <v>SP</v>
          </cell>
          <cell r="J18">
            <v>6831</v>
          </cell>
          <cell r="K18" t="str">
            <v>PAULINIA</v>
          </cell>
          <cell r="L18" t="str">
            <v>19</v>
          </cell>
          <cell r="M18" t="str">
            <v>33633148</v>
          </cell>
          <cell r="R18" t="str">
            <v>INTERPREMIUM@INTERPREMIUM.COM.BR</v>
          </cell>
          <cell r="S18">
            <v>49</v>
          </cell>
        </row>
        <row r="19">
          <cell r="A19" t="str">
            <v>23875154000122</v>
          </cell>
          <cell r="B19" t="str">
            <v>A</v>
          </cell>
          <cell r="C19" t="str">
            <v>AVENIDA</v>
          </cell>
          <cell r="D19" t="str">
            <v>JOSE ARTHUR DA FROTA MOREIRA</v>
          </cell>
          <cell r="E19" t="str">
            <v>148</v>
          </cell>
          <cell r="G19" t="str">
            <v>FERRAZOPOLIS</v>
          </cell>
          <cell r="H19">
            <v>9790190</v>
          </cell>
          <cell r="I19" t="str">
            <v>SP</v>
          </cell>
          <cell r="J19">
            <v>7075</v>
          </cell>
          <cell r="K19" t="str">
            <v>SAO BERNARDO DO CAMPO</v>
          </cell>
          <cell r="L19" t="str">
            <v>11</v>
          </cell>
          <cell r="M19" t="str">
            <v>49302247</v>
          </cell>
          <cell r="N19" t="str">
            <v>11</v>
          </cell>
          <cell r="O19" t="str">
            <v>49302488</v>
          </cell>
          <cell r="R19" t="str">
            <v>CONTATO@MARZZI.COM.BR</v>
          </cell>
          <cell r="S19">
            <v>65</v>
          </cell>
        </row>
        <row r="20">
          <cell r="A20" t="str">
            <v>23883771000170</v>
          </cell>
          <cell r="B20" t="str">
            <v>A</v>
          </cell>
          <cell r="C20" t="str">
            <v>AVENIDA</v>
          </cell>
          <cell r="D20" t="str">
            <v>TANCREDO NEVES</v>
          </cell>
          <cell r="E20" t="str">
            <v>47</v>
          </cell>
          <cell r="F20" t="str">
            <v>LETRA E</v>
          </cell>
          <cell r="G20" t="str">
            <v>JARDIM OURO VERDE</v>
          </cell>
          <cell r="H20">
            <v>78370000</v>
          </cell>
          <cell r="I20" t="str">
            <v>MT</v>
          </cell>
          <cell r="J20">
            <v>9893</v>
          </cell>
          <cell r="K20" t="str">
            <v>NOVA OLIMPIA</v>
          </cell>
          <cell r="L20" t="str">
            <v>65</v>
          </cell>
          <cell r="M20" t="str">
            <v>33321142</v>
          </cell>
          <cell r="N20" t="str">
            <v>65</v>
          </cell>
          <cell r="O20" t="str">
            <v>33321232</v>
          </cell>
          <cell r="P20" t="str">
            <v>65</v>
          </cell>
          <cell r="Q20" t="str">
            <v>33321127</v>
          </cell>
          <cell r="R20" t="str">
            <v>CONTABILISTA@CONTAAL.COM.BR</v>
          </cell>
          <cell r="S20">
            <v>50</v>
          </cell>
        </row>
        <row r="21">
          <cell r="A21" t="str">
            <v>23889144000146</v>
          </cell>
          <cell r="B21" t="str">
            <v>A</v>
          </cell>
          <cell r="C21" t="str">
            <v>AVENIDA</v>
          </cell>
          <cell r="D21" t="str">
            <v>WASHINGTON SOARES 1321</v>
          </cell>
          <cell r="E21" t="str">
            <v>1321</v>
          </cell>
          <cell r="F21" t="str">
            <v>SALA  DE PRE-INCUBACAO          PREDIO EDETEC</v>
          </cell>
          <cell r="G21" t="str">
            <v>EDSON QUEIROZ</v>
          </cell>
          <cell r="H21">
            <v>60811905</v>
          </cell>
          <cell r="I21" t="str">
            <v>CE</v>
          </cell>
          <cell r="J21">
            <v>1389</v>
          </cell>
          <cell r="K21" t="str">
            <v>FORTALEZA</v>
          </cell>
          <cell r="L21" t="str">
            <v>85</v>
          </cell>
          <cell r="M21" t="str">
            <v>88841119</v>
          </cell>
          <cell r="R21" t="str">
            <v>SANCHO.KARLOS@HOTMAIL.COM</v>
          </cell>
          <cell r="S21">
            <v>50</v>
          </cell>
        </row>
        <row r="22">
          <cell r="A22" t="str">
            <v>24024825000104</v>
          </cell>
          <cell r="B22" t="str">
            <v>A</v>
          </cell>
          <cell r="C22" t="str">
            <v>CAMPUS</v>
          </cell>
          <cell r="D22" t="str">
            <v>CAMPUS UNIVERSITARIO DARCY RIBEIRO</v>
          </cell>
          <cell r="E22" t="str">
            <v>36/37</v>
          </cell>
          <cell r="F22" t="str">
            <v>EDIF  CDT                       UNIV BRASILIA             UNB</v>
          </cell>
          <cell r="G22" t="str">
            <v>ASA NORTE</v>
          </cell>
          <cell r="H22">
            <v>70910900</v>
          </cell>
          <cell r="I22" t="str">
            <v>DF</v>
          </cell>
          <cell r="J22">
            <v>9701</v>
          </cell>
          <cell r="K22" t="str">
            <v>BRASILIA</v>
          </cell>
          <cell r="L22" t="str">
            <v>61</v>
          </cell>
          <cell r="M22" t="str">
            <v>33479291</v>
          </cell>
          <cell r="N22" t="str">
            <v>61</v>
          </cell>
          <cell r="O22" t="str">
            <v>99614907</v>
          </cell>
          <cell r="P22" t="str">
            <v>61</v>
          </cell>
          <cell r="Q22" t="str">
            <v>33479291</v>
          </cell>
          <cell r="R22" t="str">
            <v>FERNANDA.TELES@ESPORTESE.COM</v>
          </cell>
          <cell r="S22">
            <v>49</v>
          </cell>
        </row>
        <row r="23">
          <cell r="A23" t="str">
            <v>24052658000105</v>
          </cell>
          <cell r="B23" t="str">
            <v>A</v>
          </cell>
          <cell r="C23" t="str">
            <v>RUA</v>
          </cell>
          <cell r="D23" t="str">
            <v>MINISTRO MARIO ANDREAZZA</v>
          </cell>
          <cell r="E23" t="str">
            <v>3</v>
          </cell>
          <cell r="G23" t="str">
            <v>VARZEA</v>
          </cell>
          <cell r="H23">
            <v>50950050</v>
          </cell>
          <cell r="I23" t="str">
            <v>PE</v>
          </cell>
          <cell r="J23">
            <v>2531</v>
          </cell>
          <cell r="K23" t="str">
            <v>RECIFE</v>
          </cell>
          <cell r="L23" t="str">
            <v>81</v>
          </cell>
          <cell r="M23" t="str">
            <v>99990098</v>
          </cell>
          <cell r="R23" t="str">
            <v>VITOR.HAZIN@GMAIL.COM</v>
          </cell>
          <cell r="S23">
            <v>49</v>
          </cell>
        </row>
        <row r="24">
          <cell r="A24" t="str">
            <v>24131671000150</v>
          </cell>
          <cell r="B24" t="str">
            <v>A</v>
          </cell>
          <cell r="C24" t="str">
            <v>RUA</v>
          </cell>
          <cell r="D24" t="str">
            <v>HUMBERTO MONTE</v>
          </cell>
          <cell r="E24" t="str">
            <v>2977</v>
          </cell>
          <cell r="F24" t="str">
            <v>BLOCO 310                 GALPAO06-C</v>
          </cell>
          <cell r="G24" t="str">
            <v>PICI</v>
          </cell>
          <cell r="H24">
            <v>60440593</v>
          </cell>
          <cell r="I24" t="str">
            <v>CE</v>
          </cell>
          <cell r="J24">
            <v>1389</v>
          </cell>
          <cell r="K24" t="str">
            <v>FORTALEZA</v>
          </cell>
          <cell r="L24" t="str">
            <v>85</v>
          </cell>
          <cell r="M24" t="str">
            <v>32606869</v>
          </cell>
          <cell r="S24">
            <v>49</v>
          </cell>
        </row>
        <row r="25">
          <cell r="A25" t="str">
            <v>24143465000160</v>
          </cell>
          <cell r="B25" t="str">
            <v>A</v>
          </cell>
          <cell r="C25" t="str">
            <v>AVENIDA</v>
          </cell>
          <cell r="D25" t="str">
            <v>EDGAR HOFFMEISTER</v>
          </cell>
          <cell r="E25" t="str">
            <v>600</v>
          </cell>
          <cell r="F25" t="str">
            <v>ANEXO B                   SALA  06</v>
          </cell>
          <cell r="G25" t="str">
            <v>QUATRO COLONIAS</v>
          </cell>
          <cell r="H25">
            <v>93700000</v>
          </cell>
          <cell r="I25" t="str">
            <v>RS</v>
          </cell>
          <cell r="J25">
            <v>8577</v>
          </cell>
          <cell r="K25" t="str">
            <v>CAMPO BOM</v>
          </cell>
          <cell r="L25" t="str">
            <v>51</v>
          </cell>
          <cell r="M25" t="str">
            <v>35637362</v>
          </cell>
          <cell r="S25">
            <v>49</v>
          </cell>
        </row>
        <row r="26">
          <cell r="A26" t="str">
            <v>24147931000185</v>
          </cell>
          <cell r="B26" t="str">
            <v>A</v>
          </cell>
          <cell r="C26" t="str">
            <v>RUA</v>
          </cell>
          <cell r="D26" t="str">
            <v>GEMINIANO COSTA</v>
          </cell>
          <cell r="E26" t="str">
            <v>147</v>
          </cell>
          <cell r="G26" t="str">
            <v>JARDIM SAO CARLOS</v>
          </cell>
          <cell r="H26">
            <v>13560641</v>
          </cell>
          <cell r="I26" t="str">
            <v>SP</v>
          </cell>
          <cell r="J26">
            <v>7079</v>
          </cell>
          <cell r="K26" t="str">
            <v>SAO CARLOS</v>
          </cell>
          <cell r="L26" t="str">
            <v>16</v>
          </cell>
          <cell r="M26" t="str">
            <v>34115060</v>
          </cell>
          <cell r="R26" t="str">
            <v>LUIZ.OLIVEIRA@MMO.COM.BR</v>
          </cell>
          <cell r="S26">
            <v>49</v>
          </cell>
        </row>
        <row r="27">
          <cell r="A27" t="str">
            <v>24641508000137</v>
          </cell>
          <cell r="B27" t="str">
            <v>B</v>
          </cell>
          <cell r="C27" t="str">
            <v>RUA</v>
          </cell>
          <cell r="D27" t="str">
            <v>FILINTO MULLER</v>
          </cell>
          <cell r="E27" t="str">
            <v>171</v>
          </cell>
          <cell r="G27" t="str">
            <v>CENTRO</v>
          </cell>
          <cell r="H27">
            <v>79490000</v>
          </cell>
          <cell r="I27" t="str">
            <v>MS</v>
          </cell>
          <cell r="J27">
            <v>9809</v>
          </cell>
          <cell r="K27" t="str">
            <v>SAO GABRIEL DO OESTE</v>
          </cell>
          <cell r="S27">
            <v>49</v>
          </cell>
        </row>
        <row r="28">
          <cell r="A28" t="str">
            <v>24645807000140</v>
          </cell>
          <cell r="B28" t="str">
            <v>A</v>
          </cell>
          <cell r="C28" t="str">
            <v>RUA</v>
          </cell>
          <cell r="D28" t="str">
            <v>CORIOLANO JOSE GIBERTONI</v>
          </cell>
          <cell r="E28" t="str">
            <v>916</v>
          </cell>
          <cell r="G28" t="str">
            <v>JARDIM PAULISTA</v>
          </cell>
          <cell r="H28">
            <v>13574430</v>
          </cell>
          <cell r="I28" t="str">
            <v>SP</v>
          </cell>
          <cell r="J28">
            <v>7079</v>
          </cell>
          <cell r="K28" t="str">
            <v>SAO CARLOS</v>
          </cell>
          <cell r="L28" t="str">
            <v>16</v>
          </cell>
          <cell r="M28" t="str">
            <v>88088888</v>
          </cell>
          <cell r="R28" t="str">
            <v>MONCAOCONTABILIDADE@YAHOO.COM.BR</v>
          </cell>
          <cell r="S28">
            <v>65</v>
          </cell>
        </row>
        <row r="29">
          <cell r="A29" t="str">
            <v>24648528000130</v>
          </cell>
          <cell r="B29" t="str">
            <v>A</v>
          </cell>
          <cell r="C29" t="str">
            <v>AVENIDA</v>
          </cell>
          <cell r="D29" t="str">
            <v>AMAZONAS</v>
          </cell>
          <cell r="E29" t="str">
            <v>200</v>
          </cell>
          <cell r="F29" t="str">
            <v>SALA  23</v>
          </cell>
          <cell r="G29" t="str">
            <v>SAO GERALDO</v>
          </cell>
          <cell r="H29">
            <v>38180084</v>
          </cell>
          <cell r="I29" t="str">
            <v>MG</v>
          </cell>
          <cell r="J29">
            <v>4079</v>
          </cell>
          <cell r="K29" t="str">
            <v>ARAXA</v>
          </cell>
          <cell r="L29" t="str">
            <v>34</v>
          </cell>
          <cell r="M29" t="str">
            <v>36641217</v>
          </cell>
          <cell r="R29" t="str">
            <v>CONTATO@AGILITYCONTABILIDADE.COM.BR</v>
          </cell>
          <cell r="S29">
            <v>49</v>
          </cell>
        </row>
        <row r="30">
          <cell r="A30" t="str">
            <v>24746975000121</v>
          </cell>
          <cell r="B30" t="str">
            <v>A</v>
          </cell>
          <cell r="C30" t="str">
            <v>RUA</v>
          </cell>
          <cell r="D30" t="str">
            <v>BERNARDO SAYAO</v>
          </cell>
          <cell r="E30" t="str">
            <v>100</v>
          </cell>
          <cell r="F30" t="str">
            <v>SALA  206                       UNICAMP</v>
          </cell>
          <cell r="G30" t="str">
            <v>CIDADE UNIVERSITARIA</v>
          </cell>
          <cell r="H30">
            <v>13083866</v>
          </cell>
          <cell r="I30" t="str">
            <v>SP</v>
          </cell>
          <cell r="J30">
            <v>6291</v>
          </cell>
          <cell r="K30" t="str">
            <v>CAMPINAS</v>
          </cell>
          <cell r="L30" t="str">
            <v>19</v>
          </cell>
          <cell r="M30" t="str">
            <v>82712870</v>
          </cell>
          <cell r="R30" t="str">
            <v>PAULOPINE@GMAIL.COM</v>
          </cell>
          <cell r="S30">
            <v>49</v>
          </cell>
        </row>
        <row r="31">
          <cell r="A31" t="str">
            <v>24768777000169</v>
          </cell>
          <cell r="B31" t="str">
            <v>A</v>
          </cell>
          <cell r="C31" t="str">
            <v>RUA</v>
          </cell>
          <cell r="D31" t="str">
            <v>AFONSO ULIANA</v>
          </cell>
          <cell r="E31" t="str">
            <v>39</v>
          </cell>
          <cell r="F31" t="str">
            <v>SALA</v>
          </cell>
          <cell r="G31" t="str">
            <v>SAO FRANCISCO</v>
          </cell>
          <cell r="H31">
            <v>89560000</v>
          </cell>
          <cell r="I31" t="str">
            <v>SC</v>
          </cell>
          <cell r="J31">
            <v>8379</v>
          </cell>
          <cell r="K31" t="str">
            <v>VIDEIRA</v>
          </cell>
          <cell r="L31" t="str">
            <v>49</v>
          </cell>
          <cell r="M31" t="str">
            <v>99321312</v>
          </cell>
          <cell r="R31" t="str">
            <v>JEFERSONGATTI@HOTMAIL.COM</v>
          </cell>
          <cell r="S31">
            <v>49</v>
          </cell>
        </row>
        <row r="32">
          <cell r="A32" t="str">
            <v>24794547000174</v>
          </cell>
          <cell r="B32" t="str">
            <v>A</v>
          </cell>
          <cell r="C32" t="str">
            <v>RUA</v>
          </cell>
          <cell r="D32" t="str">
            <v>DA INDEPENDENCIA</v>
          </cell>
          <cell r="E32" t="str">
            <v>S/N</v>
          </cell>
          <cell r="F32" t="str">
            <v>QUADRA5                   LOTE  2-B</v>
          </cell>
          <cell r="G32" t="str">
            <v>JARDIM IMPERIAL</v>
          </cell>
          <cell r="H32">
            <v>74914641</v>
          </cell>
          <cell r="I32" t="str">
            <v>GO</v>
          </cell>
          <cell r="J32">
            <v>9227</v>
          </cell>
          <cell r="K32" t="str">
            <v>APARECIDA DE GOIANIA</v>
          </cell>
          <cell r="L32" t="str">
            <v>62</v>
          </cell>
          <cell r="M32" t="str">
            <v>32922258</v>
          </cell>
          <cell r="N32" t="str">
            <v>62</v>
          </cell>
          <cell r="O32" t="str">
            <v>32922105</v>
          </cell>
          <cell r="P32" t="str">
            <v>62</v>
          </cell>
          <cell r="Q32" t="str">
            <v>32922258</v>
          </cell>
          <cell r="R32" t="str">
            <v>contexpansao@hotmail.com</v>
          </cell>
          <cell r="S32">
            <v>49</v>
          </cell>
        </row>
        <row r="33">
          <cell r="A33" t="str">
            <v>25027323000108</v>
          </cell>
          <cell r="B33" t="str">
            <v>B</v>
          </cell>
          <cell r="C33" t="str">
            <v>RUA</v>
          </cell>
          <cell r="D33" t="str">
            <v>ALBERTO DE CAMPOS</v>
          </cell>
          <cell r="E33" t="str">
            <v>100</v>
          </cell>
          <cell r="F33" t="str">
            <v>100</v>
          </cell>
          <cell r="G33" t="str">
            <v>IPANEMA</v>
          </cell>
          <cell r="H33">
            <v>22411030</v>
          </cell>
          <cell r="I33" t="str">
            <v>RJ</v>
          </cell>
          <cell r="J33">
            <v>6001</v>
          </cell>
          <cell r="K33" t="str">
            <v>RIO DE JANEIRO</v>
          </cell>
          <cell r="L33" t="str">
            <v>21</v>
          </cell>
          <cell r="M33" t="str">
            <v>22602124</v>
          </cell>
          <cell r="N33" t="str">
            <v>21</v>
          </cell>
          <cell r="O33" t="str">
            <v>39772950</v>
          </cell>
          <cell r="R33" t="str">
            <v>CONTABIL@CONTMAXRIO.COM.BR</v>
          </cell>
          <cell r="S33">
            <v>49</v>
          </cell>
        </row>
        <row r="34">
          <cell r="A34" t="str">
            <v>25144753000100</v>
          </cell>
          <cell r="B34" t="str">
            <v>A</v>
          </cell>
          <cell r="C34" t="str">
            <v>RUA</v>
          </cell>
          <cell r="D34" t="str">
            <v>JORGE MATTAR</v>
          </cell>
          <cell r="E34" t="str">
            <v>40</v>
          </cell>
          <cell r="F34" t="str">
            <v>SALA  406                 BLOCO A</v>
          </cell>
          <cell r="G34" t="str">
            <v>CENTRO</v>
          </cell>
          <cell r="H34">
            <v>39800078</v>
          </cell>
          <cell r="I34" t="str">
            <v>MG</v>
          </cell>
          <cell r="J34">
            <v>5371</v>
          </cell>
          <cell r="K34" t="str">
            <v>TEOFILO OTONI</v>
          </cell>
          <cell r="L34" t="str">
            <v>33</v>
          </cell>
          <cell r="M34" t="str">
            <v>35231001</v>
          </cell>
          <cell r="N34" t="str">
            <v>33</v>
          </cell>
          <cell r="O34" t="str">
            <v>35231501</v>
          </cell>
          <cell r="P34" t="str">
            <v>33</v>
          </cell>
          <cell r="Q34" t="str">
            <v>35231501</v>
          </cell>
          <cell r="R34" t="str">
            <v>CONTATO@TERAPIABREVE.COM.BR</v>
          </cell>
          <cell r="S34">
            <v>65</v>
          </cell>
        </row>
        <row r="35">
          <cell r="A35" t="str">
            <v>25228539000123</v>
          </cell>
          <cell r="B35" t="str">
            <v>A</v>
          </cell>
          <cell r="C35" t="str">
            <v>AVENIDA</v>
          </cell>
          <cell r="D35" t="str">
            <v>CRISTIANO MACHADO</v>
          </cell>
          <cell r="E35" t="str">
            <v>640</v>
          </cell>
          <cell r="F35" t="str">
            <v>LOJA  10                  PAVMTO01</v>
          </cell>
          <cell r="G35" t="str">
            <v>SAGRADA FAMILIA</v>
          </cell>
          <cell r="H35">
            <v>31030514</v>
          </cell>
          <cell r="I35" t="str">
            <v>MG</v>
          </cell>
          <cell r="J35">
            <v>4123</v>
          </cell>
          <cell r="K35" t="str">
            <v>BELO HORIZONTE</v>
          </cell>
          <cell r="L35" t="str">
            <v>31</v>
          </cell>
          <cell r="M35" t="str">
            <v>33347889</v>
          </cell>
          <cell r="R35" t="str">
            <v>BERNARDO@FARMEBOX.COM.BR</v>
          </cell>
          <cell r="S35">
            <v>49</v>
          </cell>
        </row>
        <row r="36">
          <cell r="A36" t="str">
            <v>25382389000108</v>
          </cell>
          <cell r="B36" t="str">
            <v>A</v>
          </cell>
          <cell r="C36" t="str">
            <v>RUA</v>
          </cell>
          <cell r="D36" t="str">
            <v>FABIA</v>
          </cell>
          <cell r="E36" t="str">
            <v>959</v>
          </cell>
          <cell r="G36" t="str">
            <v>VILA ROMANA</v>
          </cell>
          <cell r="H36">
            <v>5051030</v>
          </cell>
          <cell r="I36" t="str">
            <v>SP</v>
          </cell>
          <cell r="J36">
            <v>7107</v>
          </cell>
          <cell r="K36" t="str">
            <v>SAO PAULO</v>
          </cell>
          <cell r="L36" t="str">
            <v>11</v>
          </cell>
          <cell r="M36" t="str">
            <v>40075181</v>
          </cell>
          <cell r="R36" t="str">
            <v>CRIS@WECARESKIN.COM</v>
          </cell>
          <cell r="S36">
            <v>49</v>
          </cell>
        </row>
        <row r="37">
          <cell r="A37" t="str">
            <v>25465449000156</v>
          </cell>
          <cell r="B37" t="str">
            <v>B</v>
          </cell>
          <cell r="C37" t="str">
            <v>RUA</v>
          </cell>
          <cell r="D37" t="str">
            <v>PADRE CARAPUCEIRO</v>
          </cell>
          <cell r="E37" t="str">
            <v>858</v>
          </cell>
          <cell r="F37" t="str">
            <v>SALA 701 EMP CICERO       DIAS ANDAR 7 CXPST        127A</v>
          </cell>
          <cell r="G37" t="str">
            <v>BOA VIAGEM</v>
          </cell>
          <cell r="H37">
            <v>51020280</v>
          </cell>
          <cell r="I37" t="str">
            <v>PE</v>
          </cell>
          <cell r="J37">
            <v>2531</v>
          </cell>
          <cell r="K37" t="str">
            <v>RECIFE</v>
          </cell>
          <cell r="L37" t="str">
            <v>81</v>
          </cell>
          <cell r="M37" t="str">
            <v>99758745</v>
          </cell>
          <cell r="R37" t="str">
            <v>CONTATO@SALVUS.ME</v>
          </cell>
          <cell r="S37">
            <v>49</v>
          </cell>
        </row>
        <row r="38">
          <cell r="A38" t="str">
            <v>25503756000184</v>
          </cell>
          <cell r="B38" t="str">
            <v>B</v>
          </cell>
          <cell r="C38" t="str">
            <v>RUA</v>
          </cell>
          <cell r="D38" t="str">
            <v>ANTONIO OLINTO</v>
          </cell>
          <cell r="E38" t="str">
            <v>623</v>
          </cell>
          <cell r="G38" t="str">
            <v>ESPLANADA</v>
          </cell>
          <cell r="H38">
            <v>30280040</v>
          </cell>
          <cell r="I38" t="str">
            <v>MG</v>
          </cell>
          <cell r="J38">
            <v>4123</v>
          </cell>
          <cell r="K38" t="str">
            <v>BELO HORIZONTE</v>
          </cell>
          <cell r="L38" t="str">
            <v>31</v>
          </cell>
          <cell r="M38" t="str">
            <v>32411913</v>
          </cell>
          <cell r="P38" t="str">
            <v>31</v>
          </cell>
          <cell r="Q38" t="str">
            <v>32411913</v>
          </cell>
          <cell r="R38" t="str">
            <v>BELMED@BELMED.COM.BR</v>
          </cell>
          <cell r="S38">
            <v>49</v>
          </cell>
        </row>
        <row r="39">
          <cell r="A39" t="str">
            <v>25568759000104</v>
          </cell>
          <cell r="B39" t="str">
            <v>B</v>
          </cell>
          <cell r="C39" t="str">
            <v>RUA</v>
          </cell>
          <cell r="D39" t="str">
            <v>CEARA</v>
          </cell>
          <cell r="E39" t="str">
            <v>450</v>
          </cell>
          <cell r="G39" t="str">
            <v>SAO LUCAS</v>
          </cell>
          <cell r="H39">
            <v>30150310</v>
          </cell>
          <cell r="I39" t="str">
            <v>MG</v>
          </cell>
          <cell r="J39">
            <v>4123</v>
          </cell>
          <cell r="K39" t="str">
            <v>BELO HORIZONTE</v>
          </cell>
          <cell r="S39">
            <v>49</v>
          </cell>
        </row>
        <row r="40">
          <cell r="A40" t="str">
            <v>25991621000105</v>
          </cell>
          <cell r="B40" t="str">
            <v>B</v>
          </cell>
          <cell r="C40" t="str">
            <v>AVENIDA</v>
          </cell>
          <cell r="D40" t="str">
            <v>ASTOLFO LEMOS</v>
          </cell>
          <cell r="E40" t="str">
            <v>330</v>
          </cell>
          <cell r="G40" t="str">
            <v>URCIANO LEMOS</v>
          </cell>
          <cell r="H40">
            <v>38181140</v>
          </cell>
          <cell r="I40" t="str">
            <v>MG</v>
          </cell>
          <cell r="J40">
            <v>4079</v>
          </cell>
          <cell r="K40" t="str">
            <v>ARAXA</v>
          </cell>
          <cell r="S40">
            <v>49</v>
          </cell>
        </row>
        <row r="41">
          <cell r="A41" t="str">
            <v>26155930000108</v>
          </cell>
          <cell r="B41" t="str">
            <v>A</v>
          </cell>
          <cell r="C41" t="str">
            <v>AVENIDA</v>
          </cell>
          <cell r="D41" t="str">
            <v>ITAQUI (BAIRRO DOS ALTOS)</v>
          </cell>
          <cell r="E41" t="str">
            <v>555</v>
          </cell>
          <cell r="G41" t="str">
            <v>JARDIM BELVAL</v>
          </cell>
          <cell r="H41">
            <v>6420210</v>
          </cell>
          <cell r="I41" t="str">
            <v>SP</v>
          </cell>
          <cell r="J41">
            <v>6213</v>
          </cell>
          <cell r="K41" t="str">
            <v>BARUERI</v>
          </cell>
          <cell r="L41" t="str">
            <v>11</v>
          </cell>
          <cell r="M41" t="str">
            <v>40646503</v>
          </cell>
          <cell r="R41" t="str">
            <v>JEFFERSONDDUTRA@GMAIL.COM</v>
          </cell>
          <cell r="S41">
            <v>49</v>
          </cell>
        </row>
        <row r="42">
          <cell r="A42" t="str">
            <v>26207710000180</v>
          </cell>
          <cell r="B42" t="str">
            <v>A</v>
          </cell>
          <cell r="C42" t="str">
            <v>AVENIDA</v>
          </cell>
          <cell r="D42" t="str">
            <v>TANCREDO NEVES</v>
          </cell>
          <cell r="E42" t="str">
            <v>805A</v>
          </cell>
          <cell r="F42" t="str">
            <v>CENTRO MEDICO             IGUATEMI            LOJA  12</v>
          </cell>
          <cell r="G42" t="str">
            <v>CAMINHO DAS ARVORES</v>
          </cell>
          <cell r="H42">
            <v>41820021</v>
          </cell>
          <cell r="I42" t="str">
            <v>BA</v>
          </cell>
          <cell r="J42">
            <v>3849</v>
          </cell>
          <cell r="K42" t="str">
            <v>SALVADOR</v>
          </cell>
          <cell r="L42" t="str">
            <v>71</v>
          </cell>
          <cell r="M42" t="str">
            <v>33414812</v>
          </cell>
          <cell r="N42" t="str">
            <v>71</v>
          </cell>
          <cell r="O42" t="str">
            <v>88741740</v>
          </cell>
          <cell r="R42" t="str">
            <v>WALTERMARQUESDASILVA769@GMAIL.COM</v>
          </cell>
          <cell r="S42">
            <v>50</v>
          </cell>
        </row>
        <row r="43">
          <cell r="A43" t="str">
            <v>26252171000100</v>
          </cell>
          <cell r="B43" t="str">
            <v>A</v>
          </cell>
          <cell r="C43" t="str">
            <v>RUA</v>
          </cell>
          <cell r="D43" t="str">
            <v>BAEPENDI</v>
          </cell>
          <cell r="E43" t="str">
            <v>252</v>
          </cell>
          <cell r="F43" t="str">
            <v>A</v>
          </cell>
          <cell r="G43" t="str">
            <v>VILA PARIS</v>
          </cell>
          <cell r="H43">
            <v>32372040</v>
          </cell>
          <cell r="I43" t="str">
            <v>MG</v>
          </cell>
          <cell r="J43">
            <v>4371</v>
          </cell>
          <cell r="K43" t="str">
            <v>CONTAGEM</v>
          </cell>
          <cell r="S43">
            <v>49</v>
          </cell>
        </row>
        <row r="44">
          <cell r="A44" t="str">
            <v>26532556000112</v>
          </cell>
          <cell r="B44" t="str">
            <v>B</v>
          </cell>
          <cell r="D44" t="str">
            <v>ALD  AMALIA CURVO DE CAMPOS</v>
          </cell>
          <cell r="E44" t="str">
            <v>100</v>
          </cell>
          <cell r="G44" t="str">
            <v>VILA MARIA</v>
          </cell>
          <cell r="H44">
            <v>78110798</v>
          </cell>
          <cell r="I44" t="str">
            <v>MT</v>
          </cell>
          <cell r="J44">
            <v>9167</v>
          </cell>
          <cell r="K44" t="str">
            <v>VARZEA GRANDE</v>
          </cell>
          <cell r="S44">
            <v>49</v>
          </cell>
        </row>
        <row r="45">
          <cell r="A45" t="str">
            <v>26604820000186</v>
          </cell>
          <cell r="B45" t="str">
            <v>A</v>
          </cell>
          <cell r="C45" t="str">
            <v>RUA</v>
          </cell>
          <cell r="D45" t="str">
            <v>DA UNIAO</v>
          </cell>
          <cell r="E45" t="str">
            <v>500</v>
          </cell>
          <cell r="F45" t="str">
            <v>BLOCO LABORATORIOS PUCPR</v>
          </cell>
          <cell r="G45" t="str">
            <v>VILA BECKER</v>
          </cell>
          <cell r="H45">
            <v>85902532</v>
          </cell>
          <cell r="I45" t="str">
            <v>PR</v>
          </cell>
          <cell r="J45">
            <v>7927</v>
          </cell>
          <cell r="K45" t="str">
            <v>TOLEDO</v>
          </cell>
          <cell r="L45" t="str">
            <v>45</v>
          </cell>
          <cell r="M45" t="str">
            <v>30554363</v>
          </cell>
          <cell r="R45" t="str">
            <v>SPEROTTO@SPEROTTO.COM.BR</v>
          </cell>
          <cell r="S45">
            <v>49</v>
          </cell>
        </row>
        <row r="46">
          <cell r="A46" t="str">
            <v>26623421000162</v>
          </cell>
          <cell r="B46" t="str">
            <v>A</v>
          </cell>
          <cell r="C46" t="str">
            <v>RUA</v>
          </cell>
          <cell r="D46" t="str">
            <v>ABDON LEITE</v>
          </cell>
          <cell r="E46" t="str">
            <v>28</v>
          </cell>
          <cell r="G46" t="str">
            <v>SAO JOSE</v>
          </cell>
          <cell r="H46">
            <v>75702380</v>
          </cell>
          <cell r="I46" t="str">
            <v>GO</v>
          </cell>
          <cell r="J46">
            <v>9301</v>
          </cell>
          <cell r="K46" t="str">
            <v>CATALAO</v>
          </cell>
          <cell r="S46">
            <v>49</v>
          </cell>
        </row>
        <row r="47">
          <cell r="A47" t="str">
            <v>26669045000147</v>
          </cell>
          <cell r="B47" t="str">
            <v>A</v>
          </cell>
          <cell r="C47" t="str">
            <v>ALAMEDA</v>
          </cell>
          <cell r="D47" t="str">
            <v>DOUTOR CARLOS DE CARVALHO</v>
          </cell>
          <cell r="E47" t="str">
            <v>655</v>
          </cell>
          <cell r="F47" t="str">
            <v>LOJA  04</v>
          </cell>
          <cell r="G47" t="str">
            <v>CENTRO</v>
          </cell>
          <cell r="H47">
            <v>80430180</v>
          </cell>
          <cell r="I47" t="str">
            <v>PR</v>
          </cell>
          <cell r="J47">
            <v>7535</v>
          </cell>
          <cell r="K47" t="str">
            <v>CURITIBA</v>
          </cell>
          <cell r="L47" t="str">
            <v>41</v>
          </cell>
          <cell r="M47" t="str">
            <v>30420490</v>
          </cell>
          <cell r="R47" t="str">
            <v>MOISES@HANGCONTABILIDADE.COM.BR</v>
          </cell>
          <cell r="S47">
            <v>49</v>
          </cell>
        </row>
        <row r="48">
          <cell r="A48" t="str">
            <v>26769478000174</v>
          </cell>
          <cell r="B48" t="str">
            <v>B</v>
          </cell>
          <cell r="C48" t="str">
            <v>RUA</v>
          </cell>
          <cell r="D48" t="str">
            <v>MANOEL ALVES GARCIA</v>
          </cell>
          <cell r="E48" t="str">
            <v>130</v>
          </cell>
          <cell r="F48" t="str">
            <v>GALPAOA8</v>
          </cell>
          <cell r="G48" t="str">
            <v>JARDIM SAO LUIZ</v>
          </cell>
          <cell r="H48">
            <v>6618010</v>
          </cell>
          <cell r="I48" t="str">
            <v>SP</v>
          </cell>
          <cell r="J48">
            <v>6601</v>
          </cell>
          <cell r="K48" t="str">
            <v>JANDIRA</v>
          </cell>
          <cell r="L48" t="str">
            <v>11</v>
          </cell>
          <cell r="M48" t="str">
            <v>44106000</v>
          </cell>
          <cell r="R48" t="str">
            <v>CONTATO@LQBLAB.COM.BR</v>
          </cell>
          <cell r="S48">
            <v>65</v>
          </cell>
        </row>
        <row r="49">
          <cell r="A49" t="str">
            <v>27009661000134</v>
          </cell>
          <cell r="B49" t="str">
            <v>B</v>
          </cell>
          <cell r="C49" t="str">
            <v>AVENIDA</v>
          </cell>
          <cell r="D49" t="str">
            <v>ATAULFO DE PAIVA</v>
          </cell>
          <cell r="E49" t="str">
            <v>355</v>
          </cell>
          <cell r="F49" t="str">
            <v>LJS A B E SL201 202</v>
          </cell>
          <cell r="G49" t="str">
            <v>LEBLON</v>
          </cell>
          <cell r="H49">
            <v>22440032</v>
          </cell>
          <cell r="I49" t="str">
            <v>RJ</v>
          </cell>
          <cell r="J49">
            <v>6001</v>
          </cell>
          <cell r="K49" t="str">
            <v>RIO DE JANEIRO</v>
          </cell>
          <cell r="S49">
            <v>49</v>
          </cell>
        </row>
        <row r="50">
          <cell r="A50" t="str">
            <v>27033903000125</v>
          </cell>
          <cell r="B50" t="str">
            <v>A</v>
          </cell>
          <cell r="C50" t="str">
            <v>RUA</v>
          </cell>
          <cell r="D50" t="str">
            <v>MOISES GUGLIELMETI</v>
          </cell>
          <cell r="E50" t="str">
            <v>269</v>
          </cell>
          <cell r="G50" t="str">
            <v>VILA VOLGA</v>
          </cell>
          <cell r="H50">
            <v>19970000</v>
          </cell>
          <cell r="I50" t="str">
            <v>SP</v>
          </cell>
          <cell r="J50">
            <v>6807</v>
          </cell>
          <cell r="K50" t="str">
            <v>PALMITAL</v>
          </cell>
          <cell r="L50" t="str">
            <v>11</v>
          </cell>
          <cell r="M50" t="str">
            <v>66408465</v>
          </cell>
          <cell r="N50" t="str">
            <v>11</v>
          </cell>
          <cell r="O50" t="str">
            <v>30032432</v>
          </cell>
          <cell r="P50" t="str">
            <v>18</v>
          </cell>
          <cell r="Q50" t="str">
            <v>33513546</v>
          </cell>
          <cell r="R50" t="str">
            <v>MARCELOSANTONILIMA@BOL.COM.BR</v>
          </cell>
          <cell r="S50">
            <v>49</v>
          </cell>
        </row>
        <row r="51">
          <cell r="A51" t="str">
            <v>27063440000144</v>
          </cell>
          <cell r="B51" t="str">
            <v>B</v>
          </cell>
          <cell r="C51" t="str">
            <v>RUA</v>
          </cell>
          <cell r="D51" t="str">
            <v>JOAQUIM LYRA BRANDAO</v>
          </cell>
          <cell r="E51" t="str">
            <v>1120</v>
          </cell>
          <cell r="F51" t="str">
            <v>BOX   04</v>
          </cell>
          <cell r="G51" t="str">
            <v>VILA ASSUMPCAO</v>
          </cell>
          <cell r="H51">
            <v>18606070</v>
          </cell>
          <cell r="I51" t="str">
            <v>SP</v>
          </cell>
          <cell r="J51">
            <v>6249</v>
          </cell>
          <cell r="K51" t="str">
            <v>BOTUCATU</v>
          </cell>
          <cell r="L51" t="str">
            <v>14</v>
          </cell>
          <cell r="M51" t="str">
            <v>38451434</v>
          </cell>
          <cell r="P51" t="str">
            <v>14</v>
          </cell>
          <cell r="Q51" t="str">
            <v>38451434</v>
          </cell>
          <cell r="R51" t="str">
            <v>ROGERIO_TOMAZELA@HOTMAIL.COM</v>
          </cell>
          <cell r="S51">
            <v>65</v>
          </cell>
        </row>
        <row r="52">
          <cell r="A52" t="str">
            <v>27147576000132</v>
          </cell>
          <cell r="B52" t="str">
            <v>A</v>
          </cell>
          <cell r="C52" t="str">
            <v>RUA</v>
          </cell>
          <cell r="D52" t="str">
            <v>DA TERRA (JD RUYCE)</v>
          </cell>
          <cell r="E52" t="str">
            <v>133</v>
          </cell>
          <cell r="G52" t="str">
            <v>SERRARIA</v>
          </cell>
          <cell r="H52">
            <v>9981540</v>
          </cell>
          <cell r="I52" t="str">
            <v>SP</v>
          </cell>
          <cell r="J52">
            <v>6377</v>
          </cell>
          <cell r="K52" t="str">
            <v>DIADEMA</v>
          </cell>
          <cell r="L52" t="str">
            <v>11</v>
          </cell>
          <cell r="M52" t="str">
            <v>41267900</v>
          </cell>
          <cell r="R52" t="str">
            <v>GERENTE@FLUKKA.COM.BR</v>
          </cell>
          <cell r="S52">
            <v>65</v>
          </cell>
        </row>
        <row r="53">
          <cell r="A53" t="str">
            <v>27481817000185</v>
          </cell>
          <cell r="B53" t="str">
            <v>A</v>
          </cell>
          <cell r="C53" t="str">
            <v>RUA</v>
          </cell>
          <cell r="D53" t="str">
            <v>PRIMEIRO DE JANEIRO</v>
          </cell>
          <cell r="E53" t="str">
            <v>150</v>
          </cell>
          <cell r="F53" t="str">
            <v>CONJ  1103 T2</v>
          </cell>
          <cell r="G53" t="str">
            <v>TRES FIGUEIRAS</v>
          </cell>
          <cell r="H53">
            <v>90470320</v>
          </cell>
          <cell r="I53" t="str">
            <v>RS</v>
          </cell>
          <cell r="J53">
            <v>8801</v>
          </cell>
          <cell r="K53" t="str">
            <v>PORTO ALEGRE</v>
          </cell>
          <cell r="L53" t="str">
            <v>51</v>
          </cell>
          <cell r="M53" t="str">
            <v>32256363</v>
          </cell>
          <cell r="S53">
            <v>49</v>
          </cell>
        </row>
        <row r="54">
          <cell r="A54" t="str">
            <v>27489041000140</v>
          </cell>
          <cell r="B54" t="str">
            <v>A</v>
          </cell>
          <cell r="C54" t="str">
            <v>AVENIDA</v>
          </cell>
          <cell r="D54" t="str">
            <v>OSVALDO ARANHA</v>
          </cell>
          <cell r="E54" t="str">
            <v>1082</v>
          </cell>
          <cell r="F54" t="str">
            <v>SALA  201</v>
          </cell>
          <cell r="G54" t="str">
            <v>BOM FIM</v>
          </cell>
          <cell r="H54">
            <v>90035191</v>
          </cell>
          <cell r="I54" t="str">
            <v>RS</v>
          </cell>
          <cell r="J54">
            <v>8801</v>
          </cell>
          <cell r="K54" t="str">
            <v>PORTO ALEGRE</v>
          </cell>
          <cell r="L54" t="str">
            <v>51</v>
          </cell>
          <cell r="M54" t="str">
            <v>30564401</v>
          </cell>
          <cell r="N54" t="str">
            <v>51</v>
          </cell>
          <cell r="O54" t="str">
            <v>37131843</v>
          </cell>
          <cell r="P54" t="str">
            <v>51</v>
          </cell>
          <cell r="Q54" t="str">
            <v>30564401</v>
          </cell>
          <cell r="R54" t="str">
            <v>ADM@SANTACRUZCONTABILIDADE.COM.BR</v>
          </cell>
          <cell r="S54">
            <v>49</v>
          </cell>
        </row>
        <row r="55">
          <cell r="A55" t="str">
            <v>27539751000137</v>
          </cell>
          <cell r="B55" t="str">
            <v>A</v>
          </cell>
          <cell r="C55" t="str">
            <v>AVENIDA</v>
          </cell>
          <cell r="D55" t="str">
            <v>COMENDADOR FRANCO</v>
          </cell>
          <cell r="E55" t="str">
            <v>1341</v>
          </cell>
          <cell r="G55" t="str">
            <v>JARDIM BOTANICO</v>
          </cell>
          <cell r="H55">
            <v>80215090</v>
          </cell>
          <cell r="I55" t="str">
            <v>PR</v>
          </cell>
          <cell r="J55">
            <v>7535</v>
          </cell>
          <cell r="K55" t="str">
            <v>CURITIBA</v>
          </cell>
          <cell r="L55" t="str">
            <v>41</v>
          </cell>
          <cell r="M55" t="str">
            <v>33277716</v>
          </cell>
          <cell r="S55">
            <v>49</v>
          </cell>
        </row>
        <row r="56">
          <cell r="A56" t="str">
            <v>27648540000132</v>
          </cell>
          <cell r="B56" t="str">
            <v>A</v>
          </cell>
          <cell r="C56" t="str">
            <v>RUA</v>
          </cell>
          <cell r="D56" t="str">
            <v>DO ALBATROZ</v>
          </cell>
          <cell r="E56" t="str">
            <v>204</v>
          </cell>
          <cell r="F56" t="str">
            <v>SALA  02</v>
          </cell>
          <cell r="G56" t="str">
            <v>PEDRA BRANCA</v>
          </cell>
          <cell r="H56">
            <v>88137290</v>
          </cell>
          <cell r="I56" t="str">
            <v>SC</v>
          </cell>
          <cell r="J56">
            <v>8233</v>
          </cell>
          <cell r="K56" t="str">
            <v>PALHOCA</v>
          </cell>
          <cell r="L56" t="str">
            <v>48</v>
          </cell>
          <cell r="M56" t="str">
            <v>32360240</v>
          </cell>
          <cell r="R56" t="str">
            <v>ENRICO.MASELLA@MEDICALHARBOUR.COM</v>
          </cell>
          <cell r="S56">
            <v>49</v>
          </cell>
        </row>
        <row r="57">
          <cell r="A57" t="str">
            <v>27652026000170</v>
          </cell>
          <cell r="B57" t="str">
            <v>A</v>
          </cell>
          <cell r="C57" t="str">
            <v>RUA</v>
          </cell>
          <cell r="D57" t="str">
            <v>T 29</v>
          </cell>
          <cell r="E57" t="str">
            <v>358</v>
          </cell>
          <cell r="F57" t="str">
            <v>QUADRA34                  LOTE  06/07               SALA  1008                ANDAR 10</v>
          </cell>
          <cell r="G57" t="str">
            <v>SETOR BUENO</v>
          </cell>
          <cell r="H57">
            <v>74210050</v>
          </cell>
          <cell r="I57" t="str">
            <v>GO</v>
          </cell>
          <cell r="J57">
            <v>9373</v>
          </cell>
          <cell r="K57" t="str">
            <v>GOIANIA</v>
          </cell>
          <cell r="L57" t="str">
            <v>62</v>
          </cell>
          <cell r="M57" t="str">
            <v>32509090</v>
          </cell>
          <cell r="R57" t="str">
            <v>EDNA_ROCHA@BRTURBO.COM.BR</v>
          </cell>
          <cell r="S57">
            <v>49</v>
          </cell>
        </row>
        <row r="58">
          <cell r="A58" t="str">
            <v>27953708000113</v>
          </cell>
          <cell r="B58" t="str">
            <v>B</v>
          </cell>
          <cell r="C58" t="str">
            <v>RUA</v>
          </cell>
          <cell r="D58" t="str">
            <v>PAU DO CAFE</v>
          </cell>
          <cell r="E58" t="str">
            <v>41</v>
          </cell>
          <cell r="G58" t="str">
            <v>SERRARIA</v>
          </cell>
          <cell r="H58">
            <v>9980060</v>
          </cell>
          <cell r="I58" t="str">
            <v>SP</v>
          </cell>
          <cell r="J58">
            <v>6377</v>
          </cell>
          <cell r="K58" t="str">
            <v>DIADEMA</v>
          </cell>
          <cell r="L58" t="str">
            <v>11</v>
          </cell>
          <cell r="M58" t="str">
            <v>52283387</v>
          </cell>
          <cell r="R58" t="str">
            <v>DORIANFERREIRAELOPES@GMAIL.COM</v>
          </cell>
          <cell r="S58">
            <v>65</v>
          </cell>
        </row>
        <row r="59">
          <cell r="A59" t="str">
            <v>28210906000150</v>
          </cell>
          <cell r="B59" t="str">
            <v>B</v>
          </cell>
          <cell r="C59" t="str">
            <v>RUA</v>
          </cell>
          <cell r="D59" t="str">
            <v>RODOLFO CREMM</v>
          </cell>
          <cell r="E59" t="str">
            <v>11744</v>
          </cell>
          <cell r="G59" t="str">
            <v>GLEBA PATRIMONIO MARINGA</v>
          </cell>
          <cell r="H59">
            <v>87070792</v>
          </cell>
          <cell r="I59" t="str">
            <v>PR</v>
          </cell>
          <cell r="J59">
            <v>7691</v>
          </cell>
          <cell r="K59" t="str">
            <v>MARINGA</v>
          </cell>
          <cell r="L59" t="str">
            <v>44</v>
          </cell>
          <cell r="M59" t="str">
            <v>30334300</v>
          </cell>
          <cell r="R59" t="str">
            <v>JURIDICO4@ECONOMICONSULTORIA.COM.BR</v>
          </cell>
          <cell r="S59">
            <v>5</v>
          </cell>
        </row>
        <row r="60">
          <cell r="A60" t="str">
            <v>28219442000142</v>
          </cell>
          <cell r="B60" t="str">
            <v>A</v>
          </cell>
          <cell r="C60" t="str">
            <v>RUA</v>
          </cell>
          <cell r="D60" t="str">
            <v>FAGUNDES VARELA</v>
          </cell>
          <cell r="E60" t="str">
            <v>456</v>
          </cell>
          <cell r="G60" t="str">
            <v>INGA</v>
          </cell>
          <cell r="H60">
            <v>24210520</v>
          </cell>
          <cell r="I60" t="str">
            <v>RJ</v>
          </cell>
          <cell r="J60">
            <v>5865</v>
          </cell>
          <cell r="K60" t="str">
            <v>NITEROI</v>
          </cell>
          <cell r="S60">
            <v>49</v>
          </cell>
        </row>
        <row r="61">
          <cell r="A61" t="str">
            <v>28528864000108</v>
          </cell>
          <cell r="B61" t="str">
            <v>B</v>
          </cell>
          <cell r="C61" t="str">
            <v>ILHA</v>
          </cell>
          <cell r="D61" t="str">
            <v>DO FUNDAO</v>
          </cell>
          <cell r="E61" t="str">
            <v>0</v>
          </cell>
          <cell r="F61" t="str">
            <v>RUA HELIO DE ALMEIDA      0  PREDIO 2 SALA 34</v>
          </cell>
          <cell r="G61" t="str">
            <v>CIDADE UNIVERSITARIA</v>
          </cell>
          <cell r="H61">
            <v>21941614</v>
          </cell>
          <cell r="I61" t="str">
            <v>RJ</v>
          </cell>
          <cell r="J61">
            <v>6001</v>
          </cell>
          <cell r="K61" t="str">
            <v>RIO DE JANEIRO</v>
          </cell>
          <cell r="L61" t="str">
            <v>21</v>
          </cell>
          <cell r="M61" t="str">
            <v>94815880</v>
          </cell>
          <cell r="R61" t="str">
            <v>CONTATO@LEANER.COM.BR</v>
          </cell>
          <cell r="S61">
            <v>49</v>
          </cell>
        </row>
        <row r="62">
          <cell r="A62" t="str">
            <v>28568537000171</v>
          </cell>
          <cell r="B62" t="str">
            <v>A</v>
          </cell>
          <cell r="C62" t="str">
            <v>RUA</v>
          </cell>
          <cell r="D62" t="str">
            <v>CONRADO NEHT</v>
          </cell>
          <cell r="E62" t="str">
            <v>106</v>
          </cell>
          <cell r="F62" t="str">
            <v>SALA  01</v>
          </cell>
          <cell r="G62" t="str">
            <v>VILA NOVA</v>
          </cell>
          <cell r="H62">
            <v>89609000</v>
          </cell>
          <cell r="I62" t="str">
            <v>SC</v>
          </cell>
          <cell r="J62">
            <v>926</v>
          </cell>
          <cell r="K62" t="str">
            <v>LUZERNA</v>
          </cell>
          <cell r="L62" t="str">
            <v>49</v>
          </cell>
          <cell r="M62" t="str">
            <v>99216226</v>
          </cell>
          <cell r="S62">
            <v>49</v>
          </cell>
        </row>
        <row r="63">
          <cell r="A63" t="str">
            <v>28673441000173</v>
          </cell>
          <cell r="B63" t="str">
            <v>A</v>
          </cell>
          <cell r="C63" t="str">
            <v>RUA</v>
          </cell>
          <cell r="D63" t="str">
            <v>NORVINDA PIRES</v>
          </cell>
          <cell r="E63" t="str">
            <v>60</v>
          </cell>
          <cell r="G63" t="str">
            <v>ALDEOTA</v>
          </cell>
          <cell r="H63">
            <v>60150280</v>
          </cell>
          <cell r="I63" t="str">
            <v>CE</v>
          </cell>
          <cell r="J63">
            <v>1389</v>
          </cell>
          <cell r="K63" t="str">
            <v>FORTALEZA</v>
          </cell>
          <cell r="L63" t="str">
            <v>85</v>
          </cell>
          <cell r="M63" t="str">
            <v>99642989</v>
          </cell>
          <cell r="S63">
            <v>49</v>
          </cell>
        </row>
        <row r="64">
          <cell r="A64" t="str">
            <v>28830765000178</v>
          </cell>
          <cell r="B64" t="str">
            <v>A</v>
          </cell>
          <cell r="C64" t="str">
            <v>RUA</v>
          </cell>
          <cell r="D64" t="str">
            <v>MAEST CARDIM</v>
          </cell>
          <cell r="E64" t="str">
            <v>887</v>
          </cell>
          <cell r="F64" t="str">
            <v>SUBSL 01</v>
          </cell>
          <cell r="G64" t="str">
            <v>LIBERDADE</v>
          </cell>
          <cell r="H64">
            <v>1323001</v>
          </cell>
          <cell r="I64" t="str">
            <v>SP</v>
          </cell>
          <cell r="J64">
            <v>7107</v>
          </cell>
          <cell r="K64" t="str">
            <v>SAO PAULO</v>
          </cell>
          <cell r="L64" t="str">
            <v>11</v>
          </cell>
          <cell r="M64" t="str">
            <v>32278879</v>
          </cell>
          <cell r="R64" t="str">
            <v>NFPP@UOL.COM.BR</v>
          </cell>
          <cell r="S64">
            <v>49</v>
          </cell>
        </row>
        <row r="65">
          <cell r="A65" t="str">
            <v>28833450000184</v>
          </cell>
          <cell r="B65" t="str">
            <v>A</v>
          </cell>
          <cell r="C65" t="str">
            <v>RUA</v>
          </cell>
          <cell r="D65" t="str">
            <v>ANTONIO VIEIRA</v>
          </cell>
          <cell r="E65" t="str">
            <v>96</v>
          </cell>
          <cell r="F65" t="str">
            <v>SALA  1</v>
          </cell>
          <cell r="G65" t="str">
            <v>RESIDENCIAL PARQUE MAIRINQUE</v>
          </cell>
          <cell r="H65">
            <v>18120000</v>
          </cell>
          <cell r="I65" t="str">
            <v>SP</v>
          </cell>
          <cell r="J65">
            <v>6669</v>
          </cell>
          <cell r="K65" t="str">
            <v>MAIRINQUE</v>
          </cell>
          <cell r="L65" t="str">
            <v>11</v>
          </cell>
          <cell r="M65" t="str">
            <v>74241227</v>
          </cell>
          <cell r="N65" t="str">
            <v>11</v>
          </cell>
          <cell r="O65" t="str">
            <v>42507666</v>
          </cell>
          <cell r="R65" t="str">
            <v>I9@I9PESQUISAEDESENVOLVIMENTO.COM.BR</v>
          </cell>
          <cell r="S65">
            <v>49</v>
          </cell>
        </row>
        <row r="66">
          <cell r="A66" t="str">
            <v>28918089000199</v>
          </cell>
          <cell r="B66" t="str">
            <v>A</v>
          </cell>
          <cell r="C66" t="str">
            <v>SETOR</v>
          </cell>
          <cell r="D66" t="str">
            <v>SRTVN QUADRA 702 CONJUNTO P</v>
          </cell>
          <cell r="E66" t="str">
            <v>S/N</v>
          </cell>
          <cell r="F66" t="str">
            <v>SALA  4037 PARTE          SALA  4038 PARTE</v>
          </cell>
          <cell r="G66" t="str">
            <v>ASA NORTE</v>
          </cell>
          <cell r="H66">
            <v>70719900</v>
          </cell>
          <cell r="I66" t="str">
            <v>DF</v>
          </cell>
          <cell r="J66">
            <v>9701</v>
          </cell>
          <cell r="K66" t="str">
            <v>BRASILIA</v>
          </cell>
          <cell r="L66" t="str">
            <v>61</v>
          </cell>
          <cell r="M66" t="str">
            <v>34252717</v>
          </cell>
          <cell r="R66" t="str">
            <v>geison_isidro@hotmail.com</v>
          </cell>
          <cell r="S66">
            <v>49</v>
          </cell>
        </row>
        <row r="67">
          <cell r="A67" t="str">
            <v>29025620000167</v>
          </cell>
          <cell r="B67" t="str">
            <v>A</v>
          </cell>
          <cell r="C67" t="str">
            <v>RUA</v>
          </cell>
          <cell r="D67" t="str">
            <v>MARCELINO JASINSKI</v>
          </cell>
          <cell r="E67" t="str">
            <v>1583</v>
          </cell>
          <cell r="G67" t="str">
            <v>SABIA</v>
          </cell>
          <cell r="H67">
            <v>83708072</v>
          </cell>
          <cell r="I67" t="str">
            <v>PR</v>
          </cell>
          <cell r="J67">
            <v>7435</v>
          </cell>
          <cell r="K67" t="str">
            <v>ARAUCARIA</v>
          </cell>
          <cell r="L67" t="str">
            <v>41</v>
          </cell>
          <cell r="M67" t="str">
            <v>30463725</v>
          </cell>
          <cell r="R67" t="str">
            <v>CONTATO.CWB@NTWCONTABILIDADE.COM.BR</v>
          </cell>
          <cell r="S67">
            <v>49</v>
          </cell>
        </row>
        <row r="68">
          <cell r="A68" t="str">
            <v>29247164000108</v>
          </cell>
          <cell r="B68" t="str">
            <v>B</v>
          </cell>
          <cell r="C68" t="str">
            <v>RUA</v>
          </cell>
          <cell r="D68" t="str">
            <v>YASSUSHI MORI</v>
          </cell>
          <cell r="E68" t="str">
            <v>260</v>
          </cell>
          <cell r="G68" t="str">
            <v>BOQUEIRAO</v>
          </cell>
          <cell r="H68">
            <v>81650170</v>
          </cell>
          <cell r="I68" t="str">
            <v>PR</v>
          </cell>
          <cell r="J68">
            <v>7535</v>
          </cell>
          <cell r="K68" t="str">
            <v>CURITIBA</v>
          </cell>
          <cell r="L68" t="str">
            <v>41</v>
          </cell>
          <cell r="M68" t="str">
            <v>96976887</v>
          </cell>
          <cell r="S68">
            <v>49</v>
          </cell>
        </row>
        <row r="69">
          <cell r="A69" t="str">
            <v>29321734000154</v>
          </cell>
          <cell r="B69" t="str">
            <v>B</v>
          </cell>
          <cell r="C69" t="str">
            <v>RUA</v>
          </cell>
          <cell r="D69" t="str">
            <v>CUBA</v>
          </cell>
          <cell r="E69" t="str">
            <v>351</v>
          </cell>
          <cell r="F69" t="str">
            <v>SALA  201</v>
          </cell>
          <cell r="G69" t="str">
            <v>PENHA</v>
          </cell>
          <cell r="H69">
            <v>21020160</v>
          </cell>
          <cell r="I69" t="str">
            <v>RJ</v>
          </cell>
          <cell r="J69">
            <v>6001</v>
          </cell>
          <cell r="K69" t="str">
            <v>RIO DE JANEIRO</v>
          </cell>
          <cell r="L69" t="str">
            <v>21</v>
          </cell>
          <cell r="M69" t="str">
            <v>22704860</v>
          </cell>
          <cell r="S69">
            <v>49</v>
          </cell>
        </row>
        <row r="70">
          <cell r="A70" t="str">
            <v>29345471000113</v>
          </cell>
          <cell r="B70" t="str">
            <v>B</v>
          </cell>
          <cell r="C70" t="str">
            <v>AVENIDA</v>
          </cell>
          <cell r="D70" t="str">
            <v>16</v>
          </cell>
          <cell r="E70" t="str">
            <v>2214</v>
          </cell>
          <cell r="G70" t="str">
            <v>JARDIM SAO PAULO</v>
          </cell>
          <cell r="H70">
            <v>13503020</v>
          </cell>
          <cell r="I70" t="str">
            <v>SP</v>
          </cell>
          <cell r="J70">
            <v>6979</v>
          </cell>
          <cell r="K70" t="str">
            <v>RIO CLARO</v>
          </cell>
          <cell r="L70" t="str">
            <v>19</v>
          </cell>
          <cell r="M70" t="str">
            <v>35237257</v>
          </cell>
          <cell r="R70" t="str">
            <v>EVOLUCAO.ACONTABIL@UOL.COM.BR</v>
          </cell>
          <cell r="S70">
            <v>49</v>
          </cell>
        </row>
        <row r="71">
          <cell r="A71" t="str">
            <v>29658382000127</v>
          </cell>
          <cell r="B71" t="str">
            <v>B</v>
          </cell>
          <cell r="C71" t="str">
            <v>RUA</v>
          </cell>
          <cell r="D71" t="str">
            <v>15 DE NOVEMBRO</v>
          </cell>
          <cell r="E71" t="str">
            <v>345</v>
          </cell>
          <cell r="G71" t="str">
            <v>ENGENHO PEQUENO</v>
          </cell>
          <cell r="H71">
            <v>26011690</v>
          </cell>
          <cell r="I71" t="str">
            <v>RJ</v>
          </cell>
          <cell r="J71">
            <v>5869</v>
          </cell>
          <cell r="K71" t="str">
            <v>NOVA IGUACU</v>
          </cell>
          <cell r="L71" t="str">
            <v>21</v>
          </cell>
          <cell r="M71" t="str">
            <v>27675929</v>
          </cell>
          <cell r="S71">
            <v>49</v>
          </cell>
        </row>
        <row r="72">
          <cell r="A72" t="str">
            <v>29687447000162</v>
          </cell>
          <cell r="B72" t="str">
            <v>B</v>
          </cell>
          <cell r="C72" t="str">
            <v>RUA</v>
          </cell>
          <cell r="D72" t="str">
            <v>JOAO GUIMARAES</v>
          </cell>
          <cell r="E72" t="str">
            <v>369</v>
          </cell>
          <cell r="G72" t="str">
            <v>SANTA CECILIA</v>
          </cell>
          <cell r="H72">
            <v>90630170</v>
          </cell>
          <cell r="I72" t="str">
            <v>RS</v>
          </cell>
          <cell r="J72">
            <v>8801</v>
          </cell>
          <cell r="K72" t="str">
            <v>PORTO ALEGRE</v>
          </cell>
          <cell r="L72" t="str">
            <v>51</v>
          </cell>
          <cell r="M72" t="str">
            <v>30198009</v>
          </cell>
          <cell r="R72" t="str">
            <v>ANDRE@DUOENGENHARIA.COM</v>
          </cell>
          <cell r="S72">
            <v>49</v>
          </cell>
        </row>
        <row r="73">
          <cell r="A73" t="str">
            <v>29736277000169</v>
          </cell>
          <cell r="B73" t="str">
            <v>B</v>
          </cell>
          <cell r="C73" t="str">
            <v>ESTRADA</v>
          </cell>
          <cell r="D73" t="str">
            <v>DO ENGENHO D'AGUA</v>
          </cell>
          <cell r="E73" t="str">
            <v>01330</v>
          </cell>
          <cell r="F73" t="str">
            <v>BOX 211</v>
          </cell>
          <cell r="G73" t="str">
            <v>ANIL</v>
          </cell>
          <cell r="H73">
            <v>22765240</v>
          </cell>
          <cell r="I73" t="str">
            <v>RJ</v>
          </cell>
          <cell r="J73">
            <v>6001</v>
          </cell>
          <cell r="K73" t="str">
            <v>RIO DE JANEIRO</v>
          </cell>
          <cell r="L73" t="str">
            <v>21</v>
          </cell>
          <cell r="M73" t="str">
            <v>34744364</v>
          </cell>
          <cell r="P73" t="str">
            <v>21</v>
          </cell>
          <cell r="Q73" t="str">
            <v>34744364</v>
          </cell>
          <cell r="R73" t="str">
            <v>CONTATO@EVORA.IND.BR</v>
          </cell>
          <cell r="S73">
            <v>49</v>
          </cell>
        </row>
        <row r="74">
          <cell r="A74" t="str">
            <v>30131853000123</v>
          </cell>
          <cell r="B74" t="str">
            <v>B</v>
          </cell>
          <cell r="C74" t="str">
            <v>RUA</v>
          </cell>
          <cell r="D74" t="str">
            <v>CLODOMIRO AMAZONAS</v>
          </cell>
          <cell r="E74" t="str">
            <v>960</v>
          </cell>
          <cell r="F74" t="str">
            <v>APT   93 C</v>
          </cell>
          <cell r="G74" t="str">
            <v>VILA NOVA CONCEICAO</v>
          </cell>
          <cell r="H74">
            <v>4537002</v>
          </cell>
          <cell r="I74" t="str">
            <v>SP</v>
          </cell>
          <cell r="J74">
            <v>7107</v>
          </cell>
          <cell r="K74" t="str">
            <v>SAO PAULO</v>
          </cell>
          <cell r="L74" t="str">
            <v>11</v>
          </cell>
          <cell r="M74" t="str">
            <v>50613868</v>
          </cell>
          <cell r="N74" t="str">
            <v>11</v>
          </cell>
          <cell r="O74" t="str">
            <v>50625786</v>
          </cell>
          <cell r="P74" t="str">
            <v>11</v>
          </cell>
          <cell r="Q74" t="str">
            <v>50613868</v>
          </cell>
          <cell r="R74" t="str">
            <v>AUREA.CONTABIL@TERRA.COM.BR</v>
          </cell>
          <cell r="S74">
            <v>49</v>
          </cell>
        </row>
        <row r="75">
          <cell r="A75" t="str">
            <v>30273445000106</v>
          </cell>
          <cell r="B75" t="str">
            <v>B</v>
          </cell>
          <cell r="C75" t="str">
            <v>RUA</v>
          </cell>
          <cell r="D75" t="str">
            <v>FRANCISCO MANUEL</v>
          </cell>
          <cell r="E75" t="str">
            <v>43</v>
          </cell>
          <cell r="G75" t="str">
            <v>BENFICA</v>
          </cell>
          <cell r="H75">
            <v>20911270</v>
          </cell>
          <cell r="I75" t="str">
            <v>RJ</v>
          </cell>
          <cell r="J75">
            <v>6001</v>
          </cell>
          <cell r="K75" t="str">
            <v>RIO DE JANEIRO</v>
          </cell>
          <cell r="L75" t="str">
            <v>021</v>
          </cell>
          <cell r="M75" t="str">
            <v>2040106</v>
          </cell>
          <cell r="P75" t="str">
            <v>021</v>
          </cell>
          <cell r="Q75" t="str">
            <v>2040157</v>
          </cell>
          <cell r="S75">
            <v>49</v>
          </cell>
        </row>
        <row r="76">
          <cell r="A76" t="str">
            <v>31306189000179</v>
          </cell>
          <cell r="B76" t="str">
            <v>B</v>
          </cell>
          <cell r="C76" t="str">
            <v>AVENIDA</v>
          </cell>
          <cell r="D76" t="str">
            <v>ACUCENA</v>
          </cell>
          <cell r="E76" t="str">
            <v>583</v>
          </cell>
          <cell r="G76" t="str">
            <v>ESTANCIA VELHA</v>
          </cell>
          <cell r="H76">
            <v>92025840</v>
          </cell>
          <cell r="I76" t="str">
            <v>RS</v>
          </cell>
          <cell r="J76">
            <v>8589</v>
          </cell>
          <cell r="K76" t="str">
            <v>CANOAS</v>
          </cell>
          <cell r="L76" t="str">
            <v>51</v>
          </cell>
          <cell r="M76" t="str">
            <v>33987345</v>
          </cell>
          <cell r="R76" t="str">
            <v>ORGONITESPOA@GMAIL.COM</v>
          </cell>
          <cell r="S76">
            <v>49</v>
          </cell>
        </row>
        <row r="77">
          <cell r="A77" t="str">
            <v>31386939000160</v>
          </cell>
          <cell r="B77" t="str">
            <v>A</v>
          </cell>
          <cell r="C77" t="str">
            <v>RUA</v>
          </cell>
          <cell r="D77" t="str">
            <v>JAIME AGUIAR DE SOUZA</v>
          </cell>
          <cell r="E77" t="str">
            <v>758</v>
          </cell>
          <cell r="F77" t="str">
            <v>SALA  02</v>
          </cell>
          <cell r="G77" t="str">
            <v>HUMAITA DE CIMA</v>
          </cell>
          <cell r="H77">
            <v>88708040</v>
          </cell>
          <cell r="I77" t="str">
            <v>SC</v>
          </cell>
          <cell r="J77">
            <v>8367</v>
          </cell>
          <cell r="K77" t="str">
            <v>TUBARAO</v>
          </cell>
          <cell r="L77" t="str">
            <v>48</v>
          </cell>
          <cell r="M77" t="str">
            <v>96933277</v>
          </cell>
          <cell r="R77" t="str">
            <v>MARCIO@LIMESOFT.COM.BR</v>
          </cell>
          <cell r="S77">
            <v>49</v>
          </cell>
        </row>
        <row r="78">
          <cell r="A78" t="str">
            <v>31792997000193</v>
          </cell>
          <cell r="B78" t="str">
            <v>A</v>
          </cell>
          <cell r="C78" t="str">
            <v>RUA</v>
          </cell>
          <cell r="D78" t="str">
            <v>EDMUNDO DE OLIVEIRA</v>
          </cell>
          <cell r="E78" t="str">
            <v>39</v>
          </cell>
          <cell r="F78" t="str">
            <v>SALAS 201 E 202</v>
          </cell>
          <cell r="G78" t="str">
            <v>SANTA LUIZA</v>
          </cell>
          <cell r="H78">
            <v>29045224</v>
          </cell>
          <cell r="I78" t="str">
            <v>ES</v>
          </cell>
          <cell r="J78">
            <v>5705</v>
          </cell>
          <cell r="K78" t="str">
            <v>VITORIA</v>
          </cell>
          <cell r="L78" t="str">
            <v>27</v>
          </cell>
          <cell r="M78" t="str">
            <v>32253052</v>
          </cell>
          <cell r="N78" t="str">
            <v>27</v>
          </cell>
          <cell r="O78" t="str">
            <v>32256594</v>
          </cell>
          <cell r="P78" t="str">
            <v>27</v>
          </cell>
          <cell r="Q78" t="str">
            <v>32258162</v>
          </cell>
          <cell r="R78" t="str">
            <v>ventlogos@ventlogos.com.br</v>
          </cell>
          <cell r="S78">
            <v>49</v>
          </cell>
        </row>
        <row r="79">
          <cell r="A79" t="str">
            <v>31781195000188</v>
          </cell>
          <cell r="B79" t="str">
            <v>B</v>
          </cell>
          <cell r="C79" t="str">
            <v>RUA</v>
          </cell>
          <cell r="D79" t="str">
            <v>HUNGARA</v>
          </cell>
          <cell r="E79" t="str">
            <v>379</v>
          </cell>
          <cell r="G79" t="str">
            <v>VILA IPOJUCA</v>
          </cell>
          <cell r="H79">
            <v>5055010</v>
          </cell>
          <cell r="I79" t="str">
            <v>SP</v>
          </cell>
          <cell r="J79">
            <v>7107</v>
          </cell>
          <cell r="K79" t="str">
            <v>SAO PAULO</v>
          </cell>
          <cell r="L79" t="str">
            <v>41</v>
          </cell>
          <cell r="M79" t="str">
            <v>96434201</v>
          </cell>
          <cell r="R79" t="str">
            <v>JESSICA@NUTRINOVAPHARMA.COM.BR</v>
          </cell>
          <cell r="S79">
            <v>49</v>
          </cell>
        </row>
        <row r="80">
          <cell r="A80" t="str">
            <v>32152779000157</v>
          </cell>
          <cell r="B80" t="str">
            <v>A</v>
          </cell>
          <cell r="C80" t="str">
            <v>RUA</v>
          </cell>
          <cell r="D80" t="str">
            <v>OURIQUE</v>
          </cell>
          <cell r="E80" t="str">
            <v>700</v>
          </cell>
          <cell r="F80" t="str">
            <v>GALPAO</v>
          </cell>
          <cell r="G80" t="str">
            <v>BRAS DE PINA</v>
          </cell>
          <cell r="H80">
            <v>21011130</v>
          </cell>
          <cell r="I80" t="str">
            <v>RJ</v>
          </cell>
          <cell r="J80">
            <v>6001</v>
          </cell>
          <cell r="K80" t="str">
            <v>RIO DE JANEIRO</v>
          </cell>
          <cell r="S80">
            <v>49</v>
          </cell>
        </row>
        <row r="81">
          <cell r="A81" t="str">
            <v>32476558000134</v>
          </cell>
          <cell r="B81" t="str">
            <v>A</v>
          </cell>
          <cell r="C81" t="str">
            <v>RUA</v>
          </cell>
          <cell r="D81" t="str">
            <v>MISAEL P DA SILVA</v>
          </cell>
          <cell r="E81" t="str">
            <v>048</v>
          </cell>
          <cell r="F81" t="str">
            <v>SALA 103</v>
          </cell>
          <cell r="G81" t="str">
            <v>PRAIA DO SUA</v>
          </cell>
          <cell r="H81">
            <v>29050300</v>
          </cell>
          <cell r="I81" t="str">
            <v>ES</v>
          </cell>
          <cell r="J81">
            <v>5705</v>
          </cell>
          <cell r="K81" t="str">
            <v>VITORIA</v>
          </cell>
          <cell r="S81">
            <v>49</v>
          </cell>
        </row>
        <row r="82">
          <cell r="A82" t="str">
            <v>32781696000127</v>
          </cell>
          <cell r="B82" t="str">
            <v>A</v>
          </cell>
          <cell r="C82" t="str">
            <v>RUA</v>
          </cell>
          <cell r="D82" t="str">
            <v>JULIO FRANK</v>
          </cell>
          <cell r="E82" t="str">
            <v>917</v>
          </cell>
          <cell r="F82" t="str">
            <v>SALA  04</v>
          </cell>
          <cell r="G82" t="str">
            <v>CENTRO</v>
          </cell>
          <cell r="H82">
            <v>13910017</v>
          </cell>
          <cell r="I82" t="str">
            <v>SP</v>
          </cell>
          <cell r="J82">
            <v>6595</v>
          </cell>
          <cell r="K82" t="str">
            <v>JAGUARIUNA</v>
          </cell>
          <cell r="L82" t="str">
            <v>19</v>
          </cell>
          <cell r="M82" t="str">
            <v>38479900</v>
          </cell>
          <cell r="R82" t="str">
            <v>EDISON.BABA@ABASEVET.COM.BR</v>
          </cell>
          <cell r="S82">
            <v>49</v>
          </cell>
        </row>
        <row r="83">
          <cell r="A83" t="str">
            <v>32928122000139</v>
          </cell>
          <cell r="B83" t="str">
            <v>B</v>
          </cell>
          <cell r="C83" t="str">
            <v>RUA</v>
          </cell>
          <cell r="D83" t="str">
            <v>ANGELIM</v>
          </cell>
          <cell r="E83" t="str">
            <v>59</v>
          </cell>
          <cell r="F83" t="str">
            <v>ANEXO DISTRITO INDUSTRIAL</v>
          </cell>
          <cell r="G83" t="str">
            <v>FERRABRAZ</v>
          </cell>
          <cell r="H83">
            <v>93801364</v>
          </cell>
          <cell r="I83" t="str">
            <v>RS</v>
          </cell>
          <cell r="J83">
            <v>8899</v>
          </cell>
          <cell r="K83" t="str">
            <v>SAPIRANGA</v>
          </cell>
          <cell r="L83" t="str">
            <v>51</v>
          </cell>
          <cell r="M83" t="str">
            <v>30657001</v>
          </cell>
          <cell r="S83">
            <v>49</v>
          </cell>
        </row>
        <row r="84">
          <cell r="A84" t="str">
            <v>33071275000175</v>
          </cell>
          <cell r="B84" t="str">
            <v>A</v>
          </cell>
          <cell r="C84" t="str">
            <v>RUA</v>
          </cell>
          <cell r="D84" t="str">
            <v>CONDE DE PORTO ALEGRE</v>
          </cell>
          <cell r="E84" t="str">
            <v>57</v>
          </cell>
          <cell r="G84" t="str">
            <v>ROCHA</v>
          </cell>
          <cell r="H84">
            <v>20960110</v>
          </cell>
          <cell r="I84" t="str">
            <v>RJ</v>
          </cell>
          <cell r="J84">
            <v>6001</v>
          </cell>
          <cell r="K84" t="str">
            <v>RIO DE JANEIRO</v>
          </cell>
          <cell r="S84">
            <v>49</v>
          </cell>
        </row>
        <row r="85">
          <cell r="A85" t="str">
            <v>35756782000178</v>
          </cell>
          <cell r="B85" t="str">
            <v>B</v>
          </cell>
          <cell r="C85" t="str">
            <v>RUA</v>
          </cell>
          <cell r="D85" t="str">
            <v>DO CATETE</v>
          </cell>
          <cell r="E85" t="str">
            <v>311</v>
          </cell>
          <cell r="F85" t="str">
            <v>SALA 608</v>
          </cell>
          <cell r="G85" t="str">
            <v>CATETE</v>
          </cell>
          <cell r="H85">
            <v>22220001</v>
          </cell>
          <cell r="I85" t="str">
            <v>RJ</v>
          </cell>
          <cell r="J85">
            <v>6001</v>
          </cell>
          <cell r="K85" t="str">
            <v>RIO DE JANEIRO</v>
          </cell>
          <cell r="L85" t="str">
            <v>0021</v>
          </cell>
          <cell r="M85" t="str">
            <v>2322776</v>
          </cell>
          <cell r="S85">
            <v>49</v>
          </cell>
        </row>
        <row r="86">
          <cell r="A86" t="str">
            <v>36169118000195</v>
          </cell>
          <cell r="B86" t="str">
            <v>A</v>
          </cell>
          <cell r="C86" t="str">
            <v>RUA</v>
          </cell>
          <cell r="D86" t="str">
            <v>MARECHAL DEODORO</v>
          </cell>
          <cell r="E86" t="str">
            <v>118</v>
          </cell>
          <cell r="G86" t="str">
            <v>CENTRO</v>
          </cell>
          <cell r="H86">
            <v>28010280</v>
          </cell>
          <cell r="I86" t="str">
            <v>RJ</v>
          </cell>
          <cell r="J86">
            <v>5819</v>
          </cell>
          <cell r="K86" t="str">
            <v>CAMPOS DOS GOYTACAZES</v>
          </cell>
          <cell r="L86" t="str">
            <v>22</v>
          </cell>
          <cell r="M86" t="str">
            <v>27238159</v>
          </cell>
          <cell r="P86" t="str">
            <v>22</v>
          </cell>
          <cell r="Q86" t="str">
            <v>27238159</v>
          </cell>
          <cell r="R86" t="str">
            <v>HAGLA@UOL.COM.BR</v>
          </cell>
          <cell r="S86">
            <v>65</v>
          </cell>
        </row>
        <row r="87">
          <cell r="A87" t="str">
            <v>35964998000129</v>
          </cell>
          <cell r="B87" t="str">
            <v>B</v>
          </cell>
          <cell r="C87" t="str">
            <v>RUA</v>
          </cell>
          <cell r="D87" t="str">
            <v>6 D</v>
          </cell>
          <cell r="E87" t="str">
            <v>68</v>
          </cell>
          <cell r="F87" t="str">
            <v>QUADRA13 D                LOTE  03</v>
          </cell>
          <cell r="G87" t="str">
            <v>CIVIT II</v>
          </cell>
          <cell r="H87">
            <v>29168070</v>
          </cell>
          <cell r="I87" t="str">
            <v>ES</v>
          </cell>
          <cell r="J87">
            <v>5699</v>
          </cell>
          <cell r="K87" t="str">
            <v>SERRA</v>
          </cell>
          <cell r="L87" t="str">
            <v>27</v>
          </cell>
          <cell r="M87" t="str">
            <v>22338808</v>
          </cell>
          <cell r="P87" t="str">
            <v>27</v>
          </cell>
          <cell r="Q87" t="str">
            <v>32033210</v>
          </cell>
          <cell r="R87" t="str">
            <v>CARINACASTRO@BERLIAN.COM.BR</v>
          </cell>
          <cell r="S87">
            <v>65</v>
          </cell>
        </row>
        <row r="88">
          <cell r="A88" t="str">
            <v>36531879000145</v>
          </cell>
          <cell r="B88" t="str">
            <v>A</v>
          </cell>
          <cell r="C88" t="str">
            <v>RUA</v>
          </cell>
          <cell r="D88" t="str">
            <v>RAVENA</v>
          </cell>
          <cell r="E88" t="str">
            <v>14</v>
          </cell>
          <cell r="F88" t="str">
            <v>LOTE  32                  QUADRA1</v>
          </cell>
          <cell r="G88" t="str">
            <v>CAPIVARI</v>
          </cell>
          <cell r="H88">
            <v>25245000</v>
          </cell>
          <cell r="I88" t="str">
            <v>RJ</v>
          </cell>
          <cell r="J88">
            <v>5833</v>
          </cell>
          <cell r="K88" t="str">
            <v>DUQUE DE CAXIAS</v>
          </cell>
          <cell r="L88" t="str">
            <v>21</v>
          </cell>
          <cell r="M88" t="str">
            <v>27761860</v>
          </cell>
          <cell r="S88">
            <v>49</v>
          </cell>
        </row>
        <row r="89">
          <cell r="A89" t="str">
            <v>37201068000149</v>
          </cell>
          <cell r="B89" t="str">
            <v>B</v>
          </cell>
          <cell r="C89" t="str">
            <v>RUA</v>
          </cell>
          <cell r="D89" t="str">
            <v>ALBERT SABIN</v>
          </cell>
          <cell r="E89" t="str">
            <v>1920</v>
          </cell>
          <cell r="G89" t="str">
            <v>JARDIM ANAHY</v>
          </cell>
          <cell r="H89">
            <v>79090160</v>
          </cell>
          <cell r="I89" t="str">
            <v>MS</v>
          </cell>
          <cell r="J89">
            <v>9051</v>
          </cell>
          <cell r="K89" t="str">
            <v>CAMPO GRANDE</v>
          </cell>
          <cell r="S89">
            <v>49</v>
          </cell>
        </row>
        <row r="90">
          <cell r="A90" t="str">
            <v>37032026000121</v>
          </cell>
          <cell r="B90" t="str">
            <v>A</v>
          </cell>
          <cell r="C90" t="str">
            <v>AVENIDA</v>
          </cell>
          <cell r="D90" t="str">
            <v>LAZARA ALVES FERREIRA</v>
          </cell>
          <cell r="E90" t="str">
            <v>500</v>
          </cell>
          <cell r="G90" t="str">
            <v>SANTA MONICA</v>
          </cell>
          <cell r="H90">
            <v>38408092</v>
          </cell>
          <cell r="I90" t="str">
            <v>MG</v>
          </cell>
          <cell r="J90">
            <v>5403</v>
          </cell>
          <cell r="K90" t="str">
            <v>UBERLANDIA</v>
          </cell>
          <cell r="S90">
            <v>49</v>
          </cell>
        </row>
        <row r="91">
          <cell r="A91" t="str">
            <v>38510020000185</v>
          </cell>
          <cell r="B91" t="str">
            <v>B</v>
          </cell>
          <cell r="C91" t="str">
            <v>AVENIDA</v>
          </cell>
          <cell r="D91" t="str">
            <v>DO CONTORNO</v>
          </cell>
          <cell r="E91" t="str">
            <v>9.237</v>
          </cell>
          <cell r="G91" t="str">
            <v>PRADO</v>
          </cell>
          <cell r="H91">
            <v>30110067</v>
          </cell>
          <cell r="I91" t="str">
            <v>MG</v>
          </cell>
          <cell r="J91">
            <v>4123</v>
          </cell>
          <cell r="K91" t="str">
            <v>BELO HORIZONTE</v>
          </cell>
          <cell r="L91" t="str">
            <v>31</v>
          </cell>
          <cell r="M91" t="str">
            <v>32900990</v>
          </cell>
          <cell r="R91" t="str">
            <v>FERNANDA@BSPHARMA.COM.BR</v>
          </cell>
          <cell r="S91">
            <v>65</v>
          </cell>
        </row>
        <row r="92">
          <cell r="A92" t="str">
            <v>38639795000155</v>
          </cell>
          <cell r="B92" t="str">
            <v>A</v>
          </cell>
          <cell r="C92" t="str">
            <v>RUA</v>
          </cell>
          <cell r="D92" t="str">
            <v>QUIXADA</v>
          </cell>
          <cell r="E92" t="str">
            <v>897</v>
          </cell>
          <cell r="F92" t="str">
            <v>LOJA</v>
          </cell>
          <cell r="G92" t="str">
            <v>NOVA FLORESTA</v>
          </cell>
          <cell r="H92">
            <v>31140220</v>
          </cell>
          <cell r="I92" t="str">
            <v>MG</v>
          </cell>
          <cell r="J92">
            <v>4123</v>
          </cell>
          <cell r="K92" t="str">
            <v>BELO HORIZONTE</v>
          </cell>
          <cell r="L92" t="str">
            <v>31</v>
          </cell>
          <cell r="M92" t="str">
            <v>31434476</v>
          </cell>
          <cell r="P92" t="str">
            <v>31</v>
          </cell>
          <cell r="Q92" t="str">
            <v>21210050</v>
          </cell>
          <cell r="R92" t="str">
            <v>JURIDICO@NIPOBRASILEIRA.COM.BR</v>
          </cell>
          <cell r="S92">
            <v>65</v>
          </cell>
        </row>
        <row r="93">
          <cell r="A93" t="str">
            <v>38968186000140</v>
          </cell>
          <cell r="B93" t="str">
            <v>B</v>
          </cell>
          <cell r="C93" t="str">
            <v>RUA</v>
          </cell>
          <cell r="D93" t="str">
            <v>CARLOS GOMES</v>
          </cell>
          <cell r="E93" t="str">
            <v>593</v>
          </cell>
          <cell r="G93" t="str">
            <v>CENTRO</v>
          </cell>
          <cell r="H93">
            <v>17370000</v>
          </cell>
          <cell r="I93" t="str">
            <v>SP</v>
          </cell>
          <cell r="J93">
            <v>7041</v>
          </cell>
          <cell r="K93" t="str">
            <v>SANTA MARIA DA SERRA</v>
          </cell>
          <cell r="L93" t="str">
            <v>19</v>
          </cell>
          <cell r="M93" t="str">
            <v>34224870</v>
          </cell>
          <cell r="P93" t="str">
            <v>19</v>
          </cell>
          <cell r="Q93" t="str">
            <v>34222468</v>
          </cell>
          <cell r="R93" t="str">
            <v>DJFISCAL2@DJCONTAB.COM.BR</v>
          </cell>
          <cell r="S93">
            <v>49</v>
          </cell>
        </row>
        <row r="94">
          <cell r="A94" t="str">
            <v>38837068000100</v>
          </cell>
          <cell r="B94" t="str">
            <v>B</v>
          </cell>
          <cell r="C94" t="str">
            <v>AVENIDA</v>
          </cell>
          <cell r="D94" t="str">
            <v>ENG CAETANO ALVARES</v>
          </cell>
          <cell r="E94" t="str">
            <v>6610</v>
          </cell>
          <cell r="G94" t="str">
            <v>TREMEMBE</v>
          </cell>
          <cell r="H94">
            <v>2413000</v>
          </cell>
          <cell r="I94" t="str">
            <v>SP</v>
          </cell>
          <cell r="J94">
            <v>7107</v>
          </cell>
          <cell r="K94" t="str">
            <v>SAO PAULO</v>
          </cell>
          <cell r="S94">
            <v>49</v>
          </cell>
        </row>
        <row r="95">
          <cell r="A95" t="str">
            <v>39243407000185</v>
          </cell>
          <cell r="B95" t="str">
            <v>B</v>
          </cell>
          <cell r="C95" t="str">
            <v>AVENIDA</v>
          </cell>
          <cell r="D95" t="str">
            <v>ANTONIO MARIO DE AZEVEDO</v>
          </cell>
          <cell r="E95" t="str">
            <v>3516</v>
          </cell>
          <cell r="F95" t="str">
            <v>AREA 1</v>
          </cell>
          <cell r="G95" t="str">
            <v>CORREGO DANTAS</v>
          </cell>
          <cell r="H95">
            <v>28630310</v>
          </cell>
          <cell r="I95" t="str">
            <v>RJ</v>
          </cell>
          <cell r="J95">
            <v>5867</v>
          </cell>
          <cell r="K95" t="str">
            <v>NOVA FRIBURGO</v>
          </cell>
          <cell r="L95" t="str">
            <v>22</v>
          </cell>
          <cell r="M95" t="str">
            <v>25230822</v>
          </cell>
          <cell r="N95" t="str">
            <v>22</v>
          </cell>
          <cell r="O95" t="str">
            <v>81270097</v>
          </cell>
          <cell r="P95" t="str">
            <v>22</v>
          </cell>
          <cell r="Q95" t="str">
            <v>25230822</v>
          </cell>
          <cell r="R95" t="str">
            <v>TAVARESGARCIA@TAVARESGARCIA.COM.BR</v>
          </cell>
          <cell r="S95">
            <v>5</v>
          </cell>
        </row>
        <row r="96">
          <cell r="A96" t="str">
            <v>39092598000121</v>
          </cell>
          <cell r="B96" t="str">
            <v>B</v>
          </cell>
          <cell r="C96" t="str">
            <v>AVENIDA</v>
          </cell>
          <cell r="D96" t="str">
            <v>CARLOS CHAGAS FILHO</v>
          </cell>
          <cell r="E96" t="str">
            <v>791</v>
          </cell>
          <cell r="F96" t="str">
            <v>QUADRA: B; LOTE: 13; : POLO BIO RIO;</v>
          </cell>
          <cell r="G96" t="str">
            <v>CIDADE UNIVERSITARIA</v>
          </cell>
          <cell r="H96">
            <v>21941904</v>
          </cell>
          <cell r="I96" t="str">
            <v>RJ</v>
          </cell>
          <cell r="J96">
            <v>6001</v>
          </cell>
          <cell r="K96" t="str">
            <v>RIO DE JANEIRO</v>
          </cell>
          <cell r="L96" t="str">
            <v>21</v>
          </cell>
          <cell r="M96" t="str">
            <v>38675800</v>
          </cell>
          <cell r="N96" t="str">
            <v>21</v>
          </cell>
          <cell r="O96" t="str">
            <v>38675530</v>
          </cell>
          <cell r="P96" t="str">
            <v>21</v>
          </cell>
          <cell r="Q96" t="str">
            <v>22429834</v>
          </cell>
          <cell r="R96" t="str">
            <v>BAKTRON@BAKTRON.COM.BR</v>
          </cell>
          <cell r="S96">
            <v>49</v>
          </cell>
        </row>
        <row r="97">
          <cell r="A97" t="str">
            <v>40218612000170</v>
          </cell>
          <cell r="B97" t="str">
            <v>B</v>
          </cell>
          <cell r="C97" t="str">
            <v>RUA</v>
          </cell>
          <cell r="D97" t="str">
            <v>CADETE POLONIA</v>
          </cell>
          <cell r="E97" t="str">
            <v>566</v>
          </cell>
          <cell r="G97" t="str">
            <v>SAMPAIO</v>
          </cell>
          <cell r="H97">
            <v>20961050</v>
          </cell>
          <cell r="I97" t="str">
            <v>RJ</v>
          </cell>
          <cell r="J97">
            <v>6001</v>
          </cell>
          <cell r="K97" t="str">
            <v>RIO DE JANEIRO</v>
          </cell>
          <cell r="L97" t="str">
            <v>21</v>
          </cell>
          <cell r="M97" t="str">
            <v>25026655</v>
          </cell>
          <cell r="P97" t="str">
            <v>21</v>
          </cell>
          <cell r="Q97" t="str">
            <v>25026655</v>
          </cell>
          <cell r="R97" t="str">
            <v>acuapura@clorin.com.br</v>
          </cell>
          <cell r="S97">
            <v>49</v>
          </cell>
        </row>
        <row r="98">
          <cell r="A98" t="str">
            <v>40433245000127</v>
          </cell>
          <cell r="B98" t="str">
            <v>B</v>
          </cell>
          <cell r="C98" t="str">
            <v>AVENIDA</v>
          </cell>
          <cell r="D98" t="str">
            <v>MASCARENHAS DE MORAIS</v>
          </cell>
          <cell r="E98" t="str">
            <v>1175</v>
          </cell>
          <cell r="F98" t="str">
            <v>CHAC RIO PETROPOLIS</v>
          </cell>
          <cell r="G98" t="str">
            <v>DUQUE DE CAXIAS</v>
          </cell>
          <cell r="H98">
            <v>25230030</v>
          </cell>
          <cell r="I98" t="str">
            <v>RJ</v>
          </cell>
          <cell r="J98">
            <v>5833</v>
          </cell>
          <cell r="K98" t="str">
            <v>DUQUE DE CAXIAS</v>
          </cell>
          <cell r="S98">
            <v>49</v>
          </cell>
        </row>
        <row r="99">
          <cell r="A99" t="str">
            <v>41847112000160</v>
          </cell>
          <cell r="B99" t="str">
            <v>B</v>
          </cell>
          <cell r="C99" t="str">
            <v>AVENIDA</v>
          </cell>
          <cell r="D99" t="str">
            <v>ALPHONSUS DE GUIMARAES</v>
          </cell>
          <cell r="E99" t="str">
            <v>115</v>
          </cell>
          <cell r="G99" t="str">
            <v>SANTA EFIGENIA</v>
          </cell>
          <cell r="H99">
            <v>30270020</v>
          </cell>
          <cell r="I99" t="str">
            <v>MG</v>
          </cell>
          <cell r="J99">
            <v>4123</v>
          </cell>
          <cell r="K99" t="str">
            <v>BELO HORIZONTE</v>
          </cell>
          <cell r="L99" t="str">
            <v>31</v>
          </cell>
          <cell r="M99" t="str">
            <v>34617226</v>
          </cell>
          <cell r="R99" t="str">
            <v>FINANCEIRO@HW.IND.BR</v>
          </cell>
          <cell r="S99">
            <v>49</v>
          </cell>
        </row>
        <row r="100">
          <cell r="A100" t="str">
            <v>42528778000118</v>
          </cell>
          <cell r="B100" t="str">
            <v>A</v>
          </cell>
          <cell r="C100" t="str">
            <v>RUA</v>
          </cell>
          <cell r="D100" t="str">
            <v>TRINTA DE MAIO</v>
          </cell>
          <cell r="E100" t="str">
            <v>114</v>
          </cell>
          <cell r="G100" t="str">
            <v>C DA PENHA</v>
          </cell>
          <cell r="H100">
            <v>21020240</v>
          </cell>
          <cell r="I100" t="str">
            <v>RJ</v>
          </cell>
          <cell r="J100">
            <v>6001</v>
          </cell>
          <cell r="K100" t="str">
            <v>RIO DE JANEIRO</v>
          </cell>
          <cell r="S100">
            <v>49</v>
          </cell>
        </row>
        <row r="101">
          <cell r="A101" t="str">
            <v>43062587000176</v>
          </cell>
          <cell r="B101" t="str">
            <v>B</v>
          </cell>
          <cell r="C101" t="str">
            <v>RUA</v>
          </cell>
          <cell r="D101" t="str">
            <v>MARQUES DE VALENCA</v>
          </cell>
          <cell r="E101" t="str">
            <v>192</v>
          </cell>
          <cell r="G101" t="str">
            <v>ALTO DA MOOCA</v>
          </cell>
          <cell r="H101">
            <v>3182040</v>
          </cell>
          <cell r="I101" t="str">
            <v>SP</v>
          </cell>
          <cell r="J101">
            <v>7107</v>
          </cell>
          <cell r="K101" t="str">
            <v>SAO PAULO</v>
          </cell>
          <cell r="L101" t="str">
            <v>11</v>
          </cell>
          <cell r="M101" t="str">
            <v>26036363</v>
          </cell>
          <cell r="N101" t="str">
            <v>11</v>
          </cell>
          <cell r="O101" t="str">
            <v>26036388</v>
          </cell>
          <cell r="R101" t="str">
            <v>FINANCEIRO@JERSEYPOMPOM.COM.BR</v>
          </cell>
          <cell r="S101">
            <v>49</v>
          </cell>
        </row>
        <row r="102">
          <cell r="A102" t="str">
            <v>44027340000181</v>
          </cell>
          <cell r="B102" t="str">
            <v>A</v>
          </cell>
          <cell r="C102" t="str">
            <v>RUA</v>
          </cell>
          <cell r="D102" t="str">
            <v>ROLANDO CURTI</v>
          </cell>
          <cell r="E102" t="str">
            <v>701</v>
          </cell>
          <cell r="G102" t="str">
            <v>VL ST MARGARIDA</v>
          </cell>
          <cell r="H102">
            <v>4414000</v>
          </cell>
          <cell r="I102" t="str">
            <v>SP</v>
          </cell>
          <cell r="J102">
            <v>7107</v>
          </cell>
          <cell r="K102" t="str">
            <v>SAO PAULO</v>
          </cell>
          <cell r="S102">
            <v>49</v>
          </cell>
        </row>
        <row r="103">
          <cell r="A103" t="str">
            <v>44215952000106</v>
          </cell>
          <cell r="B103" t="str">
            <v>B</v>
          </cell>
          <cell r="C103" t="str">
            <v>RUA</v>
          </cell>
          <cell r="D103" t="str">
            <v>NOVA LONDRINA</v>
          </cell>
          <cell r="E103" t="str">
            <v>255</v>
          </cell>
          <cell r="F103" t="str">
            <v>SALA  06</v>
          </cell>
          <cell r="G103" t="str">
            <v>VILA PAULISTANA</v>
          </cell>
          <cell r="H103">
            <v>2318230</v>
          </cell>
          <cell r="I103" t="str">
            <v>SP</v>
          </cell>
          <cell r="J103">
            <v>7107</v>
          </cell>
          <cell r="K103" t="str">
            <v>SAO PAULO</v>
          </cell>
          <cell r="L103" t="str">
            <v>11</v>
          </cell>
          <cell r="M103" t="str">
            <v>31863666</v>
          </cell>
          <cell r="N103" t="str">
            <v>11</v>
          </cell>
          <cell r="O103" t="str">
            <v>31863668</v>
          </cell>
          <cell r="P103" t="str">
            <v>11</v>
          </cell>
          <cell r="Q103" t="str">
            <v>31863677</v>
          </cell>
          <cell r="R103" t="str">
            <v>depsoc@paterra.com.br</v>
          </cell>
          <cell r="S103">
            <v>65</v>
          </cell>
        </row>
        <row r="104">
          <cell r="A104" t="str">
            <v>45045408000118</v>
          </cell>
          <cell r="B104" t="str">
            <v>B</v>
          </cell>
          <cell r="C104" t="str">
            <v>RUA</v>
          </cell>
          <cell r="D104" t="str">
            <v>JOSE DE OLIVEIRA CHINA</v>
          </cell>
          <cell r="E104" t="str">
            <v>160</v>
          </cell>
          <cell r="G104" t="str">
            <v>JARDIM DONA SINHA</v>
          </cell>
          <cell r="H104">
            <v>3924100</v>
          </cell>
          <cell r="I104" t="str">
            <v>SP</v>
          </cell>
          <cell r="J104">
            <v>7107</v>
          </cell>
          <cell r="K104" t="str">
            <v>SAO PAULO</v>
          </cell>
          <cell r="S104">
            <v>65</v>
          </cell>
        </row>
        <row r="105">
          <cell r="A105" t="str">
            <v>46134326000102</v>
          </cell>
          <cell r="B105" t="str">
            <v>B</v>
          </cell>
          <cell r="C105" t="str">
            <v>AVENIDA</v>
          </cell>
          <cell r="D105" t="str">
            <v>DANTON JOBIM</v>
          </cell>
          <cell r="E105" t="str">
            <v>890</v>
          </cell>
          <cell r="F105" t="str">
            <v>894</v>
          </cell>
          <cell r="G105" t="str">
            <v>VILA FRIBURGO</v>
          </cell>
          <cell r="H105">
            <v>4782001</v>
          </cell>
          <cell r="I105" t="str">
            <v>SP</v>
          </cell>
          <cell r="J105">
            <v>7107</v>
          </cell>
          <cell r="K105" t="str">
            <v>SAO PAULO</v>
          </cell>
          <cell r="S105">
            <v>49</v>
          </cell>
        </row>
        <row r="106">
          <cell r="A106" t="str">
            <v>46257788000117</v>
          </cell>
          <cell r="B106" t="str">
            <v>A</v>
          </cell>
          <cell r="C106" t="str">
            <v>AVENIDA</v>
          </cell>
          <cell r="D106" t="str">
            <v>BENJAMIM CONSTANT</v>
          </cell>
          <cell r="E106" t="str">
            <v>475</v>
          </cell>
          <cell r="G106" t="str">
            <v>CENTRO</v>
          </cell>
          <cell r="H106">
            <v>13010140</v>
          </cell>
          <cell r="I106" t="str">
            <v>SP</v>
          </cell>
          <cell r="J106">
            <v>6291</v>
          </cell>
          <cell r="K106" t="str">
            <v>CAMPINAS</v>
          </cell>
          <cell r="S106">
            <v>49</v>
          </cell>
        </row>
        <row r="107">
          <cell r="A107" t="str">
            <v>46884672000108</v>
          </cell>
          <cell r="B107" t="str">
            <v>B</v>
          </cell>
          <cell r="C107" t="str">
            <v>RUA</v>
          </cell>
          <cell r="D107" t="str">
            <v>DONA OLGA</v>
          </cell>
          <cell r="E107" t="str">
            <v>331</v>
          </cell>
          <cell r="G107" t="str">
            <v>VILA SAO JOAO</v>
          </cell>
          <cell r="H107">
            <v>7044010</v>
          </cell>
          <cell r="I107" t="str">
            <v>SP</v>
          </cell>
          <cell r="J107">
            <v>6477</v>
          </cell>
          <cell r="K107" t="str">
            <v>GUARULHOS</v>
          </cell>
          <cell r="L107" t="str">
            <v>11</v>
          </cell>
          <cell r="M107" t="str">
            <v>24215755</v>
          </cell>
          <cell r="P107" t="str">
            <v>11</v>
          </cell>
          <cell r="Q107" t="str">
            <v>24214036</v>
          </cell>
          <cell r="R107" t="str">
            <v>JAIRO@MEBUKI.COM.BR</v>
          </cell>
          <cell r="S107">
            <v>49</v>
          </cell>
        </row>
        <row r="108">
          <cell r="A108" t="str">
            <v>47404819000188</v>
          </cell>
          <cell r="B108" t="str">
            <v>B</v>
          </cell>
          <cell r="C108" t="str">
            <v>RUA</v>
          </cell>
          <cell r="D108" t="str">
            <v>ALFEU GASPARINI</v>
          </cell>
          <cell r="E108" t="str">
            <v>11</v>
          </cell>
          <cell r="G108" t="str">
            <v>J INDEPENDENCIA II</v>
          </cell>
          <cell r="H108">
            <v>14140000</v>
          </cell>
          <cell r="I108" t="str">
            <v>SP</v>
          </cell>
          <cell r="J108">
            <v>6363</v>
          </cell>
          <cell r="K108" t="str">
            <v>CRAVINHOS</v>
          </cell>
          <cell r="S108">
            <v>65</v>
          </cell>
        </row>
        <row r="109">
          <cell r="A109" t="str">
            <v>47380365000152</v>
          </cell>
          <cell r="B109" t="str">
            <v>B</v>
          </cell>
          <cell r="C109" t="str">
            <v>RUA</v>
          </cell>
          <cell r="D109" t="str">
            <v>FABIA</v>
          </cell>
          <cell r="E109" t="str">
            <v>789</v>
          </cell>
          <cell r="G109" t="str">
            <v>LAPA</v>
          </cell>
          <cell r="H109">
            <v>5051030</v>
          </cell>
          <cell r="I109" t="str">
            <v>SP</v>
          </cell>
          <cell r="J109">
            <v>7107</v>
          </cell>
          <cell r="K109" t="str">
            <v>SAO PAULO</v>
          </cell>
          <cell r="L109" t="str">
            <v>11</v>
          </cell>
          <cell r="M109" t="str">
            <v>36747799</v>
          </cell>
          <cell r="P109" t="str">
            <v>11</v>
          </cell>
          <cell r="Q109" t="str">
            <v>31411202</v>
          </cell>
          <cell r="R109" t="str">
            <v>COMERCIAL@TELEMED.COM.BR</v>
          </cell>
          <cell r="S109">
            <v>49</v>
          </cell>
        </row>
        <row r="110">
          <cell r="A110" t="str">
            <v>47981311000142</v>
          </cell>
          <cell r="B110" t="str">
            <v>A</v>
          </cell>
          <cell r="C110" t="str">
            <v>RUA</v>
          </cell>
          <cell r="D110" t="str">
            <v>JOAO MARTINES</v>
          </cell>
          <cell r="E110" t="str">
            <v>151</v>
          </cell>
          <cell r="G110" t="str">
            <v>JD ASTRO</v>
          </cell>
          <cell r="H110">
            <v>18017170</v>
          </cell>
          <cell r="I110" t="str">
            <v>SP</v>
          </cell>
          <cell r="J110">
            <v>7145</v>
          </cell>
          <cell r="K110" t="str">
            <v>SOROCABA</v>
          </cell>
          <cell r="S110">
            <v>49</v>
          </cell>
        </row>
        <row r="111">
          <cell r="A111" t="str">
            <v>48791982000103</v>
          </cell>
          <cell r="B111" t="str">
            <v>B</v>
          </cell>
          <cell r="C111" t="str">
            <v>RUA</v>
          </cell>
          <cell r="D111" t="str">
            <v>NILO</v>
          </cell>
          <cell r="E111" t="str">
            <v>251</v>
          </cell>
          <cell r="G111" t="str">
            <v>ACLIMACAO</v>
          </cell>
          <cell r="H111">
            <v>1533010</v>
          </cell>
          <cell r="I111" t="str">
            <v>SP</v>
          </cell>
          <cell r="J111">
            <v>7107</v>
          </cell>
          <cell r="K111" t="str">
            <v>SAO PAULO</v>
          </cell>
          <cell r="S111">
            <v>49</v>
          </cell>
        </row>
        <row r="112">
          <cell r="A112" t="str">
            <v>49297898000109</v>
          </cell>
          <cell r="B112" t="str">
            <v>B</v>
          </cell>
          <cell r="C112" t="str">
            <v>RUA</v>
          </cell>
          <cell r="D112" t="str">
            <v>SENADOR VERGUEIRO</v>
          </cell>
          <cell r="E112" t="str">
            <v>509</v>
          </cell>
          <cell r="G112" t="str">
            <v>CENTRO</v>
          </cell>
          <cell r="H112">
            <v>9521320</v>
          </cell>
          <cell r="I112" t="str">
            <v>SP</v>
          </cell>
          <cell r="J112">
            <v>7077</v>
          </cell>
          <cell r="K112" t="str">
            <v>SAO CAETANO DO SUL</v>
          </cell>
          <cell r="L112" t="str">
            <v>11</v>
          </cell>
          <cell r="M112" t="str">
            <v>39784734</v>
          </cell>
          <cell r="R112" t="str">
            <v>RAIZES.ARNALDO@GLOBO.COM</v>
          </cell>
          <cell r="S112">
            <v>65</v>
          </cell>
        </row>
        <row r="113">
          <cell r="A113" t="str">
            <v>49782998000112</v>
          </cell>
          <cell r="B113" t="str">
            <v>B</v>
          </cell>
          <cell r="C113" t="str">
            <v>RUA</v>
          </cell>
          <cell r="D113" t="str">
            <v>CAIRIRI</v>
          </cell>
          <cell r="E113" t="str">
            <v>270</v>
          </cell>
          <cell r="F113" t="str">
            <v>A 278</v>
          </cell>
          <cell r="G113" t="str">
            <v>VILA GRACIOSA</v>
          </cell>
          <cell r="H113">
            <v>3160010</v>
          </cell>
          <cell r="I113" t="str">
            <v>SP</v>
          </cell>
          <cell r="J113">
            <v>7107</v>
          </cell>
          <cell r="K113" t="str">
            <v>SAO PAULO</v>
          </cell>
          <cell r="S113">
            <v>49</v>
          </cell>
        </row>
        <row r="114">
          <cell r="A114" t="str">
            <v>50018340000118</v>
          </cell>
          <cell r="B114" t="str">
            <v>B</v>
          </cell>
          <cell r="C114" t="str">
            <v>AVENIDA</v>
          </cell>
          <cell r="D114" t="str">
            <v>ASSIS CHATEAUBRIAND</v>
          </cell>
          <cell r="E114" t="str">
            <v>833</v>
          </cell>
          <cell r="G114" t="str">
            <v>INDEPENDENCIA</v>
          </cell>
          <cell r="H114">
            <v>12091800</v>
          </cell>
          <cell r="I114" t="str">
            <v>SP</v>
          </cell>
          <cell r="J114">
            <v>7183</v>
          </cell>
          <cell r="K114" t="str">
            <v>TAUBATE</v>
          </cell>
          <cell r="S114">
            <v>49</v>
          </cell>
        </row>
        <row r="115">
          <cell r="A115" t="str">
            <v>50766963000179</v>
          </cell>
          <cell r="B115" t="str">
            <v>B</v>
          </cell>
          <cell r="C115" t="str">
            <v>RUA</v>
          </cell>
          <cell r="D115" t="str">
            <v>TIBIRICA</v>
          </cell>
          <cell r="E115" t="str">
            <v>269</v>
          </cell>
          <cell r="F115" t="str">
            <v>TERREO</v>
          </cell>
          <cell r="G115" t="str">
            <v>SERRARIA</v>
          </cell>
          <cell r="H115">
            <v>9981370</v>
          </cell>
          <cell r="I115" t="str">
            <v>SP</v>
          </cell>
          <cell r="J115">
            <v>6377</v>
          </cell>
          <cell r="K115" t="str">
            <v>DIADEMA</v>
          </cell>
          <cell r="L115" t="str">
            <v>11</v>
          </cell>
          <cell r="M115" t="str">
            <v>40513584</v>
          </cell>
          <cell r="R115" t="str">
            <v>LUMIBRISE@LUMIBRISE.COM.BR</v>
          </cell>
          <cell r="S115">
            <v>49</v>
          </cell>
        </row>
        <row r="116">
          <cell r="A116" t="str">
            <v>52201415000127</v>
          </cell>
          <cell r="B116" t="str">
            <v>B</v>
          </cell>
          <cell r="C116" t="str">
            <v>RUA</v>
          </cell>
          <cell r="D116" t="str">
            <v>JULIO DANTAS</v>
          </cell>
          <cell r="E116" t="str">
            <v>370</v>
          </cell>
          <cell r="G116" t="str">
            <v>JARDIM MARIA TERESA</v>
          </cell>
          <cell r="H116">
            <v>9931080</v>
          </cell>
          <cell r="I116" t="str">
            <v>SP</v>
          </cell>
          <cell r="J116">
            <v>6377</v>
          </cell>
          <cell r="K116" t="str">
            <v>DIADEMA</v>
          </cell>
          <cell r="L116" t="str">
            <v>0011</v>
          </cell>
          <cell r="M116" t="str">
            <v>50614555</v>
          </cell>
          <cell r="S116">
            <v>49</v>
          </cell>
        </row>
        <row r="117">
          <cell r="A117" t="str">
            <v>52044096000193</v>
          </cell>
          <cell r="B117" t="str">
            <v>A</v>
          </cell>
          <cell r="C117" t="str">
            <v>RUA</v>
          </cell>
          <cell r="D117" t="str">
            <v>DA CONSOLACAO</v>
          </cell>
          <cell r="E117" t="str">
            <v>331</v>
          </cell>
          <cell r="F117" t="str">
            <v>ANDAR: 5; CONJ: 503;</v>
          </cell>
          <cell r="G117" t="str">
            <v>CONSOLACAO</v>
          </cell>
          <cell r="H117">
            <v>1301000</v>
          </cell>
          <cell r="I117" t="str">
            <v>SP</v>
          </cell>
          <cell r="J117">
            <v>7107</v>
          </cell>
          <cell r="K117" t="str">
            <v>SAO PAULO</v>
          </cell>
          <cell r="L117" t="str">
            <v>11</v>
          </cell>
          <cell r="M117" t="str">
            <v>32586733</v>
          </cell>
          <cell r="N117" t="str">
            <v>11</v>
          </cell>
          <cell r="O117" t="str">
            <v>31061244</v>
          </cell>
          <cell r="P117" t="str">
            <v>11</v>
          </cell>
          <cell r="Q117" t="str">
            <v>31061244</v>
          </cell>
          <cell r="S117">
            <v>49</v>
          </cell>
        </row>
        <row r="118">
          <cell r="A118" t="str">
            <v>52128295000180</v>
          </cell>
          <cell r="B118" t="str">
            <v>A</v>
          </cell>
          <cell r="C118" t="str">
            <v>AVENIDA</v>
          </cell>
          <cell r="D118" t="str">
            <v>FERNANDO BONVINO</v>
          </cell>
          <cell r="E118" t="str">
            <v>1640</v>
          </cell>
          <cell r="G118" t="str">
            <v>DISTRITO INDUSTRIAL</v>
          </cell>
          <cell r="H118">
            <v>15035460</v>
          </cell>
          <cell r="I118" t="str">
            <v>SP</v>
          </cell>
          <cell r="J118">
            <v>7097</v>
          </cell>
          <cell r="K118" t="str">
            <v>SAO JOSE DO RIO PRETO</v>
          </cell>
          <cell r="L118" t="str">
            <v>17</v>
          </cell>
          <cell r="M118" t="str">
            <v>32118588</v>
          </cell>
          <cell r="R118" t="str">
            <v>ROSANA@METALTECDOBRASIL.COM.BR</v>
          </cell>
          <cell r="S118">
            <v>49</v>
          </cell>
        </row>
        <row r="119">
          <cell r="A119" t="str">
            <v>52571932000198</v>
          </cell>
          <cell r="B119" t="str">
            <v>A</v>
          </cell>
          <cell r="C119" t="str">
            <v>AVENIDA</v>
          </cell>
          <cell r="D119" t="str">
            <v>LOURENCO DE SOUZA FRANCO</v>
          </cell>
          <cell r="E119" t="str">
            <v>785</v>
          </cell>
          <cell r="G119" t="str">
            <v>JUNDIAPEBA</v>
          </cell>
          <cell r="H119">
            <v>8750560</v>
          </cell>
          <cell r="I119" t="str">
            <v>SP</v>
          </cell>
          <cell r="J119">
            <v>6713</v>
          </cell>
          <cell r="K119" t="str">
            <v>MOGI DAS CRUZES</v>
          </cell>
          <cell r="L119" t="str">
            <v>11</v>
          </cell>
          <cell r="M119" t="str">
            <v>47993089</v>
          </cell>
          <cell r="S119">
            <v>49</v>
          </cell>
        </row>
        <row r="120">
          <cell r="A120" t="str">
            <v>53233896000115</v>
          </cell>
          <cell r="B120" t="str">
            <v>A</v>
          </cell>
          <cell r="C120" t="str">
            <v>RUA</v>
          </cell>
          <cell r="D120" t="str">
            <v>ESTEFANO</v>
          </cell>
          <cell r="E120" t="str">
            <v>131</v>
          </cell>
          <cell r="G120" t="str">
            <v>CAMBUCI</v>
          </cell>
          <cell r="H120">
            <v>5121030</v>
          </cell>
          <cell r="I120" t="str">
            <v>SP</v>
          </cell>
          <cell r="J120">
            <v>7107</v>
          </cell>
          <cell r="K120" t="str">
            <v>SAO PAULO</v>
          </cell>
          <cell r="L120" t="str">
            <v>011</v>
          </cell>
          <cell r="M120" t="str">
            <v>33417903</v>
          </cell>
          <cell r="P120" t="str">
            <v>011</v>
          </cell>
          <cell r="Q120" t="str">
            <v>2747552</v>
          </cell>
          <cell r="S120">
            <v>49</v>
          </cell>
        </row>
        <row r="121">
          <cell r="A121" t="str">
            <v>53370078000164</v>
          </cell>
          <cell r="B121" t="str">
            <v>B</v>
          </cell>
          <cell r="C121" t="str">
            <v>AVENIDA</v>
          </cell>
          <cell r="D121" t="str">
            <v>ARQUITETO CLAYTON ALVES CORREA</v>
          </cell>
          <cell r="E121" t="str">
            <v>635</v>
          </cell>
          <cell r="G121" t="str">
            <v>VALE VERDE</v>
          </cell>
          <cell r="H121">
            <v>13279071</v>
          </cell>
          <cell r="I121" t="str">
            <v>SP</v>
          </cell>
          <cell r="J121">
            <v>7225</v>
          </cell>
          <cell r="K121" t="str">
            <v>VALINHOS</v>
          </cell>
          <cell r="L121" t="str">
            <v>19</v>
          </cell>
          <cell r="M121" t="str">
            <v>38817777</v>
          </cell>
          <cell r="P121" t="str">
            <v>19</v>
          </cell>
          <cell r="Q121" t="str">
            <v>38817776</v>
          </cell>
          <cell r="R121" t="str">
            <v>marlene@kalena.ind.br</v>
          </cell>
          <cell r="S121">
            <v>65</v>
          </cell>
        </row>
        <row r="122">
          <cell r="A122" t="str">
            <v>54103981000121</v>
          </cell>
          <cell r="B122" t="str">
            <v>B</v>
          </cell>
          <cell r="C122" t="str">
            <v>RUA</v>
          </cell>
          <cell r="D122" t="str">
            <v>AUGUSTO DE ALMEIDA BATISTA</v>
          </cell>
          <cell r="E122" t="str">
            <v>1410</v>
          </cell>
          <cell r="F122" t="str">
            <v>1420</v>
          </cell>
          <cell r="G122" t="str">
            <v>CHACARAS CAXINGUI</v>
          </cell>
          <cell r="H122">
            <v>6826280</v>
          </cell>
          <cell r="I122" t="str">
            <v>SP</v>
          </cell>
          <cell r="J122">
            <v>6401</v>
          </cell>
          <cell r="K122" t="str">
            <v>EMBU DAS ARTES</v>
          </cell>
          <cell r="S122">
            <v>65</v>
          </cell>
        </row>
        <row r="123">
          <cell r="A123" t="str">
            <v>54108006000106</v>
          </cell>
          <cell r="B123" t="str">
            <v>B</v>
          </cell>
          <cell r="C123" t="str">
            <v>RUA</v>
          </cell>
          <cell r="D123" t="str">
            <v>SIQUEIRA CARDOSO</v>
          </cell>
          <cell r="E123" t="str">
            <v>224</v>
          </cell>
          <cell r="G123" t="str">
            <v>BELENZINHO</v>
          </cell>
          <cell r="H123">
            <v>3163020</v>
          </cell>
          <cell r="I123" t="str">
            <v>SP</v>
          </cell>
          <cell r="J123">
            <v>7107</v>
          </cell>
          <cell r="K123" t="str">
            <v>SAO PAULO</v>
          </cell>
          <cell r="L123" t="str">
            <v>011</v>
          </cell>
          <cell r="M123" t="str">
            <v>69102000</v>
          </cell>
          <cell r="P123" t="str">
            <v>011</v>
          </cell>
          <cell r="Q123" t="str">
            <v>69102000</v>
          </cell>
          <cell r="S123">
            <v>65</v>
          </cell>
        </row>
        <row r="124">
          <cell r="A124" t="str">
            <v>54421953000152</v>
          </cell>
          <cell r="B124" t="str">
            <v>B</v>
          </cell>
          <cell r="C124" t="str">
            <v>RUA</v>
          </cell>
          <cell r="D124" t="str">
            <v>BARONESA DE BELA VISTA</v>
          </cell>
          <cell r="E124" t="str">
            <v>55</v>
          </cell>
          <cell r="G124" t="str">
            <v>JD.AEROPORTO</v>
          </cell>
          <cell r="H124">
            <v>4612000</v>
          </cell>
          <cell r="I124" t="str">
            <v>SP</v>
          </cell>
          <cell r="J124">
            <v>7107</v>
          </cell>
          <cell r="K124" t="str">
            <v>SAO PAULO</v>
          </cell>
          <cell r="S124">
            <v>49</v>
          </cell>
        </row>
        <row r="125">
          <cell r="A125" t="str">
            <v>54268123000137</v>
          </cell>
          <cell r="B125" t="str">
            <v>B</v>
          </cell>
          <cell r="C125" t="str">
            <v>RUA</v>
          </cell>
          <cell r="D125" t="str">
            <v>PORTO ALEGRE</v>
          </cell>
          <cell r="E125" t="str">
            <v>60</v>
          </cell>
          <cell r="G125" t="str">
            <v>VILA CELINA</v>
          </cell>
          <cell r="H125">
            <v>13566470</v>
          </cell>
          <cell r="I125" t="str">
            <v>SP</v>
          </cell>
          <cell r="J125">
            <v>7079</v>
          </cell>
          <cell r="K125" t="str">
            <v>SAO CARLOS</v>
          </cell>
          <cell r="L125" t="str">
            <v>016</v>
          </cell>
          <cell r="M125" t="str">
            <v>2741553</v>
          </cell>
          <cell r="S125">
            <v>49</v>
          </cell>
        </row>
        <row r="126">
          <cell r="A126" t="str">
            <v>54437173000109</v>
          </cell>
          <cell r="B126" t="str">
            <v>B</v>
          </cell>
          <cell r="C126" t="str">
            <v>RODOVIA</v>
          </cell>
          <cell r="D126" t="str">
            <v>MARECHAL RONDON</v>
          </cell>
          <cell r="E126" t="str">
            <v>SN</v>
          </cell>
          <cell r="F126" t="str">
            <v>KM 333</v>
          </cell>
          <cell r="G126" t="str">
            <v>CHACARAS CITY</v>
          </cell>
          <cell r="H126">
            <v>17120001</v>
          </cell>
          <cell r="I126" t="str">
            <v>SP</v>
          </cell>
          <cell r="J126">
            <v>6113</v>
          </cell>
          <cell r="K126" t="str">
            <v>AGUDOS</v>
          </cell>
          <cell r="L126" t="str">
            <v>14</v>
          </cell>
          <cell r="M126" t="str">
            <v>33124406</v>
          </cell>
          <cell r="P126" t="str">
            <v>14</v>
          </cell>
          <cell r="Q126" t="str">
            <v>33124408</v>
          </cell>
          <cell r="R126" t="str">
            <v>expediente@novomundonet.com.br</v>
          </cell>
          <cell r="S126">
            <v>65</v>
          </cell>
        </row>
        <row r="127">
          <cell r="A127" t="str">
            <v>54185624000150</v>
          </cell>
          <cell r="B127" t="str">
            <v>B</v>
          </cell>
          <cell r="C127" t="str">
            <v>AVENIDA</v>
          </cell>
          <cell r="D127" t="str">
            <v>GRANDES LAGOS</v>
          </cell>
          <cell r="E127" t="str">
            <v>189</v>
          </cell>
          <cell r="G127" t="str">
            <v>DIST INDUSTRIAL II</v>
          </cell>
          <cell r="H127">
            <v>15775000</v>
          </cell>
          <cell r="I127" t="str">
            <v>SP</v>
          </cell>
          <cell r="J127">
            <v>7033</v>
          </cell>
          <cell r="K127" t="str">
            <v>SANTA FE DO SUL</v>
          </cell>
          <cell r="L127" t="str">
            <v>17</v>
          </cell>
          <cell r="M127" t="str">
            <v>36317013</v>
          </cell>
          <cell r="N127" t="str">
            <v>17</v>
          </cell>
          <cell r="O127" t="str">
            <v>36419900</v>
          </cell>
          <cell r="P127" t="str">
            <v>17</v>
          </cell>
          <cell r="Q127" t="str">
            <v>36419900</v>
          </cell>
          <cell r="S127">
            <v>49</v>
          </cell>
        </row>
        <row r="128">
          <cell r="A128" t="str">
            <v>54885546000104</v>
          </cell>
          <cell r="B128" t="str">
            <v>A</v>
          </cell>
          <cell r="C128" t="str">
            <v>RUA</v>
          </cell>
          <cell r="D128" t="str">
            <v>GUARA</v>
          </cell>
          <cell r="E128" t="str">
            <v>1816</v>
          </cell>
          <cell r="G128" t="str">
            <v>JARDIM SANTOS DUMONT</v>
          </cell>
          <cell r="H128">
            <v>14075510</v>
          </cell>
          <cell r="I128" t="str">
            <v>SP</v>
          </cell>
          <cell r="J128">
            <v>6969</v>
          </cell>
          <cell r="K128" t="str">
            <v>RIBEIRAO PRETO</v>
          </cell>
          <cell r="L128" t="str">
            <v>16</v>
          </cell>
          <cell r="M128" t="str">
            <v>21114000</v>
          </cell>
          <cell r="P128" t="str">
            <v>16</v>
          </cell>
          <cell r="Q128" t="str">
            <v>6200170</v>
          </cell>
          <cell r="R128" t="str">
            <v>cesar@cesarcontabilidade.com.br</v>
          </cell>
          <cell r="S128">
            <v>49</v>
          </cell>
        </row>
        <row r="129">
          <cell r="A129" t="str">
            <v>54750997000126</v>
          </cell>
          <cell r="B129" t="str">
            <v>B</v>
          </cell>
          <cell r="C129" t="str">
            <v>RUA</v>
          </cell>
          <cell r="D129" t="str">
            <v>PROF.FILADELFO AZEVEDO</v>
          </cell>
          <cell r="E129" t="str">
            <v>712</v>
          </cell>
          <cell r="F129" t="str">
            <v>TERREOSALA 01 E SALA 02</v>
          </cell>
          <cell r="G129" t="str">
            <v>VILA NOVA CONCEICAO</v>
          </cell>
          <cell r="H129">
            <v>4508011</v>
          </cell>
          <cell r="I129" t="str">
            <v>SP</v>
          </cell>
          <cell r="J129">
            <v>7107</v>
          </cell>
          <cell r="K129" t="str">
            <v>SAO PAULO</v>
          </cell>
          <cell r="L129" t="str">
            <v>11</v>
          </cell>
          <cell r="M129" t="str">
            <v>30532600</v>
          </cell>
          <cell r="N129" t="str">
            <v>11</v>
          </cell>
          <cell r="O129" t="str">
            <v>30532645</v>
          </cell>
          <cell r="P129" t="str">
            <v>11</v>
          </cell>
          <cell r="Q129" t="str">
            <v>38878016</v>
          </cell>
          <cell r="R129" t="str">
            <v>erica.minami@cma.com.br</v>
          </cell>
          <cell r="S129">
            <v>49</v>
          </cell>
        </row>
        <row r="130">
          <cell r="A130" t="str">
            <v>54801196000142</v>
          </cell>
          <cell r="B130" t="str">
            <v>B</v>
          </cell>
          <cell r="C130" t="str">
            <v>RUA</v>
          </cell>
          <cell r="D130" t="str">
            <v>MARIA JOSE RANGEL</v>
          </cell>
          <cell r="E130" t="str">
            <v>83</v>
          </cell>
          <cell r="G130" t="str">
            <v>VILA SAO PAULO</v>
          </cell>
          <cell r="H130">
            <v>4650180</v>
          </cell>
          <cell r="I130" t="str">
            <v>SP</v>
          </cell>
          <cell r="J130">
            <v>7107</v>
          </cell>
          <cell r="K130" t="str">
            <v>SAO PAULO</v>
          </cell>
          <cell r="S130">
            <v>49</v>
          </cell>
        </row>
        <row r="131">
          <cell r="A131" t="str">
            <v>55198741000110</v>
          </cell>
          <cell r="B131" t="str">
            <v>B</v>
          </cell>
          <cell r="C131" t="str">
            <v>RUA</v>
          </cell>
          <cell r="D131" t="str">
            <v>AEROPORTO</v>
          </cell>
          <cell r="E131" t="str">
            <v>192</v>
          </cell>
          <cell r="F131" t="str">
            <v>TERREO</v>
          </cell>
          <cell r="G131" t="str">
            <v>CHACARAS MARCO</v>
          </cell>
          <cell r="H131">
            <v>6419260</v>
          </cell>
          <cell r="I131" t="str">
            <v>SP</v>
          </cell>
          <cell r="J131">
            <v>6213</v>
          </cell>
          <cell r="K131" t="str">
            <v>BARUERI</v>
          </cell>
          <cell r="L131" t="str">
            <v>11</v>
          </cell>
          <cell r="M131" t="str">
            <v>21237100</v>
          </cell>
          <cell r="N131" t="str">
            <v>11</v>
          </cell>
          <cell r="O131" t="str">
            <v>41987185</v>
          </cell>
          <cell r="P131" t="str">
            <v>11</v>
          </cell>
          <cell r="Q131" t="str">
            <v>41981857</v>
          </cell>
          <cell r="S131">
            <v>49</v>
          </cell>
        </row>
        <row r="132">
          <cell r="A132" t="str">
            <v>55039168000100</v>
          </cell>
          <cell r="B132" t="str">
            <v>A</v>
          </cell>
          <cell r="C132" t="str">
            <v>RUA</v>
          </cell>
          <cell r="D132" t="str">
            <v>TIBERIO PEDRESCHI</v>
          </cell>
          <cell r="E132" t="str">
            <v>12</v>
          </cell>
          <cell r="G132" t="str">
            <v>JD PLANALTO</v>
          </cell>
          <cell r="H132">
            <v>9890450</v>
          </cell>
          <cell r="I132" t="str">
            <v>SP</v>
          </cell>
          <cell r="J132">
            <v>7075</v>
          </cell>
          <cell r="K132" t="str">
            <v>SAO BERNARDO DO CAMPO</v>
          </cell>
          <cell r="S132">
            <v>49</v>
          </cell>
        </row>
        <row r="133">
          <cell r="A133" t="str">
            <v>55016133000148</v>
          </cell>
          <cell r="B133" t="str">
            <v>B</v>
          </cell>
          <cell r="C133" t="str">
            <v>RUA</v>
          </cell>
          <cell r="D133" t="str">
            <v>GUIRA</v>
          </cell>
          <cell r="E133" t="str">
            <v>300</v>
          </cell>
          <cell r="G133" t="str">
            <v>CIDADE A E CARVALHO</v>
          </cell>
          <cell r="H133">
            <v>8223100</v>
          </cell>
          <cell r="I133" t="str">
            <v>SP</v>
          </cell>
          <cell r="J133">
            <v>7107</v>
          </cell>
          <cell r="K133" t="str">
            <v>SAO PAULO</v>
          </cell>
          <cell r="S133">
            <v>49</v>
          </cell>
        </row>
        <row r="134">
          <cell r="A134" t="str">
            <v>55482038000130</v>
          </cell>
          <cell r="B134" t="str">
            <v>B</v>
          </cell>
          <cell r="C134" t="str">
            <v>RUA</v>
          </cell>
          <cell r="D134" t="str">
            <v>BARBARA HELIODORA</v>
          </cell>
          <cell r="E134" t="str">
            <v>285</v>
          </cell>
          <cell r="G134" t="str">
            <v>VILA ROMANA</v>
          </cell>
          <cell r="H134">
            <v>5044040</v>
          </cell>
          <cell r="I134" t="str">
            <v>SP</v>
          </cell>
          <cell r="J134">
            <v>7107</v>
          </cell>
          <cell r="K134" t="str">
            <v>SAO PAULO</v>
          </cell>
          <cell r="L134" t="str">
            <v>011</v>
          </cell>
          <cell r="M134" t="str">
            <v>36736322</v>
          </cell>
          <cell r="P134" t="str">
            <v>011</v>
          </cell>
          <cell r="Q134" t="str">
            <v>38714936</v>
          </cell>
          <cell r="R134" t="str">
            <v>lapacontabil@lapacontabil.com</v>
          </cell>
          <cell r="S134">
            <v>49</v>
          </cell>
        </row>
        <row r="135">
          <cell r="A135" t="str">
            <v>56002785000196</v>
          </cell>
          <cell r="B135" t="str">
            <v>B</v>
          </cell>
          <cell r="C135" t="str">
            <v>RUA</v>
          </cell>
          <cell r="D135" t="str">
            <v>ANGELO GIANNINI</v>
          </cell>
          <cell r="E135" t="str">
            <v>09</v>
          </cell>
          <cell r="G135" t="str">
            <v>VILA CALIFORNIA</v>
          </cell>
          <cell r="H135">
            <v>4775130</v>
          </cell>
          <cell r="I135" t="str">
            <v>SP</v>
          </cell>
          <cell r="J135">
            <v>7107</v>
          </cell>
          <cell r="K135" t="str">
            <v>SAO PAULO</v>
          </cell>
          <cell r="L135" t="str">
            <v>11</v>
          </cell>
          <cell r="M135" t="str">
            <v>56817088</v>
          </cell>
          <cell r="N135" t="str">
            <v>11</v>
          </cell>
          <cell r="O135" t="str">
            <v>56817088</v>
          </cell>
          <cell r="R135" t="str">
            <v>gestaorh@orvalhodosol.com.br</v>
          </cell>
          <cell r="S135">
            <v>49</v>
          </cell>
        </row>
        <row r="136">
          <cell r="A136" t="str">
            <v>55777015000152</v>
          </cell>
          <cell r="B136" t="str">
            <v>B</v>
          </cell>
          <cell r="C136" t="str">
            <v>TRAVESSA</v>
          </cell>
          <cell r="D136" t="str">
            <v>ANTONIO SILVA CASTRO</v>
          </cell>
          <cell r="E136" t="str">
            <v>61</v>
          </cell>
          <cell r="G136" t="str">
            <v>PARADA DE TAIPAS</v>
          </cell>
          <cell r="H136">
            <v>2997030</v>
          </cell>
          <cell r="I136" t="str">
            <v>SP</v>
          </cell>
          <cell r="J136">
            <v>7107</v>
          </cell>
          <cell r="K136" t="str">
            <v>SAO PAULO</v>
          </cell>
          <cell r="L136" t="str">
            <v>11</v>
          </cell>
          <cell r="M136" t="str">
            <v>39413132</v>
          </cell>
          <cell r="N136" t="str">
            <v>11</v>
          </cell>
          <cell r="O136" t="str">
            <v>39417641</v>
          </cell>
          <cell r="R136" t="str">
            <v>CRISTINA.ADM@SOCALOR.COM.BR</v>
          </cell>
          <cell r="S136">
            <v>49</v>
          </cell>
        </row>
        <row r="137">
          <cell r="A137" t="str">
            <v>56199524000108</v>
          </cell>
          <cell r="B137" t="str">
            <v>B</v>
          </cell>
          <cell r="C137" t="str">
            <v>AVENIDA</v>
          </cell>
          <cell r="D137" t="str">
            <v>DOM PEDRO I</v>
          </cell>
          <cell r="E137" t="str">
            <v>969</v>
          </cell>
          <cell r="F137" t="str">
            <v>E 983               GALPAO1</v>
          </cell>
          <cell r="G137" t="str">
            <v>CONCEICAO</v>
          </cell>
          <cell r="H137">
            <v>9991000</v>
          </cell>
          <cell r="I137" t="str">
            <v>SP</v>
          </cell>
          <cell r="J137">
            <v>6377</v>
          </cell>
          <cell r="K137" t="str">
            <v>DIADEMA</v>
          </cell>
          <cell r="L137" t="str">
            <v>11</v>
          </cell>
          <cell r="M137" t="str">
            <v>32314000</v>
          </cell>
          <cell r="R137" t="str">
            <v>ADM@BIOMIST.COM.BR</v>
          </cell>
          <cell r="S137">
            <v>65</v>
          </cell>
        </row>
        <row r="138">
          <cell r="A138" t="str">
            <v>56294952000110</v>
          </cell>
          <cell r="B138" t="str">
            <v>B</v>
          </cell>
          <cell r="C138" t="str">
            <v>RUA</v>
          </cell>
          <cell r="D138" t="str">
            <v>AMBROSIA DO MEXICO</v>
          </cell>
          <cell r="E138" t="str">
            <v>392</v>
          </cell>
          <cell r="F138" t="str">
            <v>398</v>
          </cell>
          <cell r="G138" t="str">
            <v>PIRITUBA</v>
          </cell>
          <cell r="H138">
            <v>2945040</v>
          </cell>
          <cell r="I138" t="str">
            <v>SP</v>
          </cell>
          <cell r="J138">
            <v>7107</v>
          </cell>
          <cell r="K138" t="str">
            <v>SAO PAULO</v>
          </cell>
          <cell r="L138" t="str">
            <v>11</v>
          </cell>
          <cell r="M138" t="str">
            <v>39726854</v>
          </cell>
          <cell r="N138" t="str">
            <v>11</v>
          </cell>
          <cell r="O138" t="str">
            <v>39749119</v>
          </cell>
          <cell r="P138" t="str">
            <v>11</v>
          </cell>
          <cell r="Q138" t="str">
            <v>39724847</v>
          </cell>
          <cell r="R138" t="str">
            <v>factory@terra.com.br</v>
          </cell>
          <cell r="S138">
            <v>49</v>
          </cell>
        </row>
        <row r="139">
          <cell r="A139" t="str">
            <v>57139131000171</v>
          </cell>
          <cell r="B139" t="str">
            <v>B</v>
          </cell>
          <cell r="C139" t="str">
            <v>RODOVIA</v>
          </cell>
          <cell r="D139" t="str">
            <v>RAPOSO TAVARES</v>
          </cell>
          <cell r="E139" t="str">
            <v>1638</v>
          </cell>
          <cell r="G139" t="str">
            <v>VILA NOVA SAO ROQUE</v>
          </cell>
          <cell r="H139">
            <v>18131220</v>
          </cell>
          <cell r="I139" t="str">
            <v>SP</v>
          </cell>
          <cell r="J139">
            <v>7113</v>
          </cell>
          <cell r="K139" t="str">
            <v>SAO ROQUE</v>
          </cell>
          <cell r="L139" t="str">
            <v>11</v>
          </cell>
          <cell r="M139" t="str">
            <v>47122403</v>
          </cell>
          <cell r="N139" t="str">
            <v>11</v>
          </cell>
          <cell r="O139" t="str">
            <v>47126464</v>
          </cell>
          <cell r="P139" t="str">
            <v>11</v>
          </cell>
          <cell r="Q139" t="str">
            <v>47123225</v>
          </cell>
          <cell r="R139" t="str">
            <v>ORGANLEX@UOL.COM.BR</v>
          </cell>
          <cell r="S139">
            <v>50</v>
          </cell>
        </row>
        <row r="140">
          <cell r="A140" t="str">
            <v>57680605000198</v>
          </cell>
          <cell r="B140" t="str">
            <v>B</v>
          </cell>
          <cell r="C140" t="str">
            <v>RUA</v>
          </cell>
          <cell r="D140" t="str">
            <v>ATUAI</v>
          </cell>
          <cell r="E140" t="str">
            <v>945</v>
          </cell>
          <cell r="G140" t="str">
            <v>VILA MATILDE</v>
          </cell>
          <cell r="H140">
            <v>3666000</v>
          </cell>
          <cell r="I140" t="str">
            <v>SP</v>
          </cell>
          <cell r="J140">
            <v>7107</v>
          </cell>
          <cell r="K140" t="str">
            <v>SAO PAULO</v>
          </cell>
          <cell r="L140" t="str">
            <v>11</v>
          </cell>
          <cell r="M140" t="str">
            <v>29586080</v>
          </cell>
          <cell r="N140" t="str">
            <v>11</v>
          </cell>
          <cell r="O140" t="str">
            <v>26812000</v>
          </cell>
          <cell r="P140" t="str">
            <v>11</v>
          </cell>
          <cell r="Q140" t="str">
            <v>29586080</v>
          </cell>
          <cell r="R140" t="str">
            <v>JON@JON.COM.BR</v>
          </cell>
          <cell r="S140">
            <v>49</v>
          </cell>
        </row>
        <row r="141">
          <cell r="A141" t="str">
            <v>57990681000108</v>
          </cell>
          <cell r="B141" t="str">
            <v>B</v>
          </cell>
          <cell r="C141" t="str">
            <v>RUA</v>
          </cell>
          <cell r="D141" t="str">
            <v>ESPIRITO SANTO</v>
          </cell>
          <cell r="E141" t="str">
            <v>03</v>
          </cell>
          <cell r="G141" t="str">
            <v>FAZENDINHA</v>
          </cell>
          <cell r="H141">
            <v>6530015</v>
          </cell>
          <cell r="I141" t="str">
            <v>SP</v>
          </cell>
          <cell r="J141">
            <v>7047</v>
          </cell>
          <cell r="K141" t="str">
            <v>SANTANA DE PARNAIBA</v>
          </cell>
          <cell r="S141">
            <v>65</v>
          </cell>
        </row>
        <row r="142">
          <cell r="A142" t="str">
            <v>58543315000165</v>
          </cell>
          <cell r="B142" t="str">
            <v>B</v>
          </cell>
          <cell r="C142" t="str">
            <v>AVENIDA</v>
          </cell>
          <cell r="D142" t="str">
            <v>EMILIO CHECHINATO</v>
          </cell>
          <cell r="E142" t="str">
            <v>4035</v>
          </cell>
          <cell r="G142" t="str">
            <v>JARDIM SANTA BARBARA</v>
          </cell>
          <cell r="H142">
            <v>13295000</v>
          </cell>
          <cell r="I142" t="str">
            <v>SP</v>
          </cell>
          <cell r="J142">
            <v>6581</v>
          </cell>
          <cell r="K142" t="str">
            <v>ITUPEVA</v>
          </cell>
          <cell r="L142" t="str">
            <v>11</v>
          </cell>
          <cell r="M142" t="str">
            <v>45911291</v>
          </cell>
          <cell r="R142" t="str">
            <v>contabilitupeva@terra.com.br</v>
          </cell>
          <cell r="S142">
            <v>49</v>
          </cell>
        </row>
        <row r="143">
          <cell r="A143" t="str">
            <v>58364076000186</v>
          </cell>
          <cell r="B143" t="str">
            <v>A</v>
          </cell>
          <cell r="C143" t="str">
            <v>AVENIDA</v>
          </cell>
          <cell r="D143" t="str">
            <v>CASA VERDE</v>
          </cell>
          <cell r="E143" t="str">
            <v>203</v>
          </cell>
          <cell r="G143" t="str">
            <v>CASA VERDE</v>
          </cell>
          <cell r="H143">
            <v>2519000</v>
          </cell>
          <cell r="I143" t="str">
            <v>SP</v>
          </cell>
          <cell r="J143">
            <v>7107</v>
          </cell>
          <cell r="K143" t="str">
            <v>SAO PAULO</v>
          </cell>
          <cell r="S143">
            <v>49</v>
          </cell>
        </row>
        <row r="144">
          <cell r="A144" t="str">
            <v>58330457000144</v>
          </cell>
          <cell r="B144" t="str">
            <v>A</v>
          </cell>
          <cell r="C144" t="str">
            <v>RUA</v>
          </cell>
          <cell r="D144" t="str">
            <v>GEMEOS</v>
          </cell>
          <cell r="E144" t="str">
            <v>22</v>
          </cell>
          <cell r="G144" t="str">
            <v>ALPHAVILLE</v>
          </cell>
          <cell r="H144">
            <v>6473020</v>
          </cell>
          <cell r="I144" t="str">
            <v>SP</v>
          </cell>
          <cell r="J144">
            <v>6213</v>
          </cell>
          <cell r="K144" t="str">
            <v>BARUERI</v>
          </cell>
          <cell r="S144">
            <v>49</v>
          </cell>
        </row>
        <row r="145">
          <cell r="A145" t="str">
            <v>58528639000124</v>
          </cell>
          <cell r="B145" t="str">
            <v>B</v>
          </cell>
          <cell r="C145" t="str">
            <v>RUA</v>
          </cell>
          <cell r="D145" t="str">
            <v>LOURENCO INOCENTINI</v>
          </cell>
          <cell r="E145" t="str">
            <v>751</v>
          </cell>
          <cell r="F145" t="str">
            <v>CONJ.C</v>
          </cell>
          <cell r="G145" t="str">
            <v>VILA NERY</v>
          </cell>
          <cell r="H145">
            <v>13573284</v>
          </cell>
          <cell r="I145" t="str">
            <v>SP</v>
          </cell>
          <cell r="J145">
            <v>7079</v>
          </cell>
          <cell r="K145" t="str">
            <v>SAO CARLOS</v>
          </cell>
          <cell r="S145">
            <v>49</v>
          </cell>
        </row>
        <row r="146">
          <cell r="A146" t="str">
            <v>58279506000161</v>
          </cell>
          <cell r="B146" t="str">
            <v>A</v>
          </cell>
          <cell r="C146" t="str">
            <v>RUA</v>
          </cell>
          <cell r="D146" t="str">
            <v>JULIO CESAR PORTO</v>
          </cell>
          <cell r="E146" t="str">
            <v>62</v>
          </cell>
          <cell r="G146" t="str">
            <v>JD VILA FORMOSA</v>
          </cell>
          <cell r="H146">
            <v>3471110</v>
          </cell>
          <cell r="I146" t="str">
            <v>SP</v>
          </cell>
          <cell r="J146">
            <v>7107</v>
          </cell>
          <cell r="K146" t="str">
            <v>SAO PAULO</v>
          </cell>
          <cell r="S146">
            <v>49</v>
          </cell>
        </row>
        <row r="147">
          <cell r="A147" t="str">
            <v>58949579000113</v>
          </cell>
          <cell r="B147" t="str">
            <v>A</v>
          </cell>
          <cell r="C147" t="str">
            <v>RUA</v>
          </cell>
          <cell r="D147" t="str">
            <v>BENEDICTA RODRIGUES DOMINGOS</v>
          </cell>
          <cell r="E147" t="str">
            <v>358</v>
          </cell>
          <cell r="G147" t="str">
            <v>PARQUE IND. LAGOINHA</v>
          </cell>
          <cell r="H147">
            <v>14095050</v>
          </cell>
          <cell r="I147" t="str">
            <v>SP</v>
          </cell>
          <cell r="J147">
            <v>6969</v>
          </cell>
          <cell r="K147" t="str">
            <v>RIBEIRAO PRETO</v>
          </cell>
          <cell r="L147" t="str">
            <v>016</v>
          </cell>
          <cell r="M147" t="str">
            <v>6109311</v>
          </cell>
          <cell r="S147">
            <v>49</v>
          </cell>
        </row>
        <row r="148">
          <cell r="A148" t="str">
            <v>59341289000155</v>
          </cell>
          <cell r="B148" t="str">
            <v>B</v>
          </cell>
          <cell r="C148" t="str">
            <v>RUA</v>
          </cell>
          <cell r="D148" t="str">
            <v>VITORIA DA CONQUISTA</v>
          </cell>
          <cell r="E148" t="str">
            <v>S/N</v>
          </cell>
          <cell r="F148" t="str">
            <v>QUADRAMI                  LOTE  15</v>
          </cell>
          <cell r="G148" t="str">
            <v>PRAIA DE IPITANGA</v>
          </cell>
          <cell r="H148">
            <v>42700130</v>
          </cell>
          <cell r="I148" t="str">
            <v>BA</v>
          </cell>
          <cell r="J148">
            <v>3685</v>
          </cell>
          <cell r="K148" t="str">
            <v>LAURO DE FREITAS</v>
          </cell>
          <cell r="L148" t="str">
            <v>71</v>
          </cell>
          <cell r="M148" t="str">
            <v>32871106</v>
          </cell>
          <cell r="S148">
            <v>49</v>
          </cell>
        </row>
        <row r="149">
          <cell r="A149" t="str">
            <v>59181602000135</v>
          </cell>
          <cell r="B149" t="str">
            <v>A</v>
          </cell>
          <cell r="C149" t="str">
            <v>AVENIDA</v>
          </cell>
          <cell r="D149" t="str">
            <v>ANGELICA</v>
          </cell>
          <cell r="E149" t="str">
            <v>1814</v>
          </cell>
          <cell r="F149" t="str">
            <v>5 ANDAR CONJ 506</v>
          </cell>
          <cell r="G149" t="str">
            <v>STA CECILIA</v>
          </cell>
          <cell r="H149">
            <v>1228200</v>
          </cell>
          <cell r="I149" t="str">
            <v>SP</v>
          </cell>
          <cell r="J149">
            <v>7107</v>
          </cell>
          <cell r="K149" t="str">
            <v>SAO PAULO</v>
          </cell>
          <cell r="S149">
            <v>49</v>
          </cell>
        </row>
        <row r="150">
          <cell r="A150" t="str">
            <v>59435891000151</v>
          </cell>
          <cell r="B150" t="str">
            <v>A</v>
          </cell>
          <cell r="C150" t="str">
            <v>RUA</v>
          </cell>
          <cell r="D150" t="str">
            <v>BAHIA</v>
          </cell>
          <cell r="E150" t="str">
            <v>429</v>
          </cell>
          <cell r="G150" t="str">
            <v>JD SAO GENARO</v>
          </cell>
          <cell r="H150">
            <v>16202045</v>
          </cell>
          <cell r="I150" t="str">
            <v>SP</v>
          </cell>
          <cell r="J150">
            <v>6229</v>
          </cell>
          <cell r="K150" t="str">
            <v>BIRIGUI</v>
          </cell>
          <cell r="S150">
            <v>49</v>
          </cell>
        </row>
        <row r="151">
          <cell r="A151" t="str">
            <v>59884205000120</v>
          </cell>
          <cell r="B151" t="str">
            <v>A</v>
          </cell>
          <cell r="C151" t="str">
            <v>ESTRADA</v>
          </cell>
          <cell r="D151" t="str">
            <v>DA BARREIRA GRANDE</v>
          </cell>
          <cell r="E151" t="str">
            <v>1399</v>
          </cell>
          <cell r="G151" t="str">
            <v>VL RICA</v>
          </cell>
          <cell r="H151">
            <v>3916000</v>
          </cell>
          <cell r="I151" t="str">
            <v>SP</v>
          </cell>
          <cell r="J151">
            <v>7107</v>
          </cell>
          <cell r="K151" t="str">
            <v>SAO PAULO</v>
          </cell>
          <cell r="S151">
            <v>49</v>
          </cell>
        </row>
        <row r="152">
          <cell r="A152" t="str">
            <v>60420684000102</v>
          </cell>
          <cell r="B152" t="str">
            <v>A</v>
          </cell>
          <cell r="C152" t="str">
            <v>RUA</v>
          </cell>
          <cell r="D152" t="str">
            <v>SANTO DE FAVERI</v>
          </cell>
          <cell r="E152" t="str">
            <v>260</v>
          </cell>
          <cell r="H152">
            <v>13160000</v>
          </cell>
          <cell r="I152" t="str">
            <v>SP</v>
          </cell>
          <cell r="J152">
            <v>6175</v>
          </cell>
          <cell r="K152" t="str">
            <v>ARTUR NOGUEIRA</v>
          </cell>
          <cell r="S152">
            <v>49</v>
          </cell>
        </row>
        <row r="153">
          <cell r="A153" t="str">
            <v>60397965000191</v>
          </cell>
          <cell r="B153" t="str">
            <v>B</v>
          </cell>
          <cell r="C153" t="str">
            <v>RUA</v>
          </cell>
          <cell r="D153" t="str">
            <v>MARQUES DE PRAIA GRANDE</v>
          </cell>
          <cell r="E153" t="str">
            <v>95</v>
          </cell>
          <cell r="G153" t="str">
            <v>VILA PRUDENTE</v>
          </cell>
          <cell r="H153">
            <v>3129110</v>
          </cell>
          <cell r="I153" t="str">
            <v>SP</v>
          </cell>
          <cell r="J153">
            <v>7107</v>
          </cell>
          <cell r="K153" t="str">
            <v>SAO PAULO</v>
          </cell>
          <cell r="L153" t="str">
            <v>0011</v>
          </cell>
          <cell r="M153" t="str">
            <v>69665510</v>
          </cell>
          <cell r="S153">
            <v>49</v>
          </cell>
        </row>
        <row r="154">
          <cell r="A154" t="str">
            <v>60159092000189</v>
          </cell>
          <cell r="B154" t="str">
            <v>B</v>
          </cell>
          <cell r="C154" t="str">
            <v>AVENIDA</v>
          </cell>
          <cell r="D154" t="str">
            <v>JACOBUS BALDI</v>
          </cell>
          <cell r="E154" t="str">
            <v>475</v>
          </cell>
          <cell r="G154" t="str">
            <v>JD FIM DE SEMANA</v>
          </cell>
          <cell r="H154">
            <v>5847901</v>
          </cell>
          <cell r="I154" t="str">
            <v>SP</v>
          </cell>
          <cell r="J154">
            <v>7107</v>
          </cell>
          <cell r="K154" t="str">
            <v>SAO PAULO</v>
          </cell>
          <cell r="L154" t="str">
            <v>11</v>
          </cell>
          <cell r="M154" t="str">
            <v>55111119</v>
          </cell>
          <cell r="P154" t="str">
            <v>11</v>
          </cell>
          <cell r="Q154" t="str">
            <v>22215315</v>
          </cell>
          <cell r="R154" t="str">
            <v>MOREIRA@SANAJ.COM.BR</v>
          </cell>
          <cell r="S154">
            <v>49</v>
          </cell>
        </row>
        <row r="155">
          <cell r="A155" t="str">
            <v>60588803000130</v>
          </cell>
          <cell r="B155" t="str">
            <v>B</v>
          </cell>
          <cell r="C155" t="str">
            <v>RUA</v>
          </cell>
          <cell r="D155" t="str">
            <v>BOA VENTURA PEREIRA</v>
          </cell>
          <cell r="E155" t="str">
            <v>143</v>
          </cell>
          <cell r="G155" t="str">
            <v>PARQUE ANHANGUERA</v>
          </cell>
          <cell r="H155">
            <v>5158240</v>
          </cell>
          <cell r="I155" t="str">
            <v>SP</v>
          </cell>
          <cell r="J155">
            <v>7107</v>
          </cell>
          <cell r="K155" t="str">
            <v>SAO PAULO</v>
          </cell>
          <cell r="L155" t="str">
            <v>11</v>
          </cell>
          <cell r="M155" t="str">
            <v>39087000</v>
          </cell>
          <cell r="N155" t="str">
            <v>11</v>
          </cell>
          <cell r="O155" t="str">
            <v>39087007</v>
          </cell>
          <cell r="R155" t="str">
            <v>VENDAS@RICHTER.COM.BR</v>
          </cell>
          <cell r="S155">
            <v>5</v>
          </cell>
        </row>
        <row r="156">
          <cell r="A156" t="str">
            <v>60663705000110</v>
          </cell>
          <cell r="B156" t="str">
            <v>B</v>
          </cell>
          <cell r="C156" t="str">
            <v>RUA</v>
          </cell>
          <cell r="D156" t="str">
            <v>BELA VISTA</v>
          </cell>
          <cell r="E156" t="str">
            <v>482</v>
          </cell>
          <cell r="G156" t="str">
            <v>JARDIM IMPERIAL</v>
          </cell>
          <cell r="H156">
            <v>12950310</v>
          </cell>
          <cell r="I156" t="str">
            <v>SP</v>
          </cell>
          <cell r="J156">
            <v>6181</v>
          </cell>
          <cell r="K156" t="str">
            <v>ATIBAIA</v>
          </cell>
          <cell r="L156" t="str">
            <v>11</v>
          </cell>
          <cell r="M156" t="str">
            <v>44111588</v>
          </cell>
          <cell r="R156" t="str">
            <v>VENDAS1@INDUSTRIACRISTAL.COM.BR</v>
          </cell>
          <cell r="S156">
            <v>49</v>
          </cell>
        </row>
        <row r="157">
          <cell r="A157" t="str">
            <v>60891371000132</v>
          </cell>
          <cell r="B157" t="str">
            <v>B</v>
          </cell>
          <cell r="C157" t="str">
            <v>AVENIDA</v>
          </cell>
          <cell r="D157" t="str">
            <v>CELSO GARCIA</v>
          </cell>
          <cell r="E157" t="str">
            <v>676</v>
          </cell>
          <cell r="G157" t="str">
            <v>BRAS</v>
          </cell>
          <cell r="H157">
            <v>3014000</v>
          </cell>
          <cell r="I157" t="str">
            <v>SP</v>
          </cell>
          <cell r="J157">
            <v>7107</v>
          </cell>
          <cell r="K157" t="str">
            <v>SAO PAULO</v>
          </cell>
          <cell r="S157">
            <v>49</v>
          </cell>
        </row>
        <row r="158">
          <cell r="A158" t="str">
            <v>60984937000170</v>
          </cell>
          <cell r="B158" t="str">
            <v>A</v>
          </cell>
          <cell r="C158" t="str">
            <v>RUA</v>
          </cell>
          <cell r="D158" t="str">
            <v>FERREIRA VIANA</v>
          </cell>
          <cell r="E158" t="str">
            <v>761</v>
          </cell>
          <cell r="G158" t="str">
            <v>SOCORRO</v>
          </cell>
          <cell r="H158">
            <v>4761010</v>
          </cell>
          <cell r="I158" t="str">
            <v>SP</v>
          </cell>
          <cell r="J158">
            <v>7107</v>
          </cell>
          <cell r="K158" t="str">
            <v>SAO PAULO</v>
          </cell>
          <cell r="S158">
            <v>49</v>
          </cell>
        </row>
        <row r="159">
          <cell r="A159" t="str">
            <v>61081113000153</v>
          </cell>
          <cell r="B159" t="str">
            <v>B</v>
          </cell>
          <cell r="C159" t="str">
            <v>RUA</v>
          </cell>
          <cell r="D159" t="str">
            <v>GUAIAUNA</v>
          </cell>
          <cell r="E159" t="str">
            <v>583</v>
          </cell>
          <cell r="G159" t="str">
            <v>PENHA</v>
          </cell>
          <cell r="H159">
            <v>3631000</v>
          </cell>
          <cell r="I159" t="str">
            <v>SP</v>
          </cell>
          <cell r="J159">
            <v>7107</v>
          </cell>
          <cell r="K159" t="str">
            <v>SAO PAULO</v>
          </cell>
          <cell r="S159">
            <v>5</v>
          </cell>
        </row>
        <row r="160">
          <cell r="A160" t="str">
            <v>61415824000117</v>
          </cell>
          <cell r="B160" t="str">
            <v>A</v>
          </cell>
          <cell r="C160" t="str">
            <v>RUA</v>
          </cell>
          <cell r="D160" t="str">
            <v>DR VITAL BRASIL</v>
          </cell>
          <cell r="E160" t="str">
            <v>250</v>
          </cell>
          <cell r="G160" t="str">
            <v>SUICO</v>
          </cell>
          <cell r="H160">
            <v>9772040</v>
          </cell>
          <cell r="I160" t="str">
            <v>SP</v>
          </cell>
          <cell r="J160">
            <v>7075</v>
          </cell>
          <cell r="K160" t="str">
            <v>SAO BERNARDO DO CAMPO</v>
          </cell>
          <cell r="L160" t="str">
            <v>11</v>
          </cell>
          <cell r="M160" t="str">
            <v>41783788</v>
          </cell>
          <cell r="P160" t="str">
            <v>11</v>
          </cell>
          <cell r="Q160" t="str">
            <v>41781729</v>
          </cell>
          <cell r="S160">
            <v>49</v>
          </cell>
        </row>
        <row r="161">
          <cell r="A161" t="str">
            <v>61269551000140</v>
          </cell>
          <cell r="B161" t="str">
            <v>A</v>
          </cell>
          <cell r="C161" t="str">
            <v>RUA</v>
          </cell>
          <cell r="D161" t="str">
            <v>FRANCISCO CANTELLI</v>
          </cell>
          <cell r="E161" t="str">
            <v>175</v>
          </cell>
          <cell r="G161" t="str">
            <v>JD MORADA DO SOL</v>
          </cell>
          <cell r="H161">
            <v>13348390</v>
          </cell>
          <cell r="I161" t="str">
            <v>SP</v>
          </cell>
          <cell r="J161">
            <v>6511</v>
          </cell>
          <cell r="K161" t="str">
            <v>INDAIATUBA</v>
          </cell>
          <cell r="S161">
            <v>50</v>
          </cell>
        </row>
        <row r="162">
          <cell r="A162" t="str">
            <v>61340295000130</v>
          </cell>
          <cell r="B162" t="str">
            <v>B</v>
          </cell>
          <cell r="C162" t="str">
            <v>RUA</v>
          </cell>
          <cell r="D162" t="str">
            <v>BARCELONA</v>
          </cell>
          <cell r="E162" t="str">
            <v>1059</v>
          </cell>
          <cell r="G162" t="str">
            <v>JAGUARE</v>
          </cell>
          <cell r="H162">
            <v>5331012</v>
          </cell>
          <cell r="I162" t="str">
            <v>SP</v>
          </cell>
          <cell r="J162">
            <v>7107</v>
          </cell>
          <cell r="K162" t="str">
            <v>SAO PAULO</v>
          </cell>
          <cell r="S162">
            <v>49</v>
          </cell>
        </row>
        <row r="163">
          <cell r="A163" t="str">
            <v>61215869000148</v>
          </cell>
          <cell r="B163" t="str">
            <v>B</v>
          </cell>
          <cell r="C163" t="str">
            <v>RUA</v>
          </cell>
          <cell r="D163" t="str">
            <v>MARIA JOSE DOS SANTOS</v>
          </cell>
          <cell r="E163" t="str">
            <v>4</v>
          </cell>
          <cell r="G163" t="str">
            <v>PARQUE CIRAS</v>
          </cell>
          <cell r="H163">
            <v>6654020</v>
          </cell>
          <cell r="I163" t="str">
            <v>SP</v>
          </cell>
          <cell r="J163">
            <v>6551</v>
          </cell>
          <cell r="K163" t="str">
            <v>ITAPEVI</v>
          </cell>
          <cell r="L163" t="str">
            <v>11</v>
          </cell>
          <cell r="M163" t="str">
            <v>31713165</v>
          </cell>
          <cell r="P163" t="str">
            <v>11</v>
          </cell>
          <cell r="Q163" t="str">
            <v>32840088</v>
          </cell>
          <cell r="R163" t="str">
            <v>BUCHHALTER@BUCHHALTER.COM.BR</v>
          </cell>
          <cell r="S163">
            <v>65</v>
          </cell>
        </row>
        <row r="164">
          <cell r="A164" t="str">
            <v>61216719000159</v>
          </cell>
          <cell r="B164" t="str">
            <v>B</v>
          </cell>
          <cell r="C164" t="str">
            <v>RUA</v>
          </cell>
          <cell r="D164" t="str">
            <v>MARAMBAIA</v>
          </cell>
          <cell r="E164" t="str">
            <v>347</v>
          </cell>
          <cell r="G164" t="str">
            <v>CASA VERDE</v>
          </cell>
          <cell r="H164">
            <v>2513000</v>
          </cell>
          <cell r="I164" t="str">
            <v>SP</v>
          </cell>
          <cell r="J164">
            <v>7107</v>
          </cell>
          <cell r="K164" t="str">
            <v>SAO PAULO</v>
          </cell>
          <cell r="S164">
            <v>49</v>
          </cell>
        </row>
        <row r="165">
          <cell r="A165" t="str">
            <v>61342564000105</v>
          </cell>
          <cell r="B165" t="str">
            <v>B</v>
          </cell>
          <cell r="C165" t="str">
            <v>RUA</v>
          </cell>
          <cell r="D165" t="str">
            <v>CORONEL JOSE LOPES DE TOLEDO</v>
          </cell>
          <cell r="E165" t="str">
            <v>275</v>
          </cell>
          <cell r="F165" t="str">
            <v>: FRENTE;</v>
          </cell>
          <cell r="G165" t="str">
            <v>VILA ANTONIETA</v>
          </cell>
          <cell r="H165">
            <v>3475015</v>
          </cell>
          <cell r="I165" t="str">
            <v>SP</v>
          </cell>
          <cell r="J165">
            <v>7107</v>
          </cell>
          <cell r="K165" t="str">
            <v>SAO PAULO</v>
          </cell>
          <cell r="L165" t="str">
            <v>11</v>
          </cell>
          <cell r="M165" t="str">
            <v>22924455</v>
          </cell>
          <cell r="R165" t="str">
            <v>DEPTOLEGAL.ACLSC@BOL.COM.BR</v>
          </cell>
          <cell r="S165">
            <v>49</v>
          </cell>
        </row>
        <row r="166">
          <cell r="A166" t="str">
            <v>61297321000194</v>
          </cell>
          <cell r="B166" t="str">
            <v>B</v>
          </cell>
          <cell r="C166" t="str">
            <v>RUA</v>
          </cell>
          <cell r="D166" t="str">
            <v>GAMA CERQUEIRA</v>
          </cell>
          <cell r="E166" t="str">
            <v>147</v>
          </cell>
          <cell r="G166" t="str">
            <v>CAMBUCI</v>
          </cell>
          <cell r="H166">
            <v>1539010</v>
          </cell>
          <cell r="I166" t="str">
            <v>SP</v>
          </cell>
          <cell r="J166">
            <v>7107</v>
          </cell>
          <cell r="K166" t="str">
            <v>SAO PAULO</v>
          </cell>
          <cell r="L166" t="str">
            <v>11</v>
          </cell>
          <cell r="M166" t="str">
            <v>51032086</v>
          </cell>
          <cell r="R166" t="str">
            <v>REGISTERCONTABIL@GLOBO.COM</v>
          </cell>
          <cell r="S166">
            <v>49</v>
          </cell>
        </row>
        <row r="167">
          <cell r="A167" t="str">
            <v>61507661000100</v>
          </cell>
          <cell r="B167" t="str">
            <v>B</v>
          </cell>
          <cell r="C167" t="str">
            <v>AVENIDA</v>
          </cell>
          <cell r="D167" t="str">
            <v>JONIA</v>
          </cell>
          <cell r="E167" t="str">
            <v>650</v>
          </cell>
          <cell r="G167" t="str">
            <v>JARDIM BRASIL</v>
          </cell>
          <cell r="H167">
            <v>4634011</v>
          </cell>
          <cell r="I167" t="str">
            <v>SP</v>
          </cell>
          <cell r="J167">
            <v>7107</v>
          </cell>
          <cell r="K167" t="str">
            <v>SAO PAULO</v>
          </cell>
          <cell r="S167">
            <v>49</v>
          </cell>
        </row>
        <row r="168">
          <cell r="A168" t="str">
            <v>61716593000181</v>
          </cell>
          <cell r="B168" t="str">
            <v>B</v>
          </cell>
          <cell r="C168" t="str">
            <v>AVENIDA</v>
          </cell>
          <cell r="D168" t="str">
            <v>CASA GRANDE</v>
          </cell>
          <cell r="E168" t="str">
            <v>725</v>
          </cell>
          <cell r="G168" t="str">
            <v>PIRAPORINHA</v>
          </cell>
          <cell r="H168">
            <v>9961350</v>
          </cell>
          <cell r="I168" t="str">
            <v>SP</v>
          </cell>
          <cell r="J168">
            <v>6377</v>
          </cell>
          <cell r="K168" t="str">
            <v>DIADEMA</v>
          </cell>
          <cell r="L168" t="str">
            <v>11</v>
          </cell>
          <cell r="M168" t="str">
            <v>40666455</v>
          </cell>
          <cell r="R168" t="str">
            <v>ADRIANO.CANARIO@MORGEL.COM.BR</v>
          </cell>
          <cell r="S168">
            <v>49</v>
          </cell>
        </row>
        <row r="169">
          <cell r="A169" t="str">
            <v>62048822000108</v>
          </cell>
          <cell r="B169" t="str">
            <v>B</v>
          </cell>
          <cell r="C169" t="str">
            <v>RUA</v>
          </cell>
          <cell r="D169" t="str">
            <v>ALBERTINA V SILVA GORDO</v>
          </cell>
          <cell r="E169" t="str">
            <v>455</v>
          </cell>
          <cell r="G169" t="str">
            <v>VILA AURORA</v>
          </cell>
          <cell r="H169">
            <v>8210040</v>
          </cell>
          <cell r="I169" t="str">
            <v>SP</v>
          </cell>
          <cell r="J169">
            <v>7107</v>
          </cell>
          <cell r="K169" t="str">
            <v>SAO PAULO</v>
          </cell>
          <cell r="S169">
            <v>49</v>
          </cell>
        </row>
        <row r="170">
          <cell r="A170" t="str">
            <v>62051933000165</v>
          </cell>
          <cell r="B170" t="str">
            <v>B</v>
          </cell>
          <cell r="C170" t="str">
            <v>RUA</v>
          </cell>
          <cell r="D170" t="str">
            <v>DURVAL JOSE DE BARROS</v>
          </cell>
          <cell r="E170" t="str">
            <v>167</v>
          </cell>
          <cell r="G170" t="str">
            <v>VILA MATILDE</v>
          </cell>
          <cell r="H170">
            <v>3508030</v>
          </cell>
          <cell r="I170" t="str">
            <v>SP</v>
          </cell>
          <cell r="J170">
            <v>7107</v>
          </cell>
          <cell r="K170" t="str">
            <v>SAO PAULO</v>
          </cell>
          <cell r="L170" t="str">
            <v>11</v>
          </cell>
          <cell r="M170" t="str">
            <v>34151901</v>
          </cell>
          <cell r="R170" t="str">
            <v>WALTER@USINADEIDEIAS.NET.BR</v>
          </cell>
          <cell r="S170">
            <v>49</v>
          </cell>
        </row>
        <row r="171">
          <cell r="A171" t="str">
            <v>61793626000197</v>
          </cell>
          <cell r="B171" t="str">
            <v>A</v>
          </cell>
          <cell r="C171" t="str">
            <v>RUA</v>
          </cell>
          <cell r="D171" t="str">
            <v>BRASILIA MARCONDES BUARQUE</v>
          </cell>
          <cell r="E171" t="str">
            <v>135</v>
          </cell>
          <cell r="G171" t="str">
            <v>JAGUARE</v>
          </cell>
          <cell r="H171">
            <v>5335000</v>
          </cell>
          <cell r="I171" t="str">
            <v>SP</v>
          </cell>
          <cell r="J171">
            <v>7107</v>
          </cell>
          <cell r="K171" t="str">
            <v>SAO PAULO</v>
          </cell>
          <cell r="S171">
            <v>49</v>
          </cell>
        </row>
        <row r="172">
          <cell r="A172" t="str">
            <v>62042825000126</v>
          </cell>
          <cell r="B172" t="str">
            <v>A</v>
          </cell>
          <cell r="C172" t="str">
            <v>RUA</v>
          </cell>
          <cell r="D172" t="str">
            <v>SANTA CRUZ</v>
          </cell>
          <cell r="E172" t="str">
            <v>979</v>
          </cell>
          <cell r="G172" t="str">
            <v>SANTA LIBANIA</v>
          </cell>
          <cell r="H172">
            <v>12904000</v>
          </cell>
          <cell r="I172" t="str">
            <v>SP</v>
          </cell>
          <cell r="J172">
            <v>6251</v>
          </cell>
          <cell r="K172" t="str">
            <v>BRAGANCA PAULISTA</v>
          </cell>
          <cell r="L172" t="str">
            <v>011</v>
          </cell>
          <cell r="M172" t="str">
            <v>78442693</v>
          </cell>
          <cell r="S172">
            <v>49</v>
          </cell>
        </row>
        <row r="173">
          <cell r="A173" t="str">
            <v>62413869000115</v>
          </cell>
          <cell r="B173" t="str">
            <v>B</v>
          </cell>
          <cell r="C173" t="str">
            <v>RUA</v>
          </cell>
          <cell r="D173" t="str">
            <v>MARTINS PENA</v>
          </cell>
          <cell r="E173" t="str">
            <v>93</v>
          </cell>
          <cell r="G173" t="str">
            <v>CAMPOS ELISEOS</v>
          </cell>
          <cell r="H173">
            <v>14080620</v>
          </cell>
          <cell r="I173" t="str">
            <v>SP</v>
          </cell>
          <cell r="J173">
            <v>6969</v>
          </cell>
          <cell r="K173" t="str">
            <v>RIBEIRAO PRETO</v>
          </cell>
          <cell r="L173" t="str">
            <v>16</v>
          </cell>
          <cell r="M173" t="str">
            <v>40098900</v>
          </cell>
          <cell r="N173" t="str">
            <v>16</v>
          </cell>
          <cell r="O173" t="str">
            <v>40098900</v>
          </cell>
          <cell r="P173" t="str">
            <v>16</v>
          </cell>
          <cell r="Q173" t="str">
            <v>40098900</v>
          </cell>
          <cell r="R173" t="str">
            <v>ocspedro@ocspedro.com.br</v>
          </cell>
          <cell r="S173">
            <v>49</v>
          </cell>
        </row>
        <row r="174">
          <cell r="A174" t="str">
            <v>62308390000119</v>
          </cell>
          <cell r="B174" t="str">
            <v>B</v>
          </cell>
          <cell r="C174" t="str">
            <v>RUA</v>
          </cell>
          <cell r="D174" t="str">
            <v>LOURENCO INOCENTINI</v>
          </cell>
          <cell r="E174" t="str">
            <v>853</v>
          </cell>
          <cell r="G174" t="str">
            <v>VILA NERY</v>
          </cell>
          <cell r="H174">
            <v>13567620</v>
          </cell>
          <cell r="I174" t="str">
            <v>SP</v>
          </cell>
          <cell r="J174">
            <v>7079</v>
          </cell>
          <cell r="K174" t="str">
            <v>SAO CARLOS</v>
          </cell>
          <cell r="L174" t="str">
            <v>016</v>
          </cell>
          <cell r="M174" t="str">
            <v>2726020</v>
          </cell>
          <cell r="S174">
            <v>49</v>
          </cell>
        </row>
        <row r="175">
          <cell r="A175" t="str">
            <v>62793518000187</v>
          </cell>
          <cell r="B175" t="str">
            <v>B</v>
          </cell>
          <cell r="C175" t="str">
            <v>RUA</v>
          </cell>
          <cell r="D175" t="str">
            <v>BAHIA</v>
          </cell>
          <cell r="E175" t="str">
            <v>138</v>
          </cell>
          <cell r="G175" t="str">
            <v>VL ORIENTAL</v>
          </cell>
          <cell r="H175">
            <v>9941740</v>
          </cell>
          <cell r="I175" t="str">
            <v>SP</v>
          </cell>
          <cell r="J175">
            <v>6377</v>
          </cell>
          <cell r="K175" t="str">
            <v>DIADEMA</v>
          </cell>
          <cell r="S175">
            <v>49</v>
          </cell>
        </row>
        <row r="176">
          <cell r="A176" t="str">
            <v>64061195000162</v>
          </cell>
          <cell r="B176" t="str">
            <v>B</v>
          </cell>
          <cell r="C176" t="str">
            <v>RUA</v>
          </cell>
          <cell r="D176" t="str">
            <v>TAQUARYTINGA</v>
          </cell>
          <cell r="E176" t="str">
            <v>130</v>
          </cell>
          <cell r="G176" t="str">
            <v>ALTO DA MOOCA</v>
          </cell>
          <cell r="H176">
            <v>3170010</v>
          </cell>
          <cell r="I176" t="str">
            <v>SP</v>
          </cell>
          <cell r="J176">
            <v>7107</v>
          </cell>
          <cell r="K176" t="str">
            <v>SAO PAULO</v>
          </cell>
          <cell r="L176" t="str">
            <v>11</v>
          </cell>
          <cell r="M176" t="str">
            <v>22891990</v>
          </cell>
          <cell r="R176" t="str">
            <v>FISCAL@CONTABILSOLUTION.COM.BR</v>
          </cell>
          <cell r="S176">
            <v>49</v>
          </cell>
        </row>
        <row r="177">
          <cell r="A177" t="str">
            <v>64252273000106</v>
          </cell>
          <cell r="B177" t="str">
            <v>A</v>
          </cell>
          <cell r="C177" t="str">
            <v>RUA</v>
          </cell>
          <cell r="D177" t="str">
            <v>FERREIRA GUIMARAES</v>
          </cell>
          <cell r="E177" t="str">
            <v>29</v>
          </cell>
          <cell r="F177" t="str">
            <v>A</v>
          </cell>
          <cell r="G177" t="str">
            <v>SAO JOSE</v>
          </cell>
          <cell r="H177">
            <v>36205114</v>
          </cell>
          <cell r="I177" t="str">
            <v>MG</v>
          </cell>
          <cell r="J177">
            <v>4111</v>
          </cell>
          <cell r="K177" t="str">
            <v>BARBACENA</v>
          </cell>
          <cell r="L177" t="str">
            <v>32</v>
          </cell>
          <cell r="M177" t="str">
            <v>33318626</v>
          </cell>
          <cell r="P177" t="str">
            <v>32</v>
          </cell>
          <cell r="Q177" t="str">
            <v>3316533</v>
          </cell>
          <cell r="R177" t="str">
            <v>HORUSCONTABILIDADE@GMAIL.COM</v>
          </cell>
          <cell r="S177">
            <v>49</v>
          </cell>
        </row>
        <row r="178">
          <cell r="A178" t="str">
            <v>64112758000102</v>
          </cell>
          <cell r="B178" t="str">
            <v>A</v>
          </cell>
          <cell r="C178" t="str">
            <v>RUA</v>
          </cell>
          <cell r="D178" t="str">
            <v>CURUPACE</v>
          </cell>
          <cell r="E178" t="str">
            <v>392-6</v>
          </cell>
          <cell r="G178" t="str">
            <v>ALTO DA MOOCA</v>
          </cell>
          <cell r="H178">
            <v>3120010</v>
          </cell>
          <cell r="I178" t="str">
            <v>SP</v>
          </cell>
          <cell r="J178">
            <v>7107</v>
          </cell>
          <cell r="K178" t="str">
            <v>SAO PAULO</v>
          </cell>
          <cell r="L178" t="str">
            <v>11</v>
          </cell>
          <cell r="M178" t="str">
            <v>38929406</v>
          </cell>
          <cell r="P178" t="str">
            <v>011</v>
          </cell>
          <cell r="Q178" t="str">
            <v>2150135</v>
          </cell>
          <cell r="R178" t="str">
            <v>MARISA@VICOFARMA.COM.BR</v>
          </cell>
          <cell r="S178">
            <v>49</v>
          </cell>
        </row>
        <row r="179">
          <cell r="A179" t="str">
            <v>64398159000199</v>
          </cell>
          <cell r="B179" t="str">
            <v>B</v>
          </cell>
          <cell r="C179" t="str">
            <v>AVENIDA</v>
          </cell>
          <cell r="D179" t="str">
            <v>ALBERTO VIEIRA ROMAO</v>
          </cell>
          <cell r="E179" t="str">
            <v>584</v>
          </cell>
          <cell r="G179" t="str">
            <v>DISTRITO INDUSTRIAL</v>
          </cell>
          <cell r="H179">
            <v>37135516</v>
          </cell>
          <cell r="I179" t="str">
            <v>MG</v>
          </cell>
          <cell r="J179">
            <v>4031</v>
          </cell>
          <cell r="K179" t="str">
            <v>ALFENAS</v>
          </cell>
          <cell r="L179" t="str">
            <v>35</v>
          </cell>
          <cell r="M179" t="str">
            <v>32913973</v>
          </cell>
          <cell r="S179">
            <v>49</v>
          </cell>
        </row>
        <row r="180">
          <cell r="A180" t="str">
            <v>64835036000178</v>
          </cell>
          <cell r="B180" t="str">
            <v>B</v>
          </cell>
          <cell r="C180" t="str">
            <v>RUA</v>
          </cell>
          <cell r="D180" t="str">
            <v>ADAO JOSE FERREIRA</v>
          </cell>
          <cell r="E180" t="str">
            <v>236</v>
          </cell>
          <cell r="G180" t="str">
            <v>PARQUE LAGUNA</v>
          </cell>
          <cell r="H180">
            <v>6795050</v>
          </cell>
          <cell r="I180" t="str">
            <v>SP</v>
          </cell>
          <cell r="J180">
            <v>7157</v>
          </cell>
          <cell r="K180" t="str">
            <v>TABOAO DA SERRA</v>
          </cell>
          <cell r="L180" t="str">
            <v>11</v>
          </cell>
          <cell r="M180" t="str">
            <v>58440222</v>
          </cell>
          <cell r="R180" t="str">
            <v>contato@nbjsystems.com.br</v>
          </cell>
          <cell r="S180">
            <v>49</v>
          </cell>
        </row>
        <row r="181">
          <cell r="A181" t="str">
            <v>65792426000170</v>
          </cell>
          <cell r="B181" t="str">
            <v>B</v>
          </cell>
          <cell r="C181" t="str">
            <v>RUA</v>
          </cell>
          <cell r="D181" t="str">
            <v>ESTADOS UNIDOS</v>
          </cell>
          <cell r="E181" t="str">
            <v>1.730</v>
          </cell>
          <cell r="F181" t="str">
            <v>BRCAO A</v>
          </cell>
          <cell r="G181" t="str">
            <v>PARQUE INDUSTRIAL I</v>
          </cell>
          <cell r="H181">
            <v>17606020</v>
          </cell>
          <cell r="I181" t="str">
            <v>SP</v>
          </cell>
          <cell r="J181">
            <v>7201</v>
          </cell>
          <cell r="K181" t="str">
            <v>TUPA</v>
          </cell>
          <cell r="L181" t="str">
            <v>14</v>
          </cell>
          <cell r="M181" t="str">
            <v>34912025</v>
          </cell>
          <cell r="S181">
            <v>49</v>
          </cell>
        </row>
        <row r="182">
          <cell r="A182" t="str">
            <v>65878969000105</v>
          </cell>
          <cell r="B182" t="str">
            <v>A</v>
          </cell>
          <cell r="C182" t="str">
            <v>RUA</v>
          </cell>
          <cell r="D182" t="str">
            <v>PINHAL</v>
          </cell>
          <cell r="E182" t="str">
            <v>155</v>
          </cell>
          <cell r="G182" t="str">
            <v>JD.SABIA</v>
          </cell>
          <cell r="H182">
            <v>6716575</v>
          </cell>
          <cell r="I182" t="str">
            <v>SP</v>
          </cell>
          <cell r="J182">
            <v>6361</v>
          </cell>
          <cell r="K182" t="str">
            <v>COTIA</v>
          </cell>
          <cell r="S182">
            <v>49</v>
          </cell>
        </row>
        <row r="183">
          <cell r="A183" t="str">
            <v>65765828000186</v>
          </cell>
          <cell r="B183" t="str">
            <v>A</v>
          </cell>
          <cell r="C183" t="str">
            <v>RUA</v>
          </cell>
          <cell r="D183" t="str">
            <v>ANTONIO DE GODOY</v>
          </cell>
          <cell r="E183" t="str">
            <v>4495</v>
          </cell>
          <cell r="G183" t="str">
            <v>REDENTORA</v>
          </cell>
          <cell r="H183">
            <v>15014510</v>
          </cell>
          <cell r="I183" t="str">
            <v>SP</v>
          </cell>
          <cell r="J183">
            <v>7097</v>
          </cell>
          <cell r="K183" t="str">
            <v>SAO JOSE DO RIO PRETO</v>
          </cell>
          <cell r="S183">
            <v>65</v>
          </cell>
        </row>
        <row r="184">
          <cell r="A184" t="str">
            <v>65973034000108</v>
          </cell>
          <cell r="B184" t="str">
            <v>B</v>
          </cell>
          <cell r="C184" t="str">
            <v>RUA</v>
          </cell>
          <cell r="D184" t="str">
            <v>ROMANO ZOVICO</v>
          </cell>
          <cell r="E184" t="str">
            <v>280</v>
          </cell>
          <cell r="G184" t="str">
            <v>II DISTRITO INDUSTRIAL</v>
          </cell>
          <cell r="H184">
            <v>13495000</v>
          </cell>
          <cell r="I184" t="str">
            <v>SP</v>
          </cell>
          <cell r="J184">
            <v>6529</v>
          </cell>
          <cell r="K184" t="str">
            <v>IRACEMAPOLIS</v>
          </cell>
          <cell r="L184" t="str">
            <v>19</v>
          </cell>
          <cell r="M184" t="str">
            <v>98977317</v>
          </cell>
          <cell r="N184" t="str">
            <v>19</v>
          </cell>
          <cell r="O184" t="str">
            <v>98977318</v>
          </cell>
          <cell r="P184" t="str">
            <v>19</v>
          </cell>
          <cell r="Q184" t="str">
            <v>99674815</v>
          </cell>
          <cell r="R184" t="str">
            <v>URNAPAC@YAHOO.COM.BR</v>
          </cell>
          <cell r="S184">
            <v>49</v>
          </cell>
        </row>
        <row r="185">
          <cell r="A185" t="str">
            <v>66525379000161</v>
          </cell>
          <cell r="B185" t="str">
            <v>B</v>
          </cell>
          <cell r="C185" t="str">
            <v>RUA</v>
          </cell>
          <cell r="D185" t="str">
            <v>GASTAO VIEIRA</v>
          </cell>
          <cell r="E185" t="str">
            <v>471</v>
          </cell>
          <cell r="G185" t="str">
            <v>PQ STA FELIC JD</v>
          </cell>
          <cell r="H185">
            <v>13562410</v>
          </cell>
          <cell r="I185" t="str">
            <v>SP</v>
          </cell>
          <cell r="J185">
            <v>7079</v>
          </cell>
          <cell r="K185" t="str">
            <v>SAO CARLOS</v>
          </cell>
          <cell r="S185">
            <v>49</v>
          </cell>
        </row>
        <row r="186">
          <cell r="A186" t="str">
            <v>66918392000180</v>
          </cell>
          <cell r="B186" t="str">
            <v>B</v>
          </cell>
          <cell r="C186" t="str">
            <v>AVENIDA</v>
          </cell>
          <cell r="D186" t="str">
            <v>PAULISTA</v>
          </cell>
          <cell r="E186" t="str">
            <v>1765</v>
          </cell>
          <cell r="F186" t="str">
            <v>ANDAR 7                   CONJ  72                        CV 8868</v>
          </cell>
          <cell r="G186" t="str">
            <v>BELA VISTA</v>
          </cell>
          <cell r="H186">
            <v>1311200</v>
          </cell>
          <cell r="I186" t="str">
            <v>SP</v>
          </cell>
          <cell r="J186">
            <v>7107</v>
          </cell>
          <cell r="K186" t="str">
            <v>SAO PAULO</v>
          </cell>
          <cell r="L186" t="str">
            <v>11</v>
          </cell>
          <cell r="M186" t="str">
            <v>34391365</v>
          </cell>
          <cell r="R186" t="str">
            <v>ROMAGCOSTA@TERRA.COM.BR</v>
          </cell>
          <cell r="S186">
            <v>49</v>
          </cell>
        </row>
        <row r="187">
          <cell r="A187" t="str">
            <v>66889783000114</v>
          </cell>
          <cell r="B187" t="str">
            <v>B</v>
          </cell>
          <cell r="C187" t="str">
            <v>RUA</v>
          </cell>
          <cell r="D187" t="str">
            <v>LOANDA</v>
          </cell>
          <cell r="E187" t="str">
            <v>982</v>
          </cell>
          <cell r="G187" t="str">
            <v>CHAC REUNIDAS</v>
          </cell>
          <cell r="H187">
            <v>12238330</v>
          </cell>
          <cell r="I187" t="str">
            <v>SP</v>
          </cell>
          <cell r="J187">
            <v>7099</v>
          </cell>
          <cell r="K187" t="str">
            <v>SAO JOSE DOS CAMPOS</v>
          </cell>
          <cell r="R187" t="str">
            <v>COMERCIAL@ESRA.COM.BR</v>
          </cell>
          <cell r="S187">
            <v>49</v>
          </cell>
        </row>
        <row r="188">
          <cell r="A188" t="str">
            <v>66818360000103</v>
          </cell>
          <cell r="B188" t="str">
            <v>B</v>
          </cell>
          <cell r="C188" t="str">
            <v>RUA</v>
          </cell>
          <cell r="D188" t="str">
            <v>ANNA PINTO LUDOVICE</v>
          </cell>
          <cell r="E188" t="str">
            <v>249</v>
          </cell>
          <cell r="G188" t="str">
            <v>PARQ.IND.TANQUINHO</v>
          </cell>
          <cell r="H188">
            <v>14075628</v>
          </cell>
          <cell r="I188" t="str">
            <v>SP</v>
          </cell>
          <cell r="J188">
            <v>6969</v>
          </cell>
          <cell r="K188" t="str">
            <v>RIBEIRAO PRETO</v>
          </cell>
          <cell r="L188" t="str">
            <v>16</v>
          </cell>
          <cell r="M188" t="str">
            <v>40098900</v>
          </cell>
          <cell r="N188" t="str">
            <v>16</v>
          </cell>
          <cell r="O188" t="str">
            <v>40098900</v>
          </cell>
          <cell r="P188" t="str">
            <v>16</v>
          </cell>
          <cell r="Q188" t="str">
            <v>40098900</v>
          </cell>
          <cell r="R188" t="str">
            <v>ocspedro@ocspedro.com.br</v>
          </cell>
          <cell r="S188">
            <v>49</v>
          </cell>
        </row>
        <row r="189">
          <cell r="A189" t="str">
            <v>67243899000144</v>
          </cell>
          <cell r="B189" t="str">
            <v>B</v>
          </cell>
          <cell r="C189" t="str">
            <v>RUA</v>
          </cell>
          <cell r="D189" t="str">
            <v>ARGENTINA</v>
          </cell>
          <cell r="E189" t="str">
            <v>54</v>
          </cell>
          <cell r="G189" t="str">
            <v>JARDIM DAS NACOES</v>
          </cell>
          <cell r="H189">
            <v>9921050</v>
          </cell>
          <cell r="I189" t="str">
            <v>SP</v>
          </cell>
          <cell r="J189">
            <v>6377</v>
          </cell>
          <cell r="K189" t="str">
            <v>DIADEMA</v>
          </cell>
          <cell r="L189" t="str">
            <v>011</v>
          </cell>
          <cell r="M189" t="str">
            <v>2757934</v>
          </cell>
          <cell r="P189" t="str">
            <v>011</v>
          </cell>
          <cell r="Q189" t="str">
            <v>5773219</v>
          </cell>
          <cell r="S189">
            <v>49</v>
          </cell>
        </row>
        <row r="190">
          <cell r="A190" t="str">
            <v>67297739000188</v>
          </cell>
          <cell r="B190" t="str">
            <v>A</v>
          </cell>
          <cell r="C190" t="str">
            <v>RUA</v>
          </cell>
          <cell r="D190" t="str">
            <v>AGUA SANTA</v>
          </cell>
          <cell r="E190" t="str">
            <v>127</v>
          </cell>
          <cell r="G190" t="str">
            <v>ALTO DA MOOCA</v>
          </cell>
          <cell r="H190">
            <v>3179110</v>
          </cell>
          <cell r="I190" t="str">
            <v>SP</v>
          </cell>
          <cell r="J190">
            <v>7107</v>
          </cell>
          <cell r="K190" t="str">
            <v>SAO PAULO</v>
          </cell>
          <cell r="S190">
            <v>49</v>
          </cell>
        </row>
        <row r="191">
          <cell r="A191" t="str">
            <v>67750927000110</v>
          </cell>
          <cell r="B191" t="str">
            <v>A</v>
          </cell>
          <cell r="C191" t="str">
            <v>RUA</v>
          </cell>
          <cell r="D191" t="str">
            <v>MARANHAO</v>
          </cell>
          <cell r="E191" t="str">
            <v>227</v>
          </cell>
          <cell r="G191" t="str">
            <v>CHACARA SOLAR I - FAZENDINHA</v>
          </cell>
          <cell r="H191">
            <v>6530030</v>
          </cell>
          <cell r="I191" t="str">
            <v>SP</v>
          </cell>
          <cell r="J191">
            <v>7047</v>
          </cell>
          <cell r="K191" t="str">
            <v>SANTANA DE PARNAIBA</v>
          </cell>
          <cell r="L191" t="str">
            <v>11</v>
          </cell>
          <cell r="M191" t="str">
            <v>38319722</v>
          </cell>
          <cell r="N191" t="str">
            <v>11</v>
          </cell>
          <cell r="O191" t="str">
            <v>38314113</v>
          </cell>
          <cell r="P191" t="str">
            <v>11</v>
          </cell>
          <cell r="Q191" t="str">
            <v>38314113</v>
          </cell>
          <cell r="R191" t="str">
            <v>contato@pynheyrense.com.br</v>
          </cell>
          <cell r="S191">
            <v>49</v>
          </cell>
        </row>
        <row r="192">
          <cell r="A192" t="str">
            <v>67812487000188</v>
          </cell>
          <cell r="B192" t="str">
            <v>A</v>
          </cell>
          <cell r="C192" t="str">
            <v>AVENIDA</v>
          </cell>
          <cell r="D192" t="str">
            <v>COMENDADOR DR. SANTORO MIRONE</v>
          </cell>
          <cell r="E192" t="str">
            <v>830</v>
          </cell>
          <cell r="G192" t="str">
            <v>DISTRITO INDUSTRIAL</v>
          </cell>
          <cell r="H192">
            <v>13347300</v>
          </cell>
          <cell r="I192" t="str">
            <v>SP</v>
          </cell>
          <cell r="J192">
            <v>6511</v>
          </cell>
          <cell r="K192" t="str">
            <v>INDAIATUBA</v>
          </cell>
          <cell r="S192">
            <v>5</v>
          </cell>
        </row>
        <row r="193">
          <cell r="A193" t="str">
            <v>68074095000121</v>
          </cell>
          <cell r="B193" t="str">
            <v>B</v>
          </cell>
          <cell r="C193" t="str">
            <v>RUA</v>
          </cell>
          <cell r="D193" t="str">
            <v>PROF.JOAO FRANCO DE ALMEIDA FILHO,</v>
          </cell>
          <cell r="E193" t="str">
            <v>322</v>
          </cell>
          <cell r="G193" t="str">
            <v>EDEN</v>
          </cell>
          <cell r="H193">
            <v>18103012</v>
          </cell>
          <cell r="I193" t="str">
            <v>SP</v>
          </cell>
          <cell r="J193">
            <v>7145</v>
          </cell>
          <cell r="K193" t="str">
            <v>SOROCABA</v>
          </cell>
          <cell r="L193" t="str">
            <v>15</v>
          </cell>
          <cell r="M193" t="str">
            <v>33252552</v>
          </cell>
          <cell r="P193" t="str">
            <v>15</v>
          </cell>
          <cell r="Q193" t="str">
            <v>32244098</v>
          </cell>
          <cell r="R193" t="str">
            <v>PENATTI.IND@GMAIL.COM</v>
          </cell>
          <cell r="S193">
            <v>50</v>
          </cell>
        </row>
        <row r="194">
          <cell r="A194" t="str">
            <v>68401389000110</v>
          </cell>
          <cell r="B194" t="str">
            <v>A</v>
          </cell>
          <cell r="C194" t="str">
            <v>RUA</v>
          </cell>
          <cell r="D194" t="str">
            <v>BRASILIA</v>
          </cell>
          <cell r="E194" t="str">
            <v>260 A</v>
          </cell>
          <cell r="G194" t="str">
            <v>CENTRO</v>
          </cell>
          <cell r="H194">
            <v>13280105</v>
          </cell>
          <cell r="I194" t="str">
            <v>SP</v>
          </cell>
          <cell r="J194">
            <v>7237</v>
          </cell>
          <cell r="K194" t="str">
            <v>VINHEDO</v>
          </cell>
          <cell r="L194" t="str">
            <v>19</v>
          </cell>
          <cell r="M194" t="str">
            <v>38762239</v>
          </cell>
          <cell r="R194" t="str">
            <v>FOTOOPTICAPLANALTO@YAHOO.COM.BR</v>
          </cell>
          <cell r="S194">
            <v>49</v>
          </cell>
        </row>
        <row r="195">
          <cell r="A195" t="str">
            <v>68415256000101</v>
          </cell>
          <cell r="B195" t="str">
            <v>B</v>
          </cell>
          <cell r="C195" t="str">
            <v>RUA</v>
          </cell>
          <cell r="D195" t="str">
            <v>JOAQUIM RODRIGUES COSTA</v>
          </cell>
          <cell r="E195" t="str">
            <v>111</v>
          </cell>
          <cell r="G195" t="str">
            <v>VILA MARIA</v>
          </cell>
          <cell r="H195">
            <v>2133030</v>
          </cell>
          <cell r="I195" t="str">
            <v>SP</v>
          </cell>
          <cell r="J195">
            <v>7107</v>
          </cell>
          <cell r="K195" t="str">
            <v>SAO PAULO</v>
          </cell>
          <cell r="S195">
            <v>49</v>
          </cell>
        </row>
        <row r="196">
          <cell r="A196" t="str">
            <v>68347301000120</v>
          </cell>
          <cell r="B196" t="str">
            <v>B</v>
          </cell>
          <cell r="C196" t="str">
            <v>RUA</v>
          </cell>
          <cell r="D196" t="str">
            <v>CASA ILHA  DA MADEIRA</v>
          </cell>
          <cell r="E196" t="str">
            <v>114</v>
          </cell>
          <cell r="G196" t="str">
            <v>MANDAQUI</v>
          </cell>
          <cell r="H196">
            <v>2441180</v>
          </cell>
          <cell r="I196" t="str">
            <v>SP</v>
          </cell>
          <cell r="J196">
            <v>7107</v>
          </cell>
          <cell r="K196" t="str">
            <v>SAO PAULO</v>
          </cell>
          <cell r="L196" t="str">
            <v>11</v>
          </cell>
          <cell r="M196" t="str">
            <v>39814966</v>
          </cell>
          <cell r="P196" t="str">
            <v>11</v>
          </cell>
          <cell r="Q196" t="str">
            <v>39814966</v>
          </cell>
          <cell r="R196" t="str">
            <v>aroucacontabil@uol.com.br</v>
          </cell>
          <cell r="S196">
            <v>49</v>
          </cell>
        </row>
        <row r="197">
          <cell r="A197" t="str">
            <v>68422203000100</v>
          </cell>
          <cell r="B197" t="str">
            <v>A</v>
          </cell>
          <cell r="C197" t="str">
            <v>RUA</v>
          </cell>
          <cell r="D197" t="str">
            <v>JOANA ANTONIOLLI SCARASSATTI</v>
          </cell>
          <cell r="E197" t="str">
            <v>48</v>
          </cell>
          <cell r="F197" t="str">
            <v>A</v>
          </cell>
          <cell r="G197" t="str">
            <v>RECANTO DO LAGO</v>
          </cell>
          <cell r="H197">
            <v>13140868</v>
          </cell>
          <cell r="I197" t="str">
            <v>SP</v>
          </cell>
          <cell r="J197">
            <v>6831</v>
          </cell>
          <cell r="K197" t="str">
            <v>PAULINIA</v>
          </cell>
          <cell r="L197" t="str">
            <v>19</v>
          </cell>
          <cell r="M197" t="str">
            <v>38497000</v>
          </cell>
          <cell r="R197" t="str">
            <v>CONTSENADOR@HOTMAIL.COM</v>
          </cell>
          <cell r="S197">
            <v>49</v>
          </cell>
        </row>
        <row r="198">
          <cell r="A198" t="str">
            <v>69292399000128</v>
          </cell>
          <cell r="B198" t="str">
            <v>A</v>
          </cell>
          <cell r="C198" t="str">
            <v>AVENIDA</v>
          </cell>
          <cell r="D198" t="str">
            <v>BRIGADEIRO LUIS ANTONIO</v>
          </cell>
          <cell r="E198" t="str">
            <v>2504</v>
          </cell>
          <cell r="F198" t="str">
            <v>CONJ  132</v>
          </cell>
          <cell r="G198" t="str">
            <v>JARDIM PAULISTA</v>
          </cell>
          <cell r="H198">
            <v>1402000</v>
          </cell>
          <cell r="I198" t="str">
            <v>SP</v>
          </cell>
          <cell r="J198">
            <v>7107</v>
          </cell>
          <cell r="K198" t="str">
            <v>SAO PAULO</v>
          </cell>
          <cell r="L198" t="str">
            <v>11</v>
          </cell>
          <cell r="M198" t="str">
            <v>33330890</v>
          </cell>
          <cell r="P198" t="str">
            <v>11</v>
          </cell>
          <cell r="Q198" t="str">
            <v>33331735</v>
          </cell>
          <cell r="R198" t="str">
            <v>ROBERTO@BALFER.COM.BR</v>
          </cell>
          <cell r="S198">
            <v>49</v>
          </cell>
        </row>
        <row r="199">
          <cell r="A199" t="str">
            <v>69333300000199</v>
          </cell>
          <cell r="B199" t="str">
            <v>B</v>
          </cell>
          <cell r="C199" t="str">
            <v>AVENIDA</v>
          </cell>
          <cell r="D199" t="str">
            <v>PARANA</v>
          </cell>
          <cell r="E199" t="str">
            <v>3901</v>
          </cell>
          <cell r="G199" t="str">
            <v>CAJURU DO SUL</v>
          </cell>
          <cell r="H199">
            <v>18105002</v>
          </cell>
          <cell r="I199" t="str">
            <v>SP</v>
          </cell>
          <cell r="J199">
            <v>7145</v>
          </cell>
          <cell r="K199" t="str">
            <v>SOROCABA</v>
          </cell>
          <cell r="L199" t="str">
            <v>11</v>
          </cell>
          <cell r="M199" t="str">
            <v>31680226</v>
          </cell>
          <cell r="N199" t="str">
            <v>11</v>
          </cell>
          <cell r="O199" t="str">
            <v>31670772</v>
          </cell>
          <cell r="P199" t="str">
            <v>11</v>
          </cell>
          <cell r="Q199" t="str">
            <v>31670772</v>
          </cell>
          <cell r="R199" t="str">
            <v>fiscal@bace.com.br</v>
          </cell>
          <cell r="S199">
            <v>65</v>
          </cell>
        </row>
        <row r="200">
          <cell r="A200" t="str">
            <v>69951234000110</v>
          </cell>
          <cell r="B200" t="str">
            <v>A</v>
          </cell>
          <cell r="C200" t="str">
            <v>RUA</v>
          </cell>
          <cell r="D200" t="str">
            <v>LINDOLFO COLOR</v>
          </cell>
          <cell r="E200" t="str">
            <v>390</v>
          </cell>
          <cell r="G200" t="str">
            <v>ENGENHO DO MEIO</v>
          </cell>
          <cell r="H200">
            <v>50730600</v>
          </cell>
          <cell r="I200" t="str">
            <v>PE</v>
          </cell>
          <cell r="J200">
            <v>2531</v>
          </cell>
          <cell r="K200" t="str">
            <v>RECIFE</v>
          </cell>
          <cell r="L200" t="str">
            <v>81</v>
          </cell>
          <cell r="M200" t="str">
            <v>32269513</v>
          </cell>
          <cell r="P200" t="str">
            <v>81</v>
          </cell>
          <cell r="Q200" t="str">
            <v>32269513</v>
          </cell>
          <cell r="R200" t="str">
            <v>CONTALIDER@CONTALIDER.COM.BR</v>
          </cell>
          <cell r="S200">
            <v>49</v>
          </cell>
        </row>
        <row r="201">
          <cell r="A201" t="str">
            <v>71029631000181</v>
          </cell>
          <cell r="B201" t="str">
            <v>B</v>
          </cell>
          <cell r="C201" t="str">
            <v>RUA</v>
          </cell>
          <cell r="D201" t="str">
            <v>OURO BRANCO</v>
          </cell>
          <cell r="E201" t="str">
            <v>345</v>
          </cell>
          <cell r="G201" t="str">
            <v>NOVO ALVORADA</v>
          </cell>
          <cell r="H201">
            <v>34650120</v>
          </cell>
          <cell r="I201" t="str">
            <v>MG</v>
          </cell>
          <cell r="J201">
            <v>5133</v>
          </cell>
          <cell r="K201" t="str">
            <v>SABARA</v>
          </cell>
          <cell r="L201" t="str">
            <v>031</v>
          </cell>
          <cell r="M201" t="str">
            <v>34882441</v>
          </cell>
          <cell r="S201">
            <v>49</v>
          </cell>
        </row>
        <row r="202">
          <cell r="A202" t="str">
            <v>71250047000151</v>
          </cell>
          <cell r="B202" t="str">
            <v>A</v>
          </cell>
          <cell r="C202" t="str">
            <v>AVENIDA</v>
          </cell>
          <cell r="D202" t="str">
            <v>PRESIDENTE VARGAS</v>
          </cell>
          <cell r="E202" t="str">
            <v>1409</v>
          </cell>
          <cell r="G202" t="str">
            <v>SENADOR VALADARES</v>
          </cell>
          <cell r="H202">
            <v>35661000</v>
          </cell>
          <cell r="I202" t="str">
            <v>MG</v>
          </cell>
          <cell r="J202">
            <v>4941</v>
          </cell>
          <cell r="K202" t="str">
            <v>PARA DE MINAS</v>
          </cell>
          <cell r="S202">
            <v>49</v>
          </cell>
        </row>
        <row r="203">
          <cell r="A203" t="str">
            <v>71720718000109</v>
          </cell>
          <cell r="B203" t="str">
            <v>B</v>
          </cell>
          <cell r="C203" t="str">
            <v>RUA</v>
          </cell>
          <cell r="D203" t="str">
            <v>DIADEMA</v>
          </cell>
          <cell r="E203" t="str">
            <v>516</v>
          </cell>
          <cell r="G203" t="str">
            <v>JARDIM LEOCADIA</v>
          </cell>
          <cell r="H203">
            <v>18085330</v>
          </cell>
          <cell r="I203" t="str">
            <v>SP</v>
          </cell>
          <cell r="J203">
            <v>7145</v>
          </cell>
          <cell r="K203" t="str">
            <v>SOROCABA</v>
          </cell>
          <cell r="L203" t="str">
            <v>11</v>
          </cell>
          <cell r="M203" t="str">
            <v>41816400</v>
          </cell>
          <cell r="S203">
            <v>49</v>
          </cell>
        </row>
        <row r="204">
          <cell r="A204" t="str">
            <v>72255094000150</v>
          </cell>
          <cell r="B204" t="str">
            <v>B</v>
          </cell>
          <cell r="C204" t="str">
            <v>RUA</v>
          </cell>
          <cell r="D204" t="str">
            <v>ADAO IWANKIW</v>
          </cell>
          <cell r="E204" t="str">
            <v>221</v>
          </cell>
          <cell r="G204" t="str">
            <v>PARQUE INDUSTRIAL ZONA OESTE II</v>
          </cell>
          <cell r="H204">
            <v>86800767</v>
          </cell>
          <cell r="I204" t="str">
            <v>PR</v>
          </cell>
          <cell r="J204">
            <v>7425</v>
          </cell>
          <cell r="K204" t="str">
            <v>APUCARANA</v>
          </cell>
          <cell r="L204" t="str">
            <v>43</v>
          </cell>
          <cell r="M204" t="str">
            <v>34279394</v>
          </cell>
          <cell r="R204" t="str">
            <v>PANDAPLAST@BRTURBO.COM.BR</v>
          </cell>
          <cell r="S204">
            <v>49</v>
          </cell>
        </row>
        <row r="205">
          <cell r="A205" t="str">
            <v>72896129000130</v>
          </cell>
          <cell r="B205" t="str">
            <v>A</v>
          </cell>
          <cell r="C205" t="str">
            <v>AVENIDA</v>
          </cell>
          <cell r="D205" t="str">
            <v>LEBLON</v>
          </cell>
          <cell r="E205" t="str">
            <v>555</v>
          </cell>
          <cell r="F205" t="str">
            <v>SALA  01</v>
          </cell>
          <cell r="G205" t="str">
            <v>SANTO AMARO</v>
          </cell>
          <cell r="H205">
            <v>4771050</v>
          </cell>
          <cell r="I205" t="str">
            <v>SP</v>
          </cell>
          <cell r="J205">
            <v>7107</v>
          </cell>
          <cell r="K205" t="str">
            <v>SAO PAULO</v>
          </cell>
          <cell r="L205" t="str">
            <v>11</v>
          </cell>
          <cell r="M205" t="str">
            <v>50847071</v>
          </cell>
          <cell r="R205" t="str">
            <v>documenta@documenta.com.br</v>
          </cell>
          <cell r="S205">
            <v>49</v>
          </cell>
        </row>
        <row r="206">
          <cell r="A206" t="str">
            <v>72727167000160</v>
          </cell>
          <cell r="B206" t="str">
            <v>B</v>
          </cell>
          <cell r="C206" t="str">
            <v>RUA</v>
          </cell>
          <cell r="D206" t="str">
            <v>GREGORIO GUREVICH</v>
          </cell>
          <cell r="E206" t="str">
            <v>31</v>
          </cell>
          <cell r="G206" t="str">
            <v>JARDIM DIAMANTE</v>
          </cell>
          <cell r="H206">
            <v>12223140</v>
          </cell>
          <cell r="I206" t="str">
            <v>SP</v>
          </cell>
          <cell r="J206">
            <v>7099</v>
          </cell>
          <cell r="K206" t="str">
            <v>SAO JOSE DOS CAMPOS</v>
          </cell>
          <cell r="L206" t="str">
            <v>012</v>
          </cell>
          <cell r="M206" t="str">
            <v>3293361</v>
          </cell>
          <cell r="P206" t="str">
            <v>012</v>
          </cell>
          <cell r="Q206" t="str">
            <v>3293361</v>
          </cell>
          <cell r="S206">
            <v>49</v>
          </cell>
        </row>
        <row r="207">
          <cell r="A207" t="str">
            <v>73588915000133</v>
          </cell>
          <cell r="B207" t="str">
            <v>B</v>
          </cell>
          <cell r="C207" t="str">
            <v>RUA</v>
          </cell>
          <cell r="D207" t="str">
            <v>FELIPE CAMARAO</v>
          </cell>
          <cell r="E207" t="str">
            <v>139</v>
          </cell>
          <cell r="G207" t="str">
            <v>MARACANA</v>
          </cell>
          <cell r="H207">
            <v>20550165</v>
          </cell>
          <cell r="I207" t="str">
            <v>RJ</v>
          </cell>
          <cell r="J207">
            <v>6001</v>
          </cell>
          <cell r="K207" t="str">
            <v>RIO DE JANEIRO</v>
          </cell>
          <cell r="L207" t="str">
            <v>21</v>
          </cell>
          <cell r="M207" t="str">
            <v>22885517</v>
          </cell>
          <cell r="N207" t="str">
            <v>21</v>
          </cell>
          <cell r="O207" t="str">
            <v>22885517</v>
          </cell>
          <cell r="R207" t="str">
            <v>CRITICALMED@CRITICALMED.COM.BR</v>
          </cell>
          <cell r="S207">
            <v>49</v>
          </cell>
        </row>
        <row r="208">
          <cell r="A208" t="str">
            <v>73795791000167</v>
          </cell>
          <cell r="B208" t="str">
            <v>B</v>
          </cell>
          <cell r="C208" t="str">
            <v>AVENIDA</v>
          </cell>
          <cell r="D208" t="str">
            <v>DAS HORTENSIAS</v>
          </cell>
          <cell r="E208" t="str">
            <v>3662</v>
          </cell>
          <cell r="F208" t="str">
            <v>LOJA 2</v>
          </cell>
          <cell r="G208" t="str">
            <v>AV CENTRAL</v>
          </cell>
          <cell r="H208">
            <v>95670000</v>
          </cell>
          <cell r="I208" t="str">
            <v>RS</v>
          </cell>
          <cell r="J208">
            <v>8681</v>
          </cell>
          <cell r="K208" t="str">
            <v>GRAMADO</v>
          </cell>
          <cell r="S208">
            <v>49</v>
          </cell>
        </row>
        <row r="209">
          <cell r="A209" t="str">
            <v>73736811000129</v>
          </cell>
          <cell r="B209" t="str">
            <v>A</v>
          </cell>
          <cell r="C209" t="str">
            <v>AVENIDA</v>
          </cell>
          <cell r="D209" t="str">
            <v>RIACHUELO</v>
          </cell>
          <cell r="E209" t="str">
            <v>790</v>
          </cell>
          <cell r="G209" t="str">
            <v>ZONA 03</v>
          </cell>
          <cell r="H209">
            <v>87050220</v>
          </cell>
          <cell r="I209" t="str">
            <v>PR</v>
          </cell>
          <cell r="J209">
            <v>7691</v>
          </cell>
          <cell r="K209" t="str">
            <v>MARINGA</v>
          </cell>
          <cell r="L209" t="str">
            <v>44</v>
          </cell>
          <cell r="M209" t="str">
            <v>30257365</v>
          </cell>
          <cell r="N209" t="str">
            <v>44</v>
          </cell>
          <cell r="O209" t="str">
            <v>30257365</v>
          </cell>
          <cell r="P209" t="str">
            <v>44</v>
          </cell>
          <cell r="Q209" t="str">
            <v>30257365</v>
          </cell>
          <cell r="R209" t="str">
            <v>contmix.cont@bol.com.br</v>
          </cell>
          <cell r="S209">
            <v>49</v>
          </cell>
        </row>
        <row r="210">
          <cell r="A210" t="str">
            <v>73896722000140</v>
          </cell>
          <cell r="B210" t="str">
            <v>A</v>
          </cell>
          <cell r="C210" t="str">
            <v>ESTRADA</v>
          </cell>
          <cell r="D210" t="str">
            <v>MUNICIPAL SANTA TEREZINHA</v>
          </cell>
          <cell r="E210" t="str">
            <v>S/N</v>
          </cell>
          <cell r="G210" t="str">
            <v>CIDADE INDUSTRIAL</v>
          </cell>
          <cell r="H210">
            <v>12609167</v>
          </cell>
          <cell r="I210" t="str">
            <v>SP</v>
          </cell>
          <cell r="J210">
            <v>6645</v>
          </cell>
          <cell r="K210" t="str">
            <v>LORENA</v>
          </cell>
          <cell r="S210">
            <v>49</v>
          </cell>
        </row>
        <row r="211">
          <cell r="A211" t="str">
            <v>73923799000161</v>
          </cell>
          <cell r="B211" t="str">
            <v>B</v>
          </cell>
          <cell r="C211" t="str">
            <v>RUA</v>
          </cell>
          <cell r="D211" t="str">
            <v>ALBERTO SADDI</v>
          </cell>
          <cell r="E211" t="str">
            <v>695</v>
          </cell>
          <cell r="F211" t="str">
            <v>QUADRAIND.4               LOTE  05</v>
          </cell>
          <cell r="G211" t="str">
            <v>DISTRITO INDUSTRIAL</v>
          </cell>
          <cell r="H211">
            <v>78745710</v>
          </cell>
          <cell r="I211" t="str">
            <v>MT</v>
          </cell>
          <cell r="J211">
            <v>9151</v>
          </cell>
          <cell r="K211" t="str">
            <v>RONDONOPOLIS</v>
          </cell>
          <cell r="L211" t="str">
            <v>66</v>
          </cell>
          <cell r="M211" t="str">
            <v>34232260</v>
          </cell>
          <cell r="S211">
            <v>49</v>
          </cell>
        </row>
        <row r="212">
          <cell r="A212" t="str">
            <v>74242728000166</v>
          </cell>
          <cell r="B212" t="str">
            <v>B</v>
          </cell>
          <cell r="C212" t="str">
            <v>RUA</v>
          </cell>
          <cell r="D212" t="str">
            <v>SAGRADO COR DE JESUS</v>
          </cell>
          <cell r="E212" t="str">
            <v>280</v>
          </cell>
          <cell r="F212" t="str">
            <v>283</v>
          </cell>
          <cell r="G212" t="str">
            <v>CENTRO</v>
          </cell>
          <cell r="H212">
            <v>16500000</v>
          </cell>
          <cell r="I212" t="str">
            <v>SP</v>
          </cell>
          <cell r="J212">
            <v>6277</v>
          </cell>
          <cell r="K212" t="str">
            <v>CAFELANDIA</v>
          </cell>
          <cell r="S212">
            <v>65</v>
          </cell>
        </row>
        <row r="213">
          <cell r="A213" t="str">
            <v>74005703000149</v>
          </cell>
          <cell r="B213" t="str">
            <v>B</v>
          </cell>
          <cell r="C213" t="str">
            <v>RODOVIA</v>
          </cell>
          <cell r="D213" t="str">
            <v>SC 386</v>
          </cell>
          <cell r="E213" t="str">
            <v>2422</v>
          </cell>
          <cell r="F213" t="str">
            <v>GALPAO04</v>
          </cell>
          <cell r="G213" t="str">
            <v>AREA INDUSTRIAL</v>
          </cell>
          <cell r="H213">
            <v>89899000</v>
          </cell>
          <cell r="I213" t="str">
            <v>SC</v>
          </cell>
          <cell r="J213">
            <v>9951</v>
          </cell>
          <cell r="K213" t="str">
            <v>IPORA DO OESTE</v>
          </cell>
          <cell r="L213" t="str">
            <v>49</v>
          </cell>
          <cell r="M213" t="str">
            <v>36222710</v>
          </cell>
          <cell r="S213">
            <v>50</v>
          </cell>
        </row>
        <row r="214">
          <cell r="A214" t="str">
            <v>74472663000145</v>
          </cell>
          <cell r="B214" t="str">
            <v>A</v>
          </cell>
          <cell r="C214" t="str">
            <v>RUA</v>
          </cell>
          <cell r="D214" t="str">
            <v>EMINICA MALAVASI</v>
          </cell>
          <cell r="E214" t="str">
            <v>110</v>
          </cell>
          <cell r="G214" t="str">
            <v>PRESIDENTE ALTINO</v>
          </cell>
          <cell r="H214">
            <v>6216140</v>
          </cell>
          <cell r="I214" t="str">
            <v>SP</v>
          </cell>
          <cell r="J214">
            <v>6789</v>
          </cell>
          <cell r="K214" t="str">
            <v>OSASCO</v>
          </cell>
          <cell r="L214" t="str">
            <v>11</v>
          </cell>
          <cell r="M214" t="str">
            <v>36853015</v>
          </cell>
          <cell r="R214" t="str">
            <v>IMPERCAP@IMPERCAP.COM.BR</v>
          </cell>
          <cell r="S214">
            <v>49</v>
          </cell>
        </row>
        <row r="215">
          <cell r="A215" t="str">
            <v>75888438000157</v>
          </cell>
          <cell r="B215" t="str">
            <v>B</v>
          </cell>
          <cell r="C215" t="str">
            <v>AVENIDA</v>
          </cell>
          <cell r="D215" t="str">
            <v>IVO SILVEIRA</v>
          </cell>
          <cell r="E215" t="str">
            <v>1363</v>
          </cell>
          <cell r="G215" t="str">
            <v>ESTACAO</v>
          </cell>
          <cell r="H215">
            <v>88840000</v>
          </cell>
          <cell r="I215" t="str">
            <v>SC</v>
          </cell>
          <cell r="J215">
            <v>8373</v>
          </cell>
          <cell r="K215" t="str">
            <v>URUSSANGA</v>
          </cell>
          <cell r="L215" t="str">
            <v>48</v>
          </cell>
          <cell r="M215" t="str">
            <v>34654051</v>
          </cell>
          <cell r="N215" t="str">
            <v>48</v>
          </cell>
          <cell r="O215" t="str">
            <v>34654051</v>
          </cell>
          <cell r="P215" t="str">
            <v>048</v>
          </cell>
          <cell r="Q215" t="str">
            <v>4654051</v>
          </cell>
          <cell r="S215">
            <v>65</v>
          </cell>
        </row>
        <row r="216">
          <cell r="A216" t="str">
            <v>76152008000135</v>
          </cell>
          <cell r="B216" t="str">
            <v>B</v>
          </cell>
          <cell r="C216" t="str">
            <v>RUA</v>
          </cell>
          <cell r="D216" t="str">
            <v>AFONSO PENNA</v>
          </cell>
          <cell r="E216" t="str">
            <v>935</v>
          </cell>
          <cell r="G216" t="str">
            <v>TARUMA</v>
          </cell>
          <cell r="H216">
            <v>82530280</v>
          </cell>
          <cell r="I216" t="str">
            <v>PR</v>
          </cell>
          <cell r="J216">
            <v>7535</v>
          </cell>
          <cell r="K216" t="str">
            <v>CURITIBA</v>
          </cell>
          <cell r="L216" t="str">
            <v>41</v>
          </cell>
          <cell r="M216" t="str">
            <v>21049999</v>
          </cell>
          <cell r="N216" t="str">
            <v>41</v>
          </cell>
          <cell r="O216" t="str">
            <v>39069999</v>
          </cell>
          <cell r="R216" t="str">
            <v>COMPRAS@PRINCESSCOSMETICOS.COM.BR</v>
          </cell>
          <cell r="S216">
            <v>49</v>
          </cell>
        </row>
        <row r="217">
          <cell r="A217" t="str">
            <v>76748763000187</v>
          </cell>
          <cell r="B217" t="str">
            <v>A</v>
          </cell>
          <cell r="C217" t="str">
            <v>RUA</v>
          </cell>
          <cell r="D217" t="str">
            <v>LUDOVICO ZANIER</v>
          </cell>
          <cell r="E217" t="str">
            <v>448</v>
          </cell>
          <cell r="G217" t="str">
            <v>CIC</v>
          </cell>
          <cell r="H217">
            <v>81350090</v>
          </cell>
          <cell r="I217" t="str">
            <v>PR</v>
          </cell>
          <cell r="J217">
            <v>7535</v>
          </cell>
          <cell r="K217" t="str">
            <v>CURITIBA</v>
          </cell>
          <cell r="S217">
            <v>49</v>
          </cell>
        </row>
        <row r="218">
          <cell r="A218" t="str">
            <v>76785302000184</v>
          </cell>
          <cell r="B218" t="str">
            <v>A</v>
          </cell>
          <cell r="C218" t="str">
            <v>RUA</v>
          </cell>
          <cell r="D218" t="str">
            <v>BELGICA</v>
          </cell>
          <cell r="E218" t="str">
            <v>355</v>
          </cell>
          <cell r="F218" t="str">
            <v>ANEXO D-1</v>
          </cell>
          <cell r="G218" t="str">
            <v>JARDIM IGAPO</v>
          </cell>
          <cell r="H218">
            <v>86046280</v>
          </cell>
          <cell r="I218" t="str">
            <v>PR</v>
          </cell>
          <cell r="J218">
            <v>7667</v>
          </cell>
          <cell r="K218" t="str">
            <v>LONDRINA</v>
          </cell>
          <cell r="L218" t="str">
            <v>43</v>
          </cell>
          <cell r="M218" t="str">
            <v>33370008</v>
          </cell>
          <cell r="N218" t="str">
            <v>43</v>
          </cell>
          <cell r="O218" t="str">
            <v>88203935</v>
          </cell>
          <cell r="P218" t="str">
            <v>43</v>
          </cell>
          <cell r="Q218" t="str">
            <v>33370008</v>
          </cell>
          <cell r="R218" t="str">
            <v>LUCIA@PZLTECNOLOGIA.COM.BR</v>
          </cell>
          <cell r="S218">
            <v>49</v>
          </cell>
        </row>
        <row r="219">
          <cell r="A219" t="str">
            <v>78023108000197</v>
          </cell>
          <cell r="B219" t="str">
            <v>B</v>
          </cell>
          <cell r="C219" t="str">
            <v>RUA</v>
          </cell>
          <cell r="D219" t="str">
            <v>RIO GRANDE DO SUL</v>
          </cell>
          <cell r="E219" t="str">
            <v>75</v>
          </cell>
          <cell r="G219" t="str">
            <v>CENTRO</v>
          </cell>
          <cell r="H219">
            <v>86026080</v>
          </cell>
          <cell r="I219" t="str">
            <v>PR</v>
          </cell>
          <cell r="J219">
            <v>7667</v>
          </cell>
          <cell r="K219" t="str">
            <v>LONDRINA</v>
          </cell>
          <cell r="L219" t="str">
            <v>43</v>
          </cell>
          <cell r="M219" t="str">
            <v>30281715</v>
          </cell>
          <cell r="S219">
            <v>50</v>
          </cell>
        </row>
        <row r="220">
          <cell r="A220" t="str">
            <v>78344520000109</v>
          </cell>
          <cell r="B220" t="str">
            <v>A</v>
          </cell>
          <cell r="C220" t="str">
            <v>RUA</v>
          </cell>
          <cell r="D220" t="str">
            <v>TAVARES DE LYRA</v>
          </cell>
          <cell r="E220" t="str">
            <v>2100</v>
          </cell>
          <cell r="G220" t="str">
            <v>AFONSO PENA</v>
          </cell>
          <cell r="H220">
            <v>83065180</v>
          </cell>
          <cell r="I220" t="str">
            <v>PR</v>
          </cell>
          <cell r="J220">
            <v>7885</v>
          </cell>
          <cell r="K220" t="str">
            <v>SAO JOSE DOS PINHAIS</v>
          </cell>
          <cell r="L220" t="str">
            <v>041</v>
          </cell>
          <cell r="M220" t="str">
            <v>3852805</v>
          </cell>
          <cell r="P220" t="str">
            <v>041</v>
          </cell>
          <cell r="Q220" t="str">
            <v>3852805</v>
          </cell>
          <cell r="S220">
            <v>49</v>
          </cell>
        </row>
        <row r="221">
          <cell r="A221" t="str">
            <v>78163789000199</v>
          </cell>
          <cell r="B221" t="str">
            <v>A</v>
          </cell>
          <cell r="C221" t="str">
            <v>RUA</v>
          </cell>
          <cell r="D221" t="str">
            <v>RAUL FELIX</v>
          </cell>
          <cell r="E221" t="str">
            <v>130</v>
          </cell>
          <cell r="F221" t="str">
            <v>TERREO</v>
          </cell>
          <cell r="G221" t="str">
            <v>VILA SAO JORGE</v>
          </cell>
          <cell r="H221">
            <v>81070370</v>
          </cell>
          <cell r="I221" t="str">
            <v>PR</v>
          </cell>
          <cell r="J221">
            <v>7535</v>
          </cell>
          <cell r="K221" t="str">
            <v>CURITIBA</v>
          </cell>
          <cell r="S221">
            <v>49</v>
          </cell>
        </row>
        <row r="222">
          <cell r="A222" t="str">
            <v>78697356000113</v>
          </cell>
          <cell r="B222" t="str">
            <v>B</v>
          </cell>
          <cell r="C222" t="str">
            <v>RUA</v>
          </cell>
          <cell r="D222" t="str">
            <v>IMACULADA CONCEICAO</v>
          </cell>
          <cell r="E222" t="str">
            <v>1155</v>
          </cell>
          <cell r="F222" t="str">
            <v>BLOCO 04 - PARQUE TECNOLOGICO - PUC</v>
          </cell>
          <cell r="G222" t="str">
            <v>PRADO VELHO</v>
          </cell>
          <cell r="H222">
            <v>80215901</v>
          </cell>
          <cell r="I222" t="str">
            <v>PR</v>
          </cell>
          <cell r="J222">
            <v>7535</v>
          </cell>
          <cell r="K222" t="str">
            <v>CURITIBA</v>
          </cell>
          <cell r="L222" t="str">
            <v>41</v>
          </cell>
          <cell r="M222" t="str">
            <v>30130294</v>
          </cell>
          <cell r="N222" t="str">
            <v>41</v>
          </cell>
          <cell r="O222" t="str">
            <v>32323312</v>
          </cell>
          <cell r="R222" t="str">
            <v>zibetti.contabil@terra.com.br</v>
          </cell>
          <cell r="S222">
            <v>49</v>
          </cell>
        </row>
        <row r="223">
          <cell r="A223" t="str">
            <v>79031696000173</v>
          </cell>
          <cell r="B223" t="str">
            <v>B</v>
          </cell>
          <cell r="C223" t="str">
            <v>RUA</v>
          </cell>
          <cell r="D223" t="str">
            <v>AUGUSTO STRESSER</v>
          </cell>
          <cell r="E223" t="str">
            <v>445</v>
          </cell>
          <cell r="G223" t="str">
            <v>ALTO DA GLORIA</v>
          </cell>
          <cell r="H223">
            <v>80030340</v>
          </cell>
          <cell r="I223" t="str">
            <v>PR</v>
          </cell>
          <cell r="J223">
            <v>7535</v>
          </cell>
          <cell r="K223" t="str">
            <v>CURITIBA</v>
          </cell>
          <cell r="L223" t="str">
            <v>41</v>
          </cell>
          <cell r="M223" t="str">
            <v>32535005</v>
          </cell>
          <cell r="N223" t="str">
            <v>41</v>
          </cell>
          <cell r="O223" t="str">
            <v>92238470</v>
          </cell>
          <cell r="R223" t="str">
            <v>LIDIFARMA@LIDIFARMA.COM.BR</v>
          </cell>
          <cell r="S223">
            <v>49</v>
          </cell>
        </row>
        <row r="224">
          <cell r="A224" t="str">
            <v>78939196000171</v>
          </cell>
          <cell r="B224" t="str">
            <v>B</v>
          </cell>
          <cell r="C224" t="str">
            <v>RODOVIA</v>
          </cell>
          <cell r="D224" t="str">
            <v>PR QUINHENTOS E SEIS</v>
          </cell>
          <cell r="E224" t="str">
            <v>S/N</v>
          </cell>
          <cell r="F224" t="str">
            <v>ESQ DUILIO CALDERAR</v>
          </cell>
          <cell r="H224">
            <v>83430000</v>
          </cell>
          <cell r="I224" t="str">
            <v>PR</v>
          </cell>
          <cell r="J224">
            <v>7477</v>
          </cell>
          <cell r="K224" t="str">
            <v>CAMPINA GRANDE DO SUL</v>
          </cell>
          <cell r="S224">
            <v>49</v>
          </cell>
        </row>
        <row r="225">
          <cell r="A225" t="str">
            <v>79314936000147</v>
          </cell>
          <cell r="B225" t="str">
            <v>B</v>
          </cell>
          <cell r="C225" t="str">
            <v>RUA</v>
          </cell>
          <cell r="D225" t="str">
            <v>XV DE OUTUBRO</v>
          </cell>
          <cell r="E225" t="str">
            <v>4526</v>
          </cell>
          <cell r="G225" t="str">
            <v>RIO BONITO</v>
          </cell>
          <cell r="H225">
            <v>89239700</v>
          </cell>
          <cell r="I225" t="str">
            <v>SC</v>
          </cell>
          <cell r="J225">
            <v>8179</v>
          </cell>
          <cell r="K225" t="str">
            <v>JOINVILLE</v>
          </cell>
          <cell r="S225">
            <v>49</v>
          </cell>
        </row>
        <row r="226">
          <cell r="A226" t="str">
            <v>79634572000182</v>
          </cell>
          <cell r="B226" t="str">
            <v>B</v>
          </cell>
          <cell r="C226" t="str">
            <v>RUA</v>
          </cell>
          <cell r="D226" t="str">
            <v>EUNICE WEAVER</v>
          </cell>
          <cell r="E226" t="str">
            <v>273</v>
          </cell>
          <cell r="G226" t="str">
            <v>CAMPO COMPRIDO</v>
          </cell>
          <cell r="H226">
            <v>81220080</v>
          </cell>
          <cell r="I226" t="str">
            <v>PR</v>
          </cell>
          <cell r="J226">
            <v>7535</v>
          </cell>
          <cell r="K226" t="str">
            <v>CURITIBA</v>
          </cell>
          <cell r="L226" t="str">
            <v>41</v>
          </cell>
          <cell r="M226" t="str">
            <v>32743343</v>
          </cell>
          <cell r="N226" t="str">
            <v>41</v>
          </cell>
          <cell r="O226" t="str">
            <v>32921643</v>
          </cell>
          <cell r="R226" t="str">
            <v>ATENDIMENTO@ASERVASCURAM.COM.BR</v>
          </cell>
          <cell r="S226">
            <v>49</v>
          </cell>
        </row>
        <row r="227">
          <cell r="A227" t="str">
            <v>79961116000147</v>
          </cell>
          <cell r="B227" t="str">
            <v>B</v>
          </cell>
          <cell r="C227" t="str">
            <v>RUA</v>
          </cell>
          <cell r="D227" t="str">
            <v>TERRA BOA</v>
          </cell>
          <cell r="E227" t="str">
            <v>762</v>
          </cell>
          <cell r="G227" t="str">
            <v>EMILIANO PERNETA</v>
          </cell>
          <cell r="H227">
            <v>83324223</v>
          </cell>
          <cell r="I227" t="str">
            <v>PR</v>
          </cell>
          <cell r="J227">
            <v>5453</v>
          </cell>
          <cell r="K227" t="str">
            <v>PINHAIS</v>
          </cell>
          <cell r="L227" t="str">
            <v>41</v>
          </cell>
          <cell r="M227" t="str">
            <v>21071618</v>
          </cell>
          <cell r="P227" t="str">
            <v>41</v>
          </cell>
          <cell r="Q227" t="str">
            <v>21061671</v>
          </cell>
          <cell r="R227" t="str">
            <v>MARCIO@MGSPLASTICOS.COM.BR</v>
          </cell>
          <cell r="S227">
            <v>65</v>
          </cell>
        </row>
        <row r="228">
          <cell r="A228" t="str">
            <v>80164411000151</v>
          </cell>
          <cell r="B228" t="str">
            <v>A</v>
          </cell>
          <cell r="C228" t="str">
            <v>AVENIDA</v>
          </cell>
          <cell r="D228" t="str">
            <v>PREFEITO OSMAR CUNHA</v>
          </cell>
          <cell r="E228" t="str">
            <v>251</v>
          </cell>
          <cell r="G228" t="str">
            <v>CENTRO</v>
          </cell>
          <cell r="H228">
            <v>88015100</v>
          </cell>
          <cell r="I228" t="str">
            <v>SC</v>
          </cell>
          <cell r="J228">
            <v>8105</v>
          </cell>
          <cell r="K228" t="str">
            <v>FLORIANOPOLIS</v>
          </cell>
          <cell r="L228" t="str">
            <v>48</v>
          </cell>
          <cell r="M228" t="str">
            <v>33240478</v>
          </cell>
          <cell r="R228" t="str">
            <v>FINANCEIRO@MEDICFORMULA.COM.BR</v>
          </cell>
          <cell r="S228">
            <v>49</v>
          </cell>
        </row>
        <row r="229">
          <cell r="A229" t="str">
            <v>80134455000139</v>
          </cell>
          <cell r="B229" t="str">
            <v>B</v>
          </cell>
          <cell r="C229" t="str">
            <v>RUA</v>
          </cell>
          <cell r="D229" t="str">
            <v>SILVANO C. DA S. SENIOR</v>
          </cell>
          <cell r="E229" t="str">
            <v>4149</v>
          </cell>
          <cell r="G229" t="str">
            <v>PONTA AGUDA</v>
          </cell>
          <cell r="H229">
            <v>89050280</v>
          </cell>
          <cell r="I229" t="str">
            <v>SC</v>
          </cell>
          <cell r="J229">
            <v>8047</v>
          </cell>
          <cell r="K229" t="str">
            <v>BLUMENAU</v>
          </cell>
          <cell r="L229" t="str">
            <v>047</v>
          </cell>
          <cell r="M229" t="str">
            <v>3330341</v>
          </cell>
          <cell r="S229">
            <v>49</v>
          </cell>
        </row>
        <row r="230">
          <cell r="A230" t="str">
            <v>81097602000100</v>
          </cell>
          <cell r="B230" t="str">
            <v>A</v>
          </cell>
          <cell r="C230" t="str">
            <v>RUA</v>
          </cell>
          <cell r="D230" t="str">
            <v>ARTHUR EMILIO LEOPOLDO CONTER</v>
          </cell>
          <cell r="E230" t="str">
            <v>332</v>
          </cell>
          <cell r="G230" t="str">
            <v>CENTRO</v>
          </cell>
          <cell r="H230">
            <v>86360000</v>
          </cell>
          <cell r="I230" t="str">
            <v>PR</v>
          </cell>
          <cell r="J230">
            <v>7445</v>
          </cell>
          <cell r="K230" t="str">
            <v>BANDEIRANTES</v>
          </cell>
          <cell r="L230" t="str">
            <v>43</v>
          </cell>
          <cell r="M230" t="str">
            <v>35422233</v>
          </cell>
          <cell r="N230" t="str">
            <v>43</v>
          </cell>
          <cell r="O230" t="str">
            <v>35425270</v>
          </cell>
          <cell r="R230" t="str">
            <v>BIVO10@HOTMAIL.COM</v>
          </cell>
          <cell r="S230">
            <v>49</v>
          </cell>
        </row>
        <row r="231">
          <cell r="A231" t="str">
            <v>81029555000168</v>
          </cell>
          <cell r="B231" t="str">
            <v>B</v>
          </cell>
          <cell r="C231" t="str">
            <v>RUA</v>
          </cell>
          <cell r="D231" t="str">
            <v>COQUEIROS</v>
          </cell>
          <cell r="E231" t="str">
            <v>145</v>
          </cell>
          <cell r="G231" t="str">
            <v>TABULEIRO</v>
          </cell>
          <cell r="H231">
            <v>88340001</v>
          </cell>
          <cell r="I231" t="str">
            <v>SC</v>
          </cell>
          <cell r="J231">
            <v>8061</v>
          </cell>
          <cell r="K231" t="str">
            <v>CAMBORIU</v>
          </cell>
          <cell r="S231">
            <v>49</v>
          </cell>
        </row>
        <row r="232">
          <cell r="A232" t="str">
            <v>81460784000132</v>
          </cell>
          <cell r="B232" t="str">
            <v>B</v>
          </cell>
          <cell r="C232" t="str">
            <v>RUA</v>
          </cell>
          <cell r="D232" t="str">
            <v>MANGABA</v>
          </cell>
          <cell r="E232" t="str">
            <v>155</v>
          </cell>
          <cell r="G232" t="str">
            <v>UBERABA</v>
          </cell>
          <cell r="H232">
            <v>81560390</v>
          </cell>
          <cell r="I232" t="str">
            <v>PR</v>
          </cell>
          <cell r="J232">
            <v>7535</v>
          </cell>
          <cell r="K232" t="str">
            <v>CURITIBA</v>
          </cell>
          <cell r="S232">
            <v>49</v>
          </cell>
        </row>
        <row r="233">
          <cell r="A233" t="str">
            <v>81730780000127</v>
          </cell>
          <cell r="B233" t="str">
            <v>B</v>
          </cell>
          <cell r="C233" t="str">
            <v>RUA</v>
          </cell>
          <cell r="D233" t="str">
            <v>ESCOCIA</v>
          </cell>
          <cell r="E233" t="str">
            <v>595</v>
          </cell>
          <cell r="G233" t="str">
            <v>JARDIM PIZA</v>
          </cell>
          <cell r="H233">
            <v>86046390</v>
          </cell>
          <cell r="I233" t="str">
            <v>PR</v>
          </cell>
          <cell r="J233">
            <v>7667</v>
          </cell>
          <cell r="K233" t="str">
            <v>LONDRINA</v>
          </cell>
          <cell r="S233">
            <v>49</v>
          </cell>
        </row>
        <row r="234">
          <cell r="A234" t="str">
            <v>82413147000178</v>
          </cell>
          <cell r="B234" t="str">
            <v>A</v>
          </cell>
          <cell r="C234" t="str">
            <v>RODOVIA</v>
          </cell>
          <cell r="D234" t="str">
            <v>BR 158</v>
          </cell>
          <cell r="E234" t="str">
            <v>SN</v>
          </cell>
          <cell r="F234" t="str">
            <v>KM 02</v>
          </cell>
          <cell r="G234" t="str">
            <v>JARDIM APARECIDA</v>
          </cell>
          <cell r="H234">
            <v>87303210</v>
          </cell>
          <cell r="I234" t="str">
            <v>PR</v>
          </cell>
          <cell r="J234">
            <v>7483</v>
          </cell>
          <cell r="K234" t="str">
            <v>CAMPO MOURAO</v>
          </cell>
          <cell r="S234">
            <v>49</v>
          </cell>
        </row>
        <row r="235">
          <cell r="A235" t="str">
            <v>84829928000173</v>
          </cell>
          <cell r="B235" t="str">
            <v>A</v>
          </cell>
          <cell r="C235" t="str">
            <v>AVENIDA</v>
          </cell>
          <cell r="D235" t="str">
            <v>FRANCISCO KRUGER</v>
          </cell>
          <cell r="E235" t="str">
            <v>6598</v>
          </cell>
          <cell r="G235" t="str">
            <v>CACHOEIRA</v>
          </cell>
          <cell r="H235">
            <v>83504490</v>
          </cell>
          <cell r="I235" t="str">
            <v>PR</v>
          </cell>
          <cell r="J235">
            <v>7407</v>
          </cell>
          <cell r="K235" t="str">
            <v>ALMIRANTE TAMANDARE</v>
          </cell>
          <cell r="L235" t="str">
            <v>41</v>
          </cell>
          <cell r="M235" t="str">
            <v>30722600</v>
          </cell>
          <cell r="R235" t="str">
            <v>ESCRILEX@ESCRILEX.COM.BR</v>
          </cell>
          <cell r="S235">
            <v>49</v>
          </cell>
        </row>
        <row r="236">
          <cell r="A236" t="str">
            <v>84833888000133</v>
          </cell>
          <cell r="B236" t="str">
            <v>B</v>
          </cell>
          <cell r="C236" t="str">
            <v>RUA</v>
          </cell>
          <cell r="D236" t="str">
            <v>RONAT WALTER SODRE</v>
          </cell>
          <cell r="E236" t="str">
            <v>4350</v>
          </cell>
          <cell r="G236" t="str">
            <v>PQ INDUSTRIAL IV</v>
          </cell>
          <cell r="H236">
            <v>86200000</v>
          </cell>
          <cell r="I236" t="str">
            <v>PR</v>
          </cell>
          <cell r="J236">
            <v>7591</v>
          </cell>
          <cell r="K236" t="str">
            <v>IBIPORA</v>
          </cell>
          <cell r="L236" t="str">
            <v>043</v>
          </cell>
          <cell r="M236" t="str">
            <v>2584636</v>
          </cell>
          <cell r="P236" t="str">
            <v>043</v>
          </cell>
          <cell r="Q236" t="str">
            <v>2585510</v>
          </cell>
          <cell r="S236">
            <v>49</v>
          </cell>
        </row>
        <row r="237">
          <cell r="A237" t="str">
            <v>84903244000174</v>
          </cell>
          <cell r="B237" t="str">
            <v>A</v>
          </cell>
          <cell r="C237" t="str">
            <v>SITIO</v>
          </cell>
          <cell r="D237" t="str">
            <v>LOTE RURAL, 19 PERIMETRO</v>
          </cell>
          <cell r="E237" t="str">
            <v>103-A</v>
          </cell>
          <cell r="G237" t="str">
            <v>ZONA RURAL</v>
          </cell>
          <cell r="H237">
            <v>85960000</v>
          </cell>
          <cell r="I237" t="str">
            <v>PR</v>
          </cell>
          <cell r="J237">
            <v>7683</v>
          </cell>
          <cell r="K237" t="str">
            <v>MARECHAL CANDIDO RONDON</v>
          </cell>
          <cell r="L237" t="str">
            <v>45</v>
          </cell>
          <cell r="M237" t="str">
            <v>32545252</v>
          </cell>
          <cell r="R237" t="str">
            <v>CONTABIL@SCHUMACHERLTDA.COM.BR</v>
          </cell>
          <cell r="S237">
            <v>49</v>
          </cell>
        </row>
        <row r="238">
          <cell r="A238" t="str">
            <v>87375952000178</v>
          </cell>
          <cell r="B238" t="str">
            <v>B</v>
          </cell>
          <cell r="C238" t="str">
            <v>AVENIDA</v>
          </cell>
          <cell r="D238" t="str">
            <v>RICARDO LEONIDAS RIBAS</v>
          </cell>
          <cell r="E238" t="str">
            <v>439</v>
          </cell>
          <cell r="G238" t="str">
            <v>RESTINGA</v>
          </cell>
          <cell r="H238">
            <v>91790005</v>
          </cell>
          <cell r="I238" t="str">
            <v>RS</v>
          </cell>
          <cell r="J238">
            <v>8801</v>
          </cell>
          <cell r="K238" t="str">
            <v>PORTO ALEGRE</v>
          </cell>
          <cell r="L238" t="str">
            <v>51</v>
          </cell>
          <cell r="M238" t="str">
            <v>30298848</v>
          </cell>
          <cell r="S238">
            <v>49</v>
          </cell>
        </row>
        <row r="239">
          <cell r="A239" t="str">
            <v>87292165000162</v>
          </cell>
          <cell r="B239" t="str">
            <v>B</v>
          </cell>
          <cell r="C239" t="str">
            <v>RUA</v>
          </cell>
          <cell r="D239" t="str">
            <v>CORUMBA</v>
          </cell>
          <cell r="E239" t="str">
            <v>800</v>
          </cell>
          <cell r="G239" t="str">
            <v>LIBERDADE</v>
          </cell>
          <cell r="H239">
            <v>93330370</v>
          </cell>
          <cell r="I239" t="str">
            <v>RS</v>
          </cell>
          <cell r="J239">
            <v>8771</v>
          </cell>
          <cell r="K239" t="str">
            <v>NOVO HAMBURGO</v>
          </cell>
          <cell r="S239">
            <v>49</v>
          </cell>
        </row>
        <row r="240">
          <cell r="A240" t="str">
            <v>88309067000153</v>
          </cell>
          <cell r="B240" t="str">
            <v>A</v>
          </cell>
          <cell r="C240" t="str">
            <v>AVENIDA</v>
          </cell>
          <cell r="D240" t="str">
            <v>GETULIO VARGAS</v>
          </cell>
          <cell r="E240" t="str">
            <v>1149</v>
          </cell>
          <cell r="G240" t="str">
            <v>NITEROI</v>
          </cell>
          <cell r="H240">
            <v>92010011</v>
          </cell>
          <cell r="I240" t="str">
            <v>RS</v>
          </cell>
          <cell r="J240">
            <v>8589</v>
          </cell>
          <cell r="K240" t="str">
            <v>CANOAS</v>
          </cell>
          <cell r="S240">
            <v>49</v>
          </cell>
        </row>
        <row r="241">
          <cell r="A241" t="str">
            <v>87965893000198</v>
          </cell>
          <cell r="B241" t="str">
            <v>B</v>
          </cell>
          <cell r="C241" t="str">
            <v>AVENIDA</v>
          </cell>
          <cell r="D241" t="str">
            <v>COPACABANA</v>
          </cell>
          <cell r="E241" t="str">
            <v>435</v>
          </cell>
          <cell r="G241" t="str">
            <v>VILA ASSUNCAO</v>
          </cell>
          <cell r="H241">
            <v>91900050</v>
          </cell>
          <cell r="I241" t="str">
            <v>RS</v>
          </cell>
          <cell r="J241">
            <v>8801</v>
          </cell>
          <cell r="K241" t="str">
            <v>PORTO ALEGRE</v>
          </cell>
          <cell r="L241" t="str">
            <v>51</v>
          </cell>
          <cell r="M241" t="str">
            <v>33954661</v>
          </cell>
          <cell r="S241">
            <v>49</v>
          </cell>
        </row>
        <row r="242">
          <cell r="A242" t="str">
            <v>88747704000173</v>
          </cell>
          <cell r="B242" t="str">
            <v>A</v>
          </cell>
          <cell r="C242" t="str">
            <v>RUA</v>
          </cell>
          <cell r="D242" t="str">
            <v>DOS MARINHEIROS</v>
          </cell>
          <cell r="E242" t="str">
            <v>2069</v>
          </cell>
          <cell r="G242" t="str">
            <v>MOINHOS</v>
          </cell>
          <cell r="H242">
            <v>95880000</v>
          </cell>
          <cell r="I242" t="str">
            <v>RS</v>
          </cell>
          <cell r="J242">
            <v>8653</v>
          </cell>
          <cell r="K242" t="str">
            <v>ESTRELA</v>
          </cell>
          <cell r="S242">
            <v>49</v>
          </cell>
        </row>
        <row r="243">
          <cell r="A243" t="str">
            <v>88438049000171</v>
          </cell>
          <cell r="B243" t="str">
            <v>A</v>
          </cell>
          <cell r="C243" t="str">
            <v>RUA</v>
          </cell>
          <cell r="D243" t="str">
            <v>SERAFIM PEREIRA</v>
          </cell>
          <cell r="E243" t="str">
            <v>89</v>
          </cell>
          <cell r="G243" t="str">
            <v>VILA PAULUZZI</v>
          </cell>
          <cell r="H243">
            <v>93285330</v>
          </cell>
          <cell r="I243" t="str">
            <v>RS</v>
          </cell>
          <cell r="J243">
            <v>8651</v>
          </cell>
          <cell r="K243" t="str">
            <v>ESTEIO</v>
          </cell>
          <cell r="S243">
            <v>50</v>
          </cell>
        </row>
        <row r="244">
          <cell r="A244" t="str">
            <v>88446067000103</v>
          </cell>
          <cell r="B244" t="str">
            <v>B</v>
          </cell>
          <cell r="C244" t="str">
            <v>RUA</v>
          </cell>
          <cell r="D244" t="str">
            <v>EMPRESARIO AGENELLO SENGER</v>
          </cell>
          <cell r="E244" t="str">
            <v>135</v>
          </cell>
          <cell r="G244" t="str">
            <v>DISTRITO INDUSTRIAL</v>
          </cell>
          <cell r="H244">
            <v>99500000</v>
          </cell>
          <cell r="I244" t="str">
            <v>RS</v>
          </cell>
          <cell r="J244">
            <v>8591</v>
          </cell>
          <cell r="K244" t="str">
            <v>CARAZINHO</v>
          </cell>
          <cell r="L244" t="str">
            <v>054</v>
          </cell>
          <cell r="M244" t="str">
            <v>3309600</v>
          </cell>
          <cell r="P244" t="str">
            <v>054</v>
          </cell>
          <cell r="Q244" t="str">
            <v>3309600</v>
          </cell>
          <cell r="S244">
            <v>49</v>
          </cell>
        </row>
        <row r="245">
          <cell r="A245" t="str">
            <v>89523237000160</v>
          </cell>
          <cell r="B245" t="str">
            <v>A</v>
          </cell>
          <cell r="C245" t="str">
            <v>ESTRADA</v>
          </cell>
          <cell r="D245" t="str">
            <v>RS DUZENTOS E QUARENTA</v>
          </cell>
          <cell r="E245" t="str">
            <v>41</v>
          </cell>
          <cell r="F245" t="str">
            <v>PAVILHAO 01</v>
          </cell>
          <cell r="G245" t="str">
            <v>LOTEAMENTO ARCO IRIS</v>
          </cell>
          <cell r="H245">
            <v>93180000</v>
          </cell>
          <cell r="I245" t="str">
            <v>RS</v>
          </cell>
          <cell r="J245">
            <v>8799</v>
          </cell>
          <cell r="K245" t="str">
            <v>PORTAO</v>
          </cell>
          <cell r="L245" t="str">
            <v>51</v>
          </cell>
          <cell r="M245" t="str">
            <v>35623024</v>
          </cell>
          <cell r="R245" t="str">
            <v>ALINE@PLASTICOSHANISCH.COM.BR</v>
          </cell>
          <cell r="S245">
            <v>65</v>
          </cell>
        </row>
        <row r="246">
          <cell r="A246" t="str">
            <v>91741900000145</v>
          </cell>
          <cell r="B246" t="str">
            <v>B</v>
          </cell>
          <cell r="C246" t="str">
            <v>RUA</v>
          </cell>
          <cell r="D246" t="str">
            <v>ADOLFO OTTO KOCH</v>
          </cell>
          <cell r="E246" t="str">
            <v>571</v>
          </cell>
          <cell r="G246" t="str">
            <v>DAS ROSAS</v>
          </cell>
          <cell r="H246">
            <v>93600010</v>
          </cell>
          <cell r="I246" t="str">
            <v>RS</v>
          </cell>
          <cell r="J246">
            <v>8649</v>
          </cell>
          <cell r="K246" t="str">
            <v>ESTANCIA VELHA</v>
          </cell>
          <cell r="L246" t="str">
            <v>51</v>
          </cell>
          <cell r="M246" t="str">
            <v>35612340</v>
          </cell>
          <cell r="S246">
            <v>65</v>
          </cell>
        </row>
        <row r="247">
          <cell r="A247" t="str">
            <v>92296573000122</v>
          </cell>
          <cell r="B247" t="str">
            <v>B</v>
          </cell>
          <cell r="C247" t="str">
            <v>RUA</v>
          </cell>
          <cell r="D247" t="str">
            <v>RUI BARBOSA</v>
          </cell>
          <cell r="E247" t="str">
            <v>345</v>
          </cell>
          <cell r="G247" t="str">
            <v>FATIMA</v>
          </cell>
          <cell r="H247">
            <v>92200750</v>
          </cell>
          <cell r="I247" t="str">
            <v>RS</v>
          </cell>
          <cell r="J247">
            <v>8589</v>
          </cell>
          <cell r="K247" t="str">
            <v>CANOAS</v>
          </cell>
          <cell r="L247" t="str">
            <v>051</v>
          </cell>
          <cell r="M247" t="str">
            <v>4726647</v>
          </cell>
          <cell r="S247">
            <v>49</v>
          </cell>
        </row>
        <row r="248">
          <cell r="A248" t="str">
            <v>92794627000180</v>
          </cell>
          <cell r="B248" t="str">
            <v>A</v>
          </cell>
          <cell r="C248" t="str">
            <v>RUA</v>
          </cell>
          <cell r="D248" t="str">
            <v>SAO GABRIEL</v>
          </cell>
          <cell r="E248" t="str">
            <v>385</v>
          </cell>
          <cell r="G248" t="str">
            <v>MONTE PASQUAL</v>
          </cell>
          <cell r="H248">
            <v>95170010</v>
          </cell>
          <cell r="I248" t="str">
            <v>RS</v>
          </cell>
          <cell r="J248">
            <v>8655</v>
          </cell>
          <cell r="K248" t="str">
            <v>FARROUPILHA</v>
          </cell>
          <cell r="S248">
            <v>49</v>
          </cell>
        </row>
        <row r="249">
          <cell r="A249" t="str">
            <v>93470268000178</v>
          </cell>
          <cell r="B249" t="str">
            <v>A</v>
          </cell>
          <cell r="C249" t="str">
            <v>RUA</v>
          </cell>
          <cell r="D249" t="str">
            <v>DR. JOAO INACIO</v>
          </cell>
          <cell r="E249" t="str">
            <v>520</v>
          </cell>
          <cell r="G249" t="str">
            <v>NAVEGANTES</v>
          </cell>
          <cell r="H249">
            <v>90230180</v>
          </cell>
          <cell r="I249" t="str">
            <v>RS</v>
          </cell>
          <cell r="J249">
            <v>8801</v>
          </cell>
          <cell r="K249" t="str">
            <v>PORTO ALEGRE</v>
          </cell>
          <cell r="S249">
            <v>49</v>
          </cell>
        </row>
        <row r="250">
          <cell r="A250" t="str">
            <v>94970142000125</v>
          </cell>
          <cell r="B250" t="str">
            <v>B</v>
          </cell>
          <cell r="C250" t="str">
            <v>AVENIDA</v>
          </cell>
          <cell r="D250" t="str">
            <v>PATRIA</v>
          </cell>
          <cell r="E250" t="str">
            <v>312</v>
          </cell>
          <cell r="G250" t="str">
            <v>SAO GERALDO</v>
          </cell>
          <cell r="H250">
            <v>90230070</v>
          </cell>
          <cell r="I250" t="str">
            <v>RS</v>
          </cell>
          <cell r="J250">
            <v>8801</v>
          </cell>
          <cell r="K250" t="str">
            <v>PORTO ALEGRE</v>
          </cell>
          <cell r="L250" t="str">
            <v>51</v>
          </cell>
          <cell r="M250" t="str">
            <v>33423136</v>
          </cell>
          <cell r="P250" t="str">
            <v>51</v>
          </cell>
          <cell r="Q250" t="str">
            <v>33423136</v>
          </cell>
          <cell r="S250">
            <v>49</v>
          </cell>
        </row>
        <row r="251">
          <cell r="A251" t="str">
            <v>94964863000122</v>
          </cell>
          <cell r="B251" t="str">
            <v>A</v>
          </cell>
          <cell r="C251" t="str">
            <v>AVENIDA</v>
          </cell>
          <cell r="D251" t="str">
            <v>FGARRAPOS</v>
          </cell>
          <cell r="E251" t="str">
            <v>146</v>
          </cell>
          <cell r="F251" t="str">
            <v>73</v>
          </cell>
          <cell r="G251" t="str">
            <v>FLORESTA</v>
          </cell>
          <cell r="H251">
            <v>90220000</v>
          </cell>
          <cell r="I251" t="str">
            <v>RS</v>
          </cell>
          <cell r="J251">
            <v>8801</v>
          </cell>
          <cell r="K251" t="str">
            <v>PORTO ALEGRE</v>
          </cell>
          <cell r="S251">
            <v>49</v>
          </cell>
        </row>
        <row r="252">
          <cell r="A252" t="str">
            <v>96296694000125</v>
          </cell>
          <cell r="B252" t="str">
            <v>B</v>
          </cell>
          <cell r="C252" t="str">
            <v>RUA</v>
          </cell>
          <cell r="D252" t="str">
            <v>VEREADOR ARTHUR MANOEL MARIANO</v>
          </cell>
          <cell r="E252" t="str">
            <v>555</v>
          </cell>
          <cell r="F252" t="str">
            <v>GALPAO</v>
          </cell>
          <cell r="G252" t="str">
            <v>FORQUILHINHAS</v>
          </cell>
          <cell r="H252">
            <v>88106500</v>
          </cell>
          <cell r="I252" t="str">
            <v>SC</v>
          </cell>
          <cell r="J252">
            <v>8327</v>
          </cell>
          <cell r="K252" t="str">
            <v>SAO JOSE</v>
          </cell>
          <cell r="S252">
            <v>49</v>
          </cell>
        </row>
        <row r="253">
          <cell r="A253" t="str">
            <v>96261383000120</v>
          </cell>
          <cell r="B253" t="str">
            <v>B</v>
          </cell>
          <cell r="C253" t="str">
            <v>RUA</v>
          </cell>
          <cell r="D253" t="str">
            <v>SAO VALENTIM</v>
          </cell>
          <cell r="E253" t="str">
            <v>47</v>
          </cell>
          <cell r="G253" t="str">
            <v>VILA CARRAO</v>
          </cell>
          <cell r="H253">
            <v>3446040</v>
          </cell>
          <cell r="I253" t="str">
            <v>SP</v>
          </cell>
          <cell r="J253">
            <v>7107</v>
          </cell>
          <cell r="K253" t="str">
            <v>SAO PAULO</v>
          </cell>
          <cell r="L253" t="str">
            <v>11</v>
          </cell>
          <cell r="M253" t="str">
            <v>29575909</v>
          </cell>
          <cell r="R253" t="str">
            <v>OFFICE.OWNER.CONTABILIDADE@GMSIL.COM</v>
          </cell>
          <cell r="S253">
            <v>50</v>
          </cell>
        </row>
        <row r="254">
          <cell r="A254" t="str">
            <v>21423586000177</v>
          </cell>
          <cell r="B254" t="str">
            <v>A</v>
          </cell>
          <cell r="C254" t="str">
            <v>RUA</v>
          </cell>
          <cell r="D254" t="str">
            <v>DANILO VALBUZA (PRQ IND ARAUCAREA)</v>
          </cell>
          <cell r="E254" t="str">
            <v>600</v>
          </cell>
          <cell r="G254" t="str">
            <v>LARANJEIRAS</v>
          </cell>
          <cell r="H254">
            <v>7747300</v>
          </cell>
          <cell r="I254" t="str">
            <v>SP</v>
          </cell>
          <cell r="J254">
            <v>6281</v>
          </cell>
          <cell r="K254" t="str">
            <v>CAIEIRAS</v>
          </cell>
          <cell r="L254" t="str">
            <v>11</v>
          </cell>
          <cell r="M254" t="str">
            <v>39045447</v>
          </cell>
          <cell r="R254" t="str">
            <v>CONTABILSOL@TERRA.COM.BR</v>
          </cell>
          <cell r="S254">
            <v>49</v>
          </cell>
        </row>
        <row r="255">
          <cell r="A255" t="str">
            <v>00023851000150</v>
          </cell>
          <cell r="B255" t="str">
            <v>B</v>
          </cell>
          <cell r="C255" t="str">
            <v>RUA</v>
          </cell>
          <cell r="D255" t="str">
            <v>UM</v>
          </cell>
          <cell r="E255" t="str">
            <v>437</v>
          </cell>
          <cell r="G255" t="str">
            <v>NOVA ESPIRITO SANTO</v>
          </cell>
          <cell r="H255">
            <v>13273200</v>
          </cell>
          <cell r="I255" t="str">
            <v>SP</v>
          </cell>
          <cell r="J255">
            <v>7225</v>
          </cell>
          <cell r="K255" t="str">
            <v>VALINHOS</v>
          </cell>
          <cell r="L255" t="str">
            <v>19</v>
          </cell>
          <cell r="M255" t="str">
            <v>32581003</v>
          </cell>
          <cell r="N255" t="str">
            <v>19</v>
          </cell>
          <cell r="O255" t="str">
            <v>32986069</v>
          </cell>
          <cell r="R255" t="str">
            <v>corsi@corsi.com.br</v>
          </cell>
          <cell r="S255">
            <v>50</v>
          </cell>
        </row>
        <row r="256">
          <cell r="A256" t="str">
            <v>00014522000142</v>
          </cell>
          <cell r="B256" t="str">
            <v>B</v>
          </cell>
          <cell r="C256" t="str">
            <v>RUA</v>
          </cell>
          <cell r="D256" t="str">
            <v>14</v>
          </cell>
          <cell r="E256" t="str">
            <v>SN</v>
          </cell>
          <cell r="F256" t="str">
            <v>QUADRA: 11; LOTE: 24 - E;</v>
          </cell>
          <cell r="G256" t="str">
            <v>POLO EMPRESARIAL GOIAS</v>
          </cell>
          <cell r="H256">
            <v>74985220</v>
          </cell>
          <cell r="I256" t="str">
            <v>GO</v>
          </cell>
          <cell r="J256">
            <v>9227</v>
          </cell>
          <cell r="K256" t="str">
            <v>APARECIDA DE GOIANIA</v>
          </cell>
          <cell r="L256" t="str">
            <v>62</v>
          </cell>
          <cell r="M256" t="str">
            <v>32871833</v>
          </cell>
          <cell r="P256" t="str">
            <v>062</v>
          </cell>
          <cell r="Q256" t="str">
            <v>2236539</v>
          </cell>
          <cell r="R256" t="str">
            <v>equipecon@uol.com.br</v>
          </cell>
          <cell r="S256">
            <v>65</v>
          </cell>
        </row>
        <row r="257">
          <cell r="A257" t="str">
            <v>00013609000103</v>
          </cell>
          <cell r="B257" t="str">
            <v>A</v>
          </cell>
          <cell r="C257" t="str">
            <v>RUA</v>
          </cell>
          <cell r="D257" t="str">
            <v>LAPA</v>
          </cell>
          <cell r="E257" t="str">
            <v>479</v>
          </cell>
          <cell r="F257" t="str">
            <v>BARUERI</v>
          </cell>
          <cell r="G257" t="str">
            <v>CHACARA MARCO</v>
          </cell>
          <cell r="H257">
            <v>6419020</v>
          </cell>
          <cell r="I257" t="str">
            <v>SP</v>
          </cell>
          <cell r="J257">
            <v>6213</v>
          </cell>
          <cell r="K257" t="str">
            <v>BARUERI</v>
          </cell>
          <cell r="S257">
            <v>49</v>
          </cell>
        </row>
        <row r="258">
          <cell r="A258" t="str">
            <v>00118694000166</v>
          </cell>
          <cell r="B258" t="str">
            <v>B</v>
          </cell>
          <cell r="C258" t="str">
            <v>RUA</v>
          </cell>
          <cell r="D258" t="str">
            <v>WALDEMAR NERY CARNEIRO MONTEIRO</v>
          </cell>
          <cell r="E258" t="str">
            <v>795</v>
          </cell>
          <cell r="F258" t="str">
            <v>CASA</v>
          </cell>
          <cell r="G258" t="str">
            <v>BOA VIAGEM</v>
          </cell>
          <cell r="H258">
            <v>51130100</v>
          </cell>
          <cell r="I258" t="str">
            <v>PE</v>
          </cell>
          <cell r="J258">
            <v>2531</v>
          </cell>
          <cell r="K258" t="str">
            <v>RECIFE</v>
          </cell>
          <cell r="L258" t="str">
            <v>81</v>
          </cell>
          <cell r="M258" t="str">
            <v>34236182</v>
          </cell>
          <cell r="N258" t="str">
            <v>81</v>
          </cell>
          <cell r="O258" t="str">
            <v>32314191</v>
          </cell>
          <cell r="P258" t="str">
            <v>81</v>
          </cell>
          <cell r="Q258" t="str">
            <v>32314191</v>
          </cell>
          <cell r="R258" t="str">
            <v>financeiro@mtwems.com.br</v>
          </cell>
          <cell r="S258">
            <v>49</v>
          </cell>
        </row>
        <row r="259">
          <cell r="A259" t="str">
            <v>00120323000119</v>
          </cell>
          <cell r="B259" t="str">
            <v>A</v>
          </cell>
          <cell r="C259" t="str">
            <v>RUA</v>
          </cell>
          <cell r="D259" t="str">
            <v>BARAO DE TRAMANDAI</v>
          </cell>
          <cell r="E259" t="str">
            <v>176</v>
          </cell>
          <cell r="G259" t="str">
            <v>PASSO DA AREIA</v>
          </cell>
          <cell r="H259">
            <v>91030380</v>
          </cell>
          <cell r="I259" t="str">
            <v>RS</v>
          </cell>
          <cell r="J259">
            <v>8801</v>
          </cell>
          <cell r="K259" t="str">
            <v>PORTO ALEGRE</v>
          </cell>
          <cell r="S259">
            <v>49</v>
          </cell>
        </row>
        <row r="260">
          <cell r="A260" t="str">
            <v>00119514000160</v>
          </cell>
          <cell r="B260" t="str">
            <v>B</v>
          </cell>
          <cell r="C260" t="str">
            <v>AVENIDA</v>
          </cell>
          <cell r="D260" t="str">
            <v>DOUTOR MORAES SALLES</v>
          </cell>
          <cell r="E260" t="str">
            <v>1136</v>
          </cell>
          <cell r="F260" t="str">
            <v>ANDAR: 9; SALA: 92;</v>
          </cell>
          <cell r="G260" t="str">
            <v>CENTRO</v>
          </cell>
          <cell r="H260">
            <v>13010001</v>
          </cell>
          <cell r="I260" t="str">
            <v>SP</v>
          </cell>
          <cell r="J260">
            <v>6291</v>
          </cell>
          <cell r="K260" t="str">
            <v>CAMPINAS</v>
          </cell>
          <cell r="L260" t="str">
            <v>19</v>
          </cell>
          <cell r="M260" t="str">
            <v>35798770</v>
          </cell>
          <cell r="P260" t="str">
            <v>19</v>
          </cell>
          <cell r="Q260" t="str">
            <v>35798770</v>
          </cell>
          <cell r="R260" t="str">
            <v>AUDTEC@AUDTEC.COM.BR</v>
          </cell>
          <cell r="S260">
            <v>65</v>
          </cell>
        </row>
        <row r="261">
          <cell r="A261" t="str">
            <v>00152301000130</v>
          </cell>
          <cell r="B261" t="str">
            <v>A</v>
          </cell>
          <cell r="C261" t="str">
            <v>RUA</v>
          </cell>
          <cell r="D261" t="str">
            <v>CAPITAO GUYNEMER</v>
          </cell>
          <cell r="E261" t="str">
            <v>645</v>
          </cell>
          <cell r="G261" t="str">
            <v>XEREM</v>
          </cell>
          <cell r="H261">
            <v>25250130</v>
          </cell>
          <cell r="I261" t="str">
            <v>RJ</v>
          </cell>
          <cell r="J261">
            <v>5833</v>
          </cell>
          <cell r="K261" t="str">
            <v>DUQUE DE CAXIAS</v>
          </cell>
          <cell r="L261" t="str">
            <v>21</v>
          </cell>
          <cell r="M261" t="str">
            <v>26548280</v>
          </cell>
          <cell r="S261">
            <v>65</v>
          </cell>
        </row>
        <row r="262">
          <cell r="A262" t="str">
            <v>00246022000136</v>
          </cell>
          <cell r="B262" t="str">
            <v>A</v>
          </cell>
          <cell r="C262" t="str">
            <v>RUA</v>
          </cell>
          <cell r="D262" t="str">
            <v>JULIO EDUARDO GINESTE</v>
          </cell>
          <cell r="E262" t="str">
            <v>29</v>
          </cell>
          <cell r="G262" t="str">
            <v>SANTA QUITERIA</v>
          </cell>
          <cell r="H262">
            <v>80310410</v>
          </cell>
          <cell r="I262" t="str">
            <v>PR</v>
          </cell>
          <cell r="J262">
            <v>7535</v>
          </cell>
          <cell r="K262" t="str">
            <v>CURITIBA</v>
          </cell>
          <cell r="L262" t="str">
            <v>41</v>
          </cell>
          <cell r="M262" t="str">
            <v>32065671</v>
          </cell>
          <cell r="N262" t="str">
            <v>41</v>
          </cell>
          <cell r="O262" t="str">
            <v>32065672</v>
          </cell>
          <cell r="P262" t="str">
            <v>41</v>
          </cell>
          <cell r="Q262" t="str">
            <v>32065675</v>
          </cell>
          <cell r="R262" t="str">
            <v>braz@brazcontabilidade.com.br</v>
          </cell>
          <cell r="S262">
            <v>49</v>
          </cell>
        </row>
        <row r="263">
          <cell r="A263" t="str">
            <v>00276076000144</v>
          </cell>
          <cell r="B263" t="str">
            <v>B</v>
          </cell>
          <cell r="C263" t="str">
            <v>RUA</v>
          </cell>
          <cell r="D263" t="str">
            <v>OLARIA</v>
          </cell>
          <cell r="E263" t="str">
            <v>332</v>
          </cell>
          <cell r="G263" t="str">
            <v>FLORESTA</v>
          </cell>
          <cell r="H263">
            <v>89211360</v>
          </cell>
          <cell r="I263" t="str">
            <v>SC</v>
          </cell>
          <cell r="J263">
            <v>8179</v>
          </cell>
          <cell r="K263" t="str">
            <v>JOINVILLE</v>
          </cell>
          <cell r="L263" t="str">
            <v>47</v>
          </cell>
          <cell r="M263" t="str">
            <v>4368753</v>
          </cell>
          <cell r="P263" t="str">
            <v>47</v>
          </cell>
          <cell r="Q263" t="str">
            <v>4269555</v>
          </cell>
          <cell r="S263">
            <v>49</v>
          </cell>
        </row>
        <row r="264">
          <cell r="A264" t="str">
            <v>00347031000113</v>
          </cell>
          <cell r="B264" t="str">
            <v>B</v>
          </cell>
          <cell r="C264" t="str">
            <v>ESTRADA</v>
          </cell>
          <cell r="D264" t="str">
            <v>MOGI-BERTIOGA</v>
          </cell>
          <cell r="E264" t="str">
            <v>KM.9,5</v>
          </cell>
          <cell r="G264" t="str">
            <v>VILA MORAES</v>
          </cell>
          <cell r="H264">
            <v>8765000</v>
          </cell>
          <cell r="I264" t="str">
            <v>SP</v>
          </cell>
          <cell r="J264">
            <v>6713</v>
          </cell>
          <cell r="K264" t="str">
            <v>MOGI DAS CRUZES</v>
          </cell>
          <cell r="S264">
            <v>49</v>
          </cell>
        </row>
        <row r="265">
          <cell r="A265" t="str">
            <v>00353885000102</v>
          </cell>
          <cell r="B265" t="str">
            <v>A</v>
          </cell>
          <cell r="C265" t="str">
            <v>RUA</v>
          </cell>
          <cell r="D265" t="str">
            <v>TELES DE MENEZES</v>
          </cell>
          <cell r="E265" t="str">
            <v>148</v>
          </cell>
          <cell r="G265" t="str">
            <v>SANTA BRANCA</v>
          </cell>
          <cell r="H265">
            <v>31565130</v>
          </cell>
          <cell r="I265" t="str">
            <v>MG</v>
          </cell>
          <cell r="J265">
            <v>4123</v>
          </cell>
          <cell r="K265" t="str">
            <v>BELO HORIZONTE</v>
          </cell>
          <cell r="S265">
            <v>49</v>
          </cell>
        </row>
        <row r="266">
          <cell r="A266" t="str">
            <v>00363360000158</v>
          </cell>
          <cell r="B266" t="str">
            <v>A</v>
          </cell>
          <cell r="C266" t="str">
            <v>RUA</v>
          </cell>
          <cell r="D266" t="str">
            <v>RIGA</v>
          </cell>
          <cell r="E266" t="str">
            <v>S/N</v>
          </cell>
          <cell r="F266" t="str">
            <v>LOTE 6 QD 17</v>
          </cell>
          <cell r="G266" t="str">
            <v>VIGARIO GERAL</v>
          </cell>
          <cell r="H266">
            <v>21241230</v>
          </cell>
          <cell r="I266" t="str">
            <v>RJ</v>
          </cell>
          <cell r="J266">
            <v>6001</v>
          </cell>
          <cell r="K266" t="str">
            <v>RIO DE JANEIRO</v>
          </cell>
          <cell r="S266">
            <v>49</v>
          </cell>
        </row>
        <row r="267">
          <cell r="A267" t="str">
            <v>00385402000151</v>
          </cell>
          <cell r="B267" t="str">
            <v>B</v>
          </cell>
          <cell r="C267" t="str">
            <v>RUA</v>
          </cell>
          <cell r="D267" t="str">
            <v>JOSE RODRIGUES PEREIRA</v>
          </cell>
          <cell r="E267" t="str">
            <v>60</v>
          </cell>
          <cell r="G267" t="str">
            <v>OLHOS DAGUA</v>
          </cell>
          <cell r="H267">
            <v>32670098</v>
          </cell>
          <cell r="I267" t="str">
            <v>MG</v>
          </cell>
          <cell r="J267">
            <v>4133</v>
          </cell>
          <cell r="K267" t="str">
            <v>BETIM</v>
          </cell>
          <cell r="S267">
            <v>49</v>
          </cell>
        </row>
        <row r="268">
          <cell r="A268" t="str">
            <v>00434691000131</v>
          </cell>
          <cell r="B268" t="str">
            <v>B</v>
          </cell>
          <cell r="C268" t="str">
            <v>RUA</v>
          </cell>
          <cell r="D268" t="str">
            <v>ALVORADA</v>
          </cell>
          <cell r="E268" t="str">
            <v>453</v>
          </cell>
          <cell r="G268" t="str">
            <v>JD.SANTO ANTONIO</v>
          </cell>
          <cell r="H268">
            <v>16300001</v>
          </cell>
          <cell r="I268" t="str">
            <v>SP</v>
          </cell>
          <cell r="J268">
            <v>6847</v>
          </cell>
          <cell r="K268" t="str">
            <v>PENAPOLIS</v>
          </cell>
          <cell r="R268" t="str">
            <v>BORGESCONTABIL@HOTMAIL.COM.BR</v>
          </cell>
          <cell r="S268">
            <v>49</v>
          </cell>
        </row>
        <row r="269">
          <cell r="A269" t="str">
            <v>00433726000118</v>
          </cell>
          <cell r="B269" t="str">
            <v>B</v>
          </cell>
          <cell r="C269" t="str">
            <v>AVENIDA</v>
          </cell>
          <cell r="D269" t="str">
            <v>PRESIDENTE KENNEDY</v>
          </cell>
          <cell r="E269" t="str">
            <v>6001</v>
          </cell>
          <cell r="G269" t="str">
            <v>CONTORNO</v>
          </cell>
          <cell r="H269">
            <v>84060000</v>
          </cell>
          <cell r="I269" t="str">
            <v>PR</v>
          </cell>
          <cell r="J269">
            <v>7777</v>
          </cell>
          <cell r="K269" t="str">
            <v>PONTA GROSSA</v>
          </cell>
          <cell r="L269" t="str">
            <v>42</v>
          </cell>
          <cell r="M269" t="str">
            <v>32245975</v>
          </cell>
          <cell r="S269">
            <v>49</v>
          </cell>
        </row>
        <row r="270">
          <cell r="A270" t="str">
            <v>00466492000105</v>
          </cell>
          <cell r="B270" t="str">
            <v>B</v>
          </cell>
          <cell r="C270" t="str">
            <v>RUA</v>
          </cell>
          <cell r="D270" t="str">
            <v>SETE LAGOS</v>
          </cell>
          <cell r="E270" t="str">
            <v>270</v>
          </cell>
          <cell r="G270" t="str">
            <v>CHACARAS REUNIDAS</v>
          </cell>
          <cell r="H270">
            <v>12238510</v>
          </cell>
          <cell r="I270" t="str">
            <v>SP</v>
          </cell>
          <cell r="J270">
            <v>7099</v>
          </cell>
          <cell r="K270" t="str">
            <v>SAO JOSE DOS CAMPOS</v>
          </cell>
          <cell r="L270" t="str">
            <v>12</v>
          </cell>
          <cell r="M270" t="str">
            <v>32029900</v>
          </cell>
          <cell r="R270" t="str">
            <v>EAGLESAT@EAGLESAT.COM.BR</v>
          </cell>
          <cell r="S270">
            <v>49</v>
          </cell>
        </row>
        <row r="271">
          <cell r="A271" t="str">
            <v>00530245000120</v>
          </cell>
          <cell r="B271" t="str">
            <v>B</v>
          </cell>
          <cell r="C271" t="str">
            <v>AVENIDA</v>
          </cell>
          <cell r="D271" t="str">
            <v>MONTEIRO LOBATO</v>
          </cell>
          <cell r="E271" t="str">
            <v>S/N</v>
          </cell>
          <cell r="F271" t="str">
            <v>H.DEVILLE - F.CENTER</v>
          </cell>
          <cell r="G271" t="str">
            <v>PARQUE CECAP</v>
          </cell>
          <cell r="H271">
            <v>7180000</v>
          </cell>
          <cell r="I271" t="str">
            <v>SP</v>
          </cell>
          <cell r="J271">
            <v>6477</v>
          </cell>
          <cell r="K271" t="str">
            <v>GUARULHOS</v>
          </cell>
          <cell r="S271">
            <v>65</v>
          </cell>
        </row>
        <row r="272">
          <cell r="A272" t="str">
            <v>00567893000151</v>
          </cell>
          <cell r="B272" t="str">
            <v>A</v>
          </cell>
          <cell r="C272" t="str">
            <v>RUA</v>
          </cell>
          <cell r="D272" t="str">
            <v>ANTONIO GUGANIS</v>
          </cell>
          <cell r="E272" t="str">
            <v>321</v>
          </cell>
          <cell r="G272" t="str">
            <v>JARDIM SAO PAULO</v>
          </cell>
          <cell r="H272">
            <v>2044110</v>
          </cell>
          <cell r="I272" t="str">
            <v>SP</v>
          </cell>
          <cell r="J272">
            <v>7107</v>
          </cell>
          <cell r="K272" t="str">
            <v>SAO PAULO</v>
          </cell>
          <cell r="L272" t="str">
            <v>11</v>
          </cell>
          <cell r="M272" t="str">
            <v>23781440</v>
          </cell>
          <cell r="R272" t="str">
            <v>CARLOS@EPELICULA.COM.BR</v>
          </cell>
          <cell r="S272">
            <v>49</v>
          </cell>
        </row>
        <row r="273">
          <cell r="A273" t="str">
            <v>00564824000194</v>
          </cell>
          <cell r="B273" t="str">
            <v>A</v>
          </cell>
          <cell r="C273" t="str">
            <v>AVENIDA</v>
          </cell>
          <cell r="D273" t="str">
            <v>GETULIO VARGAS</v>
          </cell>
          <cell r="E273" t="str">
            <v>515</v>
          </cell>
          <cell r="F273" t="str">
            <v>517</v>
          </cell>
          <cell r="G273" t="str">
            <v>CENTRO</v>
          </cell>
          <cell r="H273">
            <v>38400299</v>
          </cell>
          <cell r="I273" t="str">
            <v>MG</v>
          </cell>
          <cell r="J273">
            <v>5403</v>
          </cell>
          <cell r="K273" t="str">
            <v>UBERLANDIA</v>
          </cell>
          <cell r="L273" t="str">
            <v>034</v>
          </cell>
          <cell r="M273" t="str">
            <v>2364061</v>
          </cell>
          <cell r="S273">
            <v>49</v>
          </cell>
        </row>
        <row r="274">
          <cell r="A274" t="str">
            <v>00584060000107</v>
          </cell>
          <cell r="B274" t="str">
            <v>B</v>
          </cell>
          <cell r="C274" t="str">
            <v>AREA</v>
          </cell>
          <cell r="D274" t="str">
            <v>ADE 402 CONJUNTO 5</v>
          </cell>
          <cell r="E274" t="str">
            <v>S/N</v>
          </cell>
          <cell r="F274" t="str">
            <v>LOTE  20 E 21</v>
          </cell>
          <cell r="G274" t="str">
            <v>RECANTO DAS EMAS</v>
          </cell>
          <cell r="H274">
            <v>72630205</v>
          </cell>
          <cell r="I274" t="str">
            <v>DF</v>
          </cell>
          <cell r="J274">
            <v>9701</v>
          </cell>
          <cell r="K274" t="str">
            <v>BRASILIA</v>
          </cell>
          <cell r="L274" t="str">
            <v>61</v>
          </cell>
          <cell r="M274" t="str">
            <v>33461443</v>
          </cell>
          <cell r="S274">
            <v>49</v>
          </cell>
        </row>
        <row r="275">
          <cell r="A275" t="str">
            <v>00638390000120</v>
          </cell>
          <cell r="B275" t="str">
            <v>B</v>
          </cell>
          <cell r="C275" t="str">
            <v>RODOVIA</v>
          </cell>
          <cell r="D275" t="str">
            <v>WASHINGTON LUIZ (SP 310), PISTA SUL, KM 172</v>
          </cell>
          <cell r="E275" t="str">
            <v>S/N</v>
          </cell>
          <cell r="F275" t="str">
            <v>COND  CONPARK - RUA 6  S/N</v>
          </cell>
          <cell r="G275" t="str">
            <v>JARDIM ANHANGUERA</v>
          </cell>
          <cell r="H275">
            <v>13501600</v>
          </cell>
          <cell r="I275" t="str">
            <v>SP</v>
          </cell>
          <cell r="J275">
            <v>6979</v>
          </cell>
          <cell r="K275" t="str">
            <v>RIO CLARO</v>
          </cell>
          <cell r="L275" t="str">
            <v>19</v>
          </cell>
          <cell r="M275" t="str">
            <v>35348733</v>
          </cell>
          <cell r="N275" t="str">
            <v>19</v>
          </cell>
          <cell r="O275" t="str">
            <v>35348733</v>
          </cell>
          <cell r="P275" t="str">
            <v>19</v>
          </cell>
          <cell r="Q275" t="str">
            <v>35348733</v>
          </cell>
          <cell r="R275" t="str">
            <v>escrcobel@uol.com.br</v>
          </cell>
          <cell r="S275">
            <v>49</v>
          </cell>
        </row>
        <row r="276">
          <cell r="A276" t="str">
            <v>00677116000160</v>
          </cell>
          <cell r="B276" t="str">
            <v>B</v>
          </cell>
          <cell r="C276" t="str">
            <v>RUA</v>
          </cell>
          <cell r="D276" t="str">
            <v>ALEXANDRE CASELATO</v>
          </cell>
          <cell r="E276" t="str">
            <v>4383</v>
          </cell>
          <cell r="G276" t="str">
            <v>PARQUE DAS INDUSTRIAS</v>
          </cell>
          <cell r="H276">
            <v>13148218</v>
          </cell>
          <cell r="I276" t="str">
            <v>SP</v>
          </cell>
          <cell r="J276">
            <v>6831</v>
          </cell>
          <cell r="K276" t="str">
            <v>PAULINIA</v>
          </cell>
          <cell r="L276" t="str">
            <v>19</v>
          </cell>
          <cell r="M276" t="str">
            <v>32696603</v>
          </cell>
          <cell r="R276" t="str">
            <v>castlin@terra.com.br</v>
          </cell>
          <cell r="S276">
            <v>49</v>
          </cell>
        </row>
        <row r="277">
          <cell r="A277" t="str">
            <v>00711514000155</v>
          </cell>
          <cell r="B277" t="str">
            <v>B</v>
          </cell>
          <cell r="C277" t="str">
            <v>RUA</v>
          </cell>
          <cell r="D277" t="str">
            <v>SANTA LUCIA</v>
          </cell>
          <cell r="E277" t="str">
            <v>205</v>
          </cell>
          <cell r="G277" t="str">
            <v>SAO VITO</v>
          </cell>
          <cell r="H277">
            <v>13473110</v>
          </cell>
          <cell r="I277" t="str">
            <v>SP</v>
          </cell>
          <cell r="J277">
            <v>6131</v>
          </cell>
          <cell r="K277" t="str">
            <v>AMERICANA</v>
          </cell>
          <cell r="S277">
            <v>49</v>
          </cell>
        </row>
        <row r="278">
          <cell r="A278" t="str">
            <v>00778318000106</v>
          </cell>
          <cell r="B278" t="str">
            <v>A</v>
          </cell>
          <cell r="C278" t="str">
            <v>RUA</v>
          </cell>
          <cell r="D278" t="str">
            <v>CAMPOS NETO</v>
          </cell>
          <cell r="E278" t="str">
            <v>533</v>
          </cell>
          <cell r="G278" t="str">
            <v>SENAI</v>
          </cell>
          <cell r="H278">
            <v>95780000</v>
          </cell>
          <cell r="I278" t="str">
            <v>RS</v>
          </cell>
          <cell r="J278">
            <v>8749</v>
          </cell>
          <cell r="K278" t="str">
            <v>MONTENEGRO</v>
          </cell>
          <cell r="L278" t="str">
            <v>51</v>
          </cell>
          <cell r="M278" t="str">
            <v>36341906</v>
          </cell>
          <cell r="R278" t="str">
            <v>LUCIANECFL@HOTMAIL.COM</v>
          </cell>
          <cell r="S278">
            <v>49</v>
          </cell>
        </row>
        <row r="279">
          <cell r="A279" t="str">
            <v>00788576000165</v>
          </cell>
          <cell r="B279" t="str">
            <v>A</v>
          </cell>
          <cell r="C279" t="str">
            <v>RUA</v>
          </cell>
          <cell r="D279" t="str">
            <v>ALTO DO TANQUE</v>
          </cell>
          <cell r="E279" t="str">
            <v>2.665</v>
          </cell>
          <cell r="G279" t="str">
            <v>VILA IRIS</v>
          </cell>
          <cell r="H279">
            <v>33030120</v>
          </cell>
          <cell r="I279" t="str">
            <v>MG</v>
          </cell>
          <cell r="J279">
            <v>5155</v>
          </cell>
          <cell r="K279" t="str">
            <v>SANTA LUZIA</v>
          </cell>
          <cell r="L279" t="str">
            <v>31</v>
          </cell>
          <cell r="M279" t="str">
            <v>36499009</v>
          </cell>
          <cell r="N279" t="str">
            <v>31</v>
          </cell>
          <cell r="O279" t="str">
            <v>32124513</v>
          </cell>
          <cell r="P279" t="str">
            <v>31</v>
          </cell>
          <cell r="Q279" t="str">
            <v>36499009</v>
          </cell>
          <cell r="R279" t="str">
            <v>SOLUCIONNE@VELOXMAIL.COM.BR</v>
          </cell>
          <cell r="S279">
            <v>49</v>
          </cell>
        </row>
        <row r="280">
          <cell r="A280" t="str">
            <v>00904050000101</v>
          </cell>
          <cell r="B280" t="str">
            <v>B</v>
          </cell>
          <cell r="C280" t="str">
            <v>RUA</v>
          </cell>
          <cell r="D280" t="str">
            <v>DARIO FREIRE MEIRELLES</v>
          </cell>
          <cell r="E280" t="str">
            <v>561</v>
          </cell>
          <cell r="G280" t="str">
            <v>CHACARAS CAMPOS DOS AMARAIS</v>
          </cell>
          <cell r="H280">
            <v>13082045</v>
          </cell>
          <cell r="I280" t="str">
            <v>SP</v>
          </cell>
          <cell r="J280">
            <v>6291</v>
          </cell>
          <cell r="K280" t="str">
            <v>CAMPINAS</v>
          </cell>
          <cell r="L280" t="str">
            <v>19</v>
          </cell>
          <cell r="M280" t="str">
            <v>32670202</v>
          </cell>
          <cell r="N280" t="str">
            <v>19</v>
          </cell>
          <cell r="O280" t="str">
            <v>32291411</v>
          </cell>
          <cell r="P280" t="str">
            <v>19</v>
          </cell>
          <cell r="Q280" t="str">
            <v>32292143</v>
          </cell>
          <cell r="R280" t="str">
            <v>CONTATO@TALANNA.COM.BR</v>
          </cell>
          <cell r="S280">
            <v>49</v>
          </cell>
        </row>
        <row r="281">
          <cell r="A281" t="str">
            <v>00907882000173</v>
          </cell>
          <cell r="B281" t="str">
            <v>B</v>
          </cell>
          <cell r="C281" t="str">
            <v>RUA</v>
          </cell>
          <cell r="D281" t="str">
            <v>EUCLASIO</v>
          </cell>
          <cell r="E281" t="str">
            <v>96</v>
          </cell>
          <cell r="G281" t="str">
            <v>SANTA EFIGENIA</v>
          </cell>
          <cell r="H281">
            <v>30260220</v>
          </cell>
          <cell r="I281" t="str">
            <v>MG</v>
          </cell>
          <cell r="J281">
            <v>4123</v>
          </cell>
          <cell r="K281" t="str">
            <v>BELO HORIZONTE</v>
          </cell>
          <cell r="S281">
            <v>49</v>
          </cell>
        </row>
        <row r="282">
          <cell r="A282" t="str">
            <v>00960912000105</v>
          </cell>
          <cell r="B282" t="str">
            <v>B</v>
          </cell>
          <cell r="C282" t="str">
            <v>AVENIDA</v>
          </cell>
          <cell r="D282" t="str">
            <v>CEL JOSE NOGUEIRA TERRA</v>
          </cell>
          <cell r="E282" t="str">
            <v>233</v>
          </cell>
          <cell r="G282" t="str">
            <v>CENTRO</v>
          </cell>
          <cell r="H282">
            <v>14140000</v>
          </cell>
          <cell r="I282" t="str">
            <v>SP</v>
          </cell>
          <cell r="J282">
            <v>6363</v>
          </cell>
          <cell r="K282" t="str">
            <v>CRAVINHOS</v>
          </cell>
          <cell r="L282" t="str">
            <v>16</v>
          </cell>
          <cell r="M282" t="str">
            <v>39518161</v>
          </cell>
          <cell r="R282" t="str">
            <v>ADMINISTRATIVO@WTAVET.COM.BR</v>
          </cell>
          <cell r="S282">
            <v>65</v>
          </cell>
        </row>
        <row r="283">
          <cell r="A283" t="str">
            <v>01004749000170</v>
          </cell>
          <cell r="B283" t="str">
            <v>B</v>
          </cell>
          <cell r="C283" t="str">
            <v>RUA</v>
          </cell>
          <cell r="D283" t="str">
            <v>ENGENHEIRO SARAIVA DE OLIVEIRA</v>
          </cell>
          <cell r="E283" t="str">
            <v>465</v>
          </cell>
          <cell r="G283" t="str">
            <v>JARDIM TABOAO</v>
          </cell>
          <cell r="H283">
            <v>5741200</v>
          </cell>
          <cell r="I283" t="str">
            <v>SP</v>
          </cell>
          <cell r="J283">
            <v>7107</v>
          </cell>
          <cell r="K283" t="str">
            <v>SAO PAULO</v>
          </cell>
          <cell r="L283" t="str">
            <v>11</v>
          </cell>
          <cell r="M283" t="str">
            <v>58411803</v>
          </cell>
          <cell r="N283" t="str">
            <v>11</v>
          </cell>
          <cell r="O283" t="str">
            <v>58449864</v>
          </cell>
          <cell r="P283" t="str">
            <v>11</v>
          </cell>
          <cell r="Q283" t="str">
            <v>58453245</v>
          </cell>
          <cell r="R283" t="str">
            <v>alexandre@chrompack.net</v>
          </cell>
          <cell r="S283">
            <v>49</v>
          </cell>
        </row>
        <row r="284">
          <cell r="A284" t="str">
            <v>00974700000187</v>
          </cell>
          <cell r="B284" t="str">
            <v>A</v>
          </cell>
          <cell r="C284" t="str">
            <v>AVENIDA</v>
          </cell>
          <cell r="D284" t="str">
            <v>JARAGUA</v>
          </cell>
          <cell r="E284" t="str">
            <v>15</v>
          </cell>
          <cell r="G284" t="str">
            <v>CUMBICA</v>
          </cell>
          <cell r="H284">
            <v>7221050</v>
          </cell>
          <cell r="I284" t="str">
            <v>SP</v>
          </cell>
          <cell r="J284">
            <v>6477</v>
          </cell>
          <cell r="K284" t="str">
            <v>GUARULHOS</v>
          </cell>
          <cell r="S284">
            <v>49</v>
          </cell>
        </row>
        <row r="285">
          <cell r="A285" t="str">
            <v>00990272000186</v>
          </cell>
          <cell r="B285" t="str">
            <v>A</v>
          </cell>
          <cell r="C285" t="str">
            <v>RUA</v>
          </cell>
          <cell r="D285" t="str">
            <v>ULHOA CINTRA</v>
          </cell>
          <cell r="E285" t="str">
            <v>95</v>
          </cell>
          <cell r="F285" t="str">
            <v>MZNINO</v>
          </cell>
          <cell r="G285" t="str">
            <v>SANTA EFIGENIA</v>
          </cell>
          <cell r="H285">
            <v>30150230</v>
          </cell>
          <cell r="I285" t="str">
            <v>MG</v>
          </cell>
          <cell r="J285">
            <v>4123</v>
          </cell>
          <cell r="K285" t="str">
            <v>BELO HORIZONTE</v>
          </cell>
          <cell r="L285" t="str">
            <v>31</v>
          </cell>
          <cell r="M285" t="str">
            <v>30410424</v>
          </cell>
          <cell r="R285" t="str">
            <v>REGISTRO@ALCEFRAN.COM.BR</v>
          </cell>
          <cell r="S285">
            <v>65</v>
          </cell>
        </row>
        <row r="286">
          <cell r="A286" t="str">
            <v>01012073000166</v>
          </cell>
          <cell r="B286" t="str">
            <v>B</v>
          </cell>
          <cell r="C286" t="str">
            <v>RUA</v>
          </cell>
          <cell r="D286" t="str">
            <v>PADRE ROMA</v>
          </cell>
          <cell r="E286" t="str">
            <v>133</v>
          </cell>
          <cell r="G286" t="str">
            <v>ENGENHO NOVO</v>
          </cell>
          <cell r="H286">
            <v>20710270</v>
          </cell>
          <cell r="I286" t="str">
            <v>RJ</v>
          </cell>
          <cell r="J286">
            <v>6001</v>
          </cell>
          <cell r="K286" t="str">
            <v>RIO DE JANEIRO</v>
          </cell>
          <cell r="L286" t="str">
            <v>21</v>
          </cell>
          <cell r="M286" t="str">
            <v>25016868</v>
          </cell>
          <cell r="P286" t="str">
            <v>21</v>
          </cell>
          <cell r="Q286" t="str">
            <v>25970495</v>
          </cell>
          <cell r="R286" t="str">
            <v>HOUSEMED@IG.COM.BR</v>
          </cell>
          <cell r="S286">
            <v>49</v>
          </cell>
        </row>
        <row r="287">
          <cell r="A287" t="str">
            <v>01015507000181</v>
          </cell>
          <cell r="B287" t="str">
            <v>B</v>
          </cell>
          <cell r="C287" t="str">
            <v>RUA</v>
          </cell>
          <cell r="D287" t="str">
            <v>LUIZ DIONIZIO BREDA</v>
          </cell>
          <cell r="E287" t="str">
            <v>166</v>
          </cell>
          <cell r="F287" t="str">
            <v>BRCAO</v>
          </cell>
          <cell r="G287" t="str">
            <v>DISTRITO INDUSTRIAL</v>
          </cell>
          <cell r="H287">
            <v>89600000</v>
          </cell>
          <cell r="I287" t="str">
            <v>SC</v>
          </cell>
          <cell r="J287">
            <v>8177</v>
          </cell>
          <cell r="K287" t="str">
            <v>JOACABA</v>
          </cell>
          <cell r="L287" t="str">
            <v>49</v>
          </cell>
          <cell r="M287" t="str">
            <v>35277700</v>
          </cell>
          <cell r="N287" t="str">
            <v>49</v>
          </cell>
          <cell r="O287" t="str">
            <v>35220669</v>
          </cell>
          <cell r="P287" t="str">
            <v>49</v>
          </cell>
          <cell r="Q287" t="str">
            <v>35277700</v>
          </cell>
          <cell r="R287" t="str">
            <v>GABRIELE@LEALENGENHARIA.COM.BR</v>
          </cell>
          <cell r="S287">
            <v>49</v>
          </cell>
        </row>
        <row r="288">
          <cell r="A288" t="str">
            <v>01175533000177</v>
          </cell>
          <cell r="B288" t="str">
            <v>A</v>
          </cell>
          <cell r="C288" t="str">
            <v>ESTRADA</v>
          </cell>
          <cell r="D288" t="str">
            <v>GERAL DO RIO DO MEIO</v>
          </cell>
          <cell r="E288" t="str">
            <v>54</v>
          </cell>
          <cell r="F288" t="str">
            <v>ESQ COM RUA TERERE</v>
          </cell>
          <cell r="G288" t="str">
            <v>RIO DO MEIO</v>
          </cell>
          <cell r="H288">
            <v>88340001</v>
          </cell>
          <cell r="I288" t="str">
            <v>SC</v>
          </cell>
          <cell r="J288">
            <v>8061</v>
          </cell>
          <cell r="K288" t="str">
            <v>CAMBORIU</v>
          </cell>
          <cell r="L288" t="str">
            <v>47</v>
          </cell>
          <cell r="M288" t="str">
            <v>33672525</v>
          </cell>
          <cell r="S288">
            <v>49</v>
          </cell>
        </row>
        <row r="289">
          <cell r="A289" t="str">
            <v>01166111000135</v>
          </cell>
          <cell r="B289" t="str">
            <v>A</v>
          </cell>
          <cell r="C289" t="str">
            <v>AVENIDA</v>
          </cell>
          <cell r="D289" t="str">
            <v>JOAQUIM NOGUEIRA</v>
          </cell>
          <cell r="E289" t="str">
            <v>364</v>
          </cell>
          <cell r="F289" t="str">
            <v>FUNDOS</v>
          </cell>
          <cell r="G289" t="str">
            <v>SAO CRISTOVAO</v>
          </cell>
          <cell r="H289">
            <v>28909490</v>
          </cell>
          <cell r="I289" t="str">
            <v>RJ</v>
          </cell>
          <cell r="J289">
            <v>5813</v>
          </cell>
          <cell r="K289" t="str">
            <v>CABO FRIO</v>
          </cell>
          <cell r="L289" t="str">
            <v>22</v>
          </cell>
          <cell r="M289" t="str">
            <v>98558893</v>
          </cell>
          <cell r="S289">
            <v>50</v>
          </cell>
        </row>
        <row r="290">
          <cell r="A290" t="str">
            <v>01188225000186</v>
          </cell>
          <cell r="B290" t="str">
            <v>B</v>
          </cell>
          <cell r="C290" t="str">
            <v>AVENIDA</v>
          </cell>
          <cell r="D290" t="str">
            <v>DOUTOR NELSON D'AVILA</v>
          </cell>
          <cell r="E290" t="str">
            <v>389</v>
          </cell>
          <cell r="F290" t="str">
            <v>SALA  15A</v>
          </cell>
          <cell r="G290" t="str">
            <v>JARDIM SAO DIMAS</v>
          </cell>
          <cell r="H290">
            <v>12245030</v>
          </cell>
          <cell r="I290" t="str">
            <v>SP</v>
          </cell>
          <cell r="J290">
            <v>7099</v>
          </cell>
          <cell r="K290" t="str">
            <v>SAO JOSE DOS CAMPOS</v>
          </cell>
          <cell r="L290" t="str">
            <v>12</v>
          </cell>
          <cell r="M290" t="str">
            <v>39164170</v>
          </cell>
          <cell r="R290" t="str">
            <v>reinaldof@cis-erp.com.br</v>
          </cell>
          <cell r="S290">
            <v>49</v>
          </cell>
        </row>
        <row r="291">
          <cell r="A291" t="str">
            <v>01184981000137</v>
          </cell>
          <cell r="B291" t="str">
            <v>B</v>
          </cell>
          <cell r="C291" t="str">
            <v>RUA</v>
          </cell>
          <cell r="D291" t="str">
            <v>ROZO LAGOA</v>
          </cell>
          <cell r="E291" t="str">
            <v>55</v>
          </cell>
          <cell r="G291" t="str">
            <v>IMIRIM</v>
          </cell>
          <cell r="H291">
            <v>2471210</v>
          </cell>
          <cell r="I291" t="str">
            <v>SP</v>
          </cell>
          <cell r="J291">
            <v>7107</v>
          </cell>
          <cell r="K291" t="str">
            <v>SAO PAULO</v>
          </cell>
          <cell r="S291">
            <v>49</v>
          </cell>
        </row>
        <row r="292">
          <cell r="A292" t="str">
            <v>01202521000194</v>
          </cell>
          <cell r="B292" t="str">
            <v>B</v>
          </cell>
          <cell r="C292" t="str">
            <v>RUA</v>
          </cell>
          <cell r="D292" t="str">
            <v>BARBARA HELIODORA</v>
          </cell>
          <cell r="E292" t="str">
            <v>546</v>
          </cell>
          <cell r="G292" t="str">
            <v>VILA ROMANA</v>
          </cell>
          <cell r="H292">
            <v>5044040</v>
          </cell>
          <cell r="I292" t="str">
            <v>SP</v>
          </cell>
          <cell r="J292">
            <v>7107</v>
          </cell>
          <cell r="K292" t="str">
            <v>SAO PAULO</v>
          </cell>
          <cell r="L292" t="str">
            <v>11</v>
          </cell>
          <cell r="M292" t="str">
            <v>36736322</v>
          </cell>
          <cell r="N292" t="str">
            <v>11</v>
          </cell>
          <cell r="O292" t="str">
            <v>36729411</v>
          </cell>
          <cell r="P292" t="str">
            <v>11</v>
          </cell>
          <cell r="Q292" t="str">
            <v>36736322</v>
          </cell>
          <cell r="R292" t="str">
            <v>ALESSANDRO.BURIL@GMAIL.COM</v>
          </cell>
          <cell r="S292">
            <v>49</v>
          </cell>
        </row>
        <row r="293">
          <cell r="A293" t="str">
            <v>01228661000131</v>
          </cell>
          <cell r="B293" t="str">
            <v>A</v>
          </cell>
          <cell r="C293" t="str">
            <v>AVENIDA</v>
          </cell>
          <cell r="D293" t="str">
            <v>ANTONIO CANALES</v>
          </cell>
          <cell r="E293" t="str">
            <v>184</v>
          </cell>
          <cell r="G293" t="str">
            <v>PRESIDENTE</v>
          </cell>
          <cell r="H293">
            <v>17512010</v>
          </cell>
          <cell r="I293" t="str">
            <v>SP</v>
          </cell>
          <cell r="J293">
            <v>6681</v>
          </cell>
          <cell r="K293" t="str">
            <v>MARILIA</v>
          </cell>
          <cell r="S293">
            <v>49</v>
          </cell>
        </row>
        <row r="294">
          <cell r="A294" t="str">
            <v>01306467000127</v>
          </cell>
          <cell r="B294" t="str">
            <v>B</v>
          </cell>
          <cell r="C294" t="str">
            <v>RUA</v>
          </cell>
          <cell r="D294" t="str">
            <v>ALBANO SCHMIDT</v>
          </cell>
          <cell r="E294" t="str">
            <v>1051</v>
          </cell>
          <cell r="G294" t="str">
            <v>BOA VISTA</v>
          </cell>
          <cell r="H294">
            <v>89205100</v>
          </cell>
          <cell r="I294" t="str">
            <v>SC</v>
          </cell>
          <cell r="J294">
            <v>8179</v>
          </cell>
          <cell r="K294" t="str">
            <v>JOINVILLE</v>
          </cell>
          <cell r="L294" t="str">
            <v>047</v>
          </cell>
          <cell r="M294" t="str">
            <v>4330180</v>
          </cell>
          <cell r="S294">
            <v>49</v>
          </cell>
        </row>
        <row r="295">
          <cell r="A295" t="str">
            <v>01345398000160</v>
          </cell>
          <cell r="B295" t="str">
            <v>A</v>
          </cell>
          <cell r="C295" t="str">
            <v>RUA</v>
          </cell>
          <cell r="D295" t="str">
            <v>PARIQUIS</v>
          </cell>
          <cell r="E295" t="str">
            <v>2974</v>
          </cell>
          <cell r="F295" t="str">
            <v>LETRA TT</v>
          </cell>
          <cell r="G295" t="str">
            <v>CREMACAO</v>
          </cell>
          <cell r="H295">
            <v>66040045</v>
          </cell>
          <cell r="I295" t="str">
            <v>PA</v>
          </cell>
          <cell r="J295">
            <v>427</v>
          </cell>
          <cell r="K295" t="str">
            <v>BELEM</v>
          </cell>
          <cell r="L295" t="str">
            <v>91</v>
          </cell>
          <cell r="M295" t="str">
            <v>32120130</v>
          </cell>
          <cell r="N295" t="str">
            <v>91</v>
          </cell>
          <cell r="O295" t="str">
            <v>32120130</v>
          </cell>
          <cell r="P295" t="str">
            <v>91</v>
          </cell>
          <cell r="Q295" t="str">
            <v>32120130</v>
          </cell>
          <cell r="R295" t="str">
            <v>financeiro@fluidosdaamazonia.com.br</v>
          </cell>
          <cell r="S295">
            <v>65</v>
          </cell>
        </row>
        <row r="296">
          <cell r="A296" t="str">
            <v>01382824000136</v>
          </cell>
          <cell r="B296" t="str">
            <v>B</v>
          </cell>
          <cell r="C296" t="str">
            <v>RUA</v>
          </cell>
          <cell r="D296" t="str">
            <v>PALMEIRA DOS INDIOS</v>
          </cell>
          <cell r="E296" t="str">
            <v>24</v>
          </cell>
          <cell r="F296" t="str">
            <v>ESQUINA COM               RUA UM</v>
          </cell>
          <cell r="G296" t="str">
            <v>JARDIM VISTA ALEGRE</v>
          </cell>
          <cell r="H296">
            <v>13236511</v>
          </cell>
          <cell r="I296" t="str">
            <v>SP</v>
          </cell>
          <cell r="J296">
            <v>6293</v>
          </cell>
          <cell r="K296" t="str">
            <v>CAMPO LIMPO PAULISTA</v>
          </cell>
          <cell r="L296" t="str">
            <v>11</v>
          </cell>
          <cell r="M296" t="str">
            <v>45969200</v>
          </cell>
          <cell r="R296" t="str">
            <v>ESCRITORIO@PASQUALINO.COM.BR</v>
          </cell>
          <cell r="S296">
            <v>49</v>
          </cell>
        </row>
        <row r="297">
          <cell r="A297" t="str">
            <v>01432817000100</v>
          </cell>
          <cell r="B297" t="str">
            <v>A</v>
          </cell>
          <cell r="C297" t="str">
            <v>RUA</v>
          </cell>
          <cell r="D297" t="str">
            <v>CEL.MANOEL DOS S. MARINHO</v>
          </cell>
          <cell r="E297" t="str">
            <v>48</v>
          </cell>
          <cell r="F297" t="str">
            <v>LETRA E                   APT   302</v>
          </cell>
          <cell r="G297" t="str">
            <v>JARDIM ITALIA</v>
          </cell>
          <cell r="H297">
            <v>89802080</v>
          </cell>
          <cell r="I297" t="str">
            <v>SC</v>
          </cell>
          <cell r="J297">
            <v>8081</v>
          </cell>
          <cell r="K297" t="str">
            <v>CHAPECO</v>
          </cell>
          <cell r="L297" t="str">
            <v>49</v>
          </cell>
          <cell r="M297" t="str">
            <v>33238899</v>
          </cell>
          <cell r="S297">
            <v>49</v>
          </cell>
        </row>
        <row r="298">
          <cell r="A298" t="str">
            <v>01451024000120</v>
          </cell>
          <cell r="B298" t="str">
            <v>B</v>
          </cell>
          <cell r="C298" t="str">
            <v>AVENIDA</v>
          </cell>
          <cell r="D298" t="str">
            <v>NICOMEDES ALVES DOS SANTOS</v>
          </cell>
          <cell r="E298" t="str">
            <v>297</v>
          </cell>
          <cell r="G298" t="str">
            <v>LIDICE</v>
          </cell>
          <cell r="H298">
            <v>38400170</v>
          </cell>
          <cell r="I298" t="str">
            <v>MG</v>
          </cell>
          <cell r="J298">
            <v>5403</v>
          </cell>
          <cell r="K298" t="str">
            <v>UBERLANDIA</v>
          </cell>
          <cell r="L298" t="str">
            <v>0034</v>
          </cell>
          <cell r="M298" t="str">
            <v>23588866</v>
          </cell>
          <cell r="P298" t="str">
            <v>0000</v>
          </cell>
          <cell r="Q298" t="str">
            <v>00000000</v>
          </cell>
          <cell r="S298">
            <v>65</v>
          </cell>
        </row>
        <row r="299">
          <cell r="A299" t="str">
            <v>01462814000100</v>
          </cell>
          <cell r="B299" t="str">
            <v>A</v>
          </cell>
          <cell r="C299" t="str">
            <v>AVENIDA</v>
          </cell>
          <cell r="D299" t="str">
            <v>ANTONIO ROBERTO</v>
          </cell>
          <cell r="E299" t="str">
            <v>160</v>
          </cell>
          <cell r="G299" t="str">
            <v>JARDIM DAS BELEZAS</v>
          </cell>
          <cell r="H299">
            <v>6315270</v>
          </cell>
          <cell r="I299" t="str">
            <v>SP</v>
          </cell>
          <cell r="J299">
            <v>6313</v>
          </cell>
          <cell r="K299" t="str">
            <v>CARAPICUIBA</v>
          </cell>
          <cell r="L299" t="str">
            <v>11</v>
          </cell>
          <cell r="M299" t="str">
            <v>46882220</v>
          </cell>
          <cell r="N299" t="str">
            <v>11</v>
          </cell>
          <cell r="O299" t="str">
            <v>46882220</v>
          </cell>
          <cell r="P299" t="str">
            <v>11</v>
          </cell>
          <cell r="Q299" t="str">
            <v>46882275</v>
          </cell>
          <cell r="R299" t="str">
            <v>campanattiostiz@profono.com.br</v>
          </cell>
          <cell r="S299">
            <v>49</v>
          </cell>
        </row>
        <row r="300">
          <cell r="A300" t="str">
            <v>01459567000193</v>
          </cell>
          <cell r="B300" t="str">
            <v>B</v>
          </cell>
          <cell r="C300" t="str">
            <v>RUA</v>
          </cell>
          <cell r="D300" t="str">
            <v>FERNANDO DE NORONHA</v>
          </cell>
          <cell r="E300" t="str">
            <v>785</v>
          </cell>
          <cell r="G300" t="str">
            <v>JARDIM MARGARIDA</v>
          </cell>
          <cell r="H300">
            <v>6730000</v>
          </cell>
          <cell r="I300" t="str">
            <v>SP</v>
          </cell>
          <cell r="J300">
            <v>7273</v>
          </cell>
          <cell r="K300" t="str">
            <v>VARGEM GRANDE PAULISTA</v>
          </cell>
          <cell r="L300" t="str">
            <v>11</v>
          </cell>
          <cell r="M300" t="str">
            <v>41585018</v>
          </cell>
          <cell r="P300" t="str">
            <v>11</v>
          </cell>
          <cell r="Q300" t="str">
            <v>41581735</v>
          </cell>
          <cell r="R300" t="str">
            <v>FINANCEIRO@RIELLENS.COM.BR</v>
          </cell>
          <cell r="S300">
            <v>49</v>
          </cell>
        </row>
        <row r="301">
          <cell r="A301" t="str">
            <v>01497393000153</v>
          </cell>
          <cell r="B301" t="str">
            <v>B</v>
          </cell>
          <cell r="C301" t="str">
            <v>AVENIDA</v>
          </cell>
          <cell r="D301" t="str">
            <v>DOUTOR MORAES SALLES</v>
          </cell>
          <cell r="E301" t="str">
            <v>1117</v>
          </cell>
          <cell r="G301" t="str">
            <v>CENTRO</v>
          </cell>
          <cell r="H301">
            <v>13010000</v>
          </cell>
          <cell r="I301" t="str">
            <v>SP</v>
          </cell>
          <cell r="J301">
            <v>6291</v>
          </cell>
          <cell r="K301" t="str">
            <v>CAMPINAS</v>
          </cell>
          <cell r="L301" t="str">
            <v>19</v>
          </cell>
          <cell r="M301" t="str">
            <v>32347624</v>
          </cell>
          <cell r="R301" t="str">
            <v>RAQUEL.MUNHOZ@NUCLEODEAUDIOLOGIA.COM.BR</v>
          </cell>
          <cell r="S301">
            <v>49</v>
          </cell>
        </row>
        <row r="302">
          <cell r="A302" t="str">
            <v>01475802000110</v>
          </cell>
          <cell r="B302" t="str">
            <v>B</v>
          </cell>
          <cell r="C302" t="str">
            <v>ESTRADA</v>
          </cell>
          <cell r="D302" t="str">
            <v>DE  ALPINA</v>
          </cell>
          <cell r="E302" t="str">
            <v>500</v>
          </cell>
          <cell r="G302" t="str">
            <v>INDL. ANHANGUERA</v>
          </cell>
          <cell r="H302">
            <v>6276180</v>
          </cell>
          <cell r="I302" t="str">
            <v>SP</v>
          </cell>
          <cell r="J302">
            <v>6789</v>
          </cell>
          <cell r="K302" t="str">
            <v>OSASCO</v>
          </cell>
          <cell r="S302">
            <v>5</v>
          </cell>
        </row>
        <row r="303">
          <cell r="A303" t="str">
            <v>01555920000139</v>
          </cell>
          <cell r="B303" t="str">
            <v>A</v>
          </cell>
          <cell r="C303" t="str">
            <v>AVENIDA</v>
          </cell>
          <cell r="D303" t="str">
            <v>CESARIO ALVIM</v>
          </cell>
          <cell r="E303" t="str">
            <v>396</v>
          </cell>
          <cell r="G303" t="str">
            <v>CENTRO</v>
          </cell>
          <cell r="H303">
            <v>38400096</v>
          </cell>
          <cell r="I303" t="str">
            <v>MG</v>
          </cell>
          <cell r="J303">
            <v>5403</v>
          </cell>
          <cell r="K303" t="str">
            <v>UBERLANDIA</v>
          </cell>
          <cell r="L303" t="str">
            <v>34</v>
          </cell>
          <cell r="M303" t="str">
            <v>32359011</v>
          </cell>
          <cell r="P303" t="str">
            <v>34</v>
          </cell>
          <cell r="Q303" t="str">
            <v>32359011</v>
          </cell>
          <cell r="R303" t="str">
            <v>PEDRO.GOMES@VIRTUALSERVICOS.COM.BR</v>
          </cell>
          <cell r="S303">
            <v>49</v>
          </cell>
        </row>
        <row r="304">
          <cell r="A304" t="str">
            <v>01550266000170</v>
          </cell>
          <cell r="B304" t="str">
            <v>B</v>
          </cell>
          <cell r="C304" t="str">
            <v>RUA</v>
          </cell>
          <cell r="D304" t="str">
            <v>SAO LUIZ DO PARAITINGA</v>
          </cell>
          <cell r="E304" t="str">
            <v>278</v>
          </cell>
          <cell r="G304" t="str">
            <v>JD DO TREVO</v>
          </cell>
          <cell r="H304">
            <v>13024500</v>
          </cell>
          <cell r="I304" t="str">
            <v>SP</v>
          </cell>
          <cell r="J304">
            <v>6291</v>
          </cell>
          <cell r="K304" t="str">
            <v>CAMPINAS</v>
          </cell>
          <cell r="S304">
            <v>49</v>
          </cell>
        </row>
        <row r="305">
          <cell r="A305" t="str">
            <v>01580177000177</v>
          </cell>
          <cell r="B305" t="str">
            <v>A</v>
          </cell>
          <cell r="C305" t="str">
            <v>AVENIDA</v>
          </cell>
          <cell r="D305" t="str">
            <v>NORTE</v>
          </cell>
          <cell r="E305" t="str">
            <v>2559</v>
          </cell>
          <cell r="F305" t="str">
            <v>PRIMEIRO ANDAR</v>
          </cell>
          <cell r="G305" t="str">
            <v>ENCRUZILHADA</v>
          </cell>
          <cell r="H305">
            <v>52041080</v>
          </cell>
          <cell r="I305" t="str">
            <v>PE</v>
          </cell>
          <cell r="J305">
            <v>2531</v>
          </cell>
          <cell r="K305" t="str">
            <v>RECIFE</v>
          </cell>
          <cell r="S305">
            <v>49</v>
          </cell>
        </row>
        <row r="306">
          <cell r="A306" t="str">
            <v>01602217000134</v>
          </cell>
          <cell r="B306" t="str">
            <v>A</v>
          </cell>
          <cell r="C306" t="str">
            <v>RUA</v>
          </cell>
          <cell r="D306" t="str">
            <v>MANUEL ARRUDA</v>
          </cell>
          <cell r="E306" t="str">
            <v>980</v>
          </cell>
          <cell r="G306" t="str">
            <v>BARROSO</v>
          </cell>
          <cell r="H306">
            <v>60863300</v>
          </cell>
          <cell r="I306" t="str">
            <v>CE</v>
          </cell>
          <cell r="J306">
            <v>1389</v>
          </cell>
          <cell r="K306" t="str">
            <v>FORTALEZA</v>
          </cell>
          <cell r="S306">
            <v>49</v>
          </cell>
        </row>
        <row r="307">
          <cell r="A307" t="str">
            <v>01638348000171</v>
          </cell>
          <cell r="B307" t="str">
            <v>A</v>
          </cell>
          <cell r="C307" t="str">
            <v>RUA</v>
          </cell>
          <cell r="D307" t="str">
            <v>JUIZ DE FORA</v>
          </cell>
          <cell r="E307" t="str">
            <v>119</v>
          </cell>
          <cell r="G307" t="str">
            <v>BARRO PRETO</v>
          </cell>
          <cell r="H307">
            <v>30180060</v>
          </cell>
          <cell r="I307" t="str">
            <v>MG</v>
          </cell>
          <cell r="J307">
            <v>4123</v>
          </cell>
          <cell r="K307" t="str">
            <v>BELO HORIZONTE</v>
          </cell>
          <cell r="S307">
            <v>49</v>
          </cell>
        </row>
        <row r="308">
          <cell r="A308" t="str">
            <v>01648513000176</v>
          </cell>
          <cell r="B308" t="str">
            <v>B</v>
          </cell>
          <cell r="C308" t="str">
            <v>RUA</v>
          </cell>
          <cell r="D308" t="str">
            <v>ALMIR SCHMITT</v>
          </cell>
          <cell r="E308" t="str">
            <v>390</v>
          </cell>
          <cell r="G308" t="str">
            <v>CENTRO</v>
          </cell>
          <cell r="H308">
            <v>88180000</v>
          </cell>
          <cell r="I308" t="str">
            <v>SC</v>
          </cell>
          <cell r="J308">
            <v>8023</v>
          </cell>
          <cell r="K308" t="str">
            <v>ANTONIO CARLOS</v>
          </cell>
          <cell r="L308" t="str">
            <v>48</v>
          </cell>
          <cell r="M308" t="str">
            <v>32721513</v>
          </cell>
          <cell r="P308" t="str">
            <v>048</v>
          </cell>
          <cell r="Q308" t="str">
            <v>3336373</v>
          </cell>
          <cell r="R308" t="str">
            <v>CONTATO@SAUBA.COM.BR</v>
          </cell>
          <cell r="S308">
            <v>49</v>
          </cell>
        </row>
        <row r="309">
          <cell r="A309" t="str">
            <v>01662176000171</v>
          </cell>
          <cell r="B309" t="str">
            <v>A</v>
          </cell>
          <cell r="C309" t="str">
            <v>RUA</v>
          </cell>
          <cell r="D309" t="str">
            <v>DIOGO VAZ</v>
          </cell>
          <cell r="E309" t="str">
            <v>74</v>
          </cell>
          <cell r="G309" t="str">
            <v>CAMBUCI</v>
          </cell>
          <cell r="H309">
            <v>1527020</v>
          </cell>
          <cell r="I309" t="str">
            <v>SP</v>
          </cell>
          <cell r="J309">
            <v>7107</v>
          </cell>
          <cell r="K309" t="str">
            <v>SAO PAULO</v>
          </cell>
          <cell r="L309" t="str">
            <v>11</v>
          </cell>
          <cell r="M309" t="str">
            <v>50745486</v>
          </cell>
          <cell r="P309" t="str">
            <v>11</v>
          </cell>
          <cell r="Q309" t="str">
            <v>20631918</v>
          </cell>
          <cell r="R309" t="str">
            <v>finance@ccplog.com.br</v>
          </cell>
          <cell r="S309">
            <v>49</v>
          </cell>
        </row>
        <row r="310">
          <cell r="A310" t="str">
            <v>01681384000118</v>
          </cell>
          <cell r="B310" t="str">
            <v>B</v>
          </cell>
          <cell r="C310" t="str">
            <v>AVENIDA</v>
          </cell>
          <cell r="D310" t="str">
            <v>JOAO PINHEIRO</v>
          </cell>
          <cell r="E310" t="str">
            <v>4040</v>
          </cell>
          <cell r="G310" t="str">
            <v>PEDRA BRANCA</v>
          </cell>
          <cell r="H310">
            <v>34800000</v>
          </cell>
          <cell r="I310" t="str">
            <v>MG</v>
          </cell>
          <cell r="J310">
            <v>4199</v>
          </cell>
          <cell r="K310" t="str">
            <v>CAETE</v>
          </cell>
          <cell r="L310" t="str">
            <v>31</v>
          </cell>
          <cell r="M310" t="str">
            <v>21262800</v>
          </cell>
          <cell r="P310" t="str">
            <v>31</v>
          </cell>
          <cell r="Q310" t="str">
            <v>21262800</v>
          </cell>
          <cell r="R310" t="str">
            <v>DESPACHANTE@PAPYRUSCONTABIL.COM.BR</v>
          </cell>
          <cell r="S310">
            <v>49</v>
          </cell>
        </row>
        <row r="311">
          <cell r="A311" t="str">
            <v>01707484000176</v>
          </cell>
          <cell r="B311" t="str">
            <v>B</v>
          </cell>
          <cell r="D311" t="str">
            <v>CALCADA DAS MARGARIDAS</v>
          </cell>
          <cell r="E311" t="str">
            <v>191</v>
          </cell>
          <cell r="F311" t="str">
            <v>CV 479</v>
          </cell>
          <cell r="G311" t="str">
            <v>ALPHAVILLE</v>
          </cell>
          <cell r="H311">
            <v>6453000</v>
          </cell>
          <cell r="I311" t="str">
            <v>SP</v>
          </cell>
          <cell r="J311">
            <v>6213</v>
          </cell>
          <cell r="K311" t="str">
            <v>BARUERI</v>
          </cell>
          <cell r="S311">
            <v>49</v>
          </cell>
        </row>
        <row r="312">
          <cell r="A312" t="str">
            <v>01746628000101</v>
          </cell>
          <cell r="B312" t="str">
            <v>B</v>
          </cell>
          <cell r="C312" t="str">
            <v>RUA</v>
          </cell>
          <cell r="D312" t="str">
            <v>DAMARIS ROSA DE MENEZES MONTEIRO</v>
          </cell>
          <cell r="E312" t="str">
            <v>265</v>
          </cell>
          <cell r="G312" t="str">
            <v>LINDOIA</v>
          </cell>
          <cell r="H312">
            <v>86031216</v>
          </cell>
          <cell r="I312" t="str">
            <v>PR</v>
          </cell>
          <cell r="J312">
            <v>7667</v>
          </cell>
          <cell r="K312" t="str">
            <v>LONDRINA</v>
          </cell>
          <cell r="L312" t="str">
            <v>43</v>
          </cell>
          <cell r="M312" t="str">
            <v>33475541</v>
          </cell>
          <cell r="P312" t="str">
            <v>43</v>
          </cell>
          <cell r="Q312" t="str">
            <v>33363920</v>
          </cell>
          <cell r="R312" t="str">
            <v>DFISCAL@DONEGACONTABIL.COM.BR</v>
          </cell>
          <cell r="S312">
            <v>49</v>
          </cell>
        </row>
        <row r="313">
          <cell r="A313" t="str">
            <v>01721742000179</v>
          </cell>
          <cell r="B313" t="str">
            <v>B</v>
          </cell>
          <cell r="C313" t="str">
            <v>RUA</v>
          </cell>
          <cell r="D313" t="str">
            <v>EMILIO SCUISSIATO</v>
          </cell>
          <cell r="E313" t="str">
            <v>26</v>
          </cell>
          <cell r="F313" t="str">
            <v>CASA 1</v>
          </cell>
          <cell r="G313" t="str">
            <v>JD INDEPENDENCIA</v>
          </cell>
          <cell r="H313">
            <v>81330270</v>
          </cell>
          <cell r="I313" t="str">
            <v>PR</v>
          </cell>
          <cell r="J313">
            <v>7535</v>
          </cell>
          <cell r="K313" t="str">
            <v>CURITIBA</v>
          </cell>
          <cell r="L313" t="str">
            <v>041</v>
          </cell>
          <cell r="M313" t="str">
            <v>2226991</v>
          </cell>
          <cell r="S313">
            <v>49</v>
          </cell>
        </row>
        <row r="314">
          <cell r="A314" t="str">
            <v>01800680000190</v>
          </cell>
          <cell r="B314" t="str">
            <v>A</v>
          </cell>
          <cell r="C314" t="str">
            <v>RUA</v>
          </cell>
          <cell r="D314" t="str">
            <v>JOAQUIM MARRA</v>
          </cell>
          <cell r="E314" t="str">
            <v>1748</v>
          </cell>
          <cell r="F314" t="str">
            <v>VL NV SAVOIA</v>
          </cell>
          <cell r="G314" t="str">
            <v>VL MATILDE</v>
          </cell>
          <cell r="H314">
            <v>3514002</v>
          </cell>
          <cell r="I314" t="str">
            <v>SP</v>
          </cell>
          <cell r="J314">
            <v>7107</v>
          </cell>
          <cell r="K314" t="str">
            <v>SAO PAULO</v>
          </cell>
          <cell r="S314">
            <v>50</v>
          </cell>
        </row>
        <row r="315">
          <cell r="A315" t="str">
            <v>01819330000176</v>
          </cell>
          <cell r="B315" t="str">
            <v>A</v>
          </cell>
          <cell r="C315" t="str">
            <v>RUA</v>
          </cell>
          <cell r="D315" t="str">
            <v>LEONELO COBIANCHI</v>
          </cell>
          <cell r="E315" t="str">
            <v>487</v>
          </cell>
          <cell r="F315" t="str">
            <v>CONJ: 1;</v>
          </cell>
          <cell r="G315" t="str">
            <v>JARDIM TELLES</v>
          </cell>
          <cell r="H315">
            <v>19970000</v>
          </cell>
          <cell r="I315" t="str">
            <v>SP</v>
          </cell>
          <cell r="J315">
            <v>6807</v>
          </cell>
          <cell r="K315" t="str">
            <v>PALMITAL</v>
          </cell>
          <cell r="L315" t="str">
            <v>18</v>
          </cell>
          <cell r="M315" t="str">
            <v>33511826</v>
          </cell>
          <cell r="R315" t="str">
            <v>ZANCHETTACONT@TERRA.COM.BR</v>
          </cell>
          <cell r="S315">
            <v>49</v>
          </cell>
        </row>
        <row r="316">
          <cell r="A316" t="str">
            <v>01853174000160</v>
          </cell>
          <cell r="B316" t="str">
            <v>B</v>
          </cell>
          <cell r="C316" t="str">
            <v>RUA</v>
          </cell>
          <cell r="D316" t="str">
            <v>PEDRO ELIAS DA COSTA</v>
          </cell>
          <cell r="E316" t="str">
            <v>43</v>
          </cell>
          <cell r="G316" t="str">
            <v>JARDIM GALLI</v>
          </cell>
          <cell r="H316">
            <v>3385020</v>
          </cell>
          <cell r="I316" t="str">
            <v>SP</v>
          </cell>
          <cell r="J316">
            <v>7107</v>
          </cell>
          <cell r="K316" t="str">
            <v>SAO PAULO</v>
          </cell>
          <cell r="L316" t="str">
            <v>11</v>
          </cell>
          <cell r="M316" t="str">
            <v>37742718</v>
          </cell>
          <cell r="P316" t="str">
            <v>11</v>
          </cell>
          <cell r="Q316" t="str">
            <v>37742718</v>
          </cell>
          <cell r="R316" t="str">
            <v>ADMINISTRATIVO@YORKPLAST.COM.BR</v>
          </cell>
          <cell r="S316">
            <v>49</v>
          </cell>
        </row>
        <row r="317">
          <cell r="A317" t="str">
            <v>01886174000166</v>
          </cell>
          <cell r="B317" t="str">
            <v>B</v>
          </cell>
          <cell r="C317" t="str">
            <v>RUA</v>
          </cell>
          <cell r="D317" t="str">
            <v>BAIA NEGRA</v>
          </cell>
          <cell r="E317" t="str">
            <v>39</v>
          </cell>
          <cell r="G317" t="str">
            <v>VILA ALPINA</v>
          </cell>
          <cell r="H317">
            <v>3204030</v>
          </cell>
          <cell r="I317" t="str">
            <v>SP</v>
          </cell>
          <cell r="J317">
            <v>7107</v>
          </cell>
          <cell r="K317" t="str">
            <v>SAO PAULO</v>
          </cell>
          <cell r="S317">
            <v>49</v>
          </cell>
        </row>
        <row r="318">
          <cell r="A318" t="str">
            <v>01875505000162</v>
          </cell>
          <cell r="B318" t="str">
            <v>A</v>
          </cell>
          <cell r="C318" t="str">
            <v>RUA</v>
          </cell>
          <cell r="D318" t="str">
            <v>PAULO SELL</v>
          </cell>
          <cell r="E318" t="str">
            <v>36</v>
          </cell>
          <cell r="F318" t="str">
            <v>GALPAO</v>
          </cell>
          <cell r="G318" t="str">
            <v>RIO BONITO</v>
          </cell>
          <cell r="H318">
            <v>88470000</v>
          </cell>
          <cell r="I318" t="str">
            <v>SC</v>
          </cell>
          <cell r="J318">
            <v>8281</v>
          </cell>
          <cell r="K318" t="str">
            <v>RANCHO QUEIMADO</v>
          </cell>
          <cell r="L318" t="str">
            <v>48</v>
          </cell>
          <cell r="M318" t="str">
            <v>2750180</v>
          </cell>
          <cell r="P318" t="str">
            <v>48</v>
          </cell>
          <cell r="Q318" t="str">
            <v>2750180</v>
          </cell>
          <cell r="R318" t="str">
            <v>trisamya@uol.com.br</v>
          </cell>
          <cell r="S318">
            <v>49</v>
          </cell>
        </row>
        <row r="319">
          <cell r="A319" t="str">
            <v>01916939000163</v>
          </cell>
          <cell r="B319" t="str">
            <v>B</v>
          </cell>
          <cell r="C319" t="str">
            <v>RODOVIA</v>
          </cell>
          <cell r="D319" t="str">
            <v>CONEGO CYRIACO SCARANELLO PIRES</v>
          </cell>
          <cell r="E319" t="str">
            <v>201</v>
          </cell>
          <cell r="G319" t="str">
            <v>JARDIM PROGRESSO</v>
          </cell>
          <cell r="H319">
            <v>13190000</v>
          </cell>
          <cell r="I319" t="str">
            <v>SP</v>
          </cell>
          <cell r="J319">
            <v>6737</v>
          </cell>
          <cell r="K319" t="str">
            <v>MONTE MOR</v>
          </cell>
          <cell r="L319" t="str">
            <v>19</v>
          </cell>
          <cell r="M319" t="str">
            <v>38792091</v>
          </cell>
          <cell r="R319" t="str">
            <v>RENATO@USIMOR.IND.BR</v>
          </cell>
          <cell r="S319">
            <v>49</v>
          </cell>
        </row>
        <row r="320">
          <cell r="A320" t="str">
            <v>01953423000199</v>
          </cell>
          <cell r="B320" t="str">
            <v>B</v>
          </cell>
          <cell r="C320" t="str">
            <v>AVENIDA</v>
          </cell>
          <cell r="D320" t="str">
            <v>JOSE BONIFACIO</v>
          </cell>
          <cell r="E320" t="str">
            <v>400</v>
          </cell>
          <cell r="F320" t="str">
            <v>/404</v>
          </cell>
          <cell r="G320" t="str">
            <v>VILA CONCEICAO</v>
          </cell>
          <cell r="H320">
            <v>9960120</v>
          </cell>
          <cell r="I320" t="str">
            <v>SP</v>
          </cell>
          <cell r="J320">
            <v>6377</v>
          </cell>
          <cell r="K320" t="str">
            <v>DIADEMA</v>
          </cell>
          <cell r="L320" t="str">
            <v>11</v>
          </cell>
          <cell r="M320" t="str">
            <v>55757599</v>
          </cell>
          <cell r="P320" t="str">
            <v>11</v>
          </cell>
          <cell r="Q320" t="str">
            <v>55757599</v>
          </cell>
          <cell r="R320" t="str">
            <v>RWR@RWRCONTABIL.COM.BR</v>
          </cell>
          <cell r="S320">
            <v>49</v>
          </cell>
        </row>
        <row r="321">
          <cell r="A321" t="str">
            <v>02000028000154</v>
          </cell>
          <cell r="B321" t="str">
            <v>B</v>
          </cell>
          <cell r="C321" t="str">
            <v>RUA</v>
          </cell>
          <cell r="D321" t="str">
            <v>AGENOR MARTINHO LIMA</v>
          </cell>
          <cell r="E321" t="str">
            <v>587</v>
          </cell>
          <cell r="F321" t="str">
            <v>LOT ANA CARLA</v>
          </cell>
          <cell r="G321" t="str">
            <v>N S DE FATIMA</v>
          </cell>
          <cell r="H321">
            <v>88820000</v>
          </cell>
          <cell r="I321" t="str">
            <v>SC</v>
          </cell>
          <cell r="J321">
            <v>8137</v>
          </cell>
          <cell r="K321" t="str">
            <v>ICARA</v>
          </cell>
          <cell r="L321" t="str">
            <v>0048</v>
          </cell>
          <cell r="M321" t="str">
            <v>04323299</v>
          </cell>
          <cell r="R321" t="str">
            <v>XYZ@CYBER.COM.BR</v>
          </cell>
          <cell r="S321">
            <v>49</v>
          </cell>
        </row>
        <row r="322">
          <cell r="A322" t="str">
            <v>02015521000148</v>
          </cell>
          <cell r="B322" t="str">
            <v>B</v>
          </cell>
          <cell r="C322" t="str">
            <v>RUA</v>
          </cell>
          <cell r="D322" t="str">
            <v>ANTONIO LOPES DA SILVA</v>
          </cell>
          <cell r="E322" t="str">
            <v>401</v>
          </cell>
          <cell r="G322" t="str">
            <v>VL ANA MARIA</v>
          </cell>
          <cell r="H322">
            <v>6322320</v>
          </cell>
          <cell r="I322" t="str">
            <v>SP</v>
          </cell>
          <cell r="J322">
            <v>6313</v>
          </cell>
          <cell r="K322" t="str">
            <v>CARAPICUIBA</v>
          </cell>
          <cell r="S322">
            <v>49</v>
          </cell>
        </row>
        <row r="323">
          <cell r="A323" t="str">
            <v>02003351000181</v>
          </cell>
          <cell r="B323" t="str">
            <v>B</v>
          </cell>
          <cell r="C323" t="str">
            <v>ILHA</v>
          </cell>
          <cell r="D323" t="str">
            <v>DO FUNDAO</v>
          </cell>
          <cell r="E323" t="str">
            <v>00</v>
          </cell>
          <cell r="F323" t="str">
            <v>AVENIDA CARLOS            CHAGAS FILHO 791          LOTE 10 E 11 QUADRA       B CIDADE                  UNIVERSITARIA</v>
          </cell>
          <cell r="G323" t="str">
            <v>CIDADE UNIVERSITARIA</v>
          </cell>
          <cell r="H323">
            <v>21941904</v>
          </cell>
          <cell r="I323" t="str">
            <v>RJ</v>
          </cell>
          <cell r="J323">
            <v>6001</v>
          </cell>
          <cell r="K323" t="str">
            <v>RIO DE JANEIRO</v>
          </cell>
          <cell r="L323" t="str">
            <v>21</v>
          </cell>
          <cell r="M323" t="str">
            <v>26694773</v>
          </cell>
          <cell r="N323" t="str">
            <v>21</v>
          </cell>
          <cell r="O323" t="str">
            <v>26571149</v>
          </cell>
          <cell r="P323" t="str">
            <v>21</v>
          </cell>
          <cell r="Q323" t="str">
            <v>26673170</v>
          </cell>
          <cell r="S323">
            <v>65</v>
          </cell>
        </row>
        <row r="324">
          <cell r="A324" t="str">
            <v>02047385000178</v>
          </cell>
          <cell r="B324" t="str">
            <v>B</v>
          </cell>
          <cell r="C324" t="str">
            <v>RUA</v>
          </cell>
          <cell r="D324" t="str">
            <v>ALTAMIRO AVELINO SOARES</v>
          </cell>
          <cell r="E324" t="str">
            <v>136</v>
          </cell>
          <cell r="F324" t="str">
            <v>136 A</v>
          </cell>
          <cell r="G324" t="str">
            <v>CASTELO</v>
          </cell>
          <cell r="H324">
            <v>31330000</v>
          </cell>
          <cell r="I324" t="str">
            <v>MG</v>
          </cell>
          <cell r="J324">
            <v>4123</v>
          </cell>
          <cell r="K324" t="str">
            <v>BELO HORIZONTE</v>
          </cell>
          <cell r="L324" t="str">
            <v>31</v>
          </cell>
          <cell r="M324" t="str">
            <v>32731263</v>
          </cell>
          <cell r="P324" t="str">
            <v>31</v>
          </cell>
          <cell r="Q324" t="str">
            <v>32131972</v>
          </cell>
          <cell r="S324">
            <v>49</v>
          </cell>
        </row>
        <row r="325">
          <cell r="A325" t="str">
            <v>02046403000105</v>
          </cell>
          <cell r="B325" t="str">
            <v>A</v>
          </cell>
          <cell r="C325" t="str">
            <v>AVENIDA</v>
          </cell>
          <cell r="D325" t="str">
            <v>JOSE GABRIEL DE OLIVEIRA</v>
          </cell>
          <cell r="E325" t="str">
            <v>915</v>
          </cell>
          <cell r="F325" t="str">
            <v>EDIF  GARDEN ARAUCARIA    APT   1801 TORRE 01</v>
          </cell>
          <cell r="G325" t="str">
            <v>AURORA</v>
          </cell>
          <cell r="H325">
            <v>86047360</v>
          </cell>
          <cell r="I325" t="str">
            <v>PR</v>
          </cell>
          <cell r="J325">
            <v>7667</v>
          </cell>
          <cell r="K325" t="str">
            <v>LONDRINA</v>
          </cell>
          <cell r="L325" t="str">
            <v>43</v>
          </cell>
          <cell r="M325" t="str">
            <v>30267730</v>
          </cell>
          <cell r="N325" t="str">
            <v>43</v>
          </cell>
          <cell r="O325" t="str">
            <v>99389988</v>
          </cell>
          <cell r="P325" t="str">
            <v>43</v>
          </cell>
          <cell r="Q325" t="str">
            <v>30267730</v>
          </cell>
          <cell r="R325" t="str">
            <v>GRASSESCHIJR@UOL.COM.BR</v>
          </cell>
          <cell r="S325">
            <v>49</v>
          </cell>
        </row>
        <row r="326">
          <cell r="A326" t="str">
            <v>02095031000107</v>
          </cell>
          <cell r="B326" t="str">
            <v>B</v>
          </cell>
          <cell r="C326" t="str">
            <v>RUA</v>
          </cell>
          <cell r="D326" t="str">
            <v>ODILON LEONETTI</v>
          </cell>
          <cell r="E326" t="str">
            <v>138</v>
          </cell>
          <cell r="G326" t="str">
            <v>JARDIM IBITI DO PACO</v>
          </cell>
          <cell r="H326">
            <v>18086190</v>
          </cell>
          <cell r="I326" t="str">
            <v>SP</v>
          </cell>
          <cell r="J326">
            <v>7145</v>
          </cell>
          <cell r="K326" t="str">
            <v>SOROCABA</v>
          </cell>
          <cell r="L326" t="str">
            <v>15</v>
          </cell>
          <cell r="M326" t="str">
            <v>32392003</v>
          </cell>
          <cell r="R326" t="str">
            <v>FINANCEIRO01@PHOTONPLATINUM.COM.BR</v>
          </cell>
          <cell r="S326">
            <v>65</v>
          </cell>
        </row>
        <row r="327">
          <cell r="A327" t="str">
            <v>02080814000109</v>
          </cell>
          <cell r="B327" t="str">
            <v>B</v>
          </cell>
          <cell r="C327" t="str">
            <v>RUA</v>
          </cell>
          <cell r="D327" t="str">
            <v>DOS ARTIFICES</v>
          </cell>
          <cell r="E327" t="str">
            <v>300</v>
          </cell>
          <cell r="G327" t="str">
            <v>ENGENHEIRO GOULART</v>
          </cell>
          <cell r="H327">
            <v>3725030</v>
          </cell>
          <cell r="I327" t="str">
            <v>SP</v>
          </cell>
          <cell r="J327">
            <v>7107</v>
          </cell>
          <cell r="K327" t="str">
            <v>SAO PAULO</v>
          </cell>
          <cell r="L327" t="str">
            <v>11</v>
          </cell>
          <cell r="M327" t="str">
            <v>20904200</v>
          </cell>
          <cell r="P327" t="str">
            <v>11</v>
          </cell>
          <cell r="Q327" t="str">
            <v>20904200</v>
          </cell>
          <cell r="S327">
            <v>49</v>
          </cell>
        </row>
        <row r="328">
          <cell r="A328" t="str">
            <v>02194585000153</v>
          </cell>
          <cell r="B328" t="str">
            <v>A</v>
          </cell>
          <cell r="C328" t="str">
            <v>RUA</v>
          </cell>
          <cell r="D328" t="str">
            <v>SERRA DE BRAGANCA</v>
          </cell>
          <cell r="E328" t="str">
            <v>572</v>
          </cell>
          <cell r="G328" t="str">
            <v>TATUAPE</v>
          </cell>
          <cell r="H328">
            <v>3318000</v>
          </cell>
          <cell r="I328" t="str">
            <v>SP</v>
          </cell>
          <cell r="J328">
            <v>7107</v>
          </cell>
          <cell r="K328" t="str">
            <v>SAO PAULO</v>
          </cell>
          <cell r="L328" t="str">
            <v>11</v>
          </cell>
          <cell r="M328" t="str">
            <v>2176668</v>
          </cell>
          <cell r="P328" t="str">
            <v>11</v>
          </cell>
          <cell r="Q328" t="str">
            <v>2176668</v>
          </cell>
          <cell r="S328">
            <v>49</v>
          </cell>
        </row>
        <row r="329">
          <cell r="A329" t="str">
            <v>02214661000145</v>
          </cell>
          <cell r="B329" t="str">
            <v>B</v>
          </cell>
          <cell r="C329" t="str">
            <v>RUA</v>
          </cell>
          <cell r="D329" t="str">
            <v>MARIA CANDIDA</v>
          </cell>
          <cell r="E329" t="str">
            <v>837</v>
          </cell>
          <cell r="F329" t="str">
            <v>847</v>
          </cell>
          <cell r="G329" t="str">
            <v>JARDIM ZARA</v>
          </cell>
          <cell r="H329">
            <v>14092100</v>
          </cell>
          <cell r="I329" t="str">
            <v>SP</v>
          </cell>
          <cell r="J329">
            <v>6969</v>
          </cell>
          <cell r="K329" t="str">
            <v>RIBEIRAO PRETO</v>
          </cell>
          <cell r="S329">
            <v>49</v>
          </cell>
        </row>
        <row r="330">
          <cell r="A330" t="str">
            <v>02228938000199</v>
          </cell>
          <cell r="B330" t="str">
            <v>B</v>
          </cell>
          <cell r="C330" t="str">
            <v>RUA</v>
          </cell>
          <cell r="D330" t="str">
            <v>COIMBRA</v>
          </cell>
          <cell r="E330" t="str">
            <v>1702</v>
          </cell>
          <cell r="G330" t="str">
            <v>VILA ELISA</v>
          </cell>
          <cell r="H330">
            <v>14075450</v>
          </cell>
          <cell r="I330" t="str">
            <v>SP</v>
          </cell>
          <cell r="J330">
            <v>6969</v>
          </cell>
          <cell r="K330" t="str">
            <v>RIBEIRAO PRETO</v>
          </cell>
          <cell r="L330" t="str">
            <v>16</v>
          </cell>
          <cell r="M330" t="str">
            <v>21336216</v>
          </cell>
          <cell r="R330" t="str">
            <v>LICITACAO@DX.IND.BR</v>
          </cell>
          <cell r="S330">
            <v>49</v>
          </cell>
        </row>
        <row r="331">
          <cell r="A331" t="str">
            <v>02227958000145</v>
          </cell>
          <cell r="B331" t="str">
            <v>A</v>
          </cell>
          <cell r="C331" t="str">
            <v>RUA</v>
          </cell>
          <cell r="D331" t="str">
            <v>JOAO MONTOYA</v>
          </cell>
          <cell r="E331" t="str">
            <v>212</v>
          </cell>
          <cell r="G331" t="str">
            <v>ITAMARATY</v>
          </cell>
          <cell r="H331">
            <v>13160000</v>
          </cell>
          <cell r="I331" t="str">
            <v>SP</v>
          </cell>
          <cell r="J331">
            <v>6175</v>
          </cell>
          <cell r="K331" t="str">
            <v>ARTUR NOGUEIRA</v>
          </cell>
          <cell r="L331" t="str">
            <v>19</v>
          </cell>
          <cell r="M331" t="str">
            <v>32726025</v>
          </cell>
          <cell r="N331" t="str">
            <v>19</v>
          </cell>
          <cell r="O331" t="str">
            <v>32737035</v>
          </cell>
          <cell r="P331" t="str">
            <v>019</v>
          </cell>
          <cell r="Q331" t="str">
            <v>2960718</v>
          </cell>
          <cell r="S331">
            <v>49</v>
          </cell>
        </row>
        <row r="332">
          <cell r="A332" t="str">
            <v>02270545000143</v>
          </cell>
          <cell r="B332" t="str">
            <v>A</v>
          </cell>
          <cell r="C332" t="str">
            <v>AVENIDA</v>
          </cell>
          <cell r="D332" t="str">
            <v>TRINDADE</v>
          </cell>
          <cell r="E332" t="str">
            <v>254</v>
          </cell>
          <cell r="F332" t="str">
            <v>SALA  912 E 913</v>
          </cell>
          <cell r="G332" t="str">
            <v>BETHAVILLE I</v>
          </cell>
          <cell r="H332">
            <v>6404326</v>
          </cell>
          <cell r="I332" t="str">
            <v>SP</v>
          </cell>
          <cell r="J332">
            <v>6213</v>
          </cell>
          <cell r="K332" t="str">
            <v>BARUERI</v>
          </cell>
          <cell r="L332" t="str">
            <v>11</v>
          </cell>
          <cell r="M332" t="str">
            <v>33126060</v>
          </cell>
          <cell r="P332" t="str">
            <v>11</v>
          </cell>
          <cell r="Q332" t="str">
            <v>33126069</v>
          </cell>
          <cell r="R332" t="str">
            <v>CONTADOR.AUGE@GMAIL.COM</v>
          </cell>
          <cell r="S332">
            <v>49</v>
          </cell>
        </row>
        <row r="333">
          <cell r="A333" t="str">
            <v>02285556000105</v>
          </cell>
          <cell r="B333" t="str">
            <v>B</v>
          </cell>
          <cell r="C333" t="str">
            <v>VILA</v>
          </cell>
          <cell r="D333" t="str">
            <v>GOIABEIRA</v>
          </cell>
          <cell r="E333" t="str">
            <v>07</v>
          </cell>
          <cell r="G333" t="str">
            <v>FERNAO VELHO</v>
          </cell>
          <cell r="H333">
            <v>57070440</v>
          </cell>
          <cell r="I333" t="str">
            <v>AL</v>
          </cell>
          <cell r="J333">
            <v>2785</v>
          </cell>
          <cell r="K333" t="str">
            <v>MACEIO</v>
          </cell>
          <cell r="L333" t="str">
            <v>82</v>
          </cell>
          <cell r="M333" t="str">
            <v>30213610</v>
          </cell>
          <cell r="R333" t="str">
            <v>EXATA-CONTABIL.AL@HOTMAIL.COM</v>
          </cell>
          <cell r="S333">
            <v>49</v>
          </cell>
        </row>
        <row r="334">
          <cell r="A334" t="str">
            <v>02254020000114</v>
          </cell>
          <cell r="B334" t="str">
            <v>A</v>
          </cell>
          <cell r="C334" t="str">
            <v>RUA</v>
          </cell>
          <cell r="D334" t="str">
            <v>VICENTE MARTINI</v>
          </cell>
          <cell r="E334" t="str">
            <v>150</v>
          </cell>
          <cell r="G334" t="str">
            <v>COMERCIAL VITORIA</v>
          </cell>
          <cell r="H334">
            <v>13347621</v>
          </cell>
          <cell r="I334" t="str">
            <v>SP</v>
          </cell>
          <cell r="J334">
            <v>6511</v>
          </cell>
          <cell r="K334" t="str">
            <v>INDAIATUBA</v>
          </cell>
          <cell r="L334" t="str">
            <v>19</v>
          </cell>
          <cell r="M334" t="str">
            <v>38945499</v>
          </cell>
          <cell r="P334" t="str">
            <v>19</v>
          </cell>
          <cell r="Q334" t="str">
            <v>38945499</v>
          </cell>
          <cell r="R334" t="str">
            <v>contato@contabil11.com.br</v>
          </cell>
          <cell r="S334">
            <v>50</v>
          </cell>
        </row>
        <row r="335">
          <cell r="A335" t="str">
            <v>02374712000104</v>
          </cell>
          <cell r="B335" t="str">
            <v>B</v>
          </cell>
          <cell r="C335" t="str">
            <v>AVENIDA</v>
          </cell>
          <cell r="D335" t="str">
            <v>NOVA ZELANDIA</v>
          </cell>
          <cell r="E335" t="str">
            <v>1102</v>
          </cell>
          <cell r="G335" t="str">
            <v>ITAPOAN</v>
          </cell>
          <cell r="H335">
            <v>9270190</v>
          </cell>
          <cell r="I335" t="str">
            <v>SP</v>
          </cell>
          <cell r="J335">
            <v>7057</v>
          </cell>
          <cell r="K335" t="str">
            <v>SANTO ANDRE</v>
          </cell>
          <cell r="L335" t="str">
            <v>011</v>
          </cell>
          <cell r="M335" t="str">
            <v>61281888</v>
          </cell>
          <cell r="S335">
            <v>65</v>
          </cell>
        </row>
        <row r="336">
          <cell r="A336" t="str">
            <v>02516945000196</v>
          </cell>
          <cell r="B336" t="str">
            <v>A</v>
          </cell>
          <cell r="C336" t="str">
            <v>RUA</v>
          </cell>
          <cell r="D336" t="str">
            <v>JOSE LOURENCO</v>
          </cell>
          <cell r="E336" t="str">
            <v>242</v>
          </cell>
          <cell r="G336" t="str">
            <v>SAO PEDRO</v>
          </cell>
          <cell r="H336">
            <v>36036230</v>
          </cell>
          <cell r="I336" t="str">
            <v>MG</v>
          </cell>
          <cell r="J336">
            <v>4733</v>
          </cell>
          <cell r="K336" t="str">
            <v>JUIZ DE FORA</v>
          </cell>
          <cell r="L336" t="str">
            <v>32</v>
          </cell>
          <cell r="M336" t="str">
            <v>21010675</v>
          </cell>
          <cell r="P336" t="str">
            <v>32</v>
          </cell>
          <cell r="Q336" t="str">
            <v>21016005</v>
          </cell>
          <cell r="R336" t="str">
            <v>CONSTITUICAO@ADDCON.COM.BR</v>
          </cell>
          <cell r="S336">
            <v>65</v>
          </cell>
        </row>
        <row r="337">
          <cell r="A337" t="str">
            <v>02579917000118</v>
          </cell>
          <cell r="B337" t="str">
            <v>B</v>
          </cell>
          <cell r="C337" t="str">
            <v>AVENIDA</v>
          </cell>
          <cell r="D337" t="str">
            <v>NEREU RAMOS</v>
          </cell>
          <cell r="E337" t="str">
            <v>3190 E</v>
          </cell>
          <cell r="G337" t="str">
            <v>LIDER</v>
          </cell>
          <cell r="H337">
            <v>89805103</v>
          </cell>
          <cell r="I337" t="str">
            <v>SC</v>
          </cell>
          <cell r="J337">
            <v>8081</v>
          </cell>
          <cell r="K337" t="str">
            <v>CHAPECO</v>
          </cell>
          <cell r="L337" t="str">
            <v>49</v>
          </cell>
          <cell r="M337" t="str">
            <v>33237100</v>
          </cell>
          <cell r="P337" t="str">
            <v>049</v>
          </cell>
          <cell r="Q337" t="str">
            <v>7238990</v>
          </cell>
          <cell r="S337">
            <v>49</v>
          </cell>
        </row>
        <row r="338">
          <cell r="A338" t="str">
            <v>02592344000162</v>
          </cell>
          <cell r="B338" t="str">
            <v>B</v>
          </cell>
          <cell r="C338" t="str">
            <v>RUA</v>
          </cell>
          <cell r="D338" t="str">
            <v>MELO PALHETA</v>
          </cell>
          <cell r="E338" t="str">
            <v>189</v>
          </cell>
          <cell r="G338" t="str">
            <v>AGUA BRANCA</v>
          </cell>
          <cell r="H338">
            <v>5002030</v>
          </cell>
          <cell r="I338" t="str">
            <v>SP</v>
          </cell>
          <cell r="J338">
            <v>7107</v>
          </cell>
          <cell r="K338" t="str">
            <v>SAO PAULO</v>
          </cell>
          <cell r="S338">
            <v>49</v>
          </cell>
        </row>
        <row r="339">
          <cell r="A339" t="str">
            <v>02599692000161</v>
          </cell>
          <cell r="B339" t="str">
            <v>A</v>
          </cell>
          <cell r="C339" t="str">
            <v>RUA</v>
          </cell>
          <cell r="D339" t="str">
            <v>MARECHAL DEODORO</v>
          </cell>
          <cell r="E339" t="str">
            <v>630</v>
          </cell>
          <cell r="F339" t="str">
            <v>CONJ  1401</v>
          </cell>
          <cell r="G339" t="str">
            <v>CENTRO</v>
          </cell>
          <cell r="H339">
            <v>80010912</v>
          </cell>
          <cell r="I339" t="str">
            <v>PR</v>
          </cell>
          <cell r="J339">
            <v>7535</v>
          </cell>
          <cell r="K339" t="str">
            <v>CURITIBA</v>
          </cell>
          <cell r="L339" t="str">
            <v>41</v>
          </cell>
          <cell r="M339" t="str">
            <v>33244349</v>
          </cell>
          <cell r="N339" t="str">
            <v>41</v>
          </cell>
          <cell r="O339" t="str">
            <v>33244349</v>
          </cell>
          <cell r="P339" t="str">
            <v>41</v>
          </cell>
          <cell r="Q339" t="str">
            <v>33244349</v>
          </cell>
          <cell r="R339" t="str">
            <v>agf.contabil@brturbo.com.br</v>
          </cell>
          <cell r="S339">
            <v>49</v>
          </cell>
        </row>
        <row r="340">
          <cell r="A340" t="str">
            <v>02649495000100</v>
          </cell>
          <cell r="B340" t="str">
            <v>B</v>
          </cell>
          <cell r="C340" t="str">
            <v>RUA</v>
          </cell>
          <cell r="D340" t="str">
            <v>GUSTAVO ROEDER</v>
          </cell>
          <cell r="E340" t="str">
            <v>30</v>
          </cell>
          <cell r="G340" t="str">
            <v>CENTRO</v>
          </cell>
          <cell r="H340">
            <v>89124000</v>
          </cell>
          <cell r="I340" t="str">
            <v>SC</v>
          </cell>
          <cell r="J340">
            <v>8043</v>
          </cell>
          <cell r="K340" t="str">
            <v>BENEDITO NOVO</v>
          </cell>
          <cell r="L340" t="str">
            <v>047</v>
          </cell>
          <cell r="M340" t="str">
            <v>3850127</v>
          </cell>
          <cell r="S340">
            <v>49</v>
          </cell>
        </row>
        <row r="341">
          <cell r="A341" t="str">
            <v>02642906000135</v>
          </cell>
          <cell r="B341" t="str">
            <v>B</v>
          </cell>
          <cell r="C341" t="str">
            <v>RODOVIA</v>
          </cell>
          <cell r="D341" t="str">
            <v>FERNAO DIAS</v>
          </cell>
          <cell r="E341" t="str">
            <v>S/N</v>
          </cell>
          <cell r="F341" t="str">
            <v>KM: 801(BR 381); CXPST: 58;</v>
          </cell>
          <cell r="G341" t="str">
            <v>MOINHO VELHO</v>
          </cell>
          <cell r="H341">
            <v>37490000</v>
          </cell>
          <cell r="I341" t="str">
            <v>MG</v>
          </cell>
          <cell r="J341">
            <v>5239</v>
          </cell>
          <cell r="K341" t="str">
            <v>SAO GONCALO DO SAPUCAI</v>
          </cell>
          <cell r="L341" t="str">
            <v>35</v>
          </cell>
          <cell r="M341" t="str">
            <v>32411592</v>
          </cell>
          <cell r="R341" t="str">
            <v>EBM@EBMCONTABIL.COM.BR</v>
          </cell>
          <cell r="S341">
            <v>49</v>
          </cell>
        </row>
        <row r="342">
          <cell r="A342" t="str">
            <v>02652458000150</v>
          </cell>
          <cell r="B342" t="str">
            <v>B</v>
          </cell>
          <cell r="C342" t="str">
            <v>RUA</v>
          </cell>
          <cell r="D342" t="str">
            <v>SILVA AIROSA</v>
          </cell>
          <cell r="E342" t="str">
            <v>117</v>
          </cell>
          <cell r="G342" t="str">
            <v>VILA RIBEIRO DE BARROS</v>
          </cell>
          <cell r="H342">
            <v>5307040</v>
          </cell>
          <cell r="I342" t="str">
            <v>SP</v>
          </cell>
          <cell r="J342">
            <v>7107</v>
          </cell>
          <cell r="K342" t="str">
            <v>SAO PAULO</v>
          </cell>
          <cell r="L342" t="str">
            <v>11</v>
          </cell>
          <cell r="M342" t="str">
            <v>36664165</v>
          </cell>
          <cell r="R342" t="str">
            <v>MK@ASAA.COM.BR</v>
          </cell>
          <cell r="S342">
            <v>65</v>
          </cell>
        </row>
        <row r="343">
          <cell r="A343" t="str">
            <v>02644861000138</v>
          </cell>
          <cell r="B343" t="str">
            <v>B</v>
          </cell>
          <cell r="C343" t="str">
            <v>AVENIDA</v>
          </cell>
          <cell r="D343" t="str">
            <v>INTERNACIONAL</v>
          </cell>
          <cell r="E343" t="str">
            <v>S/N</v>
          </cell>
          <cell r="G343" t="str">
            <v>DIST. INDUSTRIAL II</v>
          </cell>
          <cell r="H343">
            <v>85825000</v>
          </cell>
          <cell r="I343" t="str">
            <v>PR</v>
          </cell>
          <cell r="J343">
            <v>9969</v>
          </cell>
          <cell r="K343" t="str">
            <v>SANTA TEREZA DO OESTE</v>
          </cell>
          <cell r="S343">
            <v>65</v>
          </cell>
        </row>
        <row r="344">
          <cell r="A344" t="str">
            <v>02653182000125</v>
          </cell>
          <cell r="B344" t="str">
            <v>A</v>
          </cell>
          <cell r="C344" t="str">
            <v>RUA</v>
          </cell>
          <cell r="D344" t="str">
            <v>PASTOR MANOEL AVELINO DE SOUZA</v>
          </cell>
          <cell r="E344" t="str">
            <v>18</v>
          </cell>
          <cell r="G344" t="str">
            <v>CENTRO</v>
          </cell>
          <cell r="H344">
            <v>24070180</v>
          </cell>
          <cell r="I344" t="str">
            <v>RJ</v>
          </cell>
          <cell r="J344">
            <v>5865</v>
          </cell>
          <cell r="K344" t="str">
            <v>NITEROI</v>
          </cell>
          <cell r="L344" t="str">
            <v>21</v>
          </cell>
          <cell r="M344" t="str">
            <v>33809650</v>
          </cell>
          <cell r="R344" t="str">
            <v>JOCIMAR.RISTOW@CODAX.COM.BR</v>
          </cell>
          <cell r="S344">
            <v>49</v>
          </cell>
        </row>
        <row r="345">
          <cell r="A345" t="str">
            <v>02704301000121</v>
          </cell>
          <cell r="B345" t="str">
            <v>B</v>
          </cell>
          <cell r="C345" t="str">
            <v>AVENIDA</v>
          </cell>
          <cell r="D345" t="str">
            <v>22 DE MAIO</v>
          </cell>
          <cell r="E345" t="str">
            <v>9000</v>
          </cell>
          <cell r="F345" t="str">
            <v>POLO IND.DE ITABORAILOTE  14 E 15                   QUADRA D</v>
          </cell>
          <cell r="G345" t="str">
            <v>ENGENHO VELHO</v>
          </cell>
          <cell r="H345">
            <v>24800001</v>
          </cell>
          <cell r="I345" t="str">
            <v>RJ</v>
          </cell>
          <cell r="J345">
            <v>5837</v>
          </cell>
          <cell r="K345" t="str">
            <v>ITABORAI</v>
          </cell>
          <cell r="L345" t="str">
            <v>21</v>
          </cell>
          <cell r="M345" t="str">
            <v>27172111</v>
          </cell>
          <cell r="N345" t="str">
            <v>21</v>
          </cell>
          <cell r="O345" t="str">
            <v>26209286</v>
          </cell>
          <cell r="P345" t="str">
            <v>21</v>
          </cell>
          <cell r="Q345" t="str">
            <v>27172111</v>
          </cell>
          <cell r="S345">
            <v>49</v>
          </cell>
        </row>
        <row r="346">
          <cell r="A346" t="str">
            <v>02732182000110</v>
          </cell>
          <cell r="B346" t="str">
            <v>A</v>
          </cell>
          <cell r="C346" t="str">
            <v>RUA</v>
          </cell>
          <cell r="D346" t="str">
            <v>CONSTANTE CECCARELLI</v>
          </cell>
          <cell r="E346" t="str">
            <v>21</v>
          </cell>
          <cell r="G346" t="str">
            <v>VL. TEIXEIRA-C. IAPI</v>
          </cell>
          <cell r="H346">
            <v>13034420</v>
          </cell>
          <cell r="I346" t="str">
            <v>SP</v>
          </cell>
          <cell r="J346">
            <v>6291</v>
          </cell>
          <cell r="K346" t="str">
            <v>CAMPINAS</v>
          </cell>
          <cell r="L346" t="str">
            <v>19</v>
          </cell>
          <cell r="M346" t="str">
            <v>32034075</v>
          </cell>
          <cell r="R346" t="str">
            <v>ORTOLAB@UOL.COM.BR</v>
          </cell>
          <cell r="S346">
            <v>50</v>
          </cell>
        </row>
        <row r="347">
          <cell r="A347" t="str">
            <v>02706987000190</v>
          </cell>
          <cell r="B347" t="str">
            <v>B</v>
          </cell>
          <cell r="C347" t="str">
            <v>RUA</v>
          </cell>
          <cell r="D347" t="str">
            <v>DARIO ANTONIO BORDIN</v>
          </cell>
          <cell r="E347" t="str">
            <v>29</v>
          </cell>
          <cell r="F347" t="str">
            <v>SALA  02</v>
          </cell>
          <cell r="G347" t="str">
            <v>NAVEGANTES</v>
          </cell>
          <cell r="H347">
            <v>84600102</v>
          </cell>
          <cell r="I347" t="str">
            <v>PR</v>
          </cell>
          <cell r="J347">
            <v>7937</v>
          </cell>
          <cell r="K347" t="str">
            <v>UNIAO DA VITORIA</v>
          </cell>
          <cell r="L347" t="str">
            <v>42</v>
          </cell>
          <cell r="M347" t="str">
            <v>35224594</v>
          </cell>
          <cell r="S347">
            <v>49</v>
          </cell>
        </row>
        <row r="348">
          <cell r="A348" t="str">
            <v>02752847000158</v>
          </cell>
          <cell r="B348" t="str">
            <v>B</v>
          </cell>
          <cell r="C348" t="str">
            <v>RUA</v>
          </cell>
          <cell r="D348" t="str">
            <v>AQUIRAL</v>
          </cell>
          <cell r="E348" t="str">
            <v>200</v>
          </cell>
          <cell r="G348" t="str">
            <v>XANGRILA 1A. SECAO</v>
          </cell>
          <cell r="H348">
            <v>32186370</v>
          </cell>
          <cell r="I348" t="str">
            <v>MG</v>
          </cell>
          <cell r="J348">
            <v>4371</v>
          </cell>
          <cell r="K348" t="str">
            <v>CONTAGEM</v>
          </cell>
          <cell r="L348" t="str">
            <v>31</v>
          </cell>
          <cell r="M348" t="str">
            <v>34918081</v>
          </cell>
          <cell r="P348" t="str">
            <v>31</v>
          </cell>
          <cell r="Q348" t="str">
            <v>32712224</v>
          </cell>
          <cell r="R348" t="str">
            <v>FINANCEIRO@ODOUSINSTRUMENTOS.COM.BR</v>
          </cell>
          <cell r="S348">
            <v>49</v>
          </cell>
        </row>
        <row r="349">
          <cell r="A349" t="str">
            <v>02787191000109</v>
          </cell>
          <cell r="B349" t="str">
            <v>A</v>
          </cell>
          <cell r="C349" t="str">
            <v>RUA</v>
          </cell>
          <cell r="D349" t="str">
            <v>DORVAL LUZ</v>
          </cell>
          <cell r="E349" t="str">
            <v>123</v>
          </cell>
          <cell r="F349" t="str">
            <v>BLOCO D</v>
          </cell>
          <cell r="G349" t="str">
            <v>SANTA TEREZINHA</v>
          </cell>
          <cell r="H349">
            <v>88352400</v>
          </cell>
          <cell r="I349" t="str">
            <v>SC</v>
          </cell>
          <cell r="J349">
            <v>8055</v>
          </cell>
          <cell r="K349" t="str">
            <v>BRUSQUE</v>
          </cell>
          <cell r="L349" t="str">
            <v>47</v>
          </cell>
          <cell r="M349" t="str">
            <v>33556008</v>
          </cell>
          <cell r="N349" t="str">
            <v>47</v>
          </cell>
          <cell r="O349" t="str">
            <v>84743017</v>
          </cell>
          <cell r="P349" t="str">
            <v>47</v>
          </cell>
          <cell r="Q349" t="str">
            <v>33556008</v>
          </cell>
          <cell r="R349" t="str">
            <v>FINANCEIRO@COLEGIOAMPLO.COM.BR</v>
          </cell>
          <cell r="S349">
            <v>49</v>
          </cell>
        </row>
        <row r="350">
          <cell r="A350" t="str">
            <v>02795370000198</v>
          </cell>
          <cell r="B350" t="str">
            <v>B</v>
          </cell>
          <cell r="C350" t="str">
            <v>RUA</v>
          </cell>
          <cell r="D350" t="str">
            <v>BARBALHO</v>
          </cell>
          <cell r="E350" t="str">
            <v>639</v>
          </cell>
          <cell r="F350" t="str">
            <v>SALA 02</v>
          </cell>
          <cell r="G350" t="str">
            <v>BOA VISTA</v>
          </cell>
          <cell r="H350">
            <v>89205600</v>
          </cell>
          <cell r="I350" t="str">
            <v>SC</v>
          </cell>
          <cell r="J350">
            <v>8179</v>
          </cell>
          <cell r="K350" t="str">
            <v>JOINVILLE</v>
          </cell>
          <cell r="L350" t="str">
            <v>47</v>
          </cell>
          <cell r="M350" t="str">
            <v>4330088</v>
          </cell>
          <cell r="P350" t="str">
            <v>47</v>
          </cell>
          <cell r="Q350" t="str">
            <v>4330147</v>
          </cell>
          <cell r="R350" t="str">
            <v>galano@galano.com.br</v>
          </cell>
          <cell r="S350">
            <v>49</v>
          </cell>
        </row>
        <row r="351">
          <cell r="A351" t="str">
            <v>02828962000169</v>
          </cell>
          <cell r="B351" t="str">
            <v>B</v>
          </cell>
          <cell r="C351" t="str">
            <v>RUA</v>
          </cell>
          <cell r="D351" t="str">
            <v>SAO DIMAS</v>
          </cell>
          <cell r="E351" t="str">
            <v>76</v>
          </cell>
          <cell r="G351" t="str">
            <v>VILA INDEPENDENCIA</v>
          </cell>
          <cell r="H351">
            <v>4223030</v>
          </cell>
          <cell r="I351" t="str">
            <v>SP</v>
          </cell>
          <cell r="J351">
            <v>7107</v>
          </cell>
          <cell r="K351" t="str">
            <v>SAO PAULO</v>
          </cell>
          <cell r="L351" t="str">
            <v>11</v>
          </cell>
          <cell r="M351" t="str">
            <v>21001100</v>
          </cell>
          <cell r="P351" t="str">
            <v>11</v>
          </cell>
          <cell r="Q351" t="str">
            <v>61040930</v>
          </cell>
          <cell r="R351" t="str">
            <v>FERRACIOLI@FERRACIOLI.COM.BR</v>
          </cell>
          <cell r="S351">
            <v>49</v>
          </cell>
        </row>
        <row r="352">
          <cell r="A352" t="str">
            <v>02900459000177</v>
          </cell>
          <cell r="B352" t="str">
            <v>A</v>
          </cell>
          <cell r="C352" t="str">
            <v>RUA</v>
          </cell>
          <cell r="D352" t="str">
            <v>CASEMIRO DA ROCHA</v>
          </cell>
          <cell r="E352" t="str">
            <v>111</v>
          </cell>
          <cell r="G352" t="str">
            <v>CENTRO</v>
          </cell>
          <cell r="H352">
            <v>12530000</v>
          </cell>
          <cell r="I352" t="str">
            <v>SP</v>
          </cell>
          <cell r="J352">
            <v>6373</v>
          </cell>
          <cell r="K352" t="str">
            <v>CUNHA</v>
          </cell>
          <cell r="S352">
            <v>49</v>
          </cell>
        </row>
        <row r="353">
          <cell r="A353" t="str">
            <v>02873864000143</v>
          </cell>
          <cell r="B353" t="str">
            <v>B</v>
          </cell>
          <cell r="C353" t="str">
            <v>RUA</v>
          </cell>
          <cell r="D353" t="str">
            <v>PEDRO GENOVES</v>
          </cell>
          <cell r="E353" t="str">
            <v>441</v>
          </cell>
          <cell r="G353" t="str">
            <v>VILA SUISSA</v>
          </cell>
          <cell r="H353">
            <v>8810280</v>
          </cell>
          <cell r="I353" t="str">
            <v>SP</v>
          </cell>
          <cell r="J353">
            <v>6713</v>
          </cell>
          <cell r="K353" t="str">
            <v>MOGI DAS CRUZES</v>
          </cell>
          <cell r="L353" t="str">
            <v>11</v>
          </cell>
          <cell r="M353" t="str">
            <v>47273496</v>
          </cell>
          <cell r="P353" t="str">
            <v>11</v>
          </cell>
          <cell r="Q353" t="str">
            <v>47213507</v>
          </cell>
          <cell r="R353" t="str">
            <v>VAGMAN@VAGMAN.COM.BR</v>
          </cell>
          <cell r="S353">
            <v>49</v>
          </cell>
        </row>
        <row r="354">
          <cell r="A354" t="str">
            <v>02916028000107</v>
          </cell>
          <cell r="B354" t="str">
            <v>B</v>
          </cell>
          <cell r="C354" t="str">
            <v>RUA</v>
          </cell>
          <cell r="D354" t="str">
            <v>TENENTE AMERICO MORETTI</v>
          </cell>
          <cell r="E354" t="str">
            <v>579</v>
          </cell>
          <cell r="G354" t="str">
            <v>VILA SANTA CATARINA</v>
          </cell>
          <cell r="H354">
            <v>4372060</v>
          </cell>
          <cell r="I354" t="str">
            <v>SP</v>
          </cell>
          <cell r="J354">
            <v>7107</v>
          </cell>
          <cell r="K354" t="str">
            <v>SAO PAULO</v>
          </cell>
          <cell r="L354" t="str">
            <v>11</v>
          </cell>
          <cell r="M354" t="str">
            <v>55623541</v>
          </cell>
          <cell r="R354" t="str">
            <v>FRADELMED@FRADEL-MED.COM.BR</v>
          </cell>
          <cell r="S354">
            <v>49</v>
          </cell>
        </row>
        <row r="355">
          <cell r="A355" t="str">
            <v>02936974000107</v>
          </cell>
          <cell r="B355" t="str">
            <v>A</v>
          </cell>
          <cell r="C355" t="str">
            <v>RUA</v>
          </cell>
          <cell r="D355" t="str">
            <v>GENERAL LAJES</v>
          </cell>
          <cell r="E355" t="str">
            <v>S/N</v>
          </cell>
          <cell r="F355" t="str">
            <v>ESTRADA ALDEIAKM-17,5</v>
          </cell>
          <cell r="G355" t="str">
            <v>AGUAS FINAS</v>
          </cell>
          <cell r="H355">
            <v>55825000</v>
          </cell>
          <cell r="I355" t="str">
            <v>PE</v>
          </cell>
          <cell r="J355">
            <v>2511</v>
          </cell>
          <cell r="K355" t="str">
            <v>PAUDALHO</v>
          </cell>
          <cell r="L355" t="str">
            <v>081</v>
          </cell>
          <cell r="M355" t="str">
            <v>9615159</v>
          </cell>
          <cell r="S355">
            <v>49</v>
          </cell>
        </row>
        <row r="356">
          <cell r="A356" t="str">
            <v>02957673000160</v>
          </cell>
          <cell r="B356" t="str">
            <v>B</v>
          </cell>
          <cell r="C356" t="str">
            <v>AVENIDA</v>
          </cell>
          <cell r="D356" t="str">
            <v>VALDEMAR FERREIRA</v>
          </cell>
          <cell r="E356" t="str">
            <v>20</v>
          </cell>
          <cell r="F356" t="str">
            <v>LOJA  4</v>
          </cell>
          <cell r="G356" t="str">
            <v>BUTANTA</v>
          </cell>
          <cell r="H356">
            <v>5501000</v>
          </cell>
          <cell r="I356" t="str">
            <v>SP</v>
          </cell>
          <cell r="J356">
            <v>7107</v>
          </cell>
          <cell r="K356" t="str">
            <v>SAO PAULO</v>
          </cell>
          <cell r="L356" t="str">
            <v>11</v>
          </cell>
          <cell r="M356" t="str">
            <v>26946540</v>
          </cell>
          <cell r="P356" t="str">
            <v>11</v>
          </cell>
          <cell r="Q356" t="str">
            <v>26946540</v>
          </cell>
          <cell r="R356" t="str">
            <v>COMVICOM@COMVICOM.COM.BR</v>
          </cell>
          <cell r="S356">
            <v>65</v>
          </cell>
        </row>
        <row r="357">
          <cell r="A357" t="str">
            <v>02946060000127</v>
          </cell>
          <cell r="B357" t="str">
            <v>B</v>
          </cell>
          <cell r="C357" t="str">
            <v>RUA</v>
          </cell>
          <cell r="D357" t="str">
            <v>BOM JESUS DE IGUAPE</v>
          </cell>
          <cell r="E357" t="str">
            <v>6051</v>
          </cell>
          <cell r="G357" t="str">
            <v>BOQUEIRAO</v>
          </cell>
          <cell r="H357">
            <v>81730020</v>
          </cell>
          <cell r="I357" t="str">
            <v>PR</v>
          </cell>
          <cell r="J357">
            <v>7535</v>
          </cell>
          <cell r="K357" t="str">
            <v>CURITIBA</v>
          </cell>
          <cell r="L357" t="str">
            <v>41</v>
          </cell>
          <cell r="M357" t="str">
            <v>33771873</v>
          </cell>
          <cell r="P357" t="str">
            <v>41</v>
          </cell>
          <cell r="Q357" t="str">
            <v>33775736</v>
          </cell>
          <cell r="R357" t="str">
            <v>LC@PREMISSE.COM.BR</v>
          </cell>
          <cell r="S357">
            <v>49</v>
          </cell>
        </row>
        <row r="358">
          <cell r="A358" t="str">
            <v>02972320000139</v>
          </cell>
          <cell r="B358" t="str">
            <v>A</v>
          </cell>
          <cell r="C358" t="str">
            <v>RUA</v>
          </cell>
          <cell r="D358" t="str">
            <v>CHILE</v>
          </cell>
          <cell r="E358" t="str">
            <v>610</v>
          </cell>
          <cell r="F358" t="str">
            <v>PARQUE INDUSTRIAL III</v>
          </cell>
          <cell r="G358" t="str">
            <v>ZONA  INDUSTRIAL</v>
          </cell>
          <cell r="H358">
            <v>87600000</v>
          </cell>
          <cell r="I358" t="str">
            <v>PR</v>
          </cell>
          <cell r="J358">
            <v>7721</v>
          </cell>
          <cell r="K358" t="str">
            <v>NOVA ESPERANCA</v>
          </cell>
          <cell r="S358">
            <v>49</v>
          </cell>
        </row>
        <row r="359">
          <cell r="A359" t="str">
            <v>02976187000199</v>
          </cell>
          <cell r="B359" t="str">
            <v>A</v>
          </cell>
          <cell r="C359" t="str">
            <v>RUA</v>
          </cell>
          <cell r="D359" t="str">
            <v>ARY ROSARIO</v>
          </cell>
          <cell r="E359" t="str">
            <v>10</v>
          </cell>
          <cell r="G359" t="str">
            <v>DISTRITO INDUSTRIAL</v>
          </cell>
          <cell r="H359">
            <v>17400000</v>
          </cell>
          <cell r="I359" t="str">
            <v>SP</v>
          </cell>
          <cell r="J359">
            <v>6435</v>
          </cell>
          <cell r="K359" t="str">
            <v>GARCA</v>
          </cell>
          <cell r="L359" t="str">
            <v>14</v>
          </cell>
          <cell r="M359" t="str">
            <v>34712545</v>
          </cell>
          <cell r="N359" t="str">
            <v>14</v>
          </cell>
          <cell r="O359" t="str">
            <v>34063040</v>
          </cell>
          <cell r="R359" t="str">
            <v>ESCRITORIOMODELO1@TERRA.CM.BR</v>
          </cell>
          <cell r="S359">
            <v>49</v>
          </cell>
        </row>
        <row r="360">
          <cell r="A360" t="str">
            <v>03068670000138</v>
          </cell>
          <cell r="B360" t="str">
            <v>B</v>
          </cell>
          <cell r="C360" t="str">
            <v>RUA</v>
          </cell>
          <cell r="D360" t="str">
            <v>DOS MARMORES</v>
          </cell>
          <cell r="E360" t="str">
            <v>50</v>
          </cell>
          <cell r="G360" t="str">
            <v>PROSPERIDADE</v>
          </cell>
          <cell r="H360">
            <v>9550590</v>
          </cell>
          <cell r="I360" t="str">
            <v>SP</v>
          </cell>
          <cell r="J360">
            <v>7077</v>
          </cell>
          <cell r="K360" t="str">
            <v>SAO CAETANO DO SUL</v>
          </cell>
          <cell r="L360" t="str">
            <v>11</v>
          </cell>
          <cell r="M360" t="str">
            <v>42260287</v>
          </cell>
          <cell r="R360" t="str">
            <v>FLR77@WFABRILL.COM.BR</v>
          </cell>
          <cell r="S360">
            <v>65</v>
          </cell>
        </row>
        <row r="361">
          <cell r="A361" t="str">
            <v>03059921000118</v>
          </cell>
          <cell r="B361" t="str">
            <v>A</v>
          </cell>
          <cell r="C361" t="str">
            <v>AVENIDA</v>
          </cell>
          <cell r="D361" t="str">
            <v>SAPOPEMBA</v>
          </cell>
          <cell r="E361" t="str">
            <v>4755</v>
          </cell>
          <cell r="G361" t="str">
            <v>SAPOPEMBA</v>
          </cell>
          <cell r="H361">
            <v>3374000</v>
          </cell>
          <cell r="I361" t="str">
            <v>SP</v>
          </cell>
          <cell r="J361">
            <v>7107</v>
          </cell>
          <cell r="K361" t="str">
            <v>SAO PAULO</v>
          </cell>
          <cell r="L361" t="str">
            <v>11</v>
          </cell>
          <cell r="M361" t="str">
            <v>22118945</v>
          </cell>
          <cell r="R361" t="str">
            <v>PAUBRASIL@PAUBRASILEROTICOS.COM.BR</v>
          </cell>
          <cell r="S361">
            <v>49</v>
          </cell>
        </row>
        <row r="362">
          <cell r="A362" t="str">
            <v>03135648000163</v>
          </cell>
          <cell r="B362" t="str">
            <v>B</v>
          </cell>
          <cell r="C362" t="str">
            <v>ESTRADA</v>
          </cell>
          <cell r="D362" t="str">
            <v>UBIRAJARA / ALVINLANDIA</v>
          </cell>
          <cell r="E362" t="str">
            <v>S/N</v>
          </cell>
          <cell r="F362" t="str">
            <v>KM. 02</v>
          </cell>
          <cell r="G362" t="str">
            <v>AGUA CACADOR</v>
          </cell>
          <cell r="H362">
            <v>17440000</v>
          </cell>
          <cell r="I362" t="str">
            <v>SP</v>
          </cell>
          <cell r="J362">
            <v>7211</v>
          </cell>
          <cell r="K362" t="str">
            <v>UBIRAJARA</v>
          </cell>
          <cell r="S362">
            <v>65</v>
          </cell>
        </row>
        <row r="363">
          <cell r="A363" t="str">
            <v>03148778000130</v>
          </cell>
          <cell r="B363" t="str">
            <v>B</v>
          </cell>
          <cell r="C363" t="str">
            <v>RUA</v>
          </cell>
          <cell r="D363" t="str">
            <v>4-A</v>
          </cell>
          <cell r="E363" t="str">
            <v>600</v>
          </cell>
          <cell r="F363" t="str">
            <v>PROLONGAMENTO</v>
          </cell>
          <cell r="G363" t="str">
            <v>CENTRO</v>
          </cell>
          <cell r="H363">
            <v>13540000</v>
          </cell>
          <cell r="I363" t="str">
            <v>SP</v>
          </cell>
          <cell r="J363">
            <v>6355</v>
          </cell>
          <cell r="K363" t="str">
            <v>CORUMBATAI</v>
          </cell>
          <cell r="L363" t="str">
            <v>0019</v>
          </cell>
          <cell r="M363" t="str">
            <v>05771259</v>
          </cell>
          <cell r="S363">
            <v>49</v>
          </cell>
        </row>
        <row r="364">
          <cell r="A364" t="str">
            <v>03165467000180</v>
          </cell>
          <cell r="B364" t="str">
            <v>B</v>
          </cell>
          <cell r="C364" t="str">
            <v>AVENIDA</v>
          </cell>
          <cell r="D364" t="str">
            <v>GUILHERME SCHELL</v>
          </cell>
          <cell r="E364" t="str">
            <v>5638</v>
          </cell>
          <cell r="G364" t="str">
            <v>CENTRO</v>
          </cell>
          <cell r="H364">
            <v>92310000</v>
          </cell>
          <cell r="I364" t="str">
            <v>RS</v>
          </cell>
          <cell r="J364">
            <v>8589</v>
          </cell>
          <cell r="K364" t="str">
            <v>CANOAS</v>
          </cell>
          <cell r="S364">
            <v>49</v>
          </cell>
        </row>
        <row r="365">
          <cell r="A365" t="str">
            <v>03155016000161</v>
          </cell>
          <cell r="B365" t="str">
            <v>A</v>
          </cell>
          <cell r="C365" t="str">
            <v>RUA</v>
          </cell>
          <cell r="D365" t="str">
            <v>VISCONDE DE RIO BRANCO</v>
          </cell>
          <cell r="E365" t="str">
            <v>94</v>
          </cell>
          <cell r="G365" t="str">
            <v>JARDIM SILVINA</v>
          </cell>
          <cell r="H365">
            <v>9791130</v>
          </cell>
          <cell r="I365" t="str">
            <v>SP</v>
          </cell>
          <cell r="J365">
            <v>7075</v>
          </cell>
          <cell r="K365" t="str">
            <v>SAO BERNARDO DO CAMPO</v>
          </cell>
          <cell r="L365" t="str">
            <v>11</v>
          </cell>
          <cell r="M365" t="str">
            <v>41281299</v>
          </cell>
          <cell r="N365" t="str">
            <v>41</v>
          </cell>
          <cell r="O365" t="str">
            <v>292065</v>
          </cell>
          <cell r="P365" t="str">
            <v>11</v>
          </cell>
          <cell r="Q365" t="str">
            <v>41266303</v>
          </cell>
          <cell r="R365" t="str">
            <v>pinotti@pinotticontabilidade.com.br</v>
          </cell>
          <cell r="S365">
            <v>49</v>
          </cell>
        </row>
        <row r="366">
          <cell r="A366" t="str">
            <v>03189780000158</v>
          </cell>
          <cell r="B366" t="str">
            <v>B</v>
          </cell>
          <cell r="C366" t="str">
            <v>RUA</v>
          </cell>
          <cell r="D366" t="str">
            <v>JOAO PEDRINHO PISTORELLO</v>
          </cell>
          <cell r="E366" t="str">
            <v>585</v>
          </cell>
          <cell r="F366" t="str">
            <v>SALA: 03;</v>
          </cell>
          <cell r="G366" t="str">
            <v>CRISTO REDENTOR</v>
          </cell>
          <cell r="H366">
            <v>95086180</v>
          </cell>
          <cell r="I366" t="str">
            <v>RS</v>
          </cell>
          <cell r="J366">
            <v>8599</v>
          </cell>
          <cell r="K366" t="str">
            <v>CAXIAS DO SUL</v>
          </cell>
          <cell r="L366" t="str">
            <v>54</v>
          </cell>
          <cell r="M366" t="str">
            <v>32217008</v>
          </cell>
          <cell r="N366" t="str">
            <v>54</v>
          </cell>
          <cell r="O366" t="str">
            <v>32217355</v>
          </cell>
          <cell r="P366" t="str">
            <v>54</v>
          </cell>
          <cell r="Q366" t="str">
            <v>32235723</v>
          </cell>
          <cell r="S366">
            <v>49</v>
          </cell>
        </row>
        <row r="367">
          <cell r="A367" t="str">
            <v>03193499000199</v>
          </cell>
          <cell r="B367" t="str">
            <v>B</v>
          </cell>
          <cell r="C367" t="str">
            <v>RUA</v>
          </cell>
          <cell r="D367" t="str">
            <v>DA CHACARA</v>
          </cell>
          <cell r="E367" t="str">
            <v>111</v>
          </cell>
          <cell r="G367" t="str">
            <v>VILA NOVA MAZZEI</v>
          </cell>
          <cell r="H367">
            <v>2312120</v>
          </cell>
          <cell r="I367" t="str">
            <v>SP</v>
          </cell>
          <cell r="J367">
            <v>7107</v>
          </cell>
          <cell r="K367" t="str">
            <v>SAO PAULO</v>
          </cell>
          <cell r="S367">
            <v>49</v>
          </cell>
        </row>
        <row r="368">
          <cell r="A368" t="str">
            <v>03232166000121</v>
          </cell>
          <cell r="B368" t="str">
            <v>A</v>
          </cell>
          <cell r="C368" t="str">
            <v>RUA</v>
          </cell>
          <cell r="D368" t="str">
            <v>COSTA</v>
          </cell>
          <cell r="E368" t="str">
            <v>84</v>
          </cell>
          <cell r="F368" t="str">
            <v>SALA 06</v>
          </cell>
          <cell r="G368" t="str">
            <v>CONSOLACAO</v>
          </cell>
          <cell r="H368">
            <v>1304010</v>
          </cell>
          <cell r="I368" t="str">
            <v>SP</v>
          </cell>
          <cell r="J368">
            <v>7107</v>
          </cell>
          <cell r="K368" t="str">
            <v>SAO PAULO</v>
          </cell>
          <cell r="L368" t="str">
            <v>14</v>
          </cell>
          <cell r="M368" t="str">
            <v>38451434</v>
          </cell>
          <cell r="R368" t="str">
            <v>ROGERIO_TOMAZELA@HOTMAIL.COM</v>
          </cell>
          <cell r="S368">
            <v>49</v>
          </cell>
        </row>
        <row r="369">
          <cell r="A369" t="str">
            <v>03253066000181</v>
          </cell>
          <cell r="B369" t="str">
            <v>B</v>
          </cell>
          <cell r="C369" t="str">
            <v>AVENIDA</v>
          </cell>
          <cell r="D369" t="str">
            <v>DR. GASTAO VIDIGAL</v>
          </cell>
          <cell r="E369" t="str">
            <v>346</v>
          </cell>
          <cell r="G369" t="str">
            <v>ZONA 08</v>
          </cell>
          <cell r="H369">
            <v>87050440</v>
          </cell>
          <cell r="I369" t="str">
            <v>PR</v>
          </cell>
          <cell r="J369">
            <v>7691</v>
          </cell>
          <cell r="K369" t="str">
            <v>MARINGA</v>
          </cell>
          <cell r="S369">
            <v>49</v>
          </cell>
        </row>
        <row r="370">
          <cell r="A370" t="str">
            <v>03280502000101</v>
          </cell>
          <cell r="B370" t="str">
            <v>B</v>
          </cell>
          <cell r="C370" t="str">
            <v>RUA</v>
          </cell>
          <cell r="D370" t="str">
            <v>MARANHAO</v>
          </cell>
          <cell r="E370" t="str">
            <v>1642</v>
          </cell>
          <cell r="F370" t="str">
            <v>SALA  301</v>
          </cell>
          <cell r="G370" t="str">
            <v>FUNCIONARIOS</v>
          </cell>
          <cell r="H370">
            <v>30150338</v>
          </cell>
          <cell r="I370" t="str">
            <v>MG</v>
          </cell>
          <cell r="J370">
            <v>4123</v>
          </cell>
          <cell r="K370" t="str">
            <v>BELO HORIZONTE</v>
          </cell>
          <cell r="L370" t="str">
            <v>31</v>
          </cell>
          <cell r="M370" t="str">
            <v>32233108</v>
          </cell>
          <cell r="P370" t="str">
            <v>31</v>
          </cell>
          <cell r="Q370" t="str">
            <v>33096209</v>
          </cell>
          <cell r="R370" t="str">
            <v>VIRGINIA@FERRARARING.COM.BR</v>
          </cell>
          <cell r="S370">
            <v>49</v>
          </cell>
        </row>
        <row r="371">
          <cell r="A371" t="str">
            <v>03301940000109</v>
          </cell>
          <cell r="B371" t="str">
            <v>B</v>
          </cell>
          <cell r="C371" t="str">
            <v>RUA</v>
          </cell>
          <cell r="D371" t="str">
            <v>HERWAN MODENESI WANDERLEY</v>
          </cell>
          <cell r="E371" t="str">
            <v>100</v>
          </cell>
          <cell r="G371" t="str">
            <v>JARDIM CAMBURI</v>
          </cell>
          <cell r="H371">
            <v>29090640</v>
          </cell>
          <cell r="I371" t="str">
            <v>ES</v>
          </cell>
          <cell r="J371">
            <v>5705</v>
          </cell>
          <cell r="K371" t="str">
            <v>VITORIA</v>
          </cell>
          <cell r="L371" t="str">
            <v>0027</v>
          </cell>
          <cell r="M371" t="str">
            <v>3376277</v>
          </cell>
          <cell r="P371" t="str">
            <v>0027</v>
          </cell>
          <cell r="Q371" t="str">
            <v>3376277</v>
          </cell>
          <cell r="S371">
            <v>49</v>
          </cell>
        </row>
        <row r="372">
          <cell r="A372" t="str">
            <v>03314636000104</v>
          </cell>
          <cell r="B372" t="str">
            <v>A</v>
          </cell>
          <cell r="C372" t="str">
            <v>RUA</v>
          </cell>
          <cell r="D372" t="str">
            <v>KARL BLAESE</v>
          </cell>
          <cell r="E372" t="str">
            <v>3311</v>
          </cell>
          <cell r="F372" t="str">
            <v>GALPAO1</v>
          </cell>
          <cell r="G372" t="str">
            <v>CENTRO</v>
          </cell>
          <cell r="H372">
            <v>89124000</v>
          </cell>
          <cell r="I372" t="str">
            <v>SC</v>
          </cell>
          <cell r="J372">
            <v>8043</v>
          </cell>
          <cell r="K372" t="str">
            <v>BENEDITO NOVO</v>
          </cell>
          <cell r="L372" t="str">
            <v>47</v>
          </cell>
          <cell r="M372" t="str">
            <v>33850514</v>
          </cell>
          <cell r="S372">
            <v>49</v>
          </cell>
        </row>
        <row r="373">
          <cell r="A373" t="str">
            <v>03342232000116</v>
          </cell>
          <cell r="B373" t="str">
            <v>A</v>
          </cell>
          <cell r="D373" t="str">
            <v>LOTE 48</v>
          </cell>
          <cell r="E373" t="str">
            <v>S/N</v>
          </cell>
          <cell r="G373" t="str">
            <v>SETOR INDUSTRIAL</v>
          </cell>
          <cell r="H373">
            <v>78640000</v>
          </cell>
          <cell r="I373" t="str">
            <v>MT</v>
          </cell>
          <cell r="J373">
            <v>9193</v>
          </cell>
          <cell r="K373" t="str">
            <v>CANARANA</v>
          </cell>
          <cell r="S373">
            <v>50</v>
          </cell>
        </row>
        <row r="374">
          <cell r="A374" t="str">
            <v>03317467000158</v>
          </cell>
          <cell r="B374" t="str">
            <v>B</v>
          </cell>
          <cell r="C374" t="str">
            <v>RUA</v>
          </cell>
          <cell r="D374" t="str">
            <v>DUILIO</v>
          </cell>
          <cell r="E374" t="str">
            <v>314</v>
          </cell>
          <cell r="F374" t="str">
            <v>GALPAO;</v>
          </cell>
          <cell r="G374" t="str">
            <v>AGUA BRANCA</v>
          </cell>
          <cell r="H374">
            <v>5043020</v>
          </cell>
          <cell r="I374" t="str">
            <v>SP</v>
          </cell>
          <cell r="J374">
            <v>7107</v>
          </cell>
          <cell r="K374" t="str">
            <v>SAO PAULO</v>
          </cell>
          <cell r="L374" t="str">
            <v>11</v>
          </cell>
          <cell r="M374" t="str">
            <v>28762616</v>
          </cell>
          <cell r="N374" t="str">
            <v>15</v>
          </cell>
          <cell r="O374" t="str">
            <v>33422308</v>
          </cell>
          <cell r="P374" t="str">
            <v>11</v>
          </cell>
          <cell r="Q374" t="str">
            <v>28762616</v>
          </cell>
          <cell r="R374" t="str">
            <v>FRITZEN@CONTROLLERHOUSE.COM.BR</v>
          </cell>
          <cell r="S374">
            <v>49</v>
          </cell>
        </row>
        <row r="375">
          <cell r="A375" t="str">
            <v>03377337000100</v>
          </cell>
          <cell r="B375" t="str">
            <v>B</v>
          </cell>
          <cell r="C375" t="str">
            <v>RUA</v>
          </cell>
          <cell r="D375" t="str">
            <v>SEIMU OGUIDO</v>
          </cell>
          <cell r="E375" t="str">
            <v>196</v>
          </cell>
          <cell r="G375" t="str">
            <v>PARQUE ABC</v>
          </cell>
          <cell r="H375">
            <v>86075140</v>
          </cell>
          <cell r="I375" t="str">
            <v>PR</v>
          </cell>
          <cell r="J375">
            <v>7667</v>
          </cell>
          <cell r="K375" t="str">
            <v>LONDRINA</v>
          </cell>
          <cell r="L375" t="str">
            <v>43</v>
          </cell>
          <cell r="M375" t="str">
            <v>33290081</v>
          </cell>
          <cell r="N375" t="str">
            <v>43</v>
          </cell>
          <cell r="O375" t="str">
            <v>33210032</v>
          </cell>
          <cell r="P375" t="str">
            <v>43</v>
          </cell>
          <cell r="Q375" t="str">
            <v>30254322</v>
          </cell>
          <cell r="R375" t="str">
            <v>RENATO@RBSCONTABEIS.COM.BR</v>
          </cell>
          <cell r="S375">
            <v>49</v>
          </cell>
        </row>
        <row r="376">
          <cell r="A376" t="str">
            <v>03402085000122</v>
          </cell>
          <cell r="B376" t="str">
            <v>A</v>
          </cell>
          <cell r="C376" t="str">
            <v>RUA</v>
          </cell>
          <cell r="D376" t="str">
            <v>SILVEIRA MARTINS</v>
          </cell>
          <cell r="E376" t="str">
            <v>3057</v>
          </cell>
          <cell r="F376" t="str">
            <v>SUBSL SUBSOLO</v>
          </cell>
          <cell r="G376" t="str">
            <v>SABOEIRO</v>
          </cell>
          <cell r="H376">
            <v>41180005</v>
          </cell>
          <cell r="I376" t="str">
            <v>BA</v>
          </cell>
          <cell r="J376">
            <v>3849</v>
          </cell>
          <cell r="K376" t="str">
            <v>SALVADOR</v>
          </cell>
          <cell r="L376" t="str">
            <v>71</v>
          </cell>
          <cell r="M376" t="str">
            <v>32448971</v>
          </cell>
          <cell r="P376" t="str">
            <v>71</v>
          </cell>
          <cell r="Q376" t="str">
            <v>32764003</v>
          </cell>
          <cell r="R376" t="str">
            <v>CONTATO@CONTARBA.COM.BR</v>
          </cell>
          <cell r="S376">
            <v>49</v>
          </cell>
        </row>
        <row r="377">
          <cell r="A377" t="str">
            <v>03396247000167</v>
          </cell>
          <cell r="B377" t="str">
            <v>A</v>
          </cell>
          <cell r="C377" t="str">
            <v>RUA</v>
          </cell>
          <cell r="D377" t="str">
            <v>GUARANI</v>
          </cell>
          <cell r="E377" t="str">
            <v>1088</v>
          </cell>
          <cell r="G377" t="str">
            <v>CENTRO</v>
          </cell>
          <cell r="H377">
            <v>85501050</v>
          </cell>
          <cell r="I377" t="str">
            <v>PR</v>
          </cell>
          <cell r="J377">
            <v>7751</v>
          </cell>
          <cell r="K377" t="str">
            <v>PATO BRANCO</v>
          </cell>
          <cell r="L377" t="str">
            <v>46</v>
          </cell>
          <cell r="M377" t="str">
            <v>32254394</v>
          </cell>
          <cell r="P377" t="str">
            <v>046</v>
          </cell>
          <cell r="Q377" t="str">
            <v>2252442</v>
          </cell>
          <cell r="R377" t="str">
            <v>ortec@whiteduck.com.br</v>
          </cell>
          <cell r="S377">
            <v>49</v>
          </cell>
        </row>
        <row r="378">
          <cell r="A378" t="str">
            <v>03411450000165</v>
          </cell>
          <cell r="B378" t="str">
            <v>A</v>
          </cell>
          <cell r="C378" t="str">
            <v>AVENIDA</v>
          </cell>
          <cell r="D378" t="str">
            <v>GUAICURUS</v>
          </cell>
          <cell r="E378" t="str">
            <v>1668</v>
          </cell>
          <cell r="G378" t="str">
            <v>UNIVERSITARIO</v>
          </cell>
          <cell r="H378">
            <v>79063080</v>
          </cell>
          <cell r="I378" t="str">
            <v>MS</v>
          </cell>
          <cell r="J378">
            <v>9051</v>
          </cell>
          <cell r="K378" t="str">
            <v>CAMPO GRANDE</v>
          </cell>
          <cell r="L378" t="str">
            <v>67</v>
          </cell>
          <cell r="M378" t="str">
            <v>33938573</v>
          </cell>
          <cell r="P378" t="str">
            <v>067</v>
          </cell>
          <cell r="Q378" t="str">
            <v>7510113</v>
          </cell>
          <cell r="R378" t="str">
            <v>COMAPES@TERRA.COM.BR</v>
          </cell>
          <cell r="S378">
            <v>65</v>
          </cell>
        </row>
        <row r="379">
          <cell r="A379" t="str">
            <v>03422426000121</v>
          </cell>
          <cell r="B379" t="str">
            <v>B</v>
          </cell>
          <cell r="D379" t="str">
            <v>MOISES FARIAS</v>
          </cell>
          <cell r="E379" t="str">
            <v>283</v>
          </cell>
          <cell r="G379" t="str">
            <v>KM 60</v>
          </cell>
          <cell r="H379">
            <v>88701970</v>
          </cell>
          <cell r="I379" t="str">
            <v>SC</v>
          </cell>
          <cell r="J379">
            <v>8367</v>
          </cell>
          <cell r="K379" t="str">
            <v>TUBARAO</v>
          </cell>
          <cell r="S379">
            <v>49</v>
          </cell>
        </row>
        <row r="380">
          <cell r="A380" t="str">
            <v>03501247000180</v>
          </cell>
          <cell r="B380" t="str">
            <v>B</v>
          </cell>
          <cell r="C380" t="str">
            <v>RUA</v>
          </cell>
          <cell r="D380" t="str">
            <v>TUIUTI</v>
          </cell>
          <cell r="E380" t="str">
            <v>4796</v>
          </cell>
          <cell r="G380" t="str">
            <v>AVENTUREIRO</v>
          </cell>
          <cell r="H380">
            <v>89226002</v>
          </cell>
          <cell r="I380" t="str">
            <v>SC</v>
          </cell>
          <cell r="J380">
            <v>8179</v>
          </cell>
          <cell r="K380" t="str">
            <v>JOINVILLE</v>
          </cell>
          <cell r="L380" t="str">
            <v>47</v>
          </cell>
          <cell r="M380" t="str">
            <v>34224222</v>
          </cell>
          <cell r="S380">
            <v>65</v>
          </cell>
        </row>
        <row r="381">
          <cell r="A381" t="str">
            <v>03522215000160</v>
          </cell>
          <cell r="B381" t="str">
            <v>B</v>
          </cell>
          <cell r="C381" t="str">
            <v>TRAVESSA</v>
          </cell>
          <cell r="D381" t="str">
            <v>R</v>
          </cell>
          <cell r="E381" t="str">
            <v>400</v>
          </cell>
          <cell r="F381" t="str">
            <v>BLOCO D                   ANDAR TERREO              SALA  10                        CIDADE UNIVERSITARIA</v>
          </cell>
          <cell r="G381" t="str">
            <v>BUTANTA</v>
          </cell>
          <cell r="H381">
            <v>5508170</v>
          </cell>
          <cell r="I381" t="str">
            <v>SP</v>
          </cell>
          <cell r="J381">
            <v>7107</v>
          </cell>
          <cell r="K381" t="str">
            <v>SAO PAULO</v>
          </cell>
          <cell r="L381" t="str">
            <v>11</v>
          </cell>
          <cell r="M381" t="str">
            <v>35560801</v>
          </cell>
          <cell r="P381" t="str">
            <v>011</v>
          </cell>
          <cell r="Q381" t="str">
            <v>2127093</v>
          </cell>
          <cell r="R381" t="str">
            <v>EXPEDIENTE@LOURENCAOASSESSORIA.COM.BR</v>
          </cell>
          <cell r="S381">
            <v>49</v>
          </cell>
        </row>
        <row r="382">
          <cell r="A382" t="str">
            <v>03514636000140</v>
          </cell>
          <cell r="B382" t="str">
            <v>A</v>
          </cell>
          <cell r="C382" t="str">
            <v>RUA</v>
          </cell>
          <cell r="D382" t="str">
            <v>CAPITAO JUVENAL FIGUEIREDO</v>
          </cell>
          <cell r="E382" t="str">
            <v>2795</v>
          </cell>
          <cell r="F382" t="str">
            <v>LOJA  03</v>
          </cell>
          <cell r="G382" t="str">
            <v>TRIBOBO</v>
          </cell>
          <cell r="H382">
            <v>24750575</v>
          </cell>
          <cell r="I382" t="str">
            <v>RJ</v>
          </cell>
          <cell r="J382">
            <v>5897</v>
          </cell>
          <cell r="K382" t="str">
            <v>SAO GONCALO</v>
          </cell>
          <cell r="L382" t="str">
            <v>21</v>
          </cell>
          <cell r="M382" t="str">
            <v>26066177</v>
          </cell>
          <cell r="N382" t="str">
            <v>21</v>
          </cell>
          <cell r="O382" t="str">
            <v>27125788</v>
          </cell>
          <cell r="R382" t="str">
            <v>agner@jrcontabilidade.info</v>
          </cell>
          <cell r="S382">
            <v>65</v>
          </cell>
        </row>
        <row r="383">
          <cell r="A383" t="str">
            <v>03580599000178</v>
          </cell>
          <cell r="B383" t="str">
            <v>B</v>
          </cell>
          <cell r="C383" t="str">
            <v>AVENIDA</v>
          </cell>
          <cell r="D383" t="str">
            <v>IMIRIM</v>
          </cell>
          <cell r="E383" t="str">
            <v>4464</v>
          </cell>
          <cell r="G383" t="str">
            <v>IMIRIM</v>
          </cell>
          <cell r="H383">
            <v>2464700</v>
          </cell>
          <cell r="I383" t="str">
            <v>SP</v>
          </cell>
          <cell r="J383">
            <v>7107</v>
          </cell>
          <cell r="K383" t="str">
            <v>SAO PAULO</v>
          </cell>
          <cell r="L383" t="str">
            <v>011</v>
          </cell>
          <cell r="M383" t="str">
            <v>38596389</v>
          </cell>
          <cell r="S383">
            <v>49</v>
          </cell>
        </row>
        <row r="384">
          <cell r="A384" t="str">
            <v>03601420000111</v>
          </cell>
          <cell r="B384" t="str">
            <v>A</v>
          </cell>
          <cell r="C384" t="str">
            <v>AVENIDA</v>
          </cell>
          <cell r="D384" t="str">
            <v>SENADOR FLAQUER</v>
          </cell>
          <cell r="E384" t="str">
            <v>112</v>
          </cell>
          <cell r="G384" t="str">
            <v>VILA EUCLIDES</v>
          </cell>
          <cell r="H384">
            <v>9725440</v>
          </cell>
          <cell r="I384" t="str">
            <v>SP</v>
          </cell>
          <cell r="J384">
            <v>7075</v>
          </cell>
          <cell r="K384" t="str">
            <v>SAO BERNARDO DO CAMPO</v>
          </cell>
          <cell r="L384" t="str">
            <v>11</v>
          </cell>
          <cell r="M384" t="str">
            <v>41213139</v>
          </cell>
          <cell r="P384" t="str">
            <v>11</v>
          </cell>
          <cell r="Q384" t="str">
            <v>41213139</v>
          </cell>
          <cell r="R384" t="str">
            <v>j.sergio@alba.adv.br</v>
          </cell>
          <cell r="S384">
            <v>49</v>
          </cell>
        </row>
        <row r="385">
          <cell r="A385" t="str">
            <v>03600540000102</v>
          </cell>
          <cell r="B385" t="str">
            <v>A</v>
          </cell>
          <cell r="C385" t="str">
            <v>RUA</v>
          </cell>
          <cell r="D385" t="str">
            <v>ITACOLOMI</v>
          </cell>
          <cell r="E385" t="str">
            <v>333</v>
          </cell>
          <cell r="F385" t="str">
            <v>CONJ  14</v>
          </cell>
          <cell r="G385" t="str">
            <v>HIGIENOPOLIS</v>
          </cell>
          <cell r="H385">
            <v>1239020</v>
          </cell>
          <cell r="I385" t="str">
            <v>SP</v>
          </cell>
          <cell r="J385">
            <v>7107</v>
          </cell>
          <cell r="K385" t="str">
            <v>SAO PAULO</v>
          </cell>
          <cell r="L385" t="str">
            <v>11</v>
          </cell>
          <cell r="M385" t="str">
            <v>33923811</v>
          </cell>
          <cell r="N385" t="str">
            <v>11</v>
          </cell>
          <cell r="O385" t="str">
            <v>33923811</v>
          </cell>
          <cell r="P385" t="str">
            <v>11</v>
          </cell>
          <cell r="Q385" t="str">
            <v>33923811</v>
          </cell>
          <cell r="R385" t="str">
            <v>cristianelopes@bonomi.com.br</v>
          </cell>
          <cell r="S385">
            <v>49</v>
          </cell>
        </row>
        <row r="386">
          <cell r="A386" t="str">
            <v>03619674000167</v>
          </cell>
          <cell r="B386" t="str">
            <v>A</v>
          </cell>
          <cell r="C386" t="str">
            <v>AVENIDA</v>
          </cell>
          <cell r="D386" t="str">
            <v>MARUIPE</v>
          </cell>
          <cell r="E386" t="str">
            <v>2833</v>
          </cell>
          <cell r="F386" t="str">
            <v>SL/ 01 E 02 -2.PAV.</v>
          </cell>
          <cell r="G386" t="str">
            <v>SANTA LUIZA</v>
          </cell>
          <cell r="H386">
            <v>29045230</v>
          </cell>
          <cell r="I386" t="str">
            <v>ES</v>
          </cell>
          <cell r="J386">
            <v>5705</v>
          </cell>
          <cell r="K386" t="str">
            <v>VITORIA</v>
          </cell>
          <cell r="L386" t="str">
            <v>27</v>
          </cell>
          <cell r="M386" t="str">
            <v>32256594</v>
          </cell>
          <cell r="S386">
            <v>49</v>
          </cell>
        </row>
        <row r="387">
          <cell r="A387" t="str">
            <v>03670750000169</v>
          </cell>
          <cell r="B387" t="str">
            <v>B</v>
          </cell>
          <cell r="C387" t="str">
            <v>RUA</v>
          </cell>
          <cell r="D387" t="str">
            <v>OLIVIO CURTO</v>
          </cell>
          <cell r="E387" t="str">
            <v>136</v>
          </cell>
          <cell r="F387" t="str">
            <v>GALPAO12</v>
          </cell>
          <cell r="G387" t="str">
            <v>SALOMAO ZATITI</v>
          </cell>
          <cell r="H387">
            <v>14161175</v>
          </cell>
          <cell r="I387" t="str">
            <v>SP</v>
          </cell>
          <cell r="J387">
            <v>7135</v>
          </cell>
          <cell r="K387" t="str">
            <v>SERTAOZINHO</v>
          </cell>
          <cell r="L387" t="str">
            <v>16</v>
          </cell>
          <cell r="M387" t="str">
            <v>39471797</v>
          </cell>
          <cell r="R387" t="str">
            <v>CLESIOSANCHES@WAGO.IND.BR</v>
          </cell>
          <cell r="S387">
            <v>49</v>
          </cell>
        </row>
        <row r="388">
          <cell r="A388" t="str">
            <v>03699539000179</v>
          </cell>
          <cell r="B388" t="str">
            <v>B</v>
          </cell>
          <cell r="C388" t="str">
            <v>AVENIDA</v>
          </cell>
          <cell r="D388" t="str">
            <v>IPORANGA</v>
          </cell>
          <cell r="E388" t="str">
            <v>1151</v>
          </cell>
          <cell r="F388" t="str">
            <v>GALPAO: 01;</v>
          </cell>
          <cell r="G388" t="str">
            <v>EDEN</v>
          </cell>
          <cell r="H388">
            <v>18086602</v>
          </cell>
          <cell r="I388" t="str">
            <v>SP</v>
          </cell>
          <cell r="J388">
            <v>7145</v>
          </cell>
          <cell r="K388" t="str">
            <v>SOROCABA</v>
          </cell>
          <cell r="L388" t="str">
            <v>15</v>
          </cell>
          <cell r="M388" t="str">
            <v>32295566</v>
          </cell>
          <cell r="R388" t="str">
            <v>ROGERIO@ORTECA.COM.BR</v>
          </cell>
          <cell r="S388">
            <v>65</v>
          </cell>
        </row>
        <row r="389">
          <cell r="A389" t="str">
            <v>03750657000164</v>
          </cell>
          <cell r="B389" t="str">
            <v>B</v>
          </cell>
          <cell r="C389" t="str">
            <v>RUA</v>
          </cell>
          <cell r="D389" t="str">
            <v>DOS IMIGRANTES</v>
          </cell>
          <cell r="E389" t="str">
            <v>204</v>
          </cell>
          <cell r="G389" t="str">
            <v>PQ DA FIGUEIRA</v>
          </cell>
          <cell r="H389">
            <v>13140031</v>
          </cell>
          <cell r="I389" t="str">
            <v>SP</v>
          </cell>
          <cell r="J389">
            <v>6831</v>
          </cell>
          <cell r="K389" t="str">
            <v>PAULINIA</v>
          </cell>
          <cell r="S389">
            <v>49</v>
          </cell>
        </row>
        <row r="390">
          <cell r="A390" t="str">
            <v>03769525000184</v>
          </cell>
          <cell r="B390" t="str">
            <v>A</v>
          </cell>
          <cell r="C390" t="str">
            <v>RUA</v>
          </cell>
          <cell r="D390" t="str">
            <v>BACHAREL BENJAMIN CONSTANT</v>
          </cell>
          <cell r="E390" t="str">
            <v>715</v>
          </cell>
          <cell r="F390" t="str">
            <v>TERREO</v>
          </cell>
          <cell r="G390" t="str">
            <v>CENTRO</v>
          </cell>
          <cell r="H390">
            <v>64200370</v>
          </cell>
          <cell r="I390" t="str">
            <v>PI</v>
          </cell>
          <cell r="J390">
            <v>1153</v>
          </cell>
          <cell r="K390" t="str">
            <v>PARNAIBA</v>
          </cell>
          <cell r="L390" t="str">
            <v>86</v>
          </cell>
          <cell r="M390" t="str">
            <v>88443720</v>
          </cell>
          <cell r="N390" t="str">
            <v>86</v>
          </cell>
          <cell r="O390" t="str">
            <v>33212395</v>
          </cell>
          <cell r="P390" t="str">
            <v>86</v>
          </cell>
          <cell r="Q390" t="str">
            <v>33223645</v>
          </cell>
          <cell r="R390" t="str">
            <v>CACAREGOBARROS@HOTMAIL.COM</v>
          </cell>
          <cell r="S390">
            <v>49</v>
          </cell>
        </row>
        <row r="391">
          <cell r="A391" t="str">
            <v>03770812000104</v>
          </cell>
          <cell r="B391" t="str">
            <v>A</v>
          </cell>
          <cell r="C391" t="str">
            <v>RUA</v>
          </cell>
          <cell r="D391" t="str">
            <v>TAPAJOS</v>
          </cell>
          <cell r="E391" t="str">
            <v>49</v>
          </cell>
          <cell r="G391" t="str">
            <v>CANINDE</v>
          </cell>
          <cell r="H391">
            <v>1107040</v>
          </cell>
          <cell r="I391" t="str">
            <v>SP</v>
          </cell>
          <cell r="J391">
            <v>7107</v>
          </cell>
          <cell r="K391" t="str">
            <v>SAO PAULO</v>
          </cell>
          <cell r="S391">
            <v>49</v>
          </cell>
        </row>
        <row r="392">
          <cell r="A392" t="str">
            <v>03758987000104</v>
          </cell>
          <cell r="B392" t="str">
            <v>A</v>
          </cell>
          <cell r="C392" t="str">
            <v>RUA</v>
          </cell>
          <cell r="D392" t="str">
            <v>ALARICO RIBEIRO</v>
          </cell>
          <cell r="E392" t="str">
            <v>2015</v>
          </cell>
          <cell r="F392" t="str">
            <v>CASA</v>
          </cell>
          <cell r="G392" t="str">
            <v>OLIVEIRA/NOEMIA</v>
          </cell>
          <cell r="H392">
            <v>96503071</v>
          </cell>
          <cell r="I392" t="str">
            <v>RS</v>
          </cell>
          <cell r="J392">
            <v>8559</v>
          </cell>
          <cell r="K392" t="str">
            <v>CACHOEIRA DO SUL</v>
          </cell>
          <cell r="L392" t="str">
            <v>51</v>
          </cell>
          <cell r="M392" t="str">
            <v>37223550</v>
          </cell>
          <cell r="S392">
            <v>49</v>
          </cell>
        </row>
        <row r="393">
          <cell r="A393" t="str">
            <v>03815151000196</v>
          </cell>
          <cell r="B393" t="str">
            <v>B</v>
          </cell>
          <cell r="C393" t="str">
            <v>RODOVIA</v>
          </cell>
          <cell r="D393" t="str">
            <v>BR 101</v>
          </cell>
          <cell r="E393" t="str">
            <v>SN</v>
          </cell>
          <cell r="F393" t="str">
            <v>KM 255</v>
          </cell>
          <cell r="G393" t="str">
            <v>NOVA BELEM</v>
          </cell>
          <cell r="H393">
            <v>88490000</v>
          </cell>
          <cell r="I393" t="str">
            <v>SC</v>
          </cell>
          <cell r="J393">
            <v>8241</v>
          </cell>
          <cell r="K393" t="str">
            <v>PAULO LOPES</v>
          </cell>
          <cell r="L393" t="str">
            <v>48</v>
          </cell>
          <cell r="M393" t="str">
            <v>32530860</v>
          </cell>
          <cell r="N393" t="str">
            <v>48</v>
          </cell>
          <cell r="O393" t="str">
            <v>32531000</v>
          </cell>
          <cell r="P393" t="str">
            <v>48</v>
          </cell>
          <cell r="Q393" t="str">
            <v>2530860</v>
          </cell>
          <cell r="R393" t="str">
            <v>FINANCEIRO@MPCI.COM.BR</v>
          </cell>
          <cell r="S393">
            <v>49</v>
          </cell>
        </row>
        <row r="394">
          <cell r="A394" t="str">
            <v>03871990000121</v>
          </cell>
          <cell r="B394" t="str">
            <v>B</v>
          </cell>
          <cell r="C394" t="str">
            <v>RUA</v>
          </cell>
          <cell r="D394" t="str">
            <v>LUIZ CONSENTINO</v>
          </cell>
          <cell r="E394" t="str">
            <v>7275</v>
          </cell>
          <cell r="G394" t="str">
            <v>OURO BRANCO</v>
          </cell>
          <cell r="H394">
            <v>86042010</v>
          </cell>
          <cell r="I394" t="str">
            <v>PR</v>
          </cell>
          <cell r="J394">
            <v>7667</v>
          </cell>
          <cell r="K394" t="str">
            <v>LONDRINA</v>
          </cell>
          <cell r="L394" t="str">
            <v>43</v>
          </cell>
          <cell r="M394" t="str">
            <v>33412626</v>
          </cell>
          <cell r="N394" t="str">
            <v>43</v>
          </cell>
          <cell r="O394" t="str">
            <v>33255000</v>
          </cell>
          <cell r="P394" t="str">
            <v>43</v>
          </cell>
          <cell r="Q394" t="str">
            <v>33255000</v>
          </cell>
          <cell r="R394" t="str">
            <v>CONTATO@BONALITO.COM.BR</v>
          </cell>
          <cell r="S394">
            <v>65</v>
          </cell>
        </row>
        <row r="395">
          <cell r="A395" t="str">
            <v>03856280000122</v>
          </cell>
          <cell r="B395" t="str">
            <v>A</v>
          </cell>
          <cell r="C395" t="str">
            <v>AVENIDA</v>
          </cell>
          <cell r="D395" t="str">
            <v>28 DE AGOSTO</v>
          </cell>
          <cell r="E395" t="str">
            <v>1265</v>
          </cell>
          <cell r="G395" t="str">
            <v>CENTRO</v>
          </cell>
          <cell r="H395">
            <v>15990236</v>
          </cell>
          <cell r="I395" t="str">
            <v>SP</v>
          </cell>
          <cell r="J395">
            <v>6687</v>
          </cell>
          <cell r="K395" t="str">
            <v>MATAO</v>
          </cell>
          <cell r="S395">
            <v>49</v>
          </cell>
        </row>
        <row r="396">
          <cell r="A396" t="str">
            <v>03873286000108</v>
          </cell>
          <cell r="B396" t="str">
            <v>A</v>
          </cell>
          <cell r="C396" t="str">
            <v>RODOVIA</v>
          </cell>
          <cell r="D396" t="str">
            <v>BR-282</v>
          </cell>
          <cell r="E396" t="str">
            <v>SN</v>
          </cell>
          <cell r="F396" t="str">
            <v>KM    509                       LINHA ATERRO ALTO</v>
          </cell>
          <cell r="G396" t="str">
            <v>INTERIOR</v>
          </cell>
          <cell r="H396">
            <v>89820000</v>
          </cell>
          <cell r="I396" t="str">
            <v>SC</v>
          </cell>
          <cell r="J396">
            <v>8383</v>
          </cell>
          <cell r="K396" t="str">
            <v>XANXERE</v>
          </cell>
          <cell r="L396" t="str">
            <v>49</v>
          </cell>
          <cell r="M396" t="str">
            <v>34331373</v>
          </cell>
          <cell r="S396">
            <v>49</v>
          </cell>
        </row>
        <row r="397">
          <cell r="A397" t="str">
            <v>03878370000114</v>
          </cell>
          <cell r="B397" t="str">
            <v>A</v>
          </cell>
          <cell r="C397" t="str">
            <v>RUA</v>
          </cell>
          <cell r="D397" t="str">
            <v>OLIVIA FOSQUEIRA SOTILLA</v>
          </cell>
          <cell r="E397" t="str">
            <v>261</v>
          </cell>
          <cell r="F397" t="str">
            <v>NUCLEO DE PROD IND I      WALPIDES ROSS</v>
          </cell>
          <cell r="G397" t="str">
            <v>GUARUJA</v>
          </cell>
          <cell r="H397">
            <v>85804518</v>
          </cell>
          <cell r="I397" t="str">
            <v>PR</v>
          </cell>
          <cell r="J397">
            <v>7493</v>
          </cell>
          <cell r="K397" t="str">
            <v>CASCAVEL</v>
          </cell>
          <cell r="L397" t="str">
            <v>45</v>
          </cell>
          <cell r="M397" t="str">
            <v>30383399</v>
          </cell>
          <cell r="P397" t="str">
            <v>45</v>
          </cell>
          <cell r="Q397" t="str">
            <v>30371791</v>
          </cell>
          <cell r="R397" t="str">
            <v>RADIK@RADIK.COM.BR</v>
          </cell>
          <cell r="S397">
            <v>49</v>
          </cell>
        </row>
        <row r="398">
          <cell r="A398" t="str">
            <v>03920319000123</v>
          </cell>
          <cell r="B398" t="str">
            <v>B</v>
          </cell>
          <cell r="C398" t="str">
            <v>RUA</v>
          </cell>
          <cell r="D398" t="str">
            <v>DOUTOR CARLOS ORSI FILHO</v>
          </cell>
          <cell r="E398" t="str">
            <v>554</v>
          </cell>
          <cell r="G398" t="str">
            <v>JARDIM IBITI DO PACO</v>
          </cell>
          <cell r="H398">
            <v>18086060</v>
          </cell>
          <cell r="I398" t="str">
            <v>SP</v>
          </cell>
          <cell r="J398">
            <v>7145</v>
          </cell>
          <cell r="K398" t="str">
            <v>SOROCABA</v>
          </cell>
          <cell r="L398" t="str">
            <v>15</v>
          </cell>
          <cell r="M398" t="str">
            <v>32392003</v>
          </cell>
          <cell r="P398" t="str">
            <v>15</v>
          </cell>
          <cell r="Q398" t="str">
            <v>32295569</v>
          </cell>
          <cell r="R398" t="str">
            <v>FINANCEIRO01@PHOTONPLATINUM.COM.BR</v>
          </cell>
          <cell r="S398">
            <v>65</v>
          </cell>
        </row>
        <row r="399">
          <cell r="A399" t="str">
            <v>03956741000139</v>
          </cell>
          <cell r="B399" t="str">
            <v>B</v>
          </cell>
          <cell r="C399" t="str">
            <v>RUA</v>
          </cell>
          <cell r="D399" t="str">
            <v>ANTONIO ANTENOR NOGUEIRA</v>
          </cell>
          <cell r="E399" t="str">
            <v>136</v>
          </cell>
          <cell r="F399" t="str">
            <v>SALA  01                  SALA  02</v>
          </cell>
          <cell r="G399" t="str">
            <v>JARDIM TRES MARIAS</v>
          </cell>
          <cell r="H399">
            <v>6790030</v>
          </cell>
          <cell r="I399" t="str">
            <v>SP</v>
          </cell>
          <cell r="J399">
            <v>7157</v>
          </cell>
          <cell r="K399" t="str">
            <v>TABOAO DA SERRA</v>
          </cell>
          <cell r="L399" t="str">
            <v>11</v>
          </cell>
          <cell r="M399" t="str">
            <v>55483154</v>
          </cell>
          <cell r="N399" t="str">
            <v>11</v>
          </cell>
          <cell r="O399" t="str">
            <v>55483154</v>
          </cell>
          <cell r="P399" t="str">
            <v>11</v>
          </cell>
          <cell r="Q399" t="str">
            <v>55483154</v>
          </cell>
          <cell r="R399" t="str">
            <v>ADM@BIOGENIC.COM.BR</v>
          </cell>
          <cell r="S399">
            <v>49</v>
          </cell>
        </row>
        <row r="400">
          <cell r="A400" t="str">
            <v>03960018000123</v>
          </cell>
          <cell r="B400" t="str">
            <v>B</v>
          </cell>
          <cell r="C400" t="str">
            <v>RUA</v>
          </cell>
          <cell r="D400" t="str">
            <v>MARECHAL FLORIANO PEIXOTO</v>
          </cell>
          <cell r="E400" t="str">
            <v>303</v>
          </cell>
          <cell r="G400" t="str">
            <v>OURO VERDE II</v>
          </cell>
          <cell r="H400">
            <v>83606290</v>
          </cell>
          <cell r="I400" t="str">
            <v>PR</v>
          </cell>
          <cell r="J400">
            <v>7481</v>
          </cell>
          <cell r="K400" t="str">
            <v>CAMPO LARGO</v>
          </cell>
          <cell r="L400" t="str">
            <v>41</v>
          </cell>
          <cell r="M400" t="str">
            <v>32912200</v>
          </cell>
          <cell r="N400" t="str">
            <v>41</v>
          </cell>
          <cell r="O400" t="str">
            <v>99868134</v>
          </cell>
          <cell r="P400" t="str">
            <v>41</v>
          </cell>
          <cell r="Q400" t="str">
            <v>3921919</v>
          </cell>
          <cell r="R400" t="str">
            <v>FINANCEIRO@DSPBIOMEDICAL.COM.BR1</v>
          </cell>
          <cell r="S400">
            <v>65</v>
          </cell>
        </row>
        <row r="401">
          <cell r="A401" t="str">
            <v>03994013000111</v>
          </cell>
          <cell r="B401" t="str">
            <v>A</v>
          </cell>
          <cell r="C401" t="str">
            <v>AVENIDA</v>
          </cell>
          <cell r="D401" t="str">
            <v>DOS BANDEIRANTES</v>
          </cell>
          <cell r="E401" t="str">
            <v>5003</v>
          </cell>
          <cell r="G401" t="str">
            <v>PLANALTO PAULISTA</v>
          </cell>
          <cell r="H401">
            <v>4071011</v>
          </cell>
          <cell r="I401" t="str">
            <v>SP</v>
          </cell>
          <cell r="J401">
            <v>7107</v>
          </cell>
          <cell r="K401" t="str">
            <v>SAO PAULO</v>
          </cell>
          <cell r="L401" t="str">
            <v>11</v>
          </cell>
          <cell r="M401" t="str">
            <v>50519733</v>
          </cell>
          <cell r="P401" t="str">
            <v>11</v>
          </cell>
          <cell r="Q401" t="str">
            <v>50519733</v>
          </cell>
          <cell r="R401" t="str">
            <v>kokler@kokler.com.br</v>
          </cell>
          <cell r="S401">
            <v>49</v>
          </cell>
        </row>
        <row r="402">
          <cell r="A402" t="str">
            <v>04026976000194</v>
          </cell>
          <cell r="B402" t="str">
            <v>A</v>
          </cell>
          <cell r="C402" t="str">
            <v>RUA</v>
          </cell>
          <cell r="D402" t="str">
            <v>DOS EXPEDICIONARIOS</v>
          </cell>
          <cell r="E402" t="str">
            <v>169-B</v>
          </cell>
          <cell r="G402" t="str">
            <v>BELA VISTA</v>
          </cell>
          <cell r="H402">
            <v>13150001</v>
          </cell>
          <cell r="I402" t="str">
            <v>SP</v>
          </cell>
          <cell r="J402">
            <v>6357</v>
          </cell>
          <cell r="K402" t="str">
            <v>COSMOPOLIS</v>
          </cell>
          <cell r="S402">
            <v>49</v>
          </cell>
        </row>
        <row r="403">
          <cell r="A403" t="str">
            <v>04034134000184</v>
          </cell>
          <cell r="B403" t="str">
            <v>A</v>
          </cell>
          <cell r="C403" t="str">
            <v>RUA</v>
          </cell>
          <cell r="D403" t="str">
            <v>GROELANDIA</v>
          </cell>
          <cell r="E403" t="str">
            <v>183</v>
          </cell>
          <cell r="G403" t="str">
            <v>JARDIM EUROPA</v>
          </cell>
          <cell r="H403">
            <v>1434000</v>
          </cell>
          <cell r="I403" t="str">
            <v>SP</v>
          </cell>
          <cell r="J403">
            <v>7107</v>
          </cell>
          <cell r="K403" t="str">
            <v>SAO PAULO</v>
          </cell>
          <cell r="L403" t="str">
            <v>11</v>
          </cell>
          <cell r="M403" t="str">
            <v>38854636</v>
          </cell>
          <cell r="P403" t="str">
            <v>011</v>
          </cell>
          <cell r="Q403" t="str">
            <v>38854636</v>
          </cell>
          <cell r="R403" t="str">
            <v>LILIANSTS@HOTMAIL.COM</v>
          </cell>
          <cell r="S403">
            <v>49</v>
          </cell>
        </row>
        <row r="404">
          <cell r="A404" t="str">
            <v>04021117000102</v>
          </cell>
          <cell r="B404" t="str">
            <v>A</v>
          </cell>
          <cell r="C404" t="str">
            <v>RODOVIA</v>
          </cell>
          <cell r="D404" t="str">
            <v>RS 122</v>
          </cell>
          <cell r="E404" t="str">
            <v>999</v>
          </cell>
          <cell r="F404" t="str">
            <v>KM 31,7</v>
          </cell>
          <cell r="G404" t="str">
            <v>SANTA TEREZINHA</v>
          </cell>
          <cell r="H404">
            <v>95765000</v>
          </cell>
          <cell r="I404" t="str">
            <v>RS</v>
          </cell>
          <cell r="J404">
            <v>9823</v>
          </cell>
          <cell r="K404" t="str">
            <v>BOM PRINCIPIO</v>
          </cell>
          <cell r="L404" t="str">
            <v>51</v>
          </cell>
          <cell r="M404" t="str">
            <v>33114333</v>
          </cell>
          <cell r="P404" t="str">
            <v>0051</v>
          </cell>
          <cell r="Q404" t="str">
            <v>2226171</v>
          </cell>
          <cell r="S404">
            <v>5</v>
          </cell>
        </row>
        <row r="405">
          <cell r="A405" t="str">
            <v>04044280000190</v>
          </cell>
          <cell r="B405" t="str">
            <v>B</v>
          </cell>
          <cell r="C405" t="str">
            <v>RUA</v>
          </cell>
          <cell r="D405" t="str">
            <v>REGENTE FEIJO</v>
          </cell>
          <cell r="E405" t="str">
            <v>783</v>
          </cell>
          <cell r="G405" t="str">
            <v>VILA REAL</v>
          </cell>
          <cell r="H405">
            <v>18606292</v>
          </cell>
          <cell r="I405" t="str">
            <v>SP</v>
          </cell>
          <cell r="J405">
            <v>6249</v>
          </cell>
          <cell r="K405" t="str">
            <v>BOTUCATU</v>
          </cell>
          <cell r="L405" t="str">
            <v>14</v>
          </cell>
          <cell r="M405" t="str">
            <v>38152947</v>
          </cell>
          <cell r="R405" t="str">
            <v>LEGALIZACAO@SIGMACONSULTORIA.CNT.BR</v>
          </cell>
          <cell r="S405">
            <v>49</v>
          </cell>
        </row>
        <row r="406">
          <cell r="A406" t="str">
            <v>04113566000180</v>
          </cell>
          <cell r="B406" t="str">
            <v>A</v>
          </cell>
          <cell r="C406" t="str">
            <v>RUA</v>
          </cell>
          <cell r="D406" t="str">
            <v>MATRIX</v>
          </cell>
          <cell r="E406" t="str">
            <v>117</v>
          </cell>
          <cell r="F406" t="str">
            <v>CENTRO EMPR. CAPUAVA</v>
          </cell>
          <cell r="G406" t="str">
            <v>MOINHO VELHO</v>
          </cell>
          <cell r="H406">
            <v>6714360</v>
          </cell>
          <cell r="I406" t="str">
            <v>SP</v>
          </cell>
          <cell r="J406">
            <v>6361</v>
          </cell>
          <cell r="K406" t="str">
            <v>COTIA</v>
          </cell>
          <cell r="L406" t="str">
            <v>11</v>
          </cell>
          <cell r="M406" t="str">
            <v>69145741</v>
          </cell>
          <cell r="P406" t="str">
            <v>11</v>
          </cell>
          <cell r="Q406" t="str">
            <v>61619350</v>
          </cell>
          <cell r="R406" t="str">
            <v>bortali@amcham.com.br</v>
          </cell>
          <cell r="S406">
            <v>49</v>
          </cell>
        </row>
        <row r="407">
          <cell r="A407" t="str">
            <v>04125307000170</v>
          </cell>
          <cell r="B407" t="str">
            <v>B</v>
          </cell>
          <cell r="C407" t="str">
            <v>RUA</v>
          </cell>
          <cell r="D407" t="str">
            <v>SANTA CATARINA</v>
          </cell>
          <cell r="E407" t="str">
            <v>1502</v>
          </cell>
          <cell r="G407" t="str">
            <v>CENTRO</v>
          </cell>
          <cell r="H407">
            <v>87300410</v>
          </cell>
          <cell r="I407" t="str">
            <v>PR</v>
          </cell>
          <cell r="J407">
            <v>7483</v>
          </cell>
          <cell r="K407" t="str">
            <v>CAMPO MOURAO</v>
          </cell>
          <cell r="L407" t="str">
            <v>44</v>
          </cell>
          <cell r="M407" t="str">
            <v>35254906</v>
          </cell>
          <cell r="P407" t="str">
            <v>44</v>
          </cell>
          <cell r="Q407" t="str">
            <v>35254906</v>
          </cell>
          <cell r="R407" t="str">
            <v>financeiro@sinapse.ind.br</v>
          </cell>
          <cell r="S407">
            <v>49</v>
          </cell>
        </row>
        <row r="408">
          <cell r="A408" t="str">
            <v>04120074000112</v>
          </cell>
          <cell r="B408" t="str">
            <v>B</v>
          </cell>
          <cell r="C408" t="str">
            <v>RUA</v>
          </cell>
          <cell r="D408" t="str">
            <v>TERRA RICA</v>
          </cell>
          <cell r="E408" t="str">
            <v>561</v>
          </cell>
          <cell r="G408" t="str">
            <v>EMILIANO PERNETA</v>
          </cell>
          <cell r="H408">
            <v>83324195</v>
          </cell>
          <cell r="I408" t="str">
            <v>PR</v>
          </cell>
          <cell r="J408">
            <v>5453</v>
          </cell>
          <cell r="K408" t="str">
            <v>PINHAIS</v>
          </cell>
          <cell r="L408" t="str">
            <v>41</v>
          </cell>
          <cell r="M408" t="str">
            <v>33367240</v>
          </cell>
          <cell r="P408" t="str">
            <v>41</v>
          </cell>
          <cell r="Q408" t="str">
            <v>2326682</v>
          </cell>
          <cell r="R408" t="str">
            <v>heide@heide.com.br</v>
          </cell>
          <cell r="S408">
            <v>49</v>
          </cell>
        </row>
        <row r="409">
          <cell r="A409" t="str">
            <v>04167610000135</v>
          </cell>
          <cell r="B409" t="str">
            <v>A</v>
          </cell>
          <cell r="C409" t="str">
            <v>RUA</v>
          </cell>
          <cell r="D409" t="str">
            <v>FRANCISCO GALARDA</v>
          </cell>
          <cell r="E409" t="str">
            <v>311</v>
          </cell>
          <cell r="G409" t="str">
            <v>TOMAS COELHO</v>
          </cell>
          <cell r="H409">
            <v>83706540</v>
          </cell>
          <cell r="I409" t="str">
            <v>PR</v>
          </cell>
          <cell r="J409">
            <v>7435</v>
          </cell>
          <cell r="K409" t="str">
            <v>ARAUCARIA</v>
          </cell>
          <cell r="L409" t="str">
            <v>41</v>
          </cell>
          <cell r="M409" t="str">
            <v>6431020</v>
          </cell>
          <cell r="P409" t="str">
            <v>41</v>
          </cell>
          <cell r="Q409" t="str">
            <v>6431881</v>
          </cell>
          <cell r="S409">
            <v>49</v>
          </cell>
        </row>
        <row r="410">
          <cell r="A410" t="str">
            <v>04167746000145</v>
          </cell>
          <cell r="B410" t="str">
            <v>B</v>
          </cell>
          <cell r="C410" t="str">
            <v>RUA</v>
          </cell>
          <cell r="D410" t="str">
            <v>LUIZ GULIN</v>
          </cell>
          <cell r="E410" t="str">
            <v>723</v>
          </cell>
          <cell r="F410" t="str">
            <v>BRCAO 09</v>
          </cell>
          <cell r="G410" t="str">
            <v>ROCA GRANDE</v>
          </cell>
          <cell r="H410">
            <v>83403150</v>
          </cell>
          <cell r="I410" t="str">
            <v>PR</v>
          </cell>
          <cell r="J410">
            <v>7513</v>
          </cell>
          <cell r="K410" t="str">
            <v>COLOMBO</v>
          </cell>
          <cell r="L410" t="str">
            <v>41</v>
          </cell>
          <cell r="M410" t="str">
            <v>36210065</v>
          </cell>
          <cell r="P410" t="str">
            <v>41</v>
          </cell>
          <cell r="Q410" t="str">
            <v>36210065</v>
          </cell>
          <cell r="R410" t="str">
            <v>cachcontab@ig.com.br</v>
          </cell>
          <cell r="S410">
            <v>49</v>
          </cell>
        </row>
        <row r="411">
          <cell r="A411" t="str">
            <v>04149679000136</v>
          </cell>
          <cell r="B411" t="str">
            <v>B</v>
          </cell>
          <cell r="D411" t="str">
            <v>LOC SEGREDO</v>
          </cell>
          <cell r="E411" t="str">
            <v>S/N</v>
          </cell>
          <cell r="G411" t="str">
            <v>ZONA RURAL</v>
          </cell>
          <cell r="H411">
            <v>35570000</v>
          </cell>
          <cell r="I411" t="str">
            <v>MG</v>
          </cell>
          <cell r="J411">
            <v>4521</v>
          </cell>
          <cell r="K411" t="str">
            <v>FORMIGA</v>
          </cell>
          <cell r="S411">
            <v>49</v>
          </cell>
        </row>
        <row r="412">
          <cell r="A412" t="str">
            <v>04159536000105</v>
          </cell>
          <cell r="B412" t="str">
            <v>A</v>
          </cell>
          <cell r="C412" t="str">
            <v>RUA</v>
          </cell>
          <cell r="D412" t="str">
            <v>ANTONIO DE PAULA BRAGA</v>
          </cell>
          <cell r="E412" t="str">
            <v>83</v>
          </cell>
          <cell r="G412" t="str">
            <v>VILA FORMOSA II</v>
          </cell>
          <cell r="H412">
            <v>83506010</v>
          </cell>
          <cell r="I412" t="str">
            <v>PR</v>
          </cell>
          <cell r="J412">
            <v>7407</v>
          </cell>
          <cell r="K412" t="str">
            <v>ALMIRANTE TAMANDARE</v>
          </cell>
          <cell r="L412" t="str">
            <v>41</v>
          </cell>
          <cell r="M412" t="str">
            <v>36577611</v>
          </cell>
          <cell r="R412" t="str">
            <v>VUELOPHARMA@VUELOPHARMA.COM</v>
          </cell>
          <cell r="S412">
            <v>49</v>
          </cell>
        </row>
        <row r="413">
          <cell r="A413" t="str">
            <v>04203967000121</v>
          </cell>
          <cell r="B413" t="str">
            <v>B</v>
          </cell>
          <cell r="C413" t="str">
            <v>RUA</v>
          </cell>
          <cell r="D413" t="str">
            <v>CARLOS NORDER</v>
          </cell>
          <cell r="E413" t="str">
            <v>213</v>
          </cell>
          <cell r="G413" t="str">
            <v>JARDINOPOLIS</v>
          </cell>
          <cell r="H413">
            <v>30532200</v>
          </cell>
          <cell r="I413" t="str">
            <v>MG</v>
          </cell>
          <cell r="J413">
            <v>4123</v>
          </cell>
          <cell r="K413" t="str">
            <v>BELO HORIZONTE</v>
          </cell>
          <cell r="L413" t="str">
            <v>31</v>
          </cell>
          <cell r="M413" t="str">
            <v>25260202</v>
          </cell>
          <cell r="P413" t="str">
            <v>31</v>
          </cell>
          <cell r="Q413" t="str">
            <v>90579001</v>
          </cell>
          <cell r="R413" t="str">
            <v>AMG@AMGCONSULTORES.COM.BR</v>
          </cell>
          <cell r="S413">
            <v>65</v>
          </cell>
        </row>
        <row r="414">
          <cell r="A414" t="str">
            <v>04226896000182</v>
          </cell>
          <cell r="B414" t="str">
            <v>B</v>
          </cell>
          <cell r="C414" t="str">
            <v>ESTRADA</v>
          </cell>
          <cell r="D414" t="str">
            <v>DONA TERESA CRISTINA</v>
          </cell>
          <cell r="E414" t="str">
            <v>S/N</v>
          </cell>
          <cell r="F414" t="str">
            <v>LOTE: 10 - QUADRA: 05</v>
          </cell>
          <cell r="G414" t="str">
            <v>FIGUEIRA</v>
          </cell>
          <cell r="H414">
            <v>25230480</v>
          </cell>
          <cell r="I414" t="str">
            <v>RJ</v>
          </cell>
          <cell r="J414">
            <v>5833</v>
          </cell>
          <cell r="K414" t="str">
            <v>DUQUE DE CAXIAS</v>
          </cell>
          <cell r="S414">
            <v>49</v>
          </cell>
        </row>
        <row r="415">
          <cell r="A415" t="str">
            <v>04244064000199</v>
          </cell>
          <cell r="B415" t="str">
            <v>B</v>
          </cell>
          <cell r="C415" t="str">
            <v>RUA</v>
          </cell>
          <cell r="D415" t="str">
            <v>SENADOR PINHEIRO MACHADO</v>
          </cell>
          <cell r="E415" t="str">
            <v>964</v>
          </cell>
          <cell r="G415" t="str">
            <v>CENTRO</v>
          </cell>
          <cell r="H415">
            <v>96810076</v>
          </cell>
          <cell r="I415" t="str">
            <v>RS</v>
          </cell>
          <cell r="J415">
            <v>8839</v>
          </cell>
          <cell r="K415" t="str">
            <v>SANTA CRUZ DO SUL</v>
          </cell>
          <cell r="L415" t="str">
            <v>51</v>
          </cell>
          <cell r="M415" t="str">
            <v>85040225</v>
          </cell>
          <cell r="S415">
            <v>49</v>
          </cell>
        </row>
        <row r="416">
          <cell r="A416" t="str">
            <v>04272073000193</v>
          </cell>
          <cell r="B416" t="str">
            <v>A</v>
          </cell>
          <cell r="C416" t="str">
            <v>AVENIDA</v>
          </cell>
          <cell r="D416" t="str">
            <v>ROBERTO SANTOS</v>
          </cell>
          <cell r="E416" t="str">
            <v>88</v>
          </cell>
          <cell r="F416" t="str">
            <v>EDF CRUZ DO SUL LJ 02</v>
          </cell>
          <cell r="G416" t="str">
            <v>CENTRO</v>
          </cell>
          <cell r="H416">
            <v>44572060</v>
          </cell>
          <cell r="I416" t="str">
            <v>BA</v>
          </cell>
          <cell r="J416">
            <v>3873</v>
          </cell>
          <cell r="K416" t="str">
            <v>SANTO ANTONIO DE JESUS</v>
          </cell>
          <cell r="S416">
            <v>49</v>
          </cell>
        </row>
        <row r="417">
          <cell r="A417" t="str">
            <v>04256587000155</v>
          </cell>
          <cell r="B417" t="str">
            <v>A</v>
          </cell>
          <cell r="C417" t="str">
            <v>AVENIDA</v>
          </cell>
          <cell r="D417" t="str">
            <v>A, DICA - ANEL III</v>
          </cell>
          <cell r="E417" t="str">
            <v>LT 01A</v>
          </cell>
          <cell r="F417" t="str">
            <v>QUADRA 10, SALA 02</v>
          </cell>
          <cell r="G417" t="str">
            <v>CIA SUL</v>
          </cell>
          <cell r="H417">
            <v>43700000</v>
          </cell>
          <cell r="I417" t="str">
            <v>BA</v>
          </cell>
          <cell r="J417">
            <v>3913</v>
          </cell>
          <cell r="K417" t="str">
            <v>SIMOES FILHO</v>
          </cell>
          <cell r="L417" t="str">
            <v>71</v>
          </cell>
          <cell r="M417" t="str">
            <v>32429209</v>
          </cell>
          <cell r="P417" t="str">
            <v>0071</v>
          </cell>
          <cell r="Q417" t="str">
            <v>3941666</v>
          </cell>
          <cell r="S417">
            <v>49</v>
          </cell>
        </row>
        <row r="418">
          <cell r="A418" t="str">
            <v>04276433000125</v>
          </cell>
          <cell r="B418" t="str">
            <v>A</v>
          </cell>
          <cell r="C418" t="str">
            <v>AVENIDA</v>
          </cell>
          <cell r="D418" t="str">
            <v>DAS INDUSTRIAS</v>
          </cell>
          <cell r="E418" t="str">
            <v>800</v>
          </cell>
          <cell r="G418" t="str">
            <v>PQ. INDUSTRIAL</v>
          </cell>
          <cell r="H418">
            <v>86890000</v>
          </cell>
          <cell r="I418" t="str">
            <v>PR</v>
          </cell>
          <cell r="J418">
            <v>7473</v>
          </cell>
          <cell r="K418" t="str">
            <v>CAMBIRA</v>
          </cell>
          <cell r="L418" t="str">
            <v>43</v>
          </cell>
          <cell r="M418" t="str">
            <v>32330098</v>
          </cell>
          <cell r="R418" t="str">
            <v>COMERCIAL@FORCEDOBRASIL.COM.BR</v>
          </cell>
          <cell r="S418">
            <v>49</v>
          </cell>
        </row>
        <row r="419">
          <cell r="A419" t="str">
            <v>04267668000150</v>
          </cell>
          <cell r="B419" t="str">
            <v>B</v>
          </cell>
          <cell r="C419" t="str">
            <v>RUA</v>
          </cell>
          <cell r="D419" t="str">
            <v>MINAS GERAIS</v>
          </cell>
          <cell r="E419" t="str">
            <v>220</v>
          </cell>
          <cell r="G419" t="str">
            <v>CAMPO PEQUENO</v>
          </cell>
          <cell r="H419">
            <v>83404230</v>
          </cell>
          <cell r="I419" t="str">
            <v>PR</v>
          </cell>
          <cell r="J419">
            <v>7513</v>
          </cell>
          <cell r="K419" t="str">
            <v>COLOMBO</v>
          </cell>
          <cell r="L419" t="str">
            <v>41</v>
          </cell>
          <cell r="M419" t="str">
            <v>32324779</v>
          </cell>
          <cell r="N419" t="str">
            <v>41</v>
          </cell>
          <cell r="O419" t="str">
            <v>32255618</v>
          </cell>
          <cell r="R419" t="str">
            <v>SCOLIMOSKI@JSOL.COM.BR</v>
          </cell>
          <cell r="S419">
            <v>49</v>
          </cell>
        </row>
        <row r="420">
          <cell r="A420" t="str">
            <v>04324947000109</v>
          </cell>
          <cell r="B420" t="str">
            <v>A</v>
          </cell>
          <cell r="C420" t="str">
            <v>RUA</v>
          </cell>
          <cell r="D420" t="str">
            <v>PLINIO DIONISIO DE FREITAS</v>
          </cell>
          <cell r="E420" t="str">
            <v>315</v>
          </cell>
          <cell r="F420" t="str">
            <v>COMPLEMENTO 32</v>
          </cell>
          <cell r="G420" t="str">
            <v>JD SAO ROBERTO</v>
          </cell>
          <cell r="H420">
            <v>3978780</v>
          </cell>
          <cell r="I420" t="str">
            <v>SP</v>
          </cell>
          <cell r="J420">
            <v>7107</v>
          </cell>
          <cell r="K420" t="str">
            <v>SAO PAULO</v>
          </cell>
          <cell r="S420">
            <v>49</v>
          </cell>
        </row>
        <row r="421">
          <cell r="A421" t="str">
            <v>04360409000170</v>
          </cell>
          <cell r="B421" t="str">
            <v>A</v>
          </cell>
          <cell r="C421" t="str">
            <v>RUA</v>
          </cell>
          <cell r="D421" t="str">
            <v>12</v>
          </cell>
          <cell r="E421" t="str">
            <v>SN</v>
          </cell>
          <cell r="F421" t="str">
            <v>QUADRA10                  LOTE  45E E 49E</v>
          </cell>
          <cell r="G421" t="str">
            <v>POLO EMPRESARIAL GOIAS</v>
          </cell>
          <cell r="H421">
            <v>74985230</v>
          </cell>
          <cell r="I421" t="str">
            <v>GO</v>
          </cell>
          <cell r="J421">
            <v>9227</v>
          </cell>
          <cell r="K421" t="str">
            <v>APARECIDA DE GOIANIA</v>
          </cell>
          <cell r="L421" t="str">
            <v>62</v>
          </cell>
          <cell r="M421" t="str">
            <v>32782877</v>
          </cell>
          <cell r="P421" t="str">
            <v>62</v>
          </cell>
          <cell r="Q421" t="str">
            <v>2275700</v>
          </cell>
          <cell r="R421" t="str">
            <v>MARCUS@BLOCSKIN.COM</v>
          </cell>
          <cell r="S421">
            <v>49</v>
          </cell>
        </row>
        <row r="422">
          <cell r="A422" t="str">
            <v>04378251000165</v>
          </cell>
          <cell r="B422" t="str">
            <v>A</v>
          </cell>
          <cell r="C422" t="str">
            <v>AVENIDA</v>
          </cell>
          <cell r="D422" t="str">
            <v>GONCALVES MAGALHAES</v>
          </cell>
          <cell r="E422" t="str">
            <v>1236</v>
          </cell>
          <cell r="G422" t="str">
            <v>VILA TRUJILLO</v>
          </cell>
          <cell r="H422">
            <v>18060240</v>
          </cell>
          <cell r="I422" t="str">
            <v>SP</v>
          </cell>
          <cell r="J422">
            <v>7145</v>
          </cell>
          <cell r="K422" t="str">
            <v>SOROCABA</v>
          </cell>
          <cell r="L422" t="str">
            <v>015</v>
          </cell>
          <cell r="M422" t="str">
            <v>2317000</v>
          </cell>
          <cell r="P422" t="str">
            <v>015</v>
          </cell>
          <cell r="Q422" t="str">
            <v>2317000</v>
          </cell>
          <cell r="R422" t="str">
            <v>soares@soarescontabilidade.com.br</v>
          </cell>
          <cell r="S422">
            <v>49</v>
          </cell>
        </row>
        <row r="423">
          <cell r="A423" t="str">
            <v>04416589000164</v>
          </cell>
          <cell r="B423" t="str">
            <v>B</v>
          </cell>
          <cell r="C423" t="str">
            <v>RUA</v>
          </cell>
          <cell r="D423" t="str">
            <v>HELENA MESQUITA</v>
          </cell>
          <cell r="E423" t="str">
            <v>204</v>
          </cell>
          <cell r="G423" t="str">
            <v>NOVA SUICA</v>
          </cell>
          <cell r="H423">
            <v>30480690</v>
          </cell>
          <cell r="I423" t="str">
            <v>MG</v>
          </cell>
          <cell r="J423">
            <v>4123</v>
          </cell>
          <cell r="K423" t="str">
            <v>BELO HORIZONTE</v>
          </cell>
          <cell r="L423" t="str">
            <v>31</v>
          </cell>
          <cell r="M423" t="str">
            <v>33729595</v>
          </cell>
          <cell r="S423">
            <v>49</v>
          </cell>
        </row>
        <row r="424">
          <cell r="A424" t="str">
            <v>04439341000119</v>
          </cell>
          <cell r="B424" t="str">
            <v>B</v>
          </cell>
          <cell r="C424" t="str">
            <v>AVENIDA</v>
          </cell>
          <cell r="D424" t="str">
            <v>IPIRANGA</v>
          </cell>
          <cell r="E424" t="str">
            <v>6681</v>
          </cell>
          <cell r="F424" t="str">
            <v>PREDIO 92 A TECNOPUC</v>
          </cell>
          <cell r="G424" t="str">
            <v>PARTENON</v>
          </cell>
          <cell r="H424">
            <v>90619900</v>
          </cell>
          <cell r="I424" t="str">
            <v>RS</v>
          </cell>
          <cell r="J424">
            <v>8801</v>
          </cell>
          <cell r="K424" t="str">
            <v>PORTO ALEGRE</v>
          </cell>
          <cell r="L424" t="str">
            <v>51</v>
          </cell>
          <cell r="M424" t="str">
            <v>33526560</v>
          </cell>
          <cell r="P424" t="str">
            <v>51</v>
          </cell>
          <cell r="Q424" t="str">
            <v>33526560</v>
          </cell>
          <cell r="R424" t="str">
            <v>DIRECAO@QUATROGPD.COM.BR</v>
          </cell>
          <cell r="S424">
            <v>49</v>
          </cell>
        </row>
        <row r="425">
          <cell r="A425" t="str">
            <v>04456396000137</v>
          </cell>
          <cell r="B425" t="str">
            <v>A</v>
          </cell>
          <cell r="C425" t="str">
            <v>RUA</v>
          </cell>
          <cell r="D425" t="str">
            <v>HANS DIETER SCHMIDT</v>
          </cell>
          <cell r="E425" t="str">
            <v>1803</v>
          </cell>
          <cell r="G425" t="str">
            <v>ZONA INDUSTRIAL NORTE</v>
          </cell>
          <cell r="H425">
            <v>89219504</v>
          </cell>
          <cell r="I425" t="str">
            <v>SC</v>
          </cell>
          <cell r="J425">
            <v>8179</v>
          </cell>
          <cell r="K425" t="str">
            <v>JOINVILLE</v>
          </cell>
          <cell r="L425" t="str">
            <v>47</v>
          </cell>
          <cell r="M425" t="str">
            <v>30331200</v>
          </cell>
          <cell r="P425" t="str">
            <v>41</v>
          </cell>
          <cell r="Q425" t="str">
            <v>30145567</v>
          </cell>
          <cell r="R425" t="str">
            <v>RI@ECTAS.COM.BR</v>
          </cell>
          <cell r="S425">
            <v>65</v>
          </cell>
        </row>
        <row r="426">
          <cell r="A426" t="str">
            <v>04481274000109</v>
          </cell>
          <cell r="B426" t="str">
            <v>B</v>
          </cell>
          <cell r="C426" t="str">
            <v>RUA</v>
          </cell>
          <cell r="D426" t="str">
            <v>JOAO DE SOUZA DIAS</v>
          </cell>
          <cell r="E426" t="str">
            <v>278</v>
          </cell>
          <cell r="G426" t="str">
            <v>CAMPO BELO</v>
          </cell>
          <cell r="H426">
            <v>4618001</v>
          </cell>
          <cell r="I426" t="str">
            <v>SP</v>
          </cell>
          <cell r="J426">
            <v>7107</v>
          </cell>
          <cell r="K426" t="str">
            <v>SAO PAULO</v>
          </cell>
          <cell r="L426" t="str">
            <v>11</v>
          </cell>
          <cell r="M426" t="str">
            <v>50930554</v>
          </cell>
          <cell r="P426" t="str">
            <v>11</v>
          </cell>
          <cell r="Q426" t="str">
            <v>41958533</v>
          </cell>
          <cell r="R426" t="str">
            <v>BHS@BHSBRASIL.COM.BR</v>
          </cell>
          <cell r="S426">
            <v>49</v>
          </cell>
        </row>
        <row r="427">
          <cell r="A427" t="str">
            <v>04506487000130</v>
          </cell>
          <cell r="B427" t="str">
            <v>B</v>
          </cell>
          <cell r="C427" t="str">
            <v>AVENIDA</v>
          </cell>
          <cell r="D427" t="str">
            <v>JOSE ABBAS CASSEB</v>
          </cell>
          <cell r="E427" t="str">
            <v>135</v>
          </cell>
          <cell r="G427" t="str">
            <v>D. INDUSTRIAL DR. ULYSSES DA SILVEIRA GUIMARAES</v>
          </cell>
          <cell r="H427">
            <v>15092606</v>
          </cell>
          <cell r="I427" t="str">
            <v>SP</v>
          </cell>
          <cell r="J427">
            <v>7097</v>
          </cell>
          <cell r="K427" t="str">
            <v>SAO JOSE DO RIO PRETO</v>
          </cell>
          <cell r="L427" t="str">
            <v>17</v>
          </cell>
          <cell r="M427" t="str">
            <v>21396600</v>
          </cell>
          <cell r="P427" t="str">
            <v>17</v>
          </cell>
          <cell r="Q427" t="str">
            <v>2124284</v>
          </cell>
          <cell r="R427" t="str">
            <v>efiscal@contep.com.br</v>
          </cell>
          <cell r="S427">
            <v>49</v>
          </cell>
        </row>
        <row r="428">
          <cell r="A428" t="str">
            <v>04507892000172</v>
          </cell>
          <cell r="B428" t="str">
            <v>A</v>
          </cell>
          <cell r="C428" t="str">
            <v>RUA</v>
          </cell>
          <cell r="D428" t="str">
            <v>PARQUE NACIONAL DO IGUAU</v>
          </cell>
          <cell r="E428" t="str">
            <v>72</v>
          </cell>
          <cell r="G428" t="str">
            <v>VILA ANTONIO BENZONI VICENTINI</v>
          </cell>
          <cell r="H428">
            <v>86077280</v>
          </cell>
          <cell r="I428" t="str">
            <v>PR</v>
          </cell>
          <cell r="J428">
            <v>7667</v>
          </cell>
          <cell r="K428" t="str">
            <v>LONDRINA</v>
          </cell>
          <cell r="L428" t="str">
            <v>43</v>
          </cell>
          <cell r="M428" t="str">
            <v>33363920</v>
          </cell>
          <cell r="P428" t="str">
            <v>43</v>
          </cell>
          <cell r="Q428" t="str">
            <v>33363920</v>
          </cell>
          <cell r="R428" t="str">
            <v>ponce@sercomtel.com.br</v>
          </cell>
          <cell r="S428">
            <v>49</v>
          </cell>
        </row>
        <row r="429">
          <cell r="A429" t="str">
            <v>04487566000140</v>
          </cell>
          <cell r="B429" t="str">
            <v>A</v>
          </cell>
          <cell r="C429" t="str">
            <v>AVENIDA</v>
          </cell>
          <cell r="D429" t="str">
            <v>LOURIVAL MELO MOTA KM 14</v>
          </cell>
          <cell r="E429" t="str">
            <v>000</v>
          </cell>
          <cell r="F429" t="str">
            <v>SALA  03 UFAL                   CAMPUS A C SIMOES</v>
          </cell>
          <cell r="G429" t="str">
            <v>CIDADE UNIVERSITARIA</v>
          </cell>
          <cell r="H429">
            <v>57072970</v>
          </cell>
          <cell r="I429" t="str">
            <v>AL</v>
          </cell>
          <cell r="J429">
            <v>2785</v>
          </cell>
          <cell r="K429" t="str">
            <v>MACEIO</v>
          </cell>
          <cell r="L429" t="str">
            <v>82</v>
          </cell>
          <cell r="M429" t="str">
            <v>82324163</v>
          </cell>
          <cell r="N429" t="str">
            <v>82</v>
          </cell>
          <cell r="O429" t="str">
            <v>99828097</v>
          </cell>
          <cell r="P429" t="str">
            <v>82</v>
          </cell>
          <cell r="Q429" t="str">
            <v>32416338</v>
          </cell>
          <cell r="R429" t="str">
            <v>VASCOCONTA@GMAIL.COM</v>
          </cell>
          <cell r="S429">
            <v>49</v>
          </cell>
        </row>
        <row r="430">
          <cell r="A430" t="str">
            <v>04494390000154</v>
          </cell>
          <cell r="B430" t="str">
            <v>B</v>
          </cell>
          <cell r="C430" t="str">
            <v>JARDIM</v>
          </cell>
          <cell r="D430" t="str">
            <v>JARDIM BOTANICO ETAPA 01 QUADRA</v>
          </cell>
          <cell r="E430" t="str">
            <v>01</v>
          </cell>
          <cell r="F430" t="str">
            <v>RUA 01 LOTE 273 SALA 102</v>
          </cell>
          <cell r="G430" t="str">
            <v>JARDIM BOTANICO</v>
          </cell>
          <cell r="H430">
            <v>71680362</v>
          </cell>
          <cell r="I430" t="str">
            <v>DF</v>
          </cell>
          <cell r="J430">
            <v>9701</v>
          </cell>
          <cell r="K430" t="str">
            <v>BRASILIA</v>
          </cell>
          <cell r="L430" t="str">
            <v>61</v>
          </cell>
          <cell r="M430" t="str">
            <v>34271466</v>
          </cell>
          <cell r="N430" t="str">
            <v>61</v>
          </cell>
          <cell r="O430" t="str">
            <v>34272835</v>
          </cell>
          <cell r="S430">
            <v>49</v>
          </cell>
        </row>
        <row r="431">
          <cell r="A431" t="str">
            <v>04527553000158</v>
          </cell>
          <cell r="B431" t="str">
            <v>B</v>
          </cell>
          <cell r="C431" t="str">
            <v>RODOVIA</v>
          </cell>
          <cell r="D431" t="str">
            <v>JOSE CARLOS DAUX</v>
          </cell>
          <cell r="E431" t="str">
            <v>8600</v>
          </cell>
          <cell r="F431" t="str">
            <v>BLOCO 2                   SALA  3                         C.E. CORPORATE PARK</v>
          </cell>
          <cell r="G431" t="str">
            <v>SANTO ANTONIO DE LISBOA</v>
          </cell>
          <cell r="H431">
            <v>88050001</v>
          </cell>
          <cell r="I431" t="str">
            <v>SC</v>
          </cell>
          <cell r="J431">
            <v>8105</v>
          </cell>
          <cell r="K431" t="str">
            <v>FLORIANOPOLIS</v>
          </cell>
          <cell r="L431" t="str">
            <v>48</v>
          </cell>
          <cell r="M431" t="str">
            <v>32066511</v>
          </cell>
          <cell r="P431" t="str">
            <v>51</v>
          </cell>
          <cell r="Q431" t="str">
            <v>34762184</v>
          </cell>
          <cell r="R431" t="str">
            <v>CRBSTECH@GMAIL.COM</v>
          </cell>
          <cell r="S431">
            <v>49</v>
          </cell>
        </row>
        <row r="432">
          <cell r="A432" t="str">
            <v>04534729000107</v>
          </cell>
          <cell r="B432" t="str">
            <v>B</v>
          </cell>
          <cell r="C432" t="str">
            <v>RUA</v>
          </cell>
          <cell r="D432" t="str">
            <v>ALTO BELO</v>
          </cell>
          <cell r="E432" t="str">
            <v>550</v>
          </cell>
          <cell r="G432" t="str">
            <v>VILA ANTONIETA</v>
          </cell>
          <cell r="H432">
            <v>3478040</v>
          </cell>
          <cell r="I432" t="str">
            <v>SP</v>
          </cell>
          <cell r="J432">
            <v>7107</v>
          </cell>
          <cell r="K432" t="str">
            <v>SAO PAULO</v>
          </cell>
          <cell r="S432">
            <v>49</v>
          </cell>
        </row>
        <row r="433">
          <cell r="A433" t="str">
            <v>04525314000169</v>
          </cell>
          <cell r="B433" t="str">
            <v>B</v>
          </cell>
          <cell r="C433" t="str">
            <v>AVENIDA</v>
          </cell>
          <cell r="D433" t="str">
            <v>MAX TEIXEIRA</v>
          </cell>
          <cell r="E433" t="str">
            <v>1800</v>
          </cell>
          <cell r="F433" t="str">
            <v>A</v>
          </cell>
          <cell r="G433" t="str">
            <v>COLONIA STO ANTONIO</v>
          </cell>
          <cell r="H433">
            <v>69093770</v>
          </cell>
          <cell r="I433" t="str">
            <v>AM</v>
          </cell>
          <cell r="J433">
            <v>255</v>
          </cell>
          <cell r="K433" t="str">
            <v>MANAUS</v>
          </cell>
          <cell r="L433" t="str">
            <v>092</v>
          </cell>
          <cell r="M433" t="str">
            <v>6229243</v>
          </cell>
          <cell r="S433">
            <v>49</v>
          </cell>
        </row>
        <row r="434">
          <cell r="A434" t="str">
            <v>04565042000120</v>
          </cell>
          <cell r="B434" t="str">
            <v>A</v>
          </cell>
          <cell r="C434" t="str">
            <v>AVENIDA</v>
          </cell>
          <cell r="D434" t="str">
            <v>BRASIL</v>
          </cell>
          <cell r="E434" t="str">
            <v>518</v>
          </cell>
          <cell r="G434" t="str">
            <v>JARDIM AMERICA</v>
          </cell>
          <cell r="H434">
            <v>95050000</v>
          </cell>
          <cell r="I434" t="str">
            <v>RS</v>
          </cell>
          <cell r="J434">
            <v>8599</v>
          </cell>
          <cell r="K434" t="str">
            <v>CAXIAS DO SUL</v>
          </cell>
          <cell r="L434" t="str">
            <v>54</v>
          </cell>
          <cell r="M434" t="str">
            <v>91797910</v>
          </cell>
          <cell r="N434" t="str">
            <v>54</v>
          </cell>
          <cell r="O434" t="str">
            <v>30214268</v>
          </cell>
          <cell r="P434" t="str">
            <v>54</v>
          </cell>
          <cell r="Q434" t="str">
            <v>32146494</v>
          </cell>
          <cell r="R434" t="str">
            <v>COMPRAS@LOKAMAQ.COM.BR</v>
          </cell>
          <cell r="S434">
            <v>49</v>
          </cell>
        </row>
        <row r="435">
          <cell r="A435" t="str">
            <v>04599674000105</v>
          </cell>
          <cell r="B435" t="str">
            <v>A</v>
          </cell>
          <cell r="C435" t="str">
            <v>RUA</v>
          </cell>
          <cell r="D435" t="str">
            <v>JOSEFA MARIA DA COSTA</v>
          </cell>
          <cell r="E435" t="str">
            <v>36 B</v>
          </cell>
          <cell r="G435" t="str">
            <v>VARZEA NOVA</v>
          </cell>
          <cell r="H435">
            <v>58304500</v>
          </cell>
          <cell r="I435" t="str">
            <v>PB</v>
          </cell>
          <cell r="J435">
            <v>2175</v>
          </cell>
          <cell r="K435" t="str">
            <v>SANTA RITA</v>
          </cell>
          <cell r="L435" t="str">
            <v>83</v>
          </cell>
          <cell r="M435" t="str">
            <v>32253706</v>
          </cell>
          <cell r="N435" t="str">
            <v>83</v>
          </cell>
          <cell r="O435" t="str">
            <v>88577574</v>
          </cell>
          <cell r="P435" t="str">
            <v>83</v>
          </cell>
          <cell r="Q435" t="str">
            <v>32253706</v>
          </cell>
          <cell r="R435" t="str">
            <v>STFISCAL_ETC@HOTMAIL.COM</v>
          </cell>
          <cell r="S435">
            <v>49</v>
          </cell>
        </row>
        <row r="436">
          <cell r="A436" t="str">
            <v>04707371000169</v>
          </cell>
          <cell r="B436" t="str">
            <v>B</v>
          </cell>
          <cell r="C436" t="str">
            <v>RODOVIA</v>
          </cell>
          <cell r="D436" t="str">
            <v>BR 277</v>
          </cell>
          <cell r="E436" t="str">
            <v>3636</v>
          </cell>
          <cell r="G436" t="str">
            <v>ORLEANS</v>
          </cell>
          <cell r="H436">
            <v>81540115</v>
          </cell>
          <cell r="I436" t="str">
            <v>PR</v>
          </cell>
          <cell r="J436">
            <v>7535</v>
          </cell>
          <cell r="K436" t="str">
            <v>CURITIBA</v>
          </cell>
          <cell r="S436">
            <v>50</v>
          </cell>
        </row>
        <row r="437">
          <cell r="A437" t="str">
            <v>04704858000198</v>
          </cell>
          <cell r="B437" t="str">
            <v>B</v>
          </cell>
          <cell r="C437" t="str">
            <v>RUA</v>
          </cell>
          <cell r="D437" t="str">
            <v>ANDRE ADOLFO FERRARI</v>
          </cell>
          <cell r="E437" t="str">
            <v>422</v>
          </cell>
          <cell r="G437" t="str">
            <v>DISTRITO INDUSTRIAL NOVA ERA</v>
          </cell>
          <cell r="H437">
            <v>13347395</v>
          </cell>
          <cell r="I437" t="str">
            <v>SP</v>
          </cell>
          <cell r="J437">
            <v>6511</v>
          </cell>
          <cell r="K437" t="str">
            <v>INDAIATUBA</v>
          </cell>
          <cell r="L437" t="str">
            <v>19</v>
          </cell>
          <cell r="M437" t="str">
            <v>39350061</v>
          </cell>
          <cell r="P437" t="str">
            <v>19</v>
          </cell>
          <cell r="Q437" t="str">
            <v>32412911</v>
          </cell>
          <cell r="R437" t="str">
            <v>FABIO@ZOOTEKNA.COM.BR</v>
          </cell>
          <cell r="S437">
            <v>65</v>
          </cell>
        </row>
        <row r="438">
          <cell r="A438" t="str">
            <v>04691753000141</v>
          </cell>
          <cell r="B438" t="str">
            <v>A</v>
          </cell>
          <cell r="C438" t="str">
            <v>QUADRA</v>
          </cell>
          <cell r="D438" t="str">
            <v>QI 05 - LOTE 680/700/720 - GALPAO 01- SETOR LESTE INDUSTRIAL</v>
          </cell>
          <cell r="E438" t="str">
            <v>S/N</v>
          </cell>
          <cell r="G438" t="str">
            <v>GAMA</v>
          </cell>
          <cell r="H438">
            <v>72491010</v>
          </cell>
          <cell r="I438" t="str">
            <v>DF</v>
          </cell>
          <cell r="J438">
            <v>9701</v>
          </cell>
          <cell r="K438" t="str">
            <v>BRASILIA</v>
          </cell>
          <cell r="L438" t="str">
            <v>61</v>
          </cell>
          <cell r="M438" t="str">
            <v>34845040</v>
          </cell>
          <cell r="P438" t="str">
            <v>61</v>
          </cell>
          <cell r="Q438" t="str">
            <v>34848398</v>
          </cell>
          <cell r="S438">
            <v>65</v>
          </cell>
        </row>
        <row r="439">
          <cell r="A439" t="str">
            <v>04718064000183</v>
          </cell>
          <cell r="B439" t="str">
            <v>B</v>
          </cell>
          <cell r="C439" t="str">
            <v>AVENIDA</v>
          </cell>
          <cell r="D439" t="str">
            <v>SANTOS DUMONT</v>
          </cell>
          <cell r="E439" t="str">
            <v>2970</v>
          </cell>
          <cell r="G439" t="str">
            <v>BOM RETIRO</v>
          </cell>
          <cell r="H439">
            <v>89218100</v>
          </cell>
          <cell r="I439" t="str">
            <v>SC</v>
          </cell>
          <cell r="J439">
            <v>8179</v>
          </cell>
          <cell r="K439" t="str">
            <v>JOINVILLE</v>
          </cell>
          <cell r="S439">
            <v>49</v>
          </cell>
        </row>
        <row r="440">
          <cell r="A440" t="str">
            <v>04744734000136</v>
          </cell>
          <cell r="B440" t="str">
            <v>A</v>
          </cell>
          <cell r="C440" t="str">
            <v>AVENIDA</v>
          </cell>
          <cell r="D440" t="str">
            <v>CORIFEU DE AZEVEDO MARQUES</v>
          </cell>
          <cell r="E440" t="str">
            <v>1425</v>
          </cell>
          <cell r="F440" t="str">
            <v>SALA  06</v>
          </cell>
          <cell r="G440" t="str">
            <v>BUTANTA</v>
          </cell>
          <cell r="H440">
            <v>5581001</v>
          </cell>
          <cell r="I440" t="str">
            <v>SP</v>
          </cell>
          <cell r="J440">
            <v>7107</v>
          </cell>
          <cell r="K440" t="str">
            <v>SAO PAULO</v>
          </cell>
          <cell r="L440" t="str">
            <v>11</v>
          </cell>
          <cell r="M440" t="str">
            <v>46169644</v>
          </cell>
          <cell r="N440" t="str">
            <v>11</v>
          </cell>
          <cell r="O440" t="str">
            <v>92140078</v>
          </cell>
          <cell r="P440" t="str">
            <v>11</v>
          </cell>
          <cell r="Q440" t="str">
            <v>46169644</v>
          </cell>
          <cell r="R440" t="str">
            <v>lara@contirineu.com.br</v>
          </cell>
          <cell r="S440">
            <v>49</v>
          </cell>
        </row>
        <row r="441">
          <cell r="A441" t="str">
            <v>04761579000166</v>
          </cell>
          <cell r="B441" t="str">
            <v>B</v>
          </cell>
          <cell r="C441" t="str">
            <v>RUA</v>
          </cell>
          <cell r="D441" t="str">
            <v>OTTO LEITE CARVALHAES NETO</v>
          </cell>
          <cell r="E441" t="str">
            <v>65</v>
          </cell>
          <cell r="G441" t="str">
            <v>VILLAGE CAMPINAS</v>
          </cell>
          <cell r="H441">
            <v>13085723</v>
          </cell>
          <cell r="I441" t="str">
            <v>SP</v>
          </cell>
          <cell r="J441">
            <v>6291</v>
          </cell>
          <cell r="K441" t="str">
            <v>CAMPINAS</v>
          </cell>
          <cell r="L441" t="str">
            <v>19</v>
          </cell>
          <cell r="M441" t="str">
            <v>32137907</v>
          </cell>
          <cell r="P441" t="str">
            <v>19</v>
          </cell>
          <cell r="Q441" t="str">
            <v>32565433</v>
          </cell>
          <cell r="R441" t="str">
            <v>IGARASHI@IGARASHICONTABIL.COM.BR</v>
          </cell>
          <cell r="S441">
            <v>49</v>
          </cell>
        </row>
        <row r="442">
          <cell r="A442" t="str">
            <v>04767316000164</v>
          </cell>
          <cell r="B442" t="str">
            <v>A</v>
          </cell>
          <cell r="C442" t="str">
            <v>AVENIDA</v>
          </cell>
          <cell r="D442" t="str">
            <v>PROF. LINEU PRESTES</v>
          </cell>
          <cell r="E442" t="str">
            <v>2242</v>
          </cell>
          <cell r="F442" t="str">
            <v>EDIF. CIETEC</v>
          </cell>
          <cell r="G442" t="str">
            <v>CID. UNIVERSITARIA</v>
          </cell>
          <cell r="H442">
            <v>5508000</v>
          </cell>
          <cell r="I442" t="str">
            <v>SP</v>
          </cell>
          <cell r="J442">
            <v>7107</v>
          </cell>
          <cell r="K442" t="str">
            <v>SAO PAULO</v>
          </cell>
          <cell r="S442">
            <v>49</v>
          </cell>
        </row>
        <row r="443">
          <cell r="A443" t="str">
            <v>04749638000180</v>
          </cell>
          <cell r="B443" t="str">
            <v>B</v>
          </cell>
          <cell r="C443" t="str">
            <v>AVENIDA</v>
          </cell>
          <cell r="D443" t="str">
            <v>VILA RICA</v>
          </cell>
          <cell r="E443" t="str">
            <v>398</v>
          </cell>
          <cell r="F443" t="str">
            <v>SALA  02</v>
          </cell>
          <cell r="G443" t="str">
            <v>CENTRO</v>
          </cell>
          <cell r="H443">
            <v>87250000</v>
          </cell>
          <cell r="I443" t="str">
            <v>PR</v>
          </cell>
          <cell r="J443">
            <v>7757</v>
          </cell>
          <cell r="K443" t="str">
            <v>PEABIRU</v>
          </cell>
          <cell r="L443" t="str">
            <v>44</v>
          </cell>
          <cell r="M443" t="str">
            <v>84180750</v>
          </cell>
          <cell r="N443" t="str">
            <v>44</v>
          </cell>
          <cell r="O443" t="str">
            <v>98530389</v>
          </cell>
          <cell r="S443">
            <v>49</v>
          </cell>
        </row>
        <row r="444">
          <cell r="A444" t="str">
            <v>04809209000151</v>
          </cell>
          <cell r="B444" t="str">
            <v>A</v>
          </cell>
          <cell r="C444" t="str">
            <v>RUA</v>
          </cell>
          <cell r="D444" t="str">
            <v>CRUZEIRO DO SUL</v>
          </cell>
          <cell r="E444" t="str">
            <v>899</v>
          </cell>
          <cell r="G444" t="str">
            <v>EMILIANO PERNETA</v>
          </cell>
          <cell r="H444">
            <v>83324423</v>
          </cell>
          <cell r="I444" t="str">
            <v>PR</v>
          </cell>
          <cell r="J444">
            <v>5453</v>
          </cell>
          <cell r="K444" t="str">
            <v>PINHAIS</v>
          </cell>
          <cell r="L444" t="str">
            <v>41</v>
          </cell>
          <cell r="M444" t="str">
            <v>36011577</v>
          </cell>
          <cell r="P444" t="str">
            <v>41</v>
          </cell>
          <cell r="Q444" t="str">
            <v>36011498</v>
          </cell>
          <cell r="R444" t="str">
            <v>ROSE@TECHNOTRAINING.COM.BR</v>
          </cell>
          <cell r="S444">
            <v>65</v>
          </cell>
        </row>
        <row r="445">
          <cell r="A445" t="str">
            <v>04780660000193</v>
          </cell>
          <cell r="B445" t="str">
            <v>A</v>
          </cell>
          <cell r="C445" t="str">
            <v>RUA</v>
          </cell>
          <cell r="D445" t="str">
            <v>ALAGOAS</v>
          </cell>
          <cell r="E445" t="str">
            <v>201</v>
          </cell>
          <cell r="F445" t="str">
            <v>BARRACAO</v>
          </cell>
          <cell r="G445" t="str">
            <v>CENTRO</v>
          </cell>
          <cell r="H445">
            <v>89980000</v>
          </cell>
          <cell r="I445" t="str">
            <v>SC</v>
          </cell>
          <cell r="J445">
            <v>8067</v>
          </cell>
          <cell r="K445" t="str">
            <v>CAMPO ERE</v>
          </cell>
          <cell r="L445" t="str">
            <v>049</v>
          </cell>
          <cell r="M445" t="str">
            <v>6551460</v>
          </cell>
          <cell r="P445" t="str">
            <v>049</v>
          </cell>
          <cell r="Q445" t="str">
            <v>6551745</v>
          </cell>
          <cell r="S445">
            <v>49</v>
          </cell>
        </row>
        <row r="446">
          <cell r="A446" t="str">
            <v>04814702000160</v>
          </cell>
          <cell r="B446" t="str">
            <v>A</v>
          </cell>
          <cell r="C446" t="str">
            <v>RUA</v>
          </cell>
          <cell r="D446" t="str">
            <v>ALEXANDER FLEMING</v>
          </cell>
          <cell r="E446" t="str">
            <v>1000</v>
          </cell>
          <cell r="G446" t="str">
            <v>JD.ALTO CAMBUI</v>
          </cell>
          <cell r="H446">
            <v>13083881</v>
          </cell>
          <cell r="I446" t="str">
            <v>SP</v>
          </cell>
          <cell r="J446">
            <v>6291</v>
          </cell>
          <cell r="K446" t="str">
            <v>CAMPINAS</v>
          </cell>
          <cell r="L446" t="str">
            <v>19</v>
          </cell>
          <cell r="M446" t="str">
            <v>32330590</v>
          </cell>
          <cell r="P446" t="str">
            <v>19</v>
          </cell>
          <cell r="Q446" t="str">
            <v>32330590</v>
          </cell>
          <cell r="S446">
            <v>28</v>
          </cell>
        </row>
        <row r="447">
          <cell r="A447" t="str">
            <v>04879149000143</v>
          </cell>
          <cell r="B447" t="str">
            <v>A</v>
          </cell>
          <cell r="C447" t="str">
            <v>RUA</v>
          </cell>
          <cell r="D447" t="str">
            <v>LIBERO BADARO</v>
          </cell>
          <cell r="E447" t="str">
            <v>85</v>
          </cell>
          <cell r="G447" t="str">
            <v>PASSO DA AREIA</v>
          </cell>
          <cell r="H447">
            <v>91340230</v>
          </cell>
          <cell r="I447" t="str">
            <v>RS</v>
          </cell>
          <cell r="J447">
            <v>8801</v>
          </cell>
          <cell r="K447" t="str">
            <v>PORTO ALEGRE</v>
          </cell>
          <cell r="L447" t="str">
            <v>51</v>
          </cell>
          <cell r="M447" t="str">
            <v>33285671</v>
          </cell>
          <cell r="P447" t="str">
            <v>51</v>
          </cell>
          <cell r="Q447" t="str">
            <v>33285671</v>
          </cell>
          <cell r="S447">
            <v>49</v>
          </cell>
        </row>
        <row r="448">
          <cell r="A448" t="str">
            <v>04916742000112</v>
          </cell>
          <cell r="B448" t="str">
            <v>B</v>
          </cell>
          <cell r="C448" t="str">
            <v>AVENIDA</v>
          </cell>
          <cell r="D448" t="str">
            <v>CONDESSA DO RIO NOVO</v>
          </cell>
          <cell r="E448" t="str">
            <v>1637</v>
          </cell>
          <cell r="F448" t="str">
            <v>SALA 204</v>
          </cell>
          <cell r="G448" t="str">
            <v>CENTRO</v>
          </cell>
          <cell r="H448">
            <v>25803000</v>
          </cell>
          <cell r="I448" t="str">
            <v>RJ</v>
          </cell>
          <cell r="J448">
            <v>5919</v>
          </cell>
          <cell r="K448" t="str">
            <v>TRES RIOS</v>
          </cell>
          <cell r="S448">
            <v>65</v>
          </cell>
        </row>
        <row r="449">
          <cell r="A449" t="str">
            <v>04930468000136</v>
          </cell>
          <cell r="B449" t="str">
            <v>B</v>
          </cell>
          <cell r="C449" t="str">
            <v>RUA</v>
          </cell>
          <cell r="D449" t="str">
            <v>86</v>
          </cell>
          <cell r="E449" t="str">
            <v>445</v>
          </cell>
          <cell r="F449" t="str">
            <v>QUADRAF-21                LOTE  49                  SALA  02</v>
          </cell>
          <cell r="G449" t="str">
            <v>SETOR SUL</v>
          </cell>
          <cell r="H449">
            <v>74083385</v>
          </cell>
          <cell r="I449" t="str">
            <v>GO</v>
          </cell>
          <cell r="J449">
            <v>9373</v>
          </cell>
          <cell r="K449" t="str">
            <v>GOIANIA</v>
          </cell>
          <cell r="L449" t="str">
            <v>62</v>
          </cell>
          <cell r="M449" t="str">
            <v>35413003</v>
          </cell>
          <cell r="P449" t="str">
            <v>062</v>
          </cell>
          <cell r="Q449" t="str">
            <v>2892466</v>
          </cell>
          <cell r="R449" t="str">
            <v>CERTA@CERTA.CNT.BR</v>
          </cell>
          <cell r="S449">
            <v>49</v>
          </cell>
        </row>
        <row r="450">
          <cell r="A450" t="str">
            <v>04967516000160</v>
          </cell>
          <cell r="B450" t="str">
            <v>A</v>
          </cell>
          <cell r="C450" t="str">
            <v>RUA</v>
          </cell>
          <cell r="D450" t="str">
            <v>SANTO ANTONIO</v>
          </cell>
          <cell r="E450" t="str">
            <v>737</v>
          </cell>
          <cell r="G450" t="str">
            <v>VILA SAO LUIZ</v>
          </cell>
          <cell r="H450">
            <v>25065051</v>
          </cell>
          <cell r="I450" t="str">
            <v>RJ</v>
          </cell>
          <cell r="J450">
            <v>5833</v>
          </cell>
          <cell r="K450" t="str">
            <v>DUQUE DE CAXIAS</v>
          </cell>
          <cell r="S450">
            <v>49</v>
          </cell>
        </row>
        <row r="451">
          <cell r="A451" t="str">
            <v>05000409000121</v>
          </cell>
          <cell r="B451" t="str">
            <v>A</v>
          </cell>
          <cell r="C451" t="str">
            <v>RUA</v>
          </cell>
          <cell r="D451" t="str">
            <v>ARAPONGA</v>
          </cell>
          <cell r="E451" t="str">
            <v>460</v>
          </cell>
          <cell r="F451" t="str">
            <v>QUADRA1                   LOTE  26</v>
          </cell>
          <cell r="G451" t="str">
            <v>PITANGUEIRAS</v>
          </cell>
          <cell r="H451">
            <v>42701330</v>
          </cell>
          <cell r="I451" t="str">
            <v>BA</v>
          </cell>
          <cell r="J451">
            <v>3685</v>
          </cell>
          <cell r="K451" t="str">
            <v>LAURO DE FREITAS</v>
          </cell>
          <cell r="L451" t="str">
            <v>71</v>
          </cell>
          <cell r="M451" t="str">
            <v>31232002</v>
          </cell>
          <cell r="P451" t="str">
            <v>71</v>
          </cell>
          <cell r="Q451" t="str">
            <v>33848806</v>
          </cell>
          <cell r="R451" t="str">
            <v>DINA.ALVES@BIOSANE.COM.BR</v>
          </cell>
          <cell r="S451">
            <v>49</v>
          </cell>
        </row>
        <row r="452">
          <cell r="A452" t="str">
            <v>04989611000165</v>
          </cell>
          <cell r="B452" t="str">
            <v>A</v>
          </cell>
          <cell r="C452" t="str">
            <v>AVENIDA</v>
          </cell>
          <cell r="D452" t="str">
            <v>DOUTOR ANGELO TEIXEIRA DA COSTA</v>
          </cell>
          <cell r="E452" t="str">
            <v>755</v>
          </cell>
          <cell r="F452" t="str">
            <v>GALPAO;</v>
          </cell>
          <cell r="G452" t="str">
            <v>FRIMISA</v>
          </cell>
          <cell r="H452">
            <v>33045170</v>
          </cell>
          <cell r="I452" t="str">
            <v>MG</v>
          </cell>
          <cell r="J452">
            <v>5155</v>
          </cell>
          <cell r="K452" t="str">
            <v>SANTA LUZIA</v>
          </cell>
          <cell r="L452" t="str">
            <v>31</v>
          </cell>
          <cell r="M452" t="str">
            <v>32224010</v>
          </cell>
          <cell r="R452" t="str">
            <v>WALLACE.CAR18@HOTMAIL.COM</v>
          </cell>
          <cell r="S452">
            <v>65</v>
          </cell>
        </row>
        <row r="453">
          <cell r="A453" t="str">
            <v>05030339000154</v>
          </cell>
          <cell r="B453" t="str">
            <v>A</v>
          </cell>
          <cell r="C453" t="str">
            <v>AVENIDA</v>
          </cell>
          <cell r="D453" t="str">
            <v>MARIA IRENE</v>
          </cell>
          <cell r="E453" t="str">
            <v>545</v>
          </cell>
          <cell r="G453" t="str">
            <v>JORDAO BAIXO</v>
          </cell>
          <cell r="H453">
            <v>51250020</v>
          </cell>
          <cell r="I453" t="str">
            <v>PE</v>
          </cell>
          <cell r="J453">
            <v>2531</v>
          </cell>
          <cell r="K453" t="str">
            <v>RECIFE</v>
          </cell>
          <cell r="L453" t="str">
            <v>81</v>
          </cell>
          <cell r="M453" t="str">
            <v>32270376</v>
          </cell>
          <cell r="S453">
            <v>49</v>
          </cell>
        </row>
        <row r="454">
          <cell r="A454" t="str">
            <v>05082567000178</v>
          </cell>
          <cell r="B454" t="str">
            <v>B</v>
          </cell>
          <cell r="C454" t="str">
            <v>RODOVIA</v>
          </cell>
          <cell r="D454" t="str">
            <v>BR 376</v>
          </cell>
          <cell r="E454" t="str">
            <v>S/N</v>
          </cell>
          <cell r="F454" t="str">
            <v>KM 352,3</v>
          </cell>
          <cell r="G454" t="str">
            <v>PARQUE INDUSTRIAL ZONA SUL</v>
          </cell>
          <cell r="H454">
            <v>86813240</v>
          </cell>
          <cell r="I454" t="str">
            <v>PR</v>
          </cell>
          <cell r="J454">
            <v>7425</v>
          </cell>
          <cell r="K454" t="str">
            <v>APUCARANA</v>
          </cell>
          <cell r="L454" t="str">
            <v>43</v>
          </cell>
          <cell r="M454" t="str">
            <v>34291126</v>
          </cell>
          <cell r="S454">
            <v>65</v>
          </cell>
        </row>
        <row r="455">
          <cell r="A455" t="str">
            <v>05144376000193</v>
          </cell>
          <cell r="B455" t="str">
            <v>B</v>
          </cell>
          <cell r="C455" t="str">
            <v>RUA</v>
          </cell>
          <cell r="D455" t="str">
            <v>O BRASIL PARA CRISTO</v>
          </cell>
          <cell r="E455" t="str">
            <v>2177</v>
          </cell>
          <cell r="G455" t="str">
            <v>BOQUEIRAO</v>
          </cell>
          <cell r="H455">
            <v>81730070</v>
          </cell>
          <cell r="I455" t="str">
            <v>PR</v>
          </cell>
          <cell r="J455">
            <v>7535</v>
          </cell>
          <cell r="K455" t="str">
            <v>CURITIBA</v>
          </cell>
          <cell r="L455" t="str">
            <v>41</v>
          </cell>
          <cell r="M455" t="str">
            <v>30935877</v>
          </cell>
          <cell r="P455" t="str">
            <v>41</v>
          </cell>
          <cell r="Q455" t="str">
            <v>32339876</v>
          </cell>
          <cell r="R455" t="str">
            <v>contatt@contatt.com.br</v>
          </cell>
          <cell r="S455">
            <v>49</v>
          </cell>
        </row>
        <row r="456">
          <cell r="A456" t="str">
            <v>05146742000143</v>
          </cell>
          <cell r="B456" t="str">
            <v>A</v>
          </cell>
          <cell r="C456" t="str">
            <v>AVENIDA</v>
          </cell>
          <cell r="D456" t="str">
            <v>PROFESSOR CELSO FERREIRA DA SILVA</v>
          </cell>
          <cell r="E456" t="str">
            <v>1.200</v>
          </cell>
          <cell r="G456" t="str">
            <v>JARDIM EUROPA</v>
          </cell>
          <cell r="H456">
            <v>18707150</v>
          </cell>
          <cell r="I456" t="str">
            <v>SP</v>
          </cell>
          <cell r="J456">
            <v>6189</v>
          </cell>
          <cell r="K456" t="str">
            <v>AVARE</v>
          </cell>
          <cell r="S456">
            <v>49</v>
          </cell>
        </row>
        <row r="457">
          <cell r="A457" t="str">
            <v>05199667000189</v>
          </cell>
          <cell r="B457" t="str">
            <v>B</v>
          </cell>
          <cell r="C457" t="str">
            <v>RUA</v>
          </cell>
          <cell r="D457" t="str">
            <v>IGAPO</v>
          </cell>
          <cell r="E457" t="str">
            <v>202</v>
          </cell>
          <cell r="G457" t="str">
            <v>SANTA MARIA</v>
          </cell>
          <cell r="H457">
            <v>9071270</v>
          </cell>
          <cell r="I457" t="str">
            <v>SP</v>
          </cell>
          <cell r="J457">
            <v>7057</v>
          </cell>
          <cell r="K457" t="str">
            <v>SANTO ANDRE</v>
          </cell>
          <cell r="L457" t="str">
            <v>11</v>
          </cell>
          <cell r="M457" t="str">
            <v>23245570</v>
          </cell>
          <cell r="R457" t="str">
            <v>EMAD.HMUSLEH@ECRABIOTEC.COM</v>
          </cell>
          <cell r="S457">
            <v>49</v>
          </cell>
        </row>
        <row r="458">
          <cell r="A458" t="str">
            <v>05197863000114</v>
          </cell>
          <cell r="B458" t="str">
            <v>A</v>
          </cell>
          <cell r="C458" t="str">
            <v>RUA</v>
          </cell>
          <cell r="D458" t="str">
            <v>ZILDENIA</v>
          </cell>
          <cell r="E458" t="str">
            <v>1166</v>
          </cell>
          <cell r="F458" t="str">
            <v>SALA  02</v>
          </cell>
          <cell r="G458" t="str">
            <v>COITE</v>
          </cell>
          <cell r="H458">
            <v>61760000</v>
          </cell>
          <cell r="I458" t="str">
            <v>CE</v>
          </cell>
          <cell r="J458">
            <v>1247</v>
          </cell>
          <cell r="K458" t="str">
            <v>EUSEBIO</v>
          </cell>
          <cell r="L458" t="str">
            <v>85</v>
          </cell>
          <cell r="M458" t="str">
            <v>92531019</v>
          </cell>
          <cell r="P458" t="str">
            <v>85</v>
          </cell>
          <cell r="Q458" t="str">
            <v>34542157</v>
          </cell>
          <cell r="R458" t="str">
            <v>ADMINISTRATIVO@TAQUIONINOVACAO.COM.BR</v>
          </cell>
          <cell r="S458">
            <v>49</v>
          </cell>
        </row>
        <row r="459">
          <cell r="A459" t="str">
            <v>05236671000170</v>
          </cell>
          <cell r="B459" t="str">
            <v>B</v>
          </cell>
          <cell r="C459" t="str">
            <v>AVENIDA</v>
          </cell>
          <cell r="D459" t="str">
            <v>GUADALUPE</v>
          </cell>
          <cell r="E459" t="str">
            <v>160</v>
          </cell>
          <cell r="G459" t="str">
            <v>JARDIM AMERICA</v>
          </cell>
          <cell r="H459">
            <v>12235000</v>
          </cell>
          <cell r="I459" t="str">
            <v>SP</v>
          </cell>
          <cell r="J459">
            <v>7099</v>
          </cell>
          <cell r="K459" t="str">
            <v>SAO JOSE DOS CAMPOS</v>
          </cell>
          <cell r="L459" t="str">
            <v>12</v>
          </cell>
          <cell r="M459" t="str">
            <v>39213194</v>
          </cell>
          <cell r="N459" t="str">
            <v>12</v>
          </cell>
          <cell r="O459" t="str">
            <v>39214316</v>
          </cell>
          <cell r="P459" t="str">
            <v>12</v>
          </cell>
          <cell r="Q459" t="str">
            <v>38762992</v>
          </cell>
          <cell r="R459" t="str">
            <v>GERCIANE@JBSCONTABILIDADE.COM.BR</v>
          </cell>
          <cell r="S459">
            <v>65</v>
          </cell>
        </row>
        <row r="460">
          <cell r="A460" t="str">
            <v>05245225000121</v>
          </cell>
          <cell r="B460" t="str">
            <v>B</v>
          </cell>
          <cell r="C460" t="str">
            <v>AVENIDA</v>
          </cell>
          <cell r="D460" t="str">
            <v>TAQUARA</v>
          </cell>
          <cell r="E460" t="str">
            <v>375</v>
          </cell>
          <cell r="F460" t="str">
            <v>SALA  202</v>
          </cell>
          <cell r="G460" t="str">
            <v>PETROPOLIS</v>
          </cell>
          <cell r="H460">
            <v>90460210</v>
          </cell>
          <cell r="I460" t="str">
            <v>RS</v>
          </cell>
          <cell r="J460">
            <v>8801</v>
          </cell>
          <cell r="K460" t="str">
            <v>PORTO ALEGRE</v>
          </cell>
          <cell r="L460" t="str">
            <v>51</v>
          </cell>
          <cell r="M460" t="str">
            <v>30611111</v>
          </cell>
          <cell r="P460" t="str">
            <v>51</v>
          </cell>
          <cell r="Q460" t="str">
            <v>30611111</v>
          </cell>
          <cell r="R460" t="str">
            <v>miotec@miotec.com.br</v>
          </cell>
          <cell r="S460">
            <v>65</v>
          </cell>
        </row>
        <row r="461">
          <cell r="A461" t="str">
            <v>05252702000186</v>
          </cell>
          <cell r="B461" t="str">
            <v>B</v>
          </cell>
          <cell r="C461" t="str">
            <v>RUA</v>
          </cell>
          <cell r="D461" t="str">
            <v>IRACEMA ANTAS DE ABREU VIEIRA</v>
          </cell>
          <cell r="E461" t="str">
            <v>326</v>
          </cell>
          <cell r="G461" t="str">
            <v>PQ. RESID. CASARAO</v>
          </cell>
          <cell r="H461">
            <v>13171803</v>
          </cell>
          <cell r="I461" t="str">
            <v>SP</v>
          </cell>
          <cell r="J461">
            <v>7149</v>
          </cell>
          <cell r="K461" t="str">
            <v>SUMARE</v>
          </cell>
          <cell r="L461" t="str">
            <v>19</v>
          </cell>
          <cell r="M461" t="str">
            <v>38733999</v>
          </cell>
          <cell r="R461" t="str">
            <v>ADM@ADVELTECNOLOGIA.COM.BR</v>
          </cell>
          <cell r="S461">
            <v>65</v>
          </cell>
        </row>
        <row r="462">
          <cell r="A462" t="str">
            <v>05303007000104</v>
          </cell>
          <cell r="B462" t="str">
            <v>B</v>
          </cell>
          <cell r="C462" t="str">
            <v>AVENIDA</v>
          </cell>
          <cell r="D462" t="str">
            <v>NACOES UNIDAS</v>
          </cell>
          <cell r="E462" t="str">
            <v>2390</v>
          </cell>
          <cell r="F462" t="str">
            <v>SALA: 1502;</v>
          </cell>
          <cell r="G462" t="str">
            <v>RIO BRANCO</v>
          </cell>
          <cell r="H462">
            <v>93320020</v>
          </cell>
          <cell r="I462" t="str">
            <v>RS</v>
          </cell>
          <cell r="J462">
            <v>8771</v>
          </cell>
          <cell r="K462" t="str">
            <v>NOVO HAMBURGO</v>
          </cell>
          <cell r="L462" t="str">
            <v>51</v>
          </cell>
          <cell r="M462" t="str">
            <v>35992433</v>
          </cell>
          <cell r="N462" t="str">
            <v>51</v>
          </cell>
          <cell r="O462" t="str">
            <v>97403961</v>
          </cell>
          <cell r="R462" t="str">
            <v>ADMIN@FEERGS.COM.BR</v>
          </cell>
          <cell r="S462">
            <v>49</v>
          </cell>
        </row>
        <row r="463">
          <cell r="A463" t="str">
            <v>05308372000101</v>
          </cell>
          <cell r="B463" t="str">
            <v>A</v>
          </cell>
          <cell r="C463" t="str">
            <v>RUA</v>
          </cell>
          <cell r="D463" t="str">
            <v>16</v>
          </cell>
          <cell r="E463" t="str">
            <v>590</v>
          </cell>
          <cell r="G463" t="str">
            <v>CENTRO</v>
          </cell>
          <cell r="H463">
            <v>14620000</v>
          </cell>
          <cell r="I463" t="str">
            <v>SP</v>
          </cell>
          <cell r="J463">
            <v>6787</v>
          </cell>
          <cell r="K463" t="str">
            <v>ORLANDIA</v>
          </cell>
          <cell r="L463" t="str">
            <v>16</v>
          </cell>
          <cell r="M463" t="str">
            <v>38261695</v>
          </cell>
          <cell r="P463" t="str">
            <v>16</v>
          </cell>
          <cell r="Q463" t="str">
            <v>38261695</v>
          </cell>
          <cell r="R463" t="str">
            <v>gustavohaddadsouza@gmail.com</v>
          </cell>
          <cell r="S463">
            <v>49</v>
          </cell>
        </row>
        <row r="464">
          <cell r="A464" t="str">
            <v>05388644000112</v>
          </cell>
          <cell r="B464" t="str">
            <v>A</v>
          </cell>
          <cell r="C464" t="str">
            <v>RUA</v>
          </cell>
          <cell r="D464" t="str">
            <v>VERGUEIRO</v>
          </cell>
          <cell r="E464" t="str">
            <v>3280</v>
          </cell>
          <cell r="G464" t="str">
            <v>VILA MARIANA</v>
          </cell>
          <cell r="H464">
            <v>4102001</v>
          </cell>
          <cell r="I464" t="str">
            <v>SP</v>
          </cell>
          <cell r="J464">
            <v>7107</v>
          </cell>
          <cell r="K464" t="str">
            <v>SAO PAULO</v>
          </cell>
          <cell r="L464" t="str">
            <v>11</v>
          </cell>
          <cell r="M464" t="str">
            <v>20101010</v>
          </cell>
          <cell r="N464" t="str">
            <v>11</v>
          </cell>
          <cell r="O464" t="str">
            <v>20101010</v>
          </cell>
          <cell r="P464" t="str">
            <v>11</v>
          </cell>
          <cell r="Q464" t="str">
            <v>20101010</v>
          </cell>
          <cell r="R464" t="str">
            <v>geassessoria@geassessoria.com.br</v>
          </cell>
          <cell r="S464">
            <v>65</v>
          </cell>
        </row>
        <row r="465">
          <cell r="A465" t="str">
            <v>05463416000160</v>
          </cell>
          <cell r="B465" t="str">
            <v>A</v>
          </cell>
          <cell r="C465" t="str">
            <v>VIA</v>
          </cell>
          <cell r="D465" t="str">
            <v>ANHANGUERA</v>
          </cell>
          <cell r="E465" t="str">
            <v>KM 304</v>
          </cell>
          <cell r="F465" t="str">
            <v>BLOCO H</v>
          </cell>
          <cell r="G465" t="str">
            <v>JARDIM SAO JOSE</v>
          </cell>
          <cell r="H465">
            <v>14097140</v>
          </cell>
          <cell r="I465" t="str">
            <v>SP</v>
          </cell>
          <cell r="J465">
            <v>6969</v>
          </cell>
          <cell r="K465" t="str">
            <v>RIBEIRAO PRETO</v>
          </cell>
          <cell r="L465" t="str">
            <v>16</v>
          </cell>
          <cell r="M465" t="str">
            <v>36295805</v>
          </cell>
          <cell r="N465" t="str">
            <v>16</v>
          </cell>
          <cell r="O465" t="str">
            <v>30190749</v>
          </cell>
          <cell r="R465" t="str">
            <v>ADMIN@LABMAQDOBRASIL.COM.BR</v>
          </cell>
          <cell r="S465">
            <v>49</v>
          </cell>
        </row>
        <row r="466">
          <cell r="A466" t="str">
            <v>05458998000196</v>
          </cell>
          <cell r="B466" t="str">
            <v>A</v>
          </cell>
          <cell r="C466" t="str">
            <v>ESTRADA</v>
          </cell>
          <cell r="D466" t="str">
            <v>GERAL SANTA RITA</v>
          </cell>
          <cell r="E466" t="str">
            <v>SN</v>
          </cell>
          <cell r="F466" t="str">
            <v>FAZENDA CAFEZAL</v>
          </cell>
          <cell r="G466" t="str">
            <v>PAULO LOPES</v>
          </cell>
          <cell r="H466">
            <v>88490000</v>
          </cell>
          <cell r="I466" t="str">
            <v>SC</v>
          </cell>
          <cell r="J466">
            <v>8241</v>
          </cell>
          <cell r="K466" t="str">
            <v>PAULO LOPES</v>
          </cell>
          <cell r="S466">
            <v>49</v>
          </cell>
        </row>
        <row r="467">
          <cell r="A467" t="str">
            <v>05488339000100</v>
          </cell>
          <cell r="B467" t="str">
            <v>B</v>
          </cell>
          <cell r="C467" t="str">
            <v>AVENIDA</v>
          </cell>
          <cell r="D467" t="str">
            <v>OSVALDO RODRIGUES CABRAL</v>
          </cell>
          <cell r="E467" t="str">
            <v>1570</v>
          </cell>
          <cell r="F467" t="str">
            <v>SALA 215</v>
          </cell>
          <cell r="G467" t="str">
            <v>CENTRO</v>
          </cell>
          <cell r="H467">
            <v>88015710</v>
          </cell>
          <cell r="I467" t="str">
            <v>SC</v>
          </cell>
          <cell r="J467">
            <v>8105</v>
          </cell>
          <cell r="K467" t="str">
            <v>FLORIANOPOLIS</v>
          </cell>
          <cell r="L467" t="str">
            <v>48</v>
          </cell>
          <cell r="M467" t="str">
            <v>2247766</v>
          </cell>
          <cell r="P467" t="str">
            <v>48</v>
          </cell>
          <cell r="Q467" t="str">
            <v>2247766</v>
          </cell>
          <cell r="R467" t="str">
            <v>tango@tangoltda.com.br</v>
          </cell>
          <cell r="S467">
            <v>49</v>
          </cell>
        </row>
        <row r="468">
          <cell r="A468" t="str">
            <v>05513028000146</v>
          </cell>
          <cell r="B468" t="str">
            <v>A</v>
          </cell>
          <cell r="C468" t="str">
            <v>RUA</v>
          </cell>
          <cell r="D468" t="str">
            <v>OLGA BALSTER</v>
          </cell>
          <cell r="E468" t="str">
            <v>2177</v>
          </cell>
          <cell r="F468" t="str">
            <v>SALA  06</v>
          </cell>
          <cell r="G468" t="str">
            <v>CAPAO DA IMBUIA</v>
          </cell>
          <cell r="H468">
            <v>82810160</v>
          </cell>
          <cell r="I468" t="str">
            <v>PR</v>
          </cell>
          <cell r="J468">
            <v>7535</v>
          </cell>
          <cell r="K468" t="str">
            <v>CURITIBA</v>
          </cell>
          <cell r="L468" t="str">
            <v>41</v>
          </cell>
          <cell r="M468" t="str">
            <v>32675514</v>
          </cell>
          <cell r="P468" t="str">
            <v>41</v>
          </cell>
          <cell r="Q468" t="str">
            <v>2254311</v>
          </cell>
          <cell r="S468">
            <v>49</v>
          </cell>
        </row>
        <row r="469">
          <cell r="A469" t="str">
            <v>05510448000179</v>
          </cell>
          <cell r="B469" t="str">
            <v>A</v>
          </cell>
          <cell r="C469" t="str">
            <v>BECO</v>
          </cell>
          <cell r="D469" t="str">
            <v>TOLEDO</v>
          </cell>
          <cell r="E469" t="str">
            <v>192</v>
          </cell>
          <cell r="G469" t="str">
            <v>ENCANO DO NORTE</v>
          </cell>
          <cell r="H469">
            <v>89080001</v>
          </cell>
          <cell r="I469" t="str">
            <v>SC</v>
          </cell>
          <cell r="J469">
            <v>8147</v>
          </cell>
          <cell r="K469" t="str">
            <v>INDAIAL</v>
          </cell>
          <cell r="L469" t="str">
            <v>47</v>
          </cell>
          <cell r="M469" t="str">
            <v>33941950</v>
          </cell>
          <cell r="R469" t="str">
            <v>thalita@brasplastic.ind.br</v>
          </cell>
          <cell r="S469">
            <v>49</v>
          </cell>
        </row>
        <row r="470">
          <cell r="A470" t="str">
            <v>05599682000114</v>
          </cell>
          <cell r="B470" t="str">
            <v>A</v>
          </cell>
          <cell r="C470" t="str">
            <v>RUA</v>
          </cell>
          <cell r="D470" t="str">
            <v>SANTOS</v>
          </cell>
          <cell r="E470" t="str">
            <v>208</v>
          </cell>
          <cell r="G470" t="str">
            <v>NOVA SUISSA</v>
          </cell>
          <cell r="H470">
            <v>30421318</v>
          </cell>
          <cell r="I470" t="str">
            <v>MG</v>
          </cell>
          <cell r="J470">
            <v>4123</v>
          </cell>
          <cell r="K470" t="str">
            <v>BELO HORIZONTE</v>
          </cell>
          <cell r="L470" t="str">
            <v>31</v>
          </cell>
          <cell r="M470" t="str">
            <v>30291400</v>
          </cell>
          <cell r="R470" t="str">
            <v>CONTABJF@TERRA.COM.BR</v>
          </cell>
          <cell r="S470">
            <v>65</v>
          </cell>
        </row>
        <row r="471">
          <cell r="A471" t="str">
            <v>05615920000138</v>
          </cell>
          <cell r="B471" t="str">
            <v>B</v>
          </cell>
          <cell r="C471" t="str">
            <v>RUA</v>
          </cell>
          <cell r="D471" t="str">
            <v>QUATA</v>
          </cell>
          <cell r="E471" t="str">
            <v>78</v>
          </cell>
          <cell r="G471" t="str">
            <v>JARDIM ALVORADA</v>
          </cell>
          <cell r="H471">
            <v>86062580</v>
          </cell>
          <cell r="I471" t="str">
            <v>PR</v>
          </cell>
          <cell r="J471">
            <v>7667</v>
          </cell>
          <cell r="K471" t="str">
            <v>LONDRINA</v>
          </cell>
          <cell r="L471" t="str">
            <v>43</v>
          </cell>
          <cell r="M471" t="str">
            <v>33272373</v>
          </cell>
          <cell r="R471" t="str">
            <v>GERENCIAECOLVET@GMAIL.COM&gt;</v>
          </cell>
          <cell r="S471">
            <v>49</v>
          </cell>
        </row>
        <row r="472">
          <cell r="A472" t="str">
            <v>05671893000110</v>
          </cell>
          <cell r="B472" t="str">
            <v>A</v>
          </cell>
          <cell r="C472" t="str">
            <v>RUA</v>
          </cell>
          <cell r="D472" t="str">
            <v>JOSE PEDRO STEIGLEDER</v>
          </cell>
          <cell r="E472" t="str">
            <v>330</v>
          </cell>
          <cell r="G472" t="str">
            <v>TIMBAUVA</v>
          </cell>
          <cell r="H472">
            <v>95780000</v>
          </cell>
          <cell r="I472" t="str">
            <v>RS</v>
          </cell>
          <cell r="J472">
            <v>8749</v>
          </cell>
          <cell r="K472" t="str">
            <v>MONTENEGRO</v>
          </cell>
          <cell r="L472" t="str">
            <v>51</v>
          </cell>
          <cell r="M472" t="str">
            <v>36492530</v>
          </cell>
          <cell r="N472" t="str">
            <v>51</v>
          </cell>
          <cell r="O472" t="str">
            <v>36323232</v>
          </cell>
          <cell r="P472" t="str">
            <v>51</v>
          </cell>
          <cell r="Q472" t="str">
            <v>36492530</v>
          </cell>
          <cell r="R472" t="str">
            <v>diones@sulmix.com</v>
          </cell>
          <cell r="S472">
            <v>65</v>
          </cell>
        </row>
        <row r="473">
          <cell r="A473" t="str">
            <v>05650444000196</v>
          </cell>
          <cell r="B473" t="str">
            <v>A</v>
          </cell>
          <cell r="C473" t="str">
            <v>AVENIDA</v>
          </cell>
          <cell r="D473" t="str">
            <v>JOAO  XXIII</v>
          </cell>
          <cell r="E473" t="str">
            <v>2071</v>
          </cell>
          <cell r="G473" t="str">
            <v>JOCKEY  CLUB</v>
          </cell>
          <cell r="H473">
            <v>64049010</v>
          </cell>
          <cell r="I473" t="str">
            <v>PI</v>
          </cell>
          <cell r="J473">
            <v>1219</v>
          </cell>
          <cell r="K473" t="str">
            <v>TERESINA</v>
          </cell>
          <cell r="L473" t="str">
            <v>86</v>
          </cell>
          <cell r="M473" t="str">
            <v>32338118</v>
          </cell>
          <cell r="S473">
            <v>49</v>
          </cell>
        </row>
        <row r="474">
          <cell r="A474" t="str">
            <v>05691570000199</v>
          </cell>
          <cell r="B474" t="str">
            <v>B</v>
          </cell>
          <cell r="C474" t="str">
            <v>RUA</v>
          </cell>
          <cell r="D474" t="str">
            <v>PASCOAL PAIS</v>
          </cell>
          <cell r="E474" t="str">
            <v>288</v>
          </cell>
          <cell r="F474" t="str">
            <v>CONJ  3</v>
          </cell>
          <cell r="G474" t="str">
            <v>VILA CORDEIRO</v>
          </cell>
          <cell r="H474">
            <v>4581060</v>
          </cell>
          <cell r="I474" t="str">
            <v>SP</v>
          </cell>
          <cell r="J474">
            <v>7107</v>
          </cell>
          <cell r="K474" t="str">
            <v>SAO PAULO</v>
          </cell>
          <cell r="L474" t="str">
            <v>11</v>
          </cell>
          <cell r="M474" t="str">
            <v>38192899</v>
          </cell>
          <cell r="P474" t="str">
            <v>11</v>
          </cell>
          <cell r="Q474" t="str">
            <v>38192899</v>
          </cell>
          <cell r="R474" t="str">
            <v>PAULO@OCMOURA.COM.BR</v>
          </cell>
          <cell r="S474">
            <v>49</v>
          </cell>
        </row>
        <row r="475">
          <cell r="A475" t="str">
            <v>05683819000114</v>
          </cell>
          <cell r="B475" t="str">
            <v>B</v>
          </cell>
          <cell r="C475" t="str">
            <v>AVENIDA</v>
          </cell>
          <cell r="D475" t="str">
            <v>MAJOR PINHEIRO FROES</v>
          </cell>
          <cell r="E475" t="str">
            <v>866</v>
          </cell>
          <cell r="G475" t="str">
            <v>VILA MARIA DE MAGGI</v>
          </cell>
          <cell r="H475">
            <v>8680000</v>
          </cell>
          <cell r="I475" t="str">
            <v>SP</v>
          </cell>
          <cell r="J475">
            <v>7151</v>
          </cell>
          <cell r="K475" t="str">
            <v>SUZANO</v>
          </cell>
          <cell r="S475">
            <v>49</v>
          </cell>
        </row>
        <row r="476">
          <cell r="A476" t="str">
            <v>05724713000111</v>
          </cell>
          <cell r="B476" t="str">
            <v>B</v>
          </cell>
          <cell r="C476" t="str">
            <v>AVENIDA</v>
          </cell>
          <cell r="D476" t="str">
            <v>DOM PEDRO I</v>
          </cell>
          <cell r="E476" t="str">
            <v>1489</v>
          </cell>
          <cell r="G476" t="str">
            <v>JARDIM GUANCIALE</v>
          </cell>
          <cell r="H476">
            <v>13236510</v>
          </cell>
          <cell r="I476" t="str">
            <v>SP</v>
          </cell>
          <cell r="J476">
            <v>6293</v>
          </cell>
          <cell r="K476" t="str">
            <v>CAMPO LIMPO PAULISTA</v>
          </cell>
          <cell r="L476" t="str">
            <v>11</v>
          </cell>
          <cell r="M476" t="str">
            <v>39796211</v>
          </cell>
          <cell r="R476" t="str">
            <v>usimetalferramentas@ig.com.br</v>
          </cell>
          <cell r="S476">
            <v>49</v>
          </cell>
        </row>
        <row r="477">
          <cell r="A477" t="str">
            <v>05753749000123</v>
          </cell>
          <cell r="B477" t="str">
            <v>B</v>
          </cell>
          <cell r="C477" t="str">
            <v>RUA</v>
          </cell>
          <cell r="D477" t="str">
            <v>NICOLA OIOLI</v>
          </cell>
          <cell r="E477" t="str">
            <v>210</v>
          </cell>
          <cell r="F477" t="str">
            <v>QUADRA 01 - LOTE 17</v>
          </cell>
          <cell r="G477" t="str">
            <v>SETOR INDUSTRIAL</v>
          </cell>
          <cell r="H477">
            <v>17300000</v>
          </cell>
          <cell r="I477" t="str">
            <v>SP</v>
          </cell>
          <cell r="J477">
            <v>6383</v>
          </cell>
          <cell r="K477" t="str">
            <v>DOIS CORREGOS</v>
          </cell>
          <cell r="L477" t="str">
            <v>14</v>
          </cell>
          <cell r="M477" t="str">
            <v>36529090</v>
          </cell>
          <cell r="R477" t="str">
            <v>RECEPCAO@ASSESSORIAEXATO.COM.BR</v>
          </cell>
          <cell r="S477">
            <v>49</v>
          </cell>
        </row>
        <row r="478">
          <cell r="A478" t="str">
            <v>05756359000107</v>
          </cell>
          <cell r="B478" t="str">
            <v>B</v>
          </cell>
          <cell r="C478" t="str">
            <v>AVENIDA</v>
          </cell>
          <cell r="D478" t="str">
            <v>SEBASTIAO REGINALDO DA CUNHA</v>
          </cell>
          <cell r="E478" t="str">
            <v>500</v>
          </cell>
          <cell r="G478" t="str">
            <v>LOTEAMENTO VIANNA</v>
          </cell>
          <cell r="H478">
            <v>37540000</v>
          </cell>
          <cell r="I478" t="str">
            <v>MG</v>
          </cell>
          <cell r="J478">
            <v>5191</v>
          </cell>
          <cell r="K478" t="str">
            <v>SANTA RITA DO SAPUCAI</v>
          </cell>
          <cell r="L478" t="str">
            <v>35</v>
          </cell>
          <cell r="M478" t="str">
            <v>34716730</v>
          </cell>
          <cell r="S478">
            <v>49</v>
          </cell>
        </row>
        <row r="479">
          <cell r="A479" t="str">
            <v>05773121000190</v>
          </cell>
          <cell r="B479" t="str">
            <v>A</v>
          </cell>
          <cell r="C479" t="str">
            <v>RUA</v>
          </cell>
          <cell r="D479" t="str">
            <v>JACOB BERECK STEINBERG</v>
          </cell>
          <cell r="E479" t="str">
            <v>473</v>
          </cell>
          <cell r="G479" t="str">
            <v>JARDIM CHAPADAO</v>
          </cell>
          <cell r="H479">
            <v>13070013</v>
          </cell>
          <cell r="I479" t="str">
            <v>SP</v>
          </cell>
          <cell r="J479">
            <v>6291</v>
          </cell>
          <cell r="K479" t="str">
            <v>CAMPINAS</v>
          </cell>
          <cell r="L479" t="str">
            <v>19</v>
          </cell>
          <cell r="M479" t="str">
            <v>91749679</v>
          </cell>
          <cell r="R479" t="str">
            <v>FERNANDO.FERREIRA.TELECOM@GMAIL.COM</v>
          </cell>
          <cell r="S479">
            <v>49</v>
          </cell>
        </row>
        <row r="480">
          <cell r="A480" t="str">
            <v>05810969000141</v>
          </cell>
          <cell r="B480" t="str">
            <v>A</v>
          </cell>
          <cell r="C480" t="str">
            <v>RUA</v>
          </cell>
          <cell r="D480" t="str">
            <v>VINTE E QUATRO DE MAIO</v>
          </cell>
          <cell r="E480" t="str">
            <v>412</v>
          </cell>
          <cell r="F480" t="str">
            <v>CONJ  1403                ANDAR 14</v>
          </cell>
          <cell r="G480" t="str">
            <v>REBOUCAS</v>
          </cell>
          <cell r="H480">
            <v>80220060</v>
          </cell>
          <cell r="I480" t="str">
            <v>PR</v>
          </cell>
          <cell r="J480">
            <v>7535</v>
          </cell>
          <cell r="K480" t="str">
            <v>CURITIBA</v>
          </cell>
          <cell r="L480" t="str">
            <v>41</v>
          </cell>
          <cell r="M480" t="str">
            <v>30228959</v>
          </cell>
          <cell r="R480" t="str">
            <v>www.lithus.com.br</v>
          </cell>
          <cell r="S480">
            <v>49</v>
          </cell>
        </row>
        <row r="481">
          <cell r="A481" t="str">
            <v>05787174000160</v>
          </cell>
          <cell r="B481" t="str">
            <v>B</v>
          </cell>
          <cell r="C481" t="str">
            <v>RUA</v>
          </cell>
          <cell r="D481" t="str">
            <v>JOSE IVALT FERNANDES</v>
          </cell>
          <cell r="E481" t="str">
            <v>75</v>
          </cell>
          <cell r="G481" t="str">
            <v>VILA PENHA RIO PEIXE</v>
          </cell>
          <cell r="H481">
            <v>13971025</v>
          </cell>
          <cell r="I481" t="str">
            <v>SP</v>
          </cell>
          <cell r="J481">
            <v>6553</v>
          </cell>
          <cell r="K481" t="str">
            <v>ITAPIRA</v>
          </cell>
          <cell r="S481">
            <v>49</v>
          </cell>
        </row>
        <row r="482">
          <cell r="A482" t="str">
            <v>05790369000169</v>
          </cell>
          <cell r="B482" t="str">
            <v>A</v>
          </cell>
          <cell r="C482" t="str">
            <v>ESTRADA</v>
          </cell>
          <cell r="D482" t="str">
            <v>DO BAIRRO DO PAIOL GRANDE</v>
          </cell>
          <cell r="E482" t="str">
            <v>S/Nº</v>
          </cell>
          <cell r="F482" t="str">
            <v>QUILOMETRO: 16;</v>
          </cell>
          <cell r="G482" t="str">
            <v>PAIOL GRANDE</v>
          </cell>
          <cell r="H482">
            <v>18150000</v>
          </cell>
          <cell r="I482" t="str">
            <v>SP</v>
          </cell>
          <cell r="J482">
            <v>6495</v>
          </cell>
          <cell r="K482" t="str">
            <v>IBIUNA</v>
          </cell>
          <cell r="L482" t="str">
            <v>15</v>
          </cell>
          <cell r="M482" t="str">
            <v>97081752</v>
          </cell>
          <cell r="N482" t="str">
            <v>11</v>
          </cell>
          <cell r="O482" t="str">
            <v>32371565</v>
          </cell>
          <cell r="R482" t="str">
            <v>OLEOS@GARDENCITY.COM.BR</v>
          </cell>
          <cell r="S482">
            <v>65</v>
          </cell>
        </row>
        <row r="483">
          <cell r="A483" t="str">
            <v>05798965000195</v>
          </cell>
          <cell r="B483" t="str">
            <v>B</v>
          </cell>
          <cell r="C483" t="str">
            <v>RUA</v>
          </cell>
          <cell r="D483" t="str">
            <v>DR. ARI GERALDO ASSUNCAO</v>
          </cell>
          <cell r="E483" t="str">
            <v>89</v>
          </cell>
          <cell r="G483" t="str">
            <v>JD. N. SRA. APARECIDA</v>
          </cell>
          <cell r="H483">
            <v>87309240</v>
          </cell>
          <cell r="I483" t="str">
            <v>PR</v>
          </cell>
          <cell r="J483">
            <v>7483</v>
          </cell>
          <cell r="K483" t="str">
            <v>CAMPO MOURAO</v>
          </cell>
          <cell r="L483" t="str">
            <v>44</v>
          </cell>
          <cell r="M483" t="str">
            <v>35256686</v>
          </cell>
          <cell r="N483" t="str">
            <v>44</v>
          </cell>
          <cell r="O483" t="str">
            <v>35256686</v>
          </cell>
          <cell r="P483" t="str">
            <v>44</v>
          </cell>
          <cell r="Q483" t="str">
            <v>35256686</v>
          </cell>
          <cell r="R483" t="str">
            <v>ANA@BIOVISIUM.COM.BR</v>
          </cell>
          <cell r="S483">
            <v>49</v>
          </cell>
        </row>
        <row r="484">
          <cell r="A484" t="str">
            <v>05824980000160</v>
          </cell>
          <cell r="B484" t="str">
            <v>B</v>
          </cell>
          <cell r="C484" t="str">
            <v>RUA</v>
          </cell>
          <cell r="D484" t="str">
            <v>BAHIA</v>
          </cell>
          <cell r="E484" t="str">
            <v>381</v>
          </cell>
          <cell r="G484" t="str">
            <v>ALPHAVILLE EMPRESARIAL</v>
          </cell>
          <cell r="H484">
            <v>6465110</v>
          </cell>
          <cell r="I484" t="str">
            <v>SP</v>
          </cell>
          <cell r="J484">
            <v>6213</v>
          </cell>
          <cell r="K484" t="str">
            <v>BARUERI</v>
          </cell>
          <cell r="L484" t="str">
            <v>11</v>
          </cell>
          <cell r="M484" t="str">
            <v>41916870</v>
          </cell>
          <cell r="P484" t="str">
            <v>11</v>
          </cell>
          <cell r="Q484" t="str">
            <v>50310062</v>
          </cell>
          <cell r="R484" t="str">
            <v>CONTATO@GRUPOATITUDE.COM</v>
          </cell>
          <cell r="S484">
            <v>49</v>
          </cell>
        </row>
        <row r="485">
          <cell r="A485" t="str">
            <v>05830470000104</v>
          </cell>
          <cell r="B485" t="str">
            <v>A</v>
          </cell>
          <cell r="C485" t="str">
            <v>AVENIDA</v>
          </cell>
          <cell r="D485" t="str">
            <v>JOAO MARTINS COELHO</v>
          </cell>
          <cell r="E485" t="str">
            <v>1336</v>
          </cell>
          <cell r="G485" t="str">
            <v>JARDIM SANTA ANTONIETA</v>
          </cell>
          <cell r="H485">
            <v>17512310</v>
          </cell>
          <cell r="I485" t="str">
            <v>SP</v>
          </cell>
          <cell r="J485">
            <v>6681</v>
          </cell>
          <cell r="K485" t="str">
            <v>MARILIA</v>
          </cell>
          <cell r="L485" t="str">
            <v>14</v>
          </cell>
          <cell r="M485" t="str">
            <v>34548592</v>
          </cell>
          <cell r="R485" t="str">
            <v>palg@palg.com.br</v>
          </cell>
          <cell r="S485">
            <v>50</v>
          </cell>
        </row>
        <row r="486">
          <cell r="A486" t="str">
            <v>05832669000163</v>
          </cell>
          <cell r="B486" t="str">
            <v>A</v>
          </cell>
          <cell r="C486" t="str">
            <v>RUA</v>
          </cell>
          <cell r="D486" t="str">
            <v>ALFREDO LOPES</v>
          </cell>
          <cell r="E486" t="str">
            <v>1717</v>
          </cell>
          <cell r="F486" t="str">
            <v>SALA E12</v>
          </cell>
          <cell r="G486" t="str">
            <v>VILA ELIZABETH</v>
          </cell>
          <cell r="H486">
            <v>13560460</v>
          </cell>
          <cell r="I486" t="str">
            <v>SP</v>
          </cell>
          <cell r="J486">
            <v>7079</v>
          </cell>
          <cell r="K486" t="str">
            <v>SAO CARLOS</v>
          </cell>
          <cell r="S486">
            <v>49</v>
          </cell>
        </row>
        <row r="487">
          <cell r="A487" t="str">
            <v>05818663000131</v>
          </cell>
          <cell r="B487" t="str">
            <v>B</v>
          </cell>
          <cell r="C487" t="str">
            <v>RUA</v>
          </cell>
          <cell r="D487" t="str">
            <v>JAMES CLERK MAXWELL</v>
          </cell>
          <cell r="E487" t="str">
            <v>401</v>
          </cell>
          <cell r="G487" t="str">
            <v>TECHNO PARK</v>
          </cell>
          <cell r="H487">
            <v>13069380</v>
          </cell>
          <cell r="I487" t="str">
            <v>SP</v>
          </cell>
          <cell r="J487">
            <v>6291</v>
          </cell>
          <cell r="K487" t="str">
            <v>CAMPINAS</v>
          </cell>
          <cell r="L487" t="str">
            <v>19</v>
          </cell>
          <cell r="M487" t="str">
            <v>32362002</v>
          </cell>
          <cell r="R487" t="str">
            <v>CONTATO@AZULCONTABILIDADE.COM.BR</v>
          </cell>
          <cell r="S487">
            <v>49</v>
          </cell>
        </row>
        <row r="488">
          <cell r="A488" t="str">
            <v>05882388000115</v>
          </cell>
          <cell r="B488" t="str">
            <v>B</v>
          </cell>
          <cell r="C488" t="str">
            <v>RUA</v>
          </cell>
          <cell r="D488" t="str">
            <v>HERMINIO LEMOS</v>
          </cell>
          <cell r="E488" t="str">
            <v>341</v>
          </cell>
          <cell r="F488" t="str">
            <v>3 ANDAR - PARTE</v>
          </cell>
          <cell r="G488" t="str">
            <v>CAMBUCI</v>
          </cell>
          <cell r="H488">
            <v>1540000</v>
          </cell>
          <cell r="I488" t="str">
            <v>SP</v>
          </cell>
          <cell r="J488">
            <v>7107</v>
          </cell>
          <cell r="K488" t="str">
            <v>SAO PAULO</v>
          </cell>
          <cell r="S488">
            <v>65</v>
          </cell>
        </row>
        <row r="489">
          <cell r="A489" t="str">
            <v>05870841000173</v>
          </cell>
          <cell r="B489" t="str">
            <v>A</v>
          </cell>
          <cell r="C489" t="str">
            <v>RUA</v>
          </cell>
          <cell r="D489" t="str">
            <v>DR MARIO CAMPOS</v>
          </cell>
          <cell r="E489" t="str">
            <v>1150</v>
          </cell>
          <cell r="G489" t="str">
            <v>JARDIM SAO MARCOS I</v>
          </cell>
          <cell r="H489">
            <v>14887200</v>
          </cell>
          <cell r="I489" t="str">
            <v>SP</v>
          </cell>
          <cell r="J489">
            <v>6587</v>
          </cell>
          <cell r="K489" t="str">
            <v>JABOTICABAL</v>
          </cell>
          <cell r="L489" t="str">
            <v>16</v>
          </cell>
          <cell r="M489" t="str">
            <v>32038847</v>
          </cell>
          <cell r="P489" t="str">
            <v>16</v>
          </cell>
          <cell r="Q489" t="str">
            <v>32024633</v>
          </cell>
          <cell r="R489" t="str">
            <v>imunodot@imunodot.com.br</v>
          </cell>
          <cell r="S489">
            <v>49</v>
          </cell>
        </row>
        <row r="490">
          <cell r="A490" t="str">
            <v>05869832000162</v>
          </cell>
          <cell r="B490" t="str">
            <v>A</v>
          </cell>
          <cell r="C490" t="str">
            <v>RUA</v>
          </cell>
          <cell r="D490" t="str">
            <v>JOSE DE ARAUJO NOVAES</v>
          </cell>
          <cell r="E490" t="str">
            <v>43</v>
          </cell>
          <cell r="F490" t="str">
            <v>SALA: 01;</v>
          </cell>
          <cell r="G490" t="str">
            <v>VILA MONTE SERRAT</v>
          </cell>
          <cell r="H490">
            <v>6717190</v>
          </cell>
          <cell r="I490" t="str">
            <v>SP</v>
          </cell>
          <cell r="J490">
            <v>6361</v>
          </cell>
          <cell r="K490" t="str">
            <v>COTIA</v>
          </cell>
          <cell r="L490" t="str">
            <v>11</v>
          </cell>
          <cell r="M490" t="str">
            <v>20937648</v>
          </cell>
          <cell r="P490" t="str">
            <v>11</v>
          </cell>
          <cell r="Q490" t="str">
            <v>20937648</v>
          </cell>
          <cell r="R490" t="str">
            <v>DANIELTRIBUNO@UOL.COM.BR</v>
          </cell>
          <cell r="S490">
            <v>50</v>
          </cell>
        </row>
        <row r="491">
          <cell r="A491" t="str">
            <v>05914226000111</v>
          </cell>
          <cell r="B491" t="str">
            <v>B</v>
          </cell>
          <cell r="C491" t="str">
            <v>ESTRADA</v>
          </cell>
          <cell r="D491" t="str">
            <v>GOVERNADOR CHAGAS FREITAS</v>
          </cell>
          <cell r="E491" t="str">
            <v>5652</v>
          </cell>
          <cell r="G491" t="str">
            <v>COLONIA SANTO ANTONIO</v>
          </cell>
          <cell r="H491">
            <v>27353000</v>
          </cell>
          <cell r="I491" t="str">
            <v>RJ</v>
          </cell>
          <cell r="J491">
            <v>5807</v>
          </cell>
          <cell r="K491" t="str">
            <v>BARRA MANSA</v>
          </cell>
          <cell r="L491" t="str">
            <v>24</v>
          </cell>
          <cell r="M491" t="str">
            <v>33222712</v>
          </cell>
          <cell r="S491">
            <v>49</v>
          </cell>
        </row>
        <row r="492">
          <cell r="A492" t="str">
            <v>05887929000106</v>
          </cell>
          <cell r="B492" t="str">
            <v>B</v>
          </cell>
          <cell r="C492" t="str">
            <v>RUA</v>
          </cell>
          <cell r="D492" t="str">
            <v>TUIUTI</v>
          </cell>
          <cell r="E492" t="str">
            <v>1240</v>
          </cell>
          <cell r="F492" t="str">
            <v>CONJ  13</v>
          </cell>
          <cell r="G492" t="str">
            <v>TATUAPE</v>
          </cell>
          <cell r="H492">
            <v>3081012</v>
          </cell>
          <cell r="I492" t="str">
            <v>SP</v>
          </cell>
          <cell r="J492">
            <v>7107</v>
          </cell>
          <cell r="K492" t="str">
            <v>SAO PAULO</v>
          </cell>
          <cell r="L492" t="str">
            <v>11</v>
          </cell>
          <cell r="M492" t="str">
            <v>47464854</v>
          </cell>
          <cell r="P492" t="str">
            <v>11</v>
          </cell>
          <cell r="Q492" t="str">
            <v>55841455</v>
          </cell>
          <cell r="R492" t="str">
            <v>objetivafiscal@uol.com.br</v>
          </cell>
          <cell r="S492">
            <v>65</v>
          </cell>
        </row>
        <row r="493">
          <cell r="A493" t="str">
            <v>05899876000135</v>
          </cell>
          <cell r="B493" t="str">
            <v>B</v>
          </cell>
          <cell r="C493" t="str">
            <v>RUA</v>
          </cell>
          <cell r="D493" t="str">
            <v>JUAN LOPES</v>
          </cell>
          <cell r="E493" t="str">
            <v>159</v>
          </cell>
          <cell r="G493" t="str">
            <v>JD SAO JOAO BATISTA</v>
          </cell>
          <cell r="H493">
            <v>13567020</v>
          </cell>
          <cell r="I493" t="str">
            <v>SP</v>
          </cell>
          <cell r="J493">
            <v>7079</v>
          </cell>
          <cell r="K493" t="str">
            <v>SAO CARLOS</v>
          </cell>
          <cell r="S493">
            <v>49</v>
          </cell>
        </row>
        <row r="494">
          <cell r="A494" t="str">
            <v>05923336000140</v>
          </cell>
          <cell r="B494" t="str">
            <v>A</v>
          </cell>
          <cell r="C494" t="str">
            <v>ALAMEDA</v>
          </cell>
          <cell r="D494" t="str">
            <v>SALVADOR</v>
          </cell>
          <cell r="E494" t="str">
            <v>1057</v>
          </cell>
          <cell r="F494" t="str">
            <v>SALVADOR SHOPPING         BUSINESS                  TORRE AMERICA       SALA  713</v>
          </cell>
          <cell r="G494" t="str">
            <v>CAMINHO DAS ARVORES</v>
          </cell>
          <cell r="H494">
            <v>41820790</v>
          </cell>
          <cell r="I494" t="str">
            <v>BA</v>
          </cell>
          <cell r="J494">
            <v>3849</v>
          </cell>
          <cell r="K494" t="str">
            <v>SALVADOR</v>
          </cell>
          <cell r="L494" t="str">
            <v>71</v>
          </cell>
          <cell r="M494" t="str">
            <v>40208283</v>
          </cell>
          <cell r="P494" t="str">
            <v>75</v>
          </cell>
          <cell r="Q494" t="str">
            <v>34222404</v>
          </cell>
          <cell r="R494" t="str">
            <v>PRATICA@AGILIZE.COM.BR</v>
          </cell>
          <cell r="S494">
            <v>49</v>
          </cell>
        </row>
        <row r="495">
          <cell r="A495" t="str">
            <v>05935778000106</v>
          </cell>
          <cell r="B495" t="str">
            <v>A</v>
          </cell>
          <cell r="C495" t="str">
            <v>RUA</v>
          </cell>
          <cell r="D495" t="str">
            <v>PROFESSOR SAMUEL MOURA</v>
          </cell>
          <cell r="E495" t="str">
            <v>750</v>
          </cell>
          <cell r="F495" t="str">
            <v>APT   1206</v>
          </cell>
          <cell r="G495" t="str">
            <v>JUDITH</v>
          </cell>
          <cell r="H495">
            <v>86061060</v>
          </cell>
          <cell r="I495" t="str">
            <v>PR</v>
          </cell>
          <cell r="J495">
            <v>7667</v>
          </cell>
          <cell r="K495" t="str">
            <v>LONDRINA</v>
          </cell>
          <cell r="L495" t="str">
            <v>41</v>
          </cell>
          <cell r="M495" t="str">
            <v>32065761</v>
          </cell>
          <cell r="P495" t="str">
            <v>41</v>
          </cell>
          <cell r="Q495" t="str">
            <v>32065675</v>
          </cell>
          <cell r="R495" t="str">
            <v>PROCESSOS@BRAZCONTABILIDADE.COM.BR</v>
          </cell>
          <cell r="S495">
            <v>65</v>
          </cell>
        </row>
        <row r="496">
          <cell r="A496" t="str">
            <v>05939985000139</v>
          </cell>
          <cell r="B496" t="str">
            <v>A</v>
          </cell>
          <cell r="C496" t="str">
            <v>ESTRADA</v>
          </cell>
          <cell r="D496" t="str">
            <v>VTG 342</v>
          </cell>
          <cell r="E496" t="str">
            <v>946</v>
          </cell>
          <cell r="G496" t="str">
            <v>6 DISTRITO EMPRESARIAL VALDEV</v>
          </cell>
          <cell r="H496">
            <v>15505971</v>
          </cell>
          <cell r="I496" t="str">
            <v>SP</v>
          </cell>
          <cell r="J496">
            <v>7245</v>
          </cell>
          <cell r="K496" t="str">
            <v>VOTUPORANGA</v>
          </cell>
          <cell r="L496" t="str">
            <v>17</v>
          </cell>
          <cell r="M496" t="str">
            <v>34214120</v>
          </cell>
          <cell r="P496" t="str">
            <v>17</v>
          </cell>
          <cell r="Q496" t="str">
            <v>34215285</v>
          </cell>
          <cell r="R496" t="str">
            <v>LEITEFILHOS@LEITEFILHOS.COM.BR</v>
          </cell>
          <cell r="S496">
            <v>49</v>
          </cell>
        </row>
        <row r="497">
          <cell r="A497" t="str">
            <v>05969494000130</v>
          </cell>
          <cell r="B497" t="str">
            <v>A</v>
          </cell>
          <cell r="C497" t="str">
            <v>AVENIDA</v>
          </cell>
          <cell r="D497" t="str">
            <v>LEBLON</v>
          </cell>
          <cell r="E497" t="str">
            <v>695</v>
          </cell>
          <cell r="G497" t="str">
            <v>VELEIROS</v>
          </cell>
          <cell r="H497">
            <v>4771050</v>
          </cell>
          <cell r="I497" t="str">
            <v>SP</v>
          </cell>
          <cell r="J497">
            <v>7107</v>
          </cell>
          <cell r="K497" t="str">
            <v>SAO PAULO</v>
          </cell>
          <cell r="S497">
            <v>49</v>
          </cell>
        </row>
        <row r="498">
          <cell r="A498" t="str">
            <v>06011465000124</v>
          </cell>
          <cell r="B498" t="str">
            <v>B</v>
          </cell>
          <cell r="C498" t="str">
            <v>RUA</v>
          </cell>
          <cell r="D498" t="str">
            <v>HENRIQUE DIAS</v>
          </cell>
          <cell r="E498" t="str">
            <v>366</v>
          </cell>
          <cell r="F498" t="str">
            <v>TERREOTERREO</v>
          </cell>
          <cell r="G498" t="str">
            <v>VILA FUJITA</v>
          </cell>
          <cell r="H498">
            <v>86015810</v>
          </cell>
          <cell r="I498" t="str">
            <v>PR</v>
          </cell>
          <cell r="J498">
            <v>7667</v>
          </cell>
          <cell r="K498" t="str">
            <v>LONDRINA</v>
          </cell>
          <cell r="L498" t="str">
            <v>43</v>
          </cell>
          <cell r="M498" t="str">
            <v>33753130</v>
          </cell>
          <cell r="P498" t="str">
            <v>43</v>
          </cell>
          <cell r="Q498" t="str">
            <v>33753107</v>
          </cell>
          <cell r="R498" t="str">
            <v>clientes@conase.com.br</v>
          </cell>
          <cell r="S498">
            <v>49</v>
          </cell>
        </row>
        <row r="499">
          <cell r="A499" t="str">
            <v>06028798000166</v>
          </cell>
          <cell r="B499" t="str">
            <v>A</v>
          </cell>
          <cell r="C499" t="str">
            <v>AVENIDA</v>
          </cell>
          <cell r="D499" t="str">
            <v>ATLANTICA</v>
          </cell>
          <cell r="E499" t="str">
            <v>572</v>
          </cell>
          <cell r="G499" t="str">
            <v>BALNEARIO GUARUJA</v>
          </cell>
          <cell r="H499">
            <v>11442070</v>
          </cell>
          <cell r="I499" t="str">
            <v>SP</v>
          </cell>
          <cell r="J499">
            <v>6475</v>
          </cell>
          <cell r="K499" t="str">
            <v>GUARUJA</v>
          </cell>
          <cell r="L499" t="str">
            <v>13</v>
          </cell>
          <cell r="M499" t="str">
            <v>97826757</v>
          </cell>
          <cell r="P499" t="str">
            <v>13</v>
          </cell>
          <cell r="Q499" t="str">
            <v>32277977</v>
          </cell>
          <cell r="R499" t="str">
            <v>A.TALLIATE@UOL.COM.BR</v>
          </cell>
          <cell r="S499">
            <v>49</v>
          </cell>
        </row>
        <row r="500">
          <cell r="A500" t="str">
            <v>06025634000185</v>
          </cell>
          <cell r="B500" t="str">
            <v>A</v>
          </cell>
          <cell r="C500" t="str">
            <v>RUA</v>
          </cell>
          <cell r="D500" t="str">
            <v>BARAO DE UBA</v>
          </cell>
          <cell r="E500" t="str">
            <v>235</v>
          </cell>
          <cell r="F500" t="str">
            <v>APT: 301;</v>
          </cell>
          <cell r="G500" t="str">
            <v>BELA VISTA</v>
          </cell>
          <cell r="H500">
            <v>90450090</v>
          </cell>
          <cell r="I500" t="str">
            <v>RS</v>
          </cell>
          <cell r="J500">
            <v>8801</v>
          </cell>
          <cell r="K500" t="str">
            <v>PORTO ALEGRE</v>
          </cell>
          <cell r="L500" t="str">
            <v>51</v>
          </cell>
          <cell r="M500" t="str">
            <v>30614210</v>
          </cell>
          <cell r="N500" t="str">
            <v>51</v>
          </cell>
          <cell r="O500" t="str">
            <v>33562000</v>
          </cell>
          <cell r="P500" t="str">
            <v>51</v>
          </cell>
          <cell r="Q500" t="str">
            <v>91224210</v>
          </cell>
          <cell r="R500" t="str">
            <v>RANDAZZO@RANDAZZO.COM.BR</v>
          </cell>
          <cell r="S500">
            <v>49</v>
          </cell>
        </row>
        <row r="501">
          <cell r="A501" t="str">
            <v>06083112000130</v>
          </cell>
          <cell r="B501" t="str">
            <v>B</v>
          </cell>
          <cell r="C501" t="str">
            <v>RUA</v>
          </cell>
          <cell r="D501" t="str">
            <v>PAULO FERREIRA DA COSTA</v>
          </cell>
          <cell r="E501" t="str">
            <v>555</v>
          </cell>
          <cell r="F501" t="str">
            <v>GALPAO 04</v>
          </cell>
          <cell r="G501" t="str">
            <v>VISTA ALEGRE</v>
          </cell>
          <cell r="H501">
            <v>33400000</v>
          </cell>
          <cell r="I501" t="str">
            <v>MG</v>
          </cell>
          <cell r="J501">
            <v>4751</v>
          </cell>
          <cell r="K501" t="str">
            <v>LAGOA SANTA</v>
          </cell>
          <cell r="S501">
            <v>65</v>
          </cell>
        </row>
        <row r="502">
          <cell r="A502" t="str">
            <v>06083566000100</v>
          </cell>
          <cell r="B502" t="str">
            <v>A</v>
          </cell>
          <cell r="C502" t="str">
            <v>RUA</v>
          </cell>
          <cell r="D502" t="str">
            <v>AMERICO BRASILIENSE</v>
          </cell>
          <cell r="E502" t="str">
            <v>2444</v>
          </cell>
          <cell r="F502" t="str">
            <v>MEZANINO I</v>
          </cell>
          <cell r="G502" t="str">
            <v>CHACARA STO ANTONIO</v>
          </cell>
          <cell r="H502">
            <v>4715005</v>
          </cell>
          <cell r="I502" t="str">
            <v>SP</v>
          </cell>
          <cell r="J502">
            <v>7107</v>
          </cell>
          <cell r="K502" t="str">
            <v>SAO PAULO</v>
          </cell>
          <cell r="L502" t="str">
            <v>11</v>
          </cell>
          <cell r="M502" t="str">
            <v>51891935</v>
          </cell>
          <cell r="N502" t="str">
            <v>11</v>
          </cell>
          <cell r="O502" t="str">
            <v>51891900</v>
          </cell>
          <cell r="P502" t="str">
            <v>11</v>
          </cell>
          <cell r="Q502" t="str">
            <v>51891924</v>
          </cell>
          <cell r="R502" t="str">
            <v>osvaldo@karimex.com.br</v>
          </cell>
          <cell r="S502">
            <v>49</v>
          </cell>
        </row>
        <row r="503">
          <cell r="A503" t="str">
            <v>06141135000153</v>
          </cell>
          <cell r="B503" t="str">
            <v>A</v>
          </cell>
          <cell r="C503" t="str">
            <v>RUA</v>
          </cell>
          <cell r="D503" t="str">
            <v>BALSA</v>
          </cell>
          <cell r="E503" t="str">
            <v>1086</v>
          </cell>
          <cell r="G503" t="str">
            <v>FREGUESIA DO</v>
          </cell>
          <cell r="H503">
            <v>2910000</v>
          </cell>
          <cell r="I503" t="str">
            <v>SP</v>
          </cell>
          <cell r="J503">
            <v>7107</v>
          </cell>
          <cell r="K503" t="str">
            <v>SAO PAULO</v>
          </cell>
          <cell r="L503" t="str">
            <v>11</v>
          </cell>
          <cell r="M503" t="str">
            <v>39993835</v>
          </cell>
          <cell r="N503" t="str">
            <v>11</v>
          </cell>
          <cell r="O503" t="str">
            <v>39777426</v>
          </cell>
          <cell r="P503" t="str">
            <v>11</v>
          </cell>
          <cell r="Q503" t="str">
            <v>39777426</v>
          </cell>
          <cell r="R503" t="str">
            <v>contato@planerjassessoria.com.br</v>
          </cell>
          <cell r="S503">
            <v>49</v>
          </cell>
        </row>
        <row r="504">
          <cell r="A504" t="str">
            <v>06167295000171</v>
          </cell>
          <cell r="B504" t="str">
            <v>A</v>
          </cell>
          <cell r="C504" t="str">
            <v>RUA</v>
          </cell>
          <cell r="D504" t="str">
            <v>ARAPONGA</v>
          </cell>
          <cell r="E504" t="str">
            <v>SN</v>
          </cell>
          <cell r="F504" t="str">
            <v>QUADRA01                  LOTE  19                        L VARANDAS TROPICAIS</v>
          </cell>
          <cell r="G504" t="str">
            <v>PITANGUEIRAS</v>
          </cell>
          <cell r="H504">
            <v>42701330</v>
          </cell>
          <cell r="I504" t="str">
            <v>BA</v>
          </cell>
          <cell r="J504">
            <v>3685</v>
          </cell>
          <cell r="K504" t="str">
            <v>LAURO DE FREITAS</v>
          </cell>
          <cell r="L504" t="str">
            <v>71</v>
          </cell>
          <cell r="M504" t="str">
            <v>33797421</v>
          </cell>
          <cell r="N504" t="str">
            <v>71</v>
          </cell>
          <cell r="O504" t="str">
            <v>30244015</v>
          </cell>
          <cell r="P504" t="str">
            <v>071</v>
          </cell>
          <cell r="Q504" t="str">
            <v>2895853</v>
          </cell>
          <cell r="R504" t="str">
            <v>CONTABIL@MSBBRASIL.COM</v>
          </cell>
          <cell r="S504">
            <v>65</v>
          </cell>
        </row>
        <row r="505">
          <cell r="A505" t="str">
            <v>06217062000136</v>
          </cell>
          <cell r="B505" t="str">
            <v>B</v>
          </cell>
          <cell r="C505" t="str">
            <v>RUA</v>
          </cell>
          <cell r="D505" t="str">
            <v>PORTO RICO</v>
          </cell>
          <cell r="E505" t="str">
            <v>511</v>
          </cell>
          <cell r="G505" t="str">
            <v>SANTA CATARINA</v>
          </cell>
          <cell r="H505">
            <v>89212500</v>
          </cell>
          <cell r="I505" t="str">
            <v>SC</v>
          </cell>
          <cell r="J505">
            <v>8179</v>
          </cell>
          <cell r="K505" t="str">
            <v>JOINVILLE</v>
          </cell>
          <cell r="L505" t="str">
            <v>47</v>
          </cell>
          <cell r="M505" t="str">
            <v>4548947</v>
          </cell>
          <cell r="S505">
            <v>49</v>
          </cell>
        </row>
        <row r="506">
          <cell r="A506" t="str">
            <v>06249088000166</v>
          </cell>
          <cell r="B506" t="str">
            <v>A</v>
          </cell>
          <cell r="C506" t="str">
            <v>RUA</v>
          </cell>
          <cell r="D506" t="str">
            <v>URUSSANGA</v>
          </cell>
          <cell r="E506" t="str">
            <v>391E</v>
          </cell>
          <cell r="G506" t="str">
            <v>CRISTO REI</v>
          </cell>
          <cell r="H506">
            <v>89810020</v>
          </cell>
          <cell r="I506" t="str">
            <v>SC</v>
          </cell>
          <cell r="J506">
            <v>8081</v>
          </cell>
          <cell r="K506" t="str">
            <v>CHAPECO</v>
          </cell>
          <cell r="L506" t="str">
            <v>49</v>
          </cell>
          <cell r="M506" t="str">
            <v>33288369</v>
          </cell>
          <cell r="N506" t="str">
            <v>49</v>
          </cell>
          <cell r="O506" t="str">
            <v>33288369</v>
          </cell>
          <cell r="P506" t="str">
            <v>49</v>
          </cell>
          <cell r="Q506" t="str">
            <v>33288369</v>
          </cell>
          <cell r="S506">
            <v>49</v>
          </cell>
        </row>
        <row r="507">
          <cell r="A507" t="str">
            <v>06244957000160</v>
          </cell>
          <cell r="B507" t="str">
            <v>A</v>
          </cell>
          <cell r="C507" t="str">
            <v>RUA</v>
          </cell>
          <cell r="D507" t="str">
            <v>IPANEMA</v>
          </cell>
          <cell r="E507" t="str">
            <v>579</v>
          </cell>
          <cell r="G507" t="str">
            <v>BAIRRO IPANEMA PRAIA CLUBE</v>
          </cell>
          <cell r="H507">
            <v>87160000</v>
          </cell>
          <cell r="I507" t="str">
            <v>PR</v>
          </cell>
          <cell r="J507">
            <v>7675</v>
          </cell>
          <cell r="K507" t="str">
            <v>MANDAGUACU</v>
          </cell>
          <cell r="L507" t="str">
            <v>44</v>
          </cell>
          <cell r="M507" t="str">
            <v>32453267</v>
          </cell>
          <cell r="N507" t="str">
            <v>44</v>
          </cell>
          <cell r="O507" t="str">
            <v>32621018</v>
          </cell>
          <cell r="P507" t="str">
            <v>44</v>
          </cell>
          <cell r="Q507" t="str">
            <v>32453220</v>
          </cell>
          <cell r="R507" t="str">
            <v>gestao@feitobrasil.com.br</v>
          </cell>
          <cell r="S507">
            <v>49</v>
          </cell>
        </row>
        <row r="508">
          <cell r="A508" t="str">
            <v>06278223000100</v>
          </cell>
          <cell r="B508" t="str">
            <v>B</v>
          </cell>
          <cell r="C508" t="str">
            <v>RUA</v>
          </cell>
          <cell r="D508" t="str">
            <v>ANDREA PALLADIO</v>
          </cell>
          <cell r="E508" t="str">
            <v>94</v>
          </cell>
          <cell r="G508" t="str">
            <v>JARDIM CENTENARIO</v>
          </cell>
          <cell r="H508">
            <v>5365170</v>
          </cell>
          <cell r="I508" t="str">
            <v>SP</v>
          </cell>
          <cell r="J508">
            <v>7107</v>
          </cell>
          <cell r="K508" t="str">
            <v>SAO PAULO</v>
          </cell>
          <cell r="L508" t="str">
            <v>11</v>
          </cell>
          <cell r="M508" t="str">
            <v>31569363</v>
          </cell>
          <cell r="N508" t="str">
            <v>11</v>
          </cell>
          <cell r="O508" t="str">
            <v>31569363</v>
          </cell>
          <cell r="P508" t="str">
            <v>11</v>
          </cell>
          <cell r="Q508" t="str">
            <v>31569363</v>
          </cell>
          <cell r="R508" t="str">
            <v>legalizacao4@gesplanoffice.com.br</v>
          </cell>
          <cell r="S508">
            <v>49</v>
          </cell>
        </row>
        <row r="509">
          <cell r="A509" t="str">
            <v>06271687000186</v>
          </cell>
          <cell r="B509" t="str">
            <v>A</v>
          </cell>
          <cell r="C509" t="str">
            <v>RUA</v>
          </cell>
          <cell r="D509" t="str">
            <v>CORCOVADO</v>
          </cell>
          <cell r="E509" t="str">
            <v>205</v>
          </cell>
          <cell r="G509" t="str">
            <v>PARQUE DA MATRIZ</v>
          </cell>
          <cell r="H509">
            <v>94950550</v>
          </cell>
          <cell r="I509" t="str">
            <v>RS</v>
          </cell>
          <cell r="J509">
            <v>8561</v>
          </cell>
          <cell r="K509" t="str">
            <v>CACHOEIRINHA</v>
          </cell>
          <cell r="S509">
            <v>50</v>
          </cell>
        </row>
        <row r="510">
          <cell r="A510" t="str">
            <v>06303828000103</v>
          </cell>
          <cell r="B510" t="str">
            <v>A</v>
          </cell>
          <cell r="C510" t="str">
            <v>RUA</v>
          </cell>
          <cell r="D510" t="str">
            <v>ALUISIO DE AZEVEDO</v>
          </cell>
          <cell r="E510" t="str">
            <v>200</v>
          </cell>
          <cell r="F510" t="str">
            <v>SALA  505</v>
          </cell>
          <cell r="G510" t="str">
            <v>SANTO AMARO</v>
          </cell>
          <cell r="H510">
            <v>50100090</v>
          </cell>
          <cell r="I510" t="str">
            <v>PE</v>
          </cell>
          <cell r="J510">
            <v>2531</v>
          </cell>
          <cell r="K510" t="str">
            <v>RECIFE</v>
          </cell>
          <cell r="L510" t="str">
            <v>81</v>
          </cell>
          <cell r="M510" t="str">
            <v>34230430</v>
          </cell>
          <cell r="P510" t="str">
            <v>81</v>
          </cell>
          <cell r="Q510" t="str">
            <v>34230430</v>
          </cell>
          <cell r="R510" t="str">
            <v>vjsjmv@hotmail.com</v>
          </cell>
          <cell r="S510">
            <v>49</v>
          </cell>
        </row>
        <row r="511">
          <cell r="A511" t="str">
            <v>06306478000120</v>
          </cell>
          <cell r="B511" t="str">
            <v>A</v>
          </cell>
          <cell r="C511" t="str">
            <v>AVENIDA</v>
          </cell>
          <cell r="D511" t="str">
            <v>BRIGADEIRO FARIA LIMA</v>
          </cell>
          <cell r="E511" t="str">
            <v>2121</v>
          </cell>
          <cell r="F511" t="str">
            <v>LOJA  23</v>
          </cell>
          <cell r="G511" t="str">
            <v>JARDIM PAULISTANO</v>
          </cell>
          <cell r="H511">
            <v>1452000</v>
          </cell>
          <cell r="I511" t="str">
            <v>SP</v>
          </cell>
          <cell r="J511">
            <v>7107</v>
          </cell>
          <cell r="K511" t="str">
            <v>SAO PAULO</v>
          </cell>
          <cell r="L511" t="str">
            <v>11</v>
          </cell>
          <cell r="M511" t="str">
            <v>38147040</v>
          </cell>
          <cell r="N511" t="str">
            <v>11</v>
          </cell>
          <cell r="O511" t="str">
            <v>92823232</v>
          </cell>
          <cell r="P511" t="str">
            <v>11</v>
          </cell>
          <cell r="Q511" t="str">
            <v>38147040</v>
          </cell>
          <cell r="R511" t="str">
            <v>TUTICAMARGO@TERRA.COM.BR</v>
          </cell>
          <cell r="S511">
            <v>65</v>
          </cell>
        </row>
        <row r="512">
          <cell r="A512" t="str">
            <v>06336202000195</v>
          </cell>
          <cell r="B512" t="str">
            <v>A</v>
          </cell>
          <cell r="C512" t="str">
            <v>RUA</v>
          </cell>
          <cell r="D512" t="str">
            <v>MARIO DE MENEZES</v>
          </cell>
          <cell r="E512" t="str">
            <v>1876</v>
          </cell>
          <cell r="F512" t="str">
            <v>SALA  01</v>
          </cell>
          <cell r="G512" t="str">
            <v>CENTRO</v>
          </cell>
          <cell r="H512">
            <v>86200000</v>
          </cell>
          <cell r="I512" t="str">
            <v>PR</v>
          </cell>
          <cell r="J512">
            <v>7591</v>
          </cell>
          <cell r="K512" t="str">
            <v>IBIPORA</v>
          </cell>
          <cell r="L512" t="str">
            <v>43</v>
          </cell>
          <cell r="M512" t="str">
            <v>32589981</v>
          </cell>
          <cell r="N512" t="str">
            <v>43</v>
          </cell>
          <cell r="O512" t="str">
            <v>31583813</v>
          </cell>
          <cell r="P512" t="str">
            <v>43</v>
          </cell>
          <cell r="Q512" t="str">
            <v>31583813</v>
          </cell>
          <cell r="R512" t="str">
            <v>escritorioconquista@hotmail.com</v>
          </cell>
          <cell r="S512">
            <v>49</v>
          </cell>
        </row>
        <row r="513">
          <cell r="A513" t="str">
            <v>06335269000105</v>
          </cell>
          <cell r="B513" t="str">
            <v>B</v>
          </cell>
          <cell r="C513" t="str">
            <v>RUA</v>
          </cell>
          <cell r="D513" t="str">
            <v>SANTO ANTONIO</v>
          </cell>
          <cell r="E513" t="str">
            <v>519</v>
          </cell>
          <cell r="F513" t="str">
            <v>A</v>
          </cell>
          <cell r="G513" t="str">
            <v>SANTO ANTONIO</v>
          </cell>
          <cell r="H513">
            <v>65727000</v>
          </cell>
          <cell r="I513" t="str">
            <v>MA</v>
          </cell>
          <cell r="J513">
            <v>258</v>
          </cell>
          <cell r="K513" t="str">
            <v>TRIZIDELA DO VALE</v>
          </cell>
          <cell r="L513" t="str">
            <v>0098</v>
          </cell>
          <cell r="M513" t="str">
            <v>06421500</v>
          </cell>
          <cell r="R513" t="str">
            <v>SAPONOLEO@IVMNET.COM.BR</v>
          </cell>
          <cell r="S513">
            <v>49</v>
          </cell>
        </row>
        <row r="514">
          <cell r="A514" t="str">
            <v>06343418000188</v>
          </cell>
          <cell r="B514" t="str">
            <v>A</v>
          </cell>
          <cell r="C514" t="str">
            <v>AVENIDA</v>
          </cell>
          <cell r="D514" t="str">
            <v>IRMAOS VIEIRA</v>
          </cell>
          <cell r="E514" t="str">
            <v>300</v>
          </cell>
          <cell r="F514" t="str">
            <v>APT   108</v>
          </cell>
          <cell r="G514" t="str">
            <v>CAMPINAS</v>
          </cell>
          <cell r="H514">
            <v>88101000</v>
          </cell>
          <cell r="I514" t="str">
            <v>SC</v>
          </cell>
          <cell r="J514">
            <v>8327</v>
          </cell>
          <cell r="K514" t="str">
            <v>SAO JOSE</v>
          </cell>
          <cell r="L514" t="str">
            <v>48</v>
          </cell>
          <cell r="M514" t="str">
            <v>30251280</v>
          </cell>
          <cell r="N514" t="str">
            <v>48</v>
          </cell>
          <cell r="O514" t="str">
            <v>99172717</v>
          </cell>
          <cell r="P514" t="str">
            <v>48</v>
          </cell>
          <cell r="Q514" t="str">
            <v>30251280</v>
          </cell>
          <cell r="S514">
            <v>49</v>
          </cell>
        </row>
        <row r="515">
          <cell r="A515" t="str">
            <v>06696246000126</v>
          </cell>
          <cell r="B515" t="str">
            <v>A</v>
          </cell>
          <cell r="C515" t="str">
            <v>RUA</v>
          </cell>
          <cell r="D515" t="str">
            <v>LODOVICO GERONAZZO</v>
          </cell>
          <cell r="E515" t="str">
            <v>1668</v>
          </cell>
          <cell r="G515" t="str">
            <v>BOA VISTA</v>
          </cell>
          <cell r="H515">
            <v>82560040</v>
          </cell>
          <cell r="I515" t="str">
            <v>PR</v>
          </cell>
          <cell r="J515">
            <v>7535</v>
          </cell>
          <cell r="K515" t="str">
            <v>CURITIBA</v>
          </cell>
          <cell r="L515" t="str">
            <v>41</v>
          </cell>
          <cell r="M515" t="str">
            <v>33672727</v>
          </cell>
          <cell r="N515" t="str">
            <v>41</v>
          </cell>
          <cell r="O515" t="str">
            <v>84171107</v>
          </cell>
          <cell r="P515" t="str">
            <v>41</v>
          </cell>
          <cell r="Q515" t="str">
            <v>30278886</v>
          </cell>
          <cell r="R515" t="str">
            <v>solucao.adm@netpar.com.br</v>
          </cell>
          <cell r="S515">
            <v>49</v>
          </cell>
        </row>
        <row r="516">
          <cell r="A516" t="str">
            <v>06805845000130</v>
          </cell>
          <cell r="B516" t="str">
            <v>A</v>
          </cell>
          <cell r="C516" t="str">
            <v>RUA</v>
          </cell>
          <cell r="D516" t="str">
            <v>MIGUEL COUTO</v>
          </cell>
          <cell r="E516" t="str">
            <v>408</v>
          </cell>
          <cell r="G516" t="str">
            <v>VERA CRUZ</v>
          </cell>
          <cell r="H516">
            <v>54786340</v>
          </cell>
          <cell r="I516" t="str">
            <v>PE</v>
          </cell>
          <cell r="J516">
            <v>2629</v>
          </cell>
          <cell r="K516" t="str">
            <v>CAMARAGIBE</v>
          </cell>
          <cell r="L516" t="str">
            <v>81</v>
          </cell>
          <cell r="M516" t="str">
            <v>34593228</v>
          </cell>
          <cell r="P516" t="str">
            <v>81</v>
          </cell>
          <cell r="Q516" t="str">
            <v>33416422</v>
          </cell>
          <cell r="R516" t="str">
            <v>CONTATOS@INTRAVIEW.COM.BR</v>
          </cell>
          <cell r="S516">
            <v>49</v>
          </cell>
        </row>
        <row r="517">
          <cell r="A517" t="str">
            <v>06871525000189</v>
          </cell>
          <cell r="B517" t="str">
            <v>A</v>
          </cell>
          <cell r="C517" t="str">
            <v>RUA</v>
          </cell>
          <cell r="D517" t="str">
            <v>LAURO VANNUCCI</v>
          </cell>
          <cell r="E517" t="str">
            <v>1020</v>
          </cell>
          <cell r="F517" t="str">
            <v>SALA  22</v>
          </cell>
          <cell r="G517" t="str">
            <v>PARQUE RURAL FAZENDA SANTA CANDIDA</v>
          </cell>
          <cell r="H517">
            <v>13087548</v>
          </cell>
          <cell r="I517" t="str">
            <v>SP</v>
          </cell>
          <cell r="J517">
            <v>6291</v>
          </cell>
          <cell r="K517" t="str">
            <v>CAMPINAS</v>
          </cell>
          <cell r="L517" t="str">
            <v>19</v>
          </cell>
          <cell r="M517" t="str">
            <v>33073052</v>
          </cell>
          <cell r="R517" t="str">
            <v>PAULO@EXXTEND.COM.BR</v>
          </cell>
          <cell r="S517">
            <v>49</v>
          </cell>
        </row>
        <row r="518">
          <cell r="A518" t="str">
            <v>06893662000114</v>
          </cell>
          <cell r="B518" t="str">
            <v>A</v>
          </cell>
          <cell r="C518" t="str">
            <v>RUA</v>
          </cell>
          <cell r="D518" t="str">
            <v>RAQUEL PRADO</v>
          </cell>
          <cell r="E518" t="str">
            <v>295</v>
          </cell>
          <cell r="G518" t="str">
            <v>MERCES</v>
          </cell>
          <cell r="H518">
            <v>80510360</v>
          </cell>
          <cell r="I518" t="str">
            <v>PR</v>
          </cell>
          <cell r="J518">
            <v>7535</v>
          </cell>
          <cell r="K518" t="str">
            <v>CURITIBA</v>
          </cell>
          <cell r="L518" t="str">
            <v>41</v>
          </cell>
          <cell r="M518" t="str">
            <v>33367778</v>
          </cell>
          <cell r="R518" t="str">
            <v>ADMINISTRATIVO@YAMAMED.COM.BR</v>
          </cell>
          <cell r="S518">
            <v>49</v>
          </cell>
        </row>
        <row r="519">
          <cell r="A519" t="str">
            <v>06935380000132</v>
          </cell>
          <cell r="B519" t="str">
            <v>A</v>
          </cell>
          <cell r="C519" t="str">
            <v>AVENIDA</v>
          </cell>
          <cell r="D519" t="str">
            <v>NICOMEDES ALVES DOS SANTOS</v>
          </cell>
          <cell r="E519" t="str">
            <v>297</v>
          </cell>
          <cell r="F519" t="str">
            <v>SALA I</v>
          </cell>
          <cell r="G519" t="str">
            <v>LIDICE</v>
          </cell>
          <cell r="H519">
            <v>38400170</v>
          </cell>
          <cell r="I519" t="str">
            <v>MG</v>
          </cell>
          <cell r="J519">
            <v>5403</v>
          </cell>
          <cell r="K519" t="str">
            <v>UBERLANDIA</v>
          </cell>
          <cell r="L519" t="str">
            <v>34</v>
          </cell>
          <cell r="M519" t="str">
            <v>32326500</v>
          </cell>
          <cell r="P519" t="str">
            <v>31</v>
          </cell>
          <cell r="Q519" t="str">
            <v>34121177</v>
          </cell>
          <cell r="S519">
            <v>49</v>
          </cell>
        </row>
        <row r="520">
          <cell r="A520" t="str">
            <v>06996668000117</v>
          </cell>
          <cell r="B520" t="str">
            <v>B</v>
          </cell>
          <cell r="C520" t="str">
            <v>RUA</v>
          </cell>
          <cell r="D520" t="str">
            <v>AMARO GUERRA</v>
          </cell>
          <cell r="E520" t="str">
            <v>416</v>
          </cell>
          <cell r="G520" t="str">
            <v>CHACARA SANTO ANTONIO</v>
          </cell>
          <cell r="H520">
            <v>4711020</v>
          </cell>
          <cell r="I520" t="str">
            <v>SP</v>
          </cell>
          <cell r="J520">
            <v>7107</v>
          </cell>
          <cell r="K520" t="str">
            <v>SAO PAULO</v>
          </cell>
          <cell r="L520" t="str">
            <v>11</v>
          </cell>
          <cell r="M520" t="str">
            <v>56317566</v>
          </cell>
          <cell r="S520">
            <v>49</v>
          </cell>
        </row>
        <row r="521">
          <cell r="A521" t="str">
            <v>06992954000104</v>
          </cell>
          <cell r="B521" t="str">
            <v>A</v>
          </cell>
          <cell r="C521" t="str">
            <v>AVENIDA</v>
          </cell>
          <cell r="D521" t="str">
            <v>DA SERRARIA</v>
          </cell>
          <cell r="E521" t="str">
            <v>584</v>
          </cell>
          <cell r="G521" t="str">
            <v>ESPIRITO SANTO</v>
          </cell>
          <cell r="H521">
            <v>91770010</v>
          </cell>
          <cell r="I521" t="str">
            <v>RS</v>
          </cell>
          <cell r="J521">
            <v>8801</v>
          </cell>
          <cell r="K521" t="str">
            <v>PORTO ALEGRE</v>
          </cell>
          <cell r="L521" t="str">
            <v>51</v>
          </cell>
          <cell r="M521" t="str">
            <v>30856595</v>
          </cell>
          <cell r="S521">
            <v>50</v>
          </cell>
        </row>
        <row r="522">
          <cell r="A522" t="str">
            <v>06997754000144</v>
          </cell>
          <cell r="B522" t="str">
            <v>A</v>
          </cell>
          <cell r="C522" t="str">
            <v>RUA</v>
          </cell>
          <cell r="D522" t="str">
            <v>VICOSA</v>
          </cell>
          <cell r="E522" t="str">
            <v>43</v>
          </cell>
          <cell r="F522" t="str">
            <v>SALA: 1106;</v>
          </cell>
          <cell r="G522" t="str">
            <v>SAO PEDRO</v>
          </cell>
          <cell r="H522">
            <v>30330160</v>
          </cell>
          <cell r="I522" t="str">
            <v>MG</v>
          </cell>
          <cell r="J522">
            <v>4123</v>
          </cell>
          <cell r="K522" t="str">
            <v>BELO HORIZONTE</v>
          </cell>
          <cell r="L522" t="str">
            <v>31</v>
          </cell>
          <cell r="M522" t="str">
            <v>32695100</v>
          </cell>
          <cell r="N522" t="str">
            <v>31</v>
          </cell>
          <cell r="O522" t="str">
            <v>32695102</v>
          </cell>
          <cell r="P522" t="str">
            <v>31</v>
          </cell>
          <cell r="Q522" t="str">
            <v>32695101</v>
          </cell>
          <cell r="R522" t="str">
            <v>SIARE@SAULOCAUS.COM.BR</v>
          </cell>
          <cell r="S522">
            <v>49</v>
          </cell>
        </row>
        <row r="523">
          <cell r="A523" t="str">
            <v>07031246000170</v>
          </cell>
          <cell r="B523" t="str">
            <v>A</v>
          </cell>
          <cell r="C523" t="str">
            <v>RUA</v>
          </cell>
          <cell r="D523" t="str">
            <v>BAYARD PRINCE</v>
          </cell>
          <cell r="E523" t="str">
            <v>532</v>
          </cell>
          <cell r="F523" t="str">
            <v>CASA 02</v>
          </cell>
          <cell r="G523" t="str">
            <v>ESTANCIA ARALU</v>
          </cell>
          <cell r="H523">
            <v>7500000</v>
          </cell>
          <cell r="I523" t="str">
            <v>SP</v>
          </cell>
          <cell r="J523">
            <v>7037</v>
          </cell>
          <cell r="K523" t="str">
            <v>SANTA ISABEL</v>
          </cell>
          <cell r="S523">
            <v>49</v>
          </cell>
        </row>
        <row r="524">
          <cell r="A524" t="str">
            <v>07026185000152</v>
          </cell>
          <cell r="B524" t="str">
            <v>B</v>
          </cell>
          <cell r="C524" t="str">
            <v>AVENIDA</v>
          </cell>
          <cell r="D524" t="str">
            <v>JUSCELINO KUBITSCHEK</v>
          </cell>
          <cell r="E524" t="str">
            <v>1383</v>
          </cell>
          <cell r="G524" t="str">
            <v>SAO BENEDITO</v>
          </cell>
          <cell r="H524">
            <v>38740001</v>
          </cell>
          <cell r="I524" t="str">
            <v>MG</v>
          </cell>
          <cell r="J524">
            <v>4961</v>
          </cell>
          <cell r="K524" t="str">
            <v>PATROCINIO</v>
          </cell>
          <cell r="L524" t="str">
            <v>34</v>
          </cell>
          <cell r="M524" t="str">
            <v>38237915</v>
          </cell>
          <cell r="P524" t="str">
            <v>34</v>
          </cell>
          <cell r="Q524" t="str">
            <v>38216983</v>
          </cell>
          <cell r="R524" t="str">
            <v>MARCOS@MUNDIMCONTABILIDADE.COM.BR</v>
          </cell>
          <cell r="S524">
            <v>49</v>
          </cell>
        </row>
        <row r="525">
          <cell r="A525" t="str">
            <v>07037893000199</v>
          </cell>
          <cell r="B525" t="str">
            <v>B</v>
          </cell>
          <cell r="C525" t="str">
            <v>RUA</v>
          </cell>
          <cell r="D525" t="str">
            <v>CEARA</v>
          </cell>
          <cell r="E525" t="str">
            <v>244</v>
          </cell>
          <cell r="F525" t="str">
            <v>PORTARIA 01</v>
          </cell>
          <cell r="G525" t="str">
            <v>ALPHAVILLE CENTRO INDUSTRIAL E  EMPRESARIAL</v>
          </cell>
          <cell r="H525">
            <v>6465120</v>
          </cell>
          <cell r="I525" t="str">
            <v>SP</v>
          </cell>
          <cell r="J525">
            <v>6213</v>
          </cell>
          <cell r="K525" t="str">
            <v>BARUERI</v>
          </cell>
          <cell r="L525" t="str">
            <v>11</v>
          </cell>
          <cell r="M525" t="str">
            <v>33364000</v>
          </cell>
          <cell r="R525" t="str">
            <v>COMERCIAL@BELTGROUP.COM</v>
          </cell>
          <cell r="S525">
            <v>49</v>
          </cell>
        </row>
        <row r="526">
          <cell r="A526" t="str">
            <v>07057247000193</v>
          </cell>
          <cell r="B526" t="str">
            <v>A</v>
          </cell>
          <cell r="C526" t="str">
            <v>AVENIDA</v>
          </cell>
          <cell r="D526" t="str">
            <v>AFONSO OLINDENSE</v>
          </cell>
          <cell r="E526" t="str">
            <v>72</v>
          </cell>
          <cell r="G526" t="str">
            <v>VARZEA</v>
          </cell>
          <cell r="H526">
            <v>50810000</v>
          </cell>
          <cell r="I526" t="str">
            <v>PE</v>
          </cell>
          <cell r="J526">
            <v>2531</v>
          </cell>
          <cell r="K526" t="str">
            <v>RECIFE</v>
          </cell>
          <cell r="L526" t="str">
            <v>81</v>
          </cell>
          <cell r="M526" t="str">
            <v>41414149</v>
          </cell>
          <cell r="P526" t="str">
            <v>81</v>
          </cell>
          <cell r="Q526" t="str">
            <v>41414149</v>
          </cell>
          <cell r="R526" t="str">
            <v>TAIS@BIOLOGICUS.COM.BR</v>
          </cell>
          <cell r="S526">
            <v>49</v>
          </cell>
        </row>
        <row r="527">
          <cell r="A527" t="str">
            <v>07050353000145</v>
          </cell>
          <cell r="B527" t="str">
            <v>A</v>
          </cell>
          <cell r="C527" t="str">
            <v>AVENIDA</v>
          </cell>
          <cell r="D527" t="str">
            <v>OLIVEIRA PAIVA</v>
          </cell>
          <cell r="E527" t="str">
            <v>1599</v>
          </cell>
          <cell r="G527" t="str">
            <v>CIDADE DOS FUNCIONAR</v>
          </cell>
          <cell r="H527">
            <v>60822131</v>
          </cell>
          <cell r="I527" t="str">
            <v>CE</v>
          </cell>
          <cell r="J527">
            <v>1389</v>
          </cell>
          <cell r="K527" t="str">
            <v>FORTALEZA</v>
          </cell>
          <cell r="L527" t="str">
            <v>85</v>
          </cell>
          <cell r="M527" t="str">
            <v>32324412</v>
          </cell>
          <cell r="P527" t="str">
            <v>85</v>
          </cell>
          <cell r="Q527" t="str">
            <v>32922893</v>
          </cell>
          <cell r="R527" t="str">
            <v>dlassessoria@veloxmail.com.br</v>
          </cell>
          <cell r="S527">
            <v>49</v>
          </cell>
        </row>
        <row r="528">
          <cell r="A528" t="str">
            <v>07082478000157</v>
          </cell>
          <cell r="B528" t="str">
            <v>A</v>
          </cell>
          <cell r="C528" t="str">
            <v>RUA</v>
          </cell>
          <cell r="D528" t="str">
            <v>RICARDO ROSSATI</v>
          </cell>
          <cell r="E528" t="str">
            <v>115</v>
          </cell>
          <cell r="G528" t="str">
            <v>SAO VICENTE DE PAULA</v>
          </cell>
          <cell r="H528">
            <v>13990000</v>
          </cell>
          <cell r="I528" t="str">
            <v>SP</v>
          </cell>
          <cell r="J528">
            <v>6865</v>
          </cell>
          <cell r="K528" t="str">
            <v>ESPIRITO SANTO DO PINHAL</v>
          </cell>
          <cell r="L528" t="str">
            <v>19</v>
          </cell>
          <cell r="M528" t="str">
            <v>36313999</v>
          </cell>
          <cell r="R528" t="str">
            <v>CONT.DESTAQUE@GMAIL.COM</v>
          </cell>
          <cell r="S528">
            <v>49</v>
          </cell>
        </row>
        <row r="529">
          <cell r="A529" t="str">
            <v>07096497000132</v>
          </cell>
          <cell r="B529" t="str">
            <v>A</v>
          </cell>
          <cell r="C529" t="str">
            <v>RUA</v>
          </cell>
          <cell r="D529" t="str">
            <v>JOSE CARLOS MUFATTO</v>
          </cell>
          <cell r="E529" t="str">
            <v>2680</v>
          </cell>
          <cell r="G529" t="str">
            <v>JARDIM RIVIERA</v>
          </cell>
          <cell r="H529">
            <v>86187025</v>
          </cell>
          <cell r="I529" t="str">
            <v>PR</v>
          </cell>
          <cell r="J529">
            <v>7471</v>
          </cell>
          <cell r="K529" t="str">
            <v>CAMBE</v>
          </cell>
          <cell r="L529" t="str">
            <v>43</v>
          </cell>
          <cell r="M529" t="str">
            <v>30621721</v>
          </cell>
          <cell r="P529" t="str">
            <v>43</v>
          </cell>
          <cell r="Q529" t="str">
            <v>33272373</v>
          </cell>
          <cell r="R529" t="str">
            <v>LONDRIBIO.ADM@GMAIL.COM</v>
          </cell>
          <cell r="S529">
            <v>49</v>
          </cell>
        </row>
        <row r="530">
          <cell r="A530" t="str">
            <v>07167244000102</v>
          </cell>
          <cell r="B530" t="str">
            <v>A</v>
          </cell>
          <cell r="C530" t="str">
            <v>RUA</v>
          </cell>
          <cell r="D530" t="str">
            <v>POETA PAULO LEMINSKI FILHO</v>
          </cell>
          <cell r="E530" t="str">
            <v>125</v>
          </cell>
          <cell r="G530" t="str">
            <v>PARQUE ITAIPU</v>
          </cell>
          <cell r="H530">
            <v>87065410</v>
          </cell>
          <cell r="I530" t="str">
            <v>PR</v>
          </cell>
          <cell r="J530">
            <v>7691</v>
          </cell>
          <cell r="K530" t="str">
            <v>MARINGA</v>
          </cell>
          <cell r="L530" t="str">
            <v>44</v>
          </cell>
          <cell r="M530" t="str">
            <v>32633162</v>
          </cell>
          <cell r="N530" t="str">
            <v>44</v>
          </cell>
          <cell r="O530" t="str">
            <v>32633162</v>
          </cell>
          <cell r="P530" t="str">
            <v>44</v>
          </cell>
          <cell r="Q530" t="str">
            <v>32633162</v>
          </cell>
          <cell r="S530">
            <v>49</v>
          </cell>
        </row>
        <row r="531">
          <cell r="A531" t="str">
            <v>07194588000100</v>
          </cell>
          <cell r="B531" t="str">
            <v>A</v>
          </cell>
          <cell r="C531" t="str">
            <v>AVENIDA</v>
          </cell>
          <cell r="D531" t="str">
            <v>DOM LUIZ</v>
          </cell>
          <cell r="E531" t="str">
            <v>1233</v>
          </cell>
          <cell r="F531" t="str">
            <v>SALA 1306</v>
          </cell>
          <cell r="G531" t="str">
            <v>ALDEOTA</v>
          </cell>
          <cell r="H531">
            <v>60160230</v>
          </cell>
          <cell r="I531" t="str">
            <v>CE</v>
          </cell>
          <cell r="J531">
            <v>1389</v>
          </cell>
          <cell r="K531" t="str">
            <v>FORTALEZA</v>
          </cell>
          <cell r="S531">
            <v>49</v>
          </cell>
        </row>
        <row r="532">
          <cell r="A532" t="str">
            <v>07250125000119</v>
          </cell>
          <cell r="B532" t="str">
            <v>A</v>
          </cell>
          <cell r="C532" t="str">
            <v>RUA</v>
          </cell>
          <cell r="D532" t="str">
            <v>MARECHAL EMANUEL MARQUES PORTO</v>
          </cell>
          <cell r="E532" t="str">
            <v>93</v>
          </cell>
          <cell r="G532" t="str">
            <v>JARDIM BELCITO</v>
          </cell>
          <cell r="H532">
            <v>4855070</v>
          </cell>
          <cell r="I532" t="str">
            <v>SP</v>
          </cell>
          <cell r="J532">
            <v>7107</v>
          </cell>
          <cell r="K532" t="str">
            <v>SAO PAULO</v>
          </cell>
          <cell r="L532" t="str">
            <v>11</v>
          </cell>
          <cell r="M532" t="str">
            <v>55600861</v>
          </cell>
          <cell r="P532" t="str">
            <v>11</v>
          </cell>
          <cell r="Q532" t="str">
            <v>56761729</v>
          </cell>
          <cell r="R532" t="str">
            <v>LEGAL@ADAGECONTABILIDADE.COM.BR</v>
          </cell>
          <cell r="S532">
            <v>65</v>
          </cell>
        </row>
        <row r="533">
          <cell r="A533" t="str">
            <v>07231123000182</v>
          </cell>
          <cell r="B533" t="str">
            <v>A</v>
          </cell>
          <cell r="C533" t="str">
            <v>PRACA</v>
          </cell>
          <cell r="D533" t="str">
            <v>TODOS OS SANTOS</v>
          </cell>
          <cell r="E533" t="str">
            <v>204</v>
          </cell>
          <cell r="F533" t="str">
            <v>FUNDOS</v>
          </cell>
          <cell r="G533" t="str">
            <v>ZONA 02</v>
          </cell>
          <cell r="H533">
            <v>87010500</v>
          </cell>
          <cell r="I533" t="str">
            <v>PR</v>
          </cell>
          <cell r="J533">
            <v>7691</v>
          </cell>
          <cell r="K533" t="str">
            <v>MARINGA</v>
          </cell>
          <cell r="L533" t="str">
            <v>44</v>
          </cell>
          <cell r="M533" t="str">
            <v>32621018</v>
          </cell>
          <cell r="S533">
            <v>49</v>
          </cell>
        </row>
        <row r="534">
          <cell r="A534" t="str">
            <v>07238910000156</v>
          </cell>
          <cell r="B534" t="str">
            <v>A</v>
          </cell>
          <cell r="C534" t="str">
            <v>RUA</v>
          </cell>
          <cell r="D534" t="str">
            <v>TABARE</v>
          </cell>
          <cell r="E534" t="str">
            <v>432</v>
          </cell>
          <cell r="G534" t="str">
            <v>VILA SABARA</v>
          </cell>
          <cell r="H534">
            <v>4446000</v>
          </cell>
          <cell r="I534" t="str">
            <v>SP</v>
          </cell>
          <cell r="J534">
            <v>7107</v>
          </cell>
          <cell r="K534" t="str">
            <v>SAO PAULO</v>
          </cell>
          <cell r="L534" t="str">
            <v>11</v>
          </cell>
          <cell r="M534" t="str">
            <v>55213489</v>
          </cell>
          <cell r="N534" t="str">
            <v>11</v>
          </cell>
          <cell r="O534" t="str">
            <v>55238851</v>
          </cell>
          <cell r="P534" t="str">
            <v>11</v>
          </cell>
          <cell r="Q534" t="str">
            <v>55238851</v>
          </cell>
          <cell r="R534" t="str">
            <v>CONTSYS@CONTSYSCONTABIL.COM.BR</v>
          </cell>
          <cell r="S534">
            <v>49</v>
          </cell>
        </row>
        <row r="535">
          <cell r="A535" t="str">
            <v>07259657000117</v>
          </cell>
          <cell r="B535" t="str">
            <v>A</v>
          </cell>
          <cell r="C535" t="str">
            <v>AVENIDA</v>
          </cell>
          <cell r="D535" t="str">
            <v>PRUDENTE DE MORAIS</v>
          </cell>
          <cell r="E535" t="str">
            <v>417</v>
          </cell>
          <cell r="F535" t="str">
            <v>LOJA: 11; EDIF: TERRACO ITALIA;</v>
          </cell>
          <cell r="G535" t="str">
            <v>ZONA ARMAZEM</v>
          </cell>
          <cell r="H535">
            <v>87020121</v>
          </cell>
          <cell r="I535" t="str">
            <v>PR</v>
          </cell>
          <cell r="J535">
            <v>7691</v>
          </cell>
          <cell r="K535" t="str">
            <v>MARINGA</v>
          </cell>
          <cell r="L535" t="str">
            <v>44</v>
          </cell>
          <cell r="M535" t="str">
            <v>30410199</v>
          </cell>
          <cell r="P535" t="str">
            <v>44</v>
          </cell>
          <cell r="Q535" t="str">
            <v>30285008</v>
          </cell>
          <cell r="R535" t="str">
            <v>escom@escomcontabilidade.com.br</v>
          </cell>
          <cell r="S535">
            <v>49</v>
          </cell>
        </row>
        <row r="536">
          <cell r="A536" t="str">
            <v>07266583000146</v>
          </cell>
          <cell r="B536" t="str">
            <v>A</v>
          </cell>
          <cell r="C536" t="str">
            <v>RUA</v>
          </cell>
          <cell r="D536" t="str">
            <v>17</v>
          </cell>
          <cell r="E536" t="str">
            <v>SN</v>
          </cell>
          <cell r="F536" t="str">
            <v>COM RUA 18          QUADRA020                 LOTE  0001</v>
          </cell>
          <cell r="G536" t="str">
            <v>POLO EMPRESARIAL GOIAS - ETAPA 1</v>
          </cell>
          <cell r="H536">
            <v>74985251</v>
          </cell>
          <cell r="I536" t="str">
            <v>GO</v>
          </cell>
          <cell r="J536">
            <v>9227</v>
          </cell>
          <cell r="K536" t="str">
            <v>APARECIDA DE GOIANIA</v>
          </cell>
          <cell r="L536" t="str">
            <v>62</v>
          </cell>
          <cell r="M536" t="str">
            <v>35945003</v>
          </cell>
          <cell r="R536" t="str">
            <v>HENNER.SM@FACINATUS.COM.BR</v>
          </cell>
          <cell r="S536">
            <v>49</v>
          </cell>
        </row>
        <row r="537">
          <cell r="A537" t="str">
            <v>07279032000117</v>
          </cell>
          <cell r="B537" t="str">
            <v>A</v>
          </cell>
          <cell r="C537" t="str">
            <v>TRAVESSA</v>
          </cell>
          <cell r="D537" t="str">
            <v>GERALDO ANDRADE</v>
          </cell>
          <cell r="E537" t="str">
            <v>50</v>
          </cell>
          <cell r="G537" t="str">
            <v>SEBASTIAO DADU ARRUDA</v>
          </cell>
          <cell r="H537">
            <v>36740000</v>
          </cell>
          <cell r="I537" t="str">
            <v>MG</v>
          </cell>
          <cell r="J537">
            <v>5081</v>
          </cell>
          <cell r="K537" t="str">
            <v>RECREIO</v>
          </cell>
          <cell r="L537" t="str">
            <v>32</v>
          </cell>
          <cell r="M537" t="str">
            <v>34441423</v>
          </cell>
          <cell r="R537" t="str">
            <v>JAV04@TERRA.COM.BR</v>
          </cell>
          <cell r="S537">
            <v>49</v>
          </cell>
        </row>
        <row r="538">
          <cell r="A538" t="str">
            <v>07340978000141</v>
          </cell>
          <cell r="B538" t="str">
            <v>B</v>
          </cell>
          <cell r="C538" t="str">
            <v>RUA</v>
          </cell>
          <cell r="D538" t="str">
            <v>MANAUS</v>
          </cell>
          <cell r="E538" t="str">
            <v>51</v>
          </cell>
          <cell r="G538" t="str">
            <v>VILA BERTIOGA</v>
          </cell>
          <cell r="H538">
            <v>3185040</v>
          </cell>
          <cell r="I538" t="str">
            <v>SP</v>
          </cell>
          <cell r="J538">
            <v>7107</v>
          </cell>
          <cell r="K538" t="str">
            <v>SAO PAULO</v>
          </cell>
          <cell r="L538" t="str">
            <v>11</v>
          </cell>
          <cell r="M538" t="str">
            <v>20288866</v>
          </cell>
          <cell r="N538" t="str">
            <v>11</v>
          </cell>
          <cell r="O538" t="str">
            <v>20288866</v>
          </cell>
          <cell r="P538" t="str">
            <v>11</v>
          </cell>
          <cell r="Q538" t="str">
            <v>20288866</v>
          </cell>
          <cell r="R538" t="str">
            <v>GRASI@SINCRON.COM.BR</v>
          </cell>
          <cell r="S538">
            <v>65</v>
          </cell>
        </row>
        <row r="539">
          <cell r="A539" t="str">
            <v>07334239000147</v>
          </cell>
          <cell r="B539" t="str">
            <v>A</v>
          </cell>
          <cell r="C539" t="str">
            <v>RUA</v>
          </cell>
          <cell r="D539" t="str">
            <v>RUBENS DE CASTRO</v>
          </cell>
          <cell r="E539" t="str">
            <v>99</v>
          </cell>
          <cell r="G539" t="str">
            <v>JARDIM DAS BANDEIRAS</v>
          </cell>
          <cell r="H539">
            <v>13051106</v>
          </cell>
          <cell r="I539" t="str">
            <v>SP</v>
          </cell>
          <cell r="J539">
            <v>6291</v>
          </cell>
          <cell r="K539" t="str">
            <v>CAMPINAS</v>
          </cell>
          <cell r="L539" t="str">
            <v>19</v>
          </cell>
          <cell r="M539" t="str">
            <v>32735159</v>
          </cell>
          <cell r="P539" t="str">
            <v>19</v>
          </cell>
          <cell r="Q539" t="str">
            <v>32415799</v>
          </cell>
          <cell r="R539" t="str">
            <v>AHJRAMOS@TERRA.COM.BR</v>
          </cell>
          <cell r="S539">
            <v>49</v>
          </cell>
        </row>
        <row r="540">
          <cell r="A540" t="str">
            <v>07397758000154</v>
          </cell>
          <cell r="B540" t="str">
            <v>A</v>
          </cell>
          <cell r="C540" t="str">
            <v>RUA</v>
          </cell>
          <cell r="D540" t="str">
            <v>PELICANO</v>
          </cell>
          <cell r="E540" t="str">
            <v>443</v>
          </cell>
          <cell r="F540" t="str">
            <v>LOT. VAR. TROPICAIS QUADRA004                 LOTE  23  PORTAO</v>
          </cell>
          <cell r="G540" t="str">
            <v>PITANGUEIRAS</v>
          </cell>
          <cell r="H540">
            <v>42701340</v>
          </cell>
          <cell r="I540" t="str">
            <v>BA</v>
          </cell>
          <cell r="J540">
            <v>3685</v>
          </cell>
          <cell r="K540" t="str">
            <v>LAURO DE FREITAS</v>
          </cell>
          <cell r="L540" t="str">
            <v>71</v>
          </cell>
          <cell r="M540" t="str">
            <v>33627822</v>
          </cell>
          <cell r="P540" t="str">
            <v>71</v>
          </cell>
          <cell r="Q540" t="str">
            <v>33622669</v>
          </cell>
          <cell r="R540" t="str">
            <v>FINANCEIRO@ACQUAROMA.COM.BR</v>
          </cell>
          <cell r="S540">
            <v>49</v>
          </cell>
        </row>
        <row r="541">
          <cell r="A541" t="str">
            <v>07432500000141</v>
          </cell>
          <cell r="B541" t="str">
            <v>A</v>
          </cell>
          <cell r="C541" t="str">
            <v>RUA</v>
          </cell>
          <cell r="D541" t="str">
            <v>ANGELO BOM</v>
          </cell>
          <cell r="E541" t="str">
            <v>315</v>
          </cell>
          <cell r="G541" t="str">
            <v>CAMPO COMPRIDO</v>
          </cell>
          <cell r="H541">
            <v>81210340</v>
          </cell>
          <cell r="I541" t="str">
            <v>PR</v>
          </cell>
          <cell r="J541">
            <v>7535</v>
          </cell>
          <cell r="K541" t="str">
            <v>CURITIBA</v>
          </cell>
          <cell r="L541" t="str">
            <v>41</v>
          </cell>
          <cell r="M541" t="str">
            <v>33173093</v>
          </cell>
          <cell r="S541">
            <v>49</v>
          </cell>
        </row>
        <row r="542">
          <cell r="A542" t="str">
            <v>07471389000100</v>
          </cell>
          <cell r="B542" t="str">
            <v>A</v>
          </cell>
          <cell r="C542" t="str">
            <v>RUA</v>
          </cell>
          <cell r="D542" t="str">
            <v>FRANCISCO CANTEIRO</v>
          </cell>
          <cell r="E542" t="str">
            <v>235</v>
          </cell>
          <cell r="G542" t="str">
            <v>DIST IND COM OVIDIO MARTINELLI</v>
          </cell>
          <cell r="H542">
            <v>16210000</v>
          </cell>
          <cell r="I542" t="str">
            <v>SP</v>
          </cell>
          <cell r="J542">
            <v>6227</v>
          </cell>
          <cell r="K542" t="str">
            <v>BILAC</v>
          </cell>
          <cell r="L542" t="str">
            <v>18</v>
          </cell>
          <cell r="M542" t="str">
            <v>91024669</v>
          </cell>
          <cell r="R542" t="str">
            <v>MAURICIOAGHELER@HOTMAIL.COM</v>
          </cell>
          <cell r="S542">
            <v>49</v>
          </cell>
        </row>
        <row r="543">
          <cell r="A543" t="str">
            <v>07482346000112</v>
          </cell>
          <cell r="B543" t="str">
            <v>A</v>
          </cell>
          <cell r="C543" t="str">
            <v>AVENIDA</v>
          </cell>
          <cell r="D543" t="str">
            <v>VISCONDE DE MAUA</v>
          </cell>
          <cell r="E543" t="str">
            <v>3417</v>
          </cell>
          <cell r="G543" t="str">
            <v>COLONIA DONA LUIZA</v>
          </cell>
          <cell r="H543">
            <v>84043000</v>
          </cell>
          <cell r="I543" t="str">
            <v>PR</v>
          </cell>
          <cell r="J543">
            <v>7777</v>
          </cell>
          <cell r="K543" t="str">
            <v>PONTA GROSSA</v>
          </cell>
          <cell r="L543" t="str">
            <v>42</v>
          </cell>
          <cell r="M543" t="str">
            <v>32290500</v>
          </cell>
          <cell r="P543" t="str">
            <v>42</v>
          </cell>
          <cell r="Q543" t="str">
            <v>32432476</v>
          </cell>
          <cell r="R543" t="str">
            <v>KOUBA@KOUBA.COM.BR</v>
          </cell>
          <cell r="S543">
            <v>49</v>
          </cell>
        </row>
        <row r="544">
          <cell r="A544" t="str">
            <v>07508381000163</v>
          </cell>
          <cell r="B544" t="str">
            <v>A</v>
          </cell>
          <cell r="C544" t="str">
            <v>AVENIDA</v>
          </cell>
          <cell r="D544" t="str">
            <v>BRASIL</v>
          </cell>
          <cell r="E544" t="str">
            <v>20971</v>
          </cell>
          <cell r="F544" t="str">
            <v>PARTE</v>
          </cell>
          <cell r="G544" t="str">
            <v>BARROS FILHO</v>
          </cell>
          <cell r="H544">
            <v>21515000</v>
          </cell>
          <cell r="I544" t="str">
            <v>RJ</v>
          </cell>
          <cell r="J544">
            <v>6001</v>
          </cell>
          <cell r="K544" t="str">
            <v>RIO DE JANEIRO</v>
          </cell>
          <cell r="L544" t="str">
            <v>21</v>
          </cell>
          <cell r="M544" t="str">
            <v>24725525</v>
          </cell>
          <cell r="P544" t="str">
            <v>21</v>
          </cell>
          <cell r="Q544" t="str">
            <v>25610857</v>
          </cell>
          <cell r="S544">
            <v>49</v>
          </cell>
        </row>
        <row r="545">
          <cell r="A545" t="str">
            <v>07515918000112</v>
          </cell>
          <cell r="B545" t="str">
            <v>A</v>
          </cell>
          <cell r="C545" t="str">
            <v>RUA</v>
          </cell>
          <cell r="D545" t="str">
            <v>BAHIA</v>
          </cell>
          <cell r="E545" t="str">
            <v>44</v>
          </cell>
          <cell r="F545" t="str">
            <v>ARMZ  04</v>
          </cell>
          <cell r="G545" t="str">
            <v>DISTRITO DE IVAILANDIA</v>
          </cell>
          <cell r="H545">
            <v>87275000</v>
          </cell>
          <cell r="I545" t="str">
            <v>PR</v>
          </cell>
          <cell r="J545">
            <v>7547</v>
          </cell>
          <cell r="K545" t="str">
            <v>ENGENHEIRO BELTRAO</v>
          </cell>
          <cell r="L545" t="str">
            <v>44</v>
          </cell>
          <cell r="M545" t="str">
            <v>35381000</v>
          </cell>
          <cell r="N545" t="str">
            <v>44</v>
          </cell>
          <cell r="O545" t="str">
            <v>36362626</v>
          </cell>
          <cell r="P545" t="str">
            <v>44</v>
          </cell>
          <cell r="Q545" t="str">
            <v>35252071</v>
          </cell>
          <cell r="R545" t="str">
            <v>CONTABILIDADE@GRUPOREALIZAR.COM</v>
          </cell>
          <cell r="S545">
            <v>65</v>
          </cell>
        </row>
        <row r="546">
          <cell r="A546" t="str">
            <v>07556513000122</v>
          </cell>
          <cell r="B546" t="str">
            <v>B</v>
          </cell>
          <cell r="C546" t="str">
            <v>RUA</v>
          </cell>
          <cell r="D546" t="str">
            <v>DR JOSE PINTO VILELA</v>
          </cell>
          <cell r="E546" t="str">
            <v>371</v>
          </cell>
          <cell r="G546" t="str">
            <v>CENTRO</v>
          </cell>
          <cell r="H546">
            <v>37540000</v>
          </cell>
          <cell r="I546" t="str">
            <v>MG</v>
          </cell>
          <cell r="J546">
            <v>5191</v>
          </cell>
          <cell r="K546" t="str">
            <v>SANTA RITA DO SAPUCAI</v>
          </cell>
          <cell r="L546" t="str">
            <v>35</v>
          </cell>
          <cell r="M546" t="str">
            <v>34714598</v>
          </cell>
          <cell r="N546" t="str">
            <v>35</v>
          </cell>
          <cell r="O546" t="str">
            <v>34714463</v>
          </cell>
          <cell r="P546" t="str">
            <v>35</v>
          </cell>
          <cell r="Q546" t="str">
            <v>34714463</v>
          </cell>
          <cell r="R546" t="str">
            <v>FINANCEIRO@VISIONENERGIA.COM.BR</v>
          </cell>
          <cell r="S546">
            <v>49</v>
          </cell>
        </row>
        <row r="547">
          <cell r="A547" t="str">
            <v>07575813000159</v>
          </cell>
          <cell r="B547" t="str">
            <v>A</v>
          </cell>
          <cell r="C547" t="str">
            <v>AVENIDA</v>
          </cell>
          <cell r="D547" t="str">
            <v>52 A</v>
          </cell>
          <cell r="E547" t="str">
            <v>771</v>
          </cell>
          <cell r="G547" t="str">
            <v>VILA SAO JOSE</v>
          </cell>
          <cell r="H547">
            <v>13506563</v>
          </cell>
          <cell r="I547" t="str">
            <v>SP</v>
          </cell>
          <cell r="J547">
            <v>6979</v>
          </cell>
          <cell r="K547" t="str">
            <v>RIO CLARO</v>
          </cell>
          <cell r="L547" t="str">
            <v>19</v>
          </cell>
          <cell r="M547" t="str">
            <v>35345353</v>
          </cell>
          <cell r="N547" t="str">
            <v>19</v>
          </cell>
          <cell r="O547" t="str">
            <v>35345353</v>
          </cell>
          <cell r="P547" t="str">
            <v>19</v>
          </cell>
          <cell r="Q547" t="str">
            <v>35345353</v>
          </cell>
          <cell r="R547" t="str">
            <v>santec@linkway.com.br</v>
          </cell>
          <cell r="S547">
            <v>49</v>
          </cell>
        </row>
        <row r="548">
          <cell r="A548" t="str">
            <v>07561508000108</v>
          </cell>
          <cell r="B548" t="str">
            <v>B</v>
          </cell>
          <cell r="C548" t="str">
            <v>RUA</v>
          </cell>
          <cell r="D548" t="str">
            <v>FREI SERGIO HILLESHEIM</v>
          </cell>
          <cell r="E548" t="str">
            <v>S/N</v>
          </cell>
          <cell r="G548" t="str">
            <v>EMPRESARIAL</v>
          </cell>
          <cell r="H548">
            <v>89609000</v>
          </cell>
          <cell r="I548" t="str">
            <v>SC</v>
          </cell>
          <cell r="J548">
            <v>926</v>
          </cell>
          <cell r="K548" t="str">
            <v>LUZERNA</v>
          </cell>
          <cell r="L548" t="str">
            <v>49</v>
          </cell>
          <cell r="M548" t="str">
            <v>99954209</v>
          </cell>
          <cell r="S548">
            <v>49</v>
          </cell>
        </row>
        <row r="549">
          <cell r="A549" t="str">
            <v>07616926000155</v>
          </cell>
          <cell r="B549" t="str">
            <v>B</v>
          </cell>
          <cell r="C549" t="str">
            <v>AVENIDA</v>
          </cell>
          <cell r="D549" t="str">
            <v>85</v>
          </cell>
          <cell r="E549" t="str">
            <v>1940</v>
          </cell>
          <cell r="F549" t="str">
            <v>QD. G-20 LT.26/27 SALA 19 - ED. GALERIA NACIONAL</v>
          </cell>
          <cell r="G549" t="str">
            <v>SETOR MARISTA</v>
          </cell>
          <cell r="H549">
            <v>74160010</v>
          </cell>
          <cell r="I549" t="str">
            <v>GO</v>
          </cell>
          <cell r="J549">
            <v>9373</v>
          </cell>
          <cell r="K549" t="str">
            <v>GOIANIA</v>
          </cell>
          <cell r="L549" t="str">
            <v>62</v>
          </cell>
          <cell r="M549" t="str">
            <v>39428280</v>
          </cell>
          <cell r="N549" t="str">
            <v>62</v>
          </cell>
          <cell r="O549" t="str">
            <v>39427734</v>
          </cell>
          <cell r="P549" t="str">
            <v>62</v>
          </cell>
          <cell r="Q549" t="str">
            <v>39427734</v>
          </cell>
          <cell r="S549">
            <v>49</v>
          </cell>
        </row>
        <row r="550">
          <cell r="A550" t="str">
            <v>07668944000180</v>
          </cell>
          <cell r="B550" t="str">
            <v>B</v>
          </cell>
          <cell r="C550" t="str">
            <v>RUA</v>
          </cell>
          <cell r="D550" t="str">
            <v>GUILHERME WIECHETECK</v>
          </cell>
          <cell r="E550" t="str">
            <v>1019</v>
          </cell>
          <cell r="G550" t="str">
            <v>DISTRITO INDUSTRIAL</v>
          </cell>
          <cell r="H550">
            <v>84043752</v>
          </cell>
          <cell r="I550" t="str">
            <v>PR</v>
          </cell>
          <cell r="J550">
            <v>7777</v>
          </cell>
          <cell r="K550" t="str">
            <v>PONTA GROSSA</v>
          </cell>
          <cell r="L550" t="str">
            <v>42</v>
          </cell>
          <cell r="M550" t="str">
            <v>30280966</v>
          </cell>
          <cell r="N550" t="str">
            <v>42</v>
          </cell>
          <cell r="O550" t="str">
            <v>30280966</v>
          </cell>
          <cell r="P550" t="str">
            <v>42</v>
          </cell>
          <cell r="Q550" t="str">
            <v>30280966</v>
          </cell>
          <cell r="R550" t="str">
            <v>patricia@sollonet.com.br</v>
          </cell>
          <cell r="S550">
            <v>49</v>
          </cell>
        </row>
        <row r="551">
          <cell r="A551" t="str">
            <v>07647591000132</v>
          </cell>
          <cell r="B551" t="str">
            <v>A</v>
          </cell>
          <cell r="C551" t="str">
            <v>ALAMEDA</v>
          </cell>
          <cell r="D551" t="str">
            <v>DOS CRAVOS (LOT DOIS IRMAOS I)</v>
          </cell>
          <cell r="E551" t="str">
            <v>S/N</v>
          </cell>
          <cell r="G551" t="str">
            <v>SANTA LUZIA</v>
          </cell>
          <cell r="H551">
            <v>53637570</v>
          </cell>
          <cell r="I551" t="str">
            <v>PE</v>
          </cell>
          <cell r="J551">
            <v>2435</v>
          </cell>
          <cell r="K551" t="str">
            <v>IGARASSU</v>
          </cell>
          <cell r="L551" t="str">
            <v>81</v>
          </cell>
          <cell r="M551" t="str">
            <v>98602290</v>
          </cell>
          <cell r="N551" t="str">
            <v>81</v>
          </cell>
          <cell r="O551" t="str">
            <v>92675083</v>
          </cell>
          <cell r="R551" t="str">
            <v>HEBERVILA@VILATEC.COM.BR</v>
          </cell>
          <cell r="S551">
            <v>49</v>
          </cell>
        </row>
        <row r="552">
          <cell r="A552" t="str">
            <v>07675756000180</v>
          </cell>
          <cell r="B552" t="str">
            <v>B</v>
          </cell>
          <cell r="C552" t="str">
            <v>RUA</v>
          </cell>
          <cell r="D552" t="str">
            <v>NOVE DE JULHO</v>
          </cell>
          <cell r="E552" t="str">
            <v>294</v>
          </cell>
          <cell r="G552" t="str">
            <v>CENTRO</v>
          </cell>
          <cell r="H552">
            <v>13330100</v>
          </cell>
          <cell r="I552" t="str">
            <v>SP</v>
          </cell>
          <cell r="J552">
            <v>6511</v>
          </cell>
          <cell r="K552" t="str">
            <v>INDAIATUBA</v>
          </cell>
          <cell r="L552" t="str">
            <v>19</v>
          </cell>
          <cell r="M552" t="str">
            <v>38753081</v>
          </cell>
          <cell r="P552" t="str">
            <v>19</v>
          </cell>
          <cell r="Q552" t="str">
            <v>38351700</v>
          </cell>
          <cell r="R552" t="str">
            <v>clovisfernandessilva@yahoo.com.br</v>
          </cell>
          <cell r="S552">
            <v>50</v>
          </cell>
        </row>
        <row r="553">
          <cell r="A553" t="str">
            <v>07726588000104</v>
          </cell>
          <cell r="B553" t="str">
            <v>A</v>
          </cell>
          <cell r="C553" t="str">
            <v>AVENIDA</v>
          </cell>
          <cell r="D553" t="str">
            <v>CARLOS GOMES</v>
          </cell>
          <cell r="E553" t="str">
            <v>53</v>
          </cell>
          <cell r="F553" t="str">
            <v>SLA 301</v>
          </cell>
          <cell r="G553" t="str">
            <v>HIGIENOPOLIS</v>
          </cell>
          <cell r="H553">
            <v>90480000</v>
          </cell>
          <cell r="I553" t="str">
            <v>RS</v>
          </cell>
          <cell r="J553">
            <v>8801</v>
          </cell>
          <cell r="K553" t="str">
            <v>PORTO ALEGRE</v>
          </cell>
          <cell r="L553" t="str">
            <v>51</v>
          </cell>
          <cell r="M553" t="str">
            <v>33324211</v>
          </cell>
          <cell r="S553">
            <v>49</v>
          </cell>
        </row>
        <row r="554">
          <cell r="A554" t="str">
            <v>07746661000100</v>
          </cell>
          <cell r="B554" t="str">
            <v>B</v>
          </cell>
          <cell r="C554" t="str">
            <v>RUA</v>
          </cell>
          <cell r="D554" t="str">
            <v>LAURA FAHL CORREA</v>
          </cell>
          <cell r="E554" t="str">
            <v>146</v>
          </cell>
          <cell r="G554" t="str">
            <v>JARDIM JULIANA</v>
          </cell>
          <cell r="H554">
            <v>13340450</v>
          </cell>
          <cell r="I554" t="str">
            <v>SP</v>
          </cell>
          <cell r="J554">
            <v>6511</v>
          </cell>
          <cell r="K554" t="str">
            <v>INDAIATUBA</v>
          </cell>
          <cell r="L554" t="str">
            <v>19</v>
          </cell>
          <cell r="M554" t="str">
            <v>38013021</v>
          </cell>
          <cell r="R554" t="str">
            <v>SURAYA@KERNIT.COM.BR</v>
          </cell>
          <cell r="S554">
            <v>49</v>
          </cell>
        </row>
        <row r="555">
          <cell r="A555" t="str">
            <v>07736144000150</v>
          </cell>
          <cell r="B555" t="str">
            <v>B</v>
          </cell>
          <cell r="C555" t="str">
            <v>AVENIDA</v>
          </cell>
          <cell r="D555" t="str">
            <v>POLONIA</v>
          </cell>
          <cell r="E555" t="str">
            <v>356</v>
          </cell>
          <cell r="G555" t="str">
            <v>SAO GERALDO</v>
          </cell>
          <cell r="H555">
            <v>90230110</v>
          </cell>
          <cell r="I555" t="str">
            <v>RS</v>
          </cell>
          <cell r="J555">
            <v>8801</v>
          </cell>
          <cell r="K555" t="str">
            <v>PORTO ALEGRE</v>
          </cell>
          <cell r="L555" t="str">
            <v>51</v>
          </cell>
          <cell r="M555" t="str">
            <v>30926200</v>
          </cell>
          <cell r="P555" t="str">
            <v>51</v>
          </cell>
          <cell r="Q555" t="str">
            <v>33912936</v>
          </cell>
          <cell r="R555" t="str">
            <v>MARCIO@FALKER.COM.BR</v>
          </cell>
          <cell r="S555">
            <v>49</v>
          </cell>
        </row>
        <row r="556">
          <cell r="A556" t="str">
            <v>07793656000158</v>
          </cell>
          <cell r="B556" t="str">
            <v>B</v>
          </cell>
          <cell r="C556" t="str">
            <v>RUA</v>
          </cell>
          <cell r="D556" t="str">
            <v>MAXIMO LINHARES</v>
          </cell>
          <cell r="E556" t="str">
            <v>430</v>
          </cell>
          <cell r="G556" t="str">
            <v>CIDADE DOS FUNCIONARIOS</v>
          </cell>
          <cell r="H556">
            <v>60822390</v>
          </cell>
          <cell r="I556" t="str">
            <v>CE</v>
          </cell>
          <cell r="J556">
            <v>1389</v>
          </cell>
          <cell r="K556" t="str">
            <v>FORTALEZA</v>
          </cell>
          <cell r="L556" t="str">
            <v>85</v>
          </cell>
          <cell r="M556" t="str">
            <v>32798906</v>
          </cell>
          <cell r="N556" t="str">
            <v>85</v>
          </cell>
          <cell r="O556" t="str">
            <v>32717000</v>
          </cell>
          <cell r="P556" t="str">
            <v>85</v>
          </cell>
          <cell r="Q556" t="str">
            <v>32718000</v>
          </cell>
          <cell r="S556">
            <v>49</v>
          </cell>
        </row>
        <row r="557">
          <cell r="A557" t="str">
            <v>07787040000174</v>
          </cell>
          <cell r="B557" t="str">
            <v>B</v>
          </cell>
          <cell r="C557" t="str">
            <v>RUA</v>
          </cell>
          <cell r="D557" t="str">
            <v>FRANCA</v>
          </cell>
          <cell r="E557" t="str">
            <v>257</v>
          </cell>
          <cell r="G557" t="str">
            <v>JARDIM ESPLANADA</v>
          </cell>
          <cell r="H557">
            <v>14700750</v>
          </cell>
          <cell r="I557" t="str">
            <v>SP</v>
          </cell>
          <cell r="J557">
            <v>6221</v>
          </cell>
          <cell r="K557" t="str">
            <v>BEBEDOURO</v>
          </cell>
          <cell r="L557" t="str">
            <v>17</v>
          </cell>
          <cell r="M557" t="str">
            <v>33431019</v>
          </cell>
          <cell r="N557" t="str">
            <v>17</v>
          </cell>
          <cell r="O557" t="str">
            <v>33426214</v>
          </cell>
          <cell r="P557" t="str">
            <v>17</v>
          </cell>
          <cell r="Q557" t="str">
            <v>33426214</v>
          </cell>
          <cell r="R557" t="str">
            <v>escritorio.gomes@terra.com.br</v>
          </cell>
          <cell r="S557">
            <v>49</v>
          </cell>
        </row>
        <row r="558">
          <cell r="A558" t="str">
            <v>07770055000120</v>
          </cell>
          <cell r="B558" t="str">
            <v>A</v>
          </cell>
          <cell r="C558" t="str">
            <v>RUA</v>
          </cell>
          <cell r="D558" t="str">
            <v>JOSE JANNARELLI</v>
          </cell>
          <cell r="E558" t="str">
            <v>199</v>
          </cell>
          <cell r="F558" t="str">
            <v>CONJ. 52</v>
          </cell>
          <cell r="G558" t="str">
            <v>VILA PROGREDIOR</v>
          </cell>
          <cell r="H558">
            <v>5615000</v>
          </cell>
          <cell r="I558" t="str">
            <v>SP</v>
          </cell>
          <cell r="J558">
            <v>7107</v>
          </cell>
          <cell r="K558" t="str">
            <v>SAO PAULO</v>
          </cell>
          <cell r="L558" t="str">
            <v>11</v>
          </cell>
          <cell r="M558" t="str">
            <v>37465227</v>
          </cell>
          <cell r="P558" t="str">
            <v>11</v>
          </cell>
          <cell r="Q558" t="str">
            <v>37465227</v>
          </cell>
          <cell r="R558" t="str">
            <v>contabiliarussi@bol.com.br</v>
          </cell>
          <cell r="S558">
            <v>49</v>
          </cell>
        </row>
        <row r="559">
          <cell r="A559" t="str">
            <v>07819682000108</v>
          </cell>
          <cell r="B559" t="str">
            <v>A</v>
          </cell>
          <cell r="C559" t="str">
            <v>AVENIDA</v>
          </cell>
          <cell r="D559" t="str">
            <v>JOAO CESAR DE OLIVEIRA</v>
          </cell>
          <cell r="E559" t="str">
            <v>1298</v>
          </cell>
          <cell r="F559" t="str">
            <v>ANDAR 09                  SALA  903</v>
          </cell>
          <cell r="G559" t="str">
            <v>ELDORADO</v>
          </cell>
          <cell r="H559">
            <v>32310000</v>
          </cell>
          <cell r="I559" t="str">
            <v>MG</v>
          </cell>
          <cell r="J559">
            <v>4371</v>
          </cell>
          <cell r="K559" t="str">
            <v>CONTAGEM</v>
          </cell>
          <cell r="L559" t="str">
            <v>31</v>
          </cell>
          <cell r="M559" t="str">
            <v>33633598</v>
          </cell>
          <cell r="P559" t="str">
            <v>31</v>
          </cell>
          <cell r="Q559" t="str">
            <v>33519984</v>
          </cell>
          <cell r="R559" t="str">
            <v>INFORTEC.CONTAB@YAHOO.COM.BR</v>
          </cell>
          <cell r="S559">
            <v>65</v>
          </cell>
        </row>
        <row r="560">
          <cell r="A560" t="str">
            <v>07822381000133</v>
          </cell>
          <cell r="B560" t="str">
            <v>B</v>
          </cell>
          <cell r="C560" t="str">
            <v>ALAMEDA</v>
          </cell>
          <cell r="D560" t="str">
            <v>WYDA</v>
          </cell>
          <cell r="E560" t="str">
            <v>275</v>
          </cell>
          <cell r="F560" t="str">
            <v>ANDAR: 1; SALA: 01;</v>
          </cell>
          <cell r="G560" t="str">
            <v>EDEN</v>
          </cell>
          <cell r="H560">
            <v>18086600</v>
          </cell>
          <cell r="I560" t="str">
            <v>SP</v>
          </cell>
          <cell r="J560">
            <v>7145</v>
          </cell>
          <cell r="K560" t="str">
            <v>SOROCABA</v>
          </cell>
          <cell r="L560" t="str">
            <v>15</v>
          </cell>
          <cell r="M560" t="str">
            <v>21000000</v>
          </cell>
          <cell r="R560" t="str">
            <v>XXXXXXXXXXXXXXX@XXXXXXXXXXX.COM.BR</v>
          </cell>
          <cell r="S560">
            <v>49</v>
          </cell>
        </row>
        <row r="561">
          <cell r="A561" t="str">
            <v>07837607000170</v>
          </cell>
          <cell r="B561" t="str">
            <v>A</v>
          </cell>
          <cell r="C561" t="str">
            <v>RUA</v>
          </cell>
          <cell r="D561" t="str">
            <v>CORONEL RANULFO BORGES NASCIMENTO</v>
          </cell>
          <cell r="E561" t="str">
            <v>500</v>
          </cell>
          <cell r="G561" t="str">
            <v>JARDIM MARACANA</v>
          </cell>
          <cell r="H561">
            <v>38041100</v>
          </cell>
          <cell r="I561" t="str">
            <v>MG</v>
          </cell>
          <cell r="J561">
            <v>5401</v>
          </cell>
          <cell r="K561" t="str">
            <v>UBERABA</v>
          </cell>
          <cell r="L561" t="str">
            <v>34</v>
          </cell>
          <cell r="M561" t="str">
            <v>33110333</v>
          </cell>
          <cell r="R561" t="str">
            <v>CONTROLADORIA@INNOVAR.COM.BR</v>
          </cell>
          <cell r="S561">
            <v>49</v>
          </cell>
        </row>
        <row r="562">
          <cell r="A562" t="str">
            <v>07869813000161</v>
          </cell>
          <cell r="B562" t="str">
            <v>B</v>
          </cell>
          <cell r="C562" t="str">
            <v>AVENIDA</v>
          </cell>
          <cell r="D562" t="str">
            <v>ESCO</v>
          </cell>
          <cell r="E562" t="str">
            <v>842</v>
          </cell>
          <cell r="G562" t="str">
            <v>JARDIM MAGALI</v>
          </cell>
          <cell r="H562">
            <v>6833085</v>
          </cell>
          <cell r="I562" t="str">
            <v>SP</v>
          </cell>
          <cell r="J562">
            <v>6401</v>
          </cell>
          <cell r="K562" t="str">
            <v>EMBU DAS ARTES</v>
          </cell>
          <cell r="L562" t="str">
            <v>11</v>
          </cell>
          <cell r="M562" t="str">
            <v>26043081</v>
          </cell>
          <cell r="P562" t="str">
            <v>11</v>
          </cell>
          <cell r="Q562" t="str">
            <v>26043081</v>
          </cell>
          <cell r="R562" t="str">
            <v>carla@sqsconsultoria.com.br</v>
          </cell>
          <cell r="S562">
            <v>65</v>
          </cell>
        </row>
        <row r="563">
          <cell r="A563" t="str">
            <v>07913533000103</v>
          </cell>
          <cell r="B563" t="str">
            <v>B</v>
          </cell>
          <cell r="C563" t="str">
            <v>RUA</v>
          </cell>
          <cell r="D563" t="str">
            <v>ALEXINA MARIA DO CARMO</v>
          </cell>
          <cell r="E563" t="str">
            <v>77</v>
          </cell>
          <cell r="G563" t="str">
            <v>BARRINHA</v>
          </cell>
          <cell r="H563">
            <v>36574442</v>
          </cell>
          <cell r="I563" t="str">
            <v>MG</v>
          </cell>
          <cell r="J563">
            <v>5427</v>
          </cell>
          <cell r="K563" t="str">
            <v>VICOSA</v>
          </cell>
          <cell r="L563" t="str">
            <v>31</v>
          </cell>
          <cell r="M563" t="str">
            <v>38198008</v>
          </cell>
          <cell r="P563" t="str">
            <v>31</v>
          </cell>
          <cell r="Q563" t="str">
            <v>38172414</v>
          </cell>
          <cell r="R563" t="str">
            <v>GESTAO@DORTLERDOBRASIL.COM.BR</v>
          </cell>
          <cell r="S563">
            <v>49</v>
          </cell>
        </row>
        <row r="564">
          <cell r="A564" t="str">
            <v>07903062000152</v>
          </cell>
          <cell r="B564" t="str">
            <v>A</v>
          </cell>
          <cell r="C564" t="str">
            <v>RUA</v>
          </cell>
          <cell r="D564" t="str">
            <v>VISCONDE  DE NACAR</v>
          </cell>
          <cell r="E564" t="str">
            <v>865</v>
          </cell>
          <cell r="F564" t="str">
            <v>COJUNTO 604</v>
          </cell>
          <cell r="G564" t="str">
            <v>CENTRO</v>
          </cell>
          <cell r="H564">
            <v>80410904</v>
          </cell>
          <cell r="I564" t="str">
            <v>PR</v>
          </cell>
          <cell r="J564">
            <v>7535</v>
          </cell>
          <cell r="K564" t="str">
            <v>CURITIBA</v>
          </cell>
          <cell r="L564" t="str">
            <v>41</v>
          </cell>
          <cell r="M564" t="str">
            <v>33522721</v>
          </cell>
          <cell r="S564">
            <v>49</v>
          </cell>
        </row>
        <row r="565">
          <cell r="A565" t="str">
            <v>07959982000192</v>
          </cell>
          <cell r="B565" t="str">
            <v>B</v>
          </cell>
          <cell r="C565" t="str">
            <v>ESTRADA</v>
          </cell>
          <cell r="D565" t="str">
            <v>DO EMBU</v>
          </cell>
          <cell r="E565" t="str">
            <v>1157</v>
          </cell>
          <cell r="F565" t="str">
            <v>TERREO</v>
          </cell>
          <cell r="G565" t="str">
            <v>JARDIM COLIBRI</v>
          </cell>
          <cell r="H565">
            <v>6713100</v>
          </cell>
          <cell r="I565" t="str">
            <v>SP</v>
          </cell>
          <cell r="J565">
            <v>6361</v>
          </cell>
          <cell r="K565" t="str">
            <v>COTIA</v>
          </cell>
          <cell r="L565" t="str">
            <v>11</v>
          </cell>
          <cell r="M565" t="str">
            <v>46164384</v>
          </cell>
          <cell r="R565" t="str">
            <v>ozeasm@zipmail.com.br</v>
          </cell>
          <cell r="S565">
            <v>49</v>
          </cell>
        </row>
        <row r="566">
          <cell r="A566" t="str">
            <v>07981529000182</v>
          </cell>
          <cell r="B566" t="str">
            <v>B</v>
          </cell>
          <cell r="C566" t="str">
            <v>RUA</v>
          </cell>
          <cell r="D566" t="str">
            <v>PAMPULHAS</v>
          </cell>
          <cell r="E566" t="str">
            <v>8</v>
          </cell>
          <cell r="F566" t="str">
            <v>SALA: B;</v>
          </cell>
          <cell r="G566" t="str">
            <v>MARACANGALHA</v>
          </cell>
          <cell r="H566">
            <v>66110110</v>
          </cell>
          <cell r="I566" t="str">
            <v>PA</v>
          </cell>
          <cell r="J566">
            <v>427</v>
          </cell>
          <cell r="K566" t="str">
            <v>BELEM</v>
          </cell>
          <cell r="L566" t="str">
            <v>91</v>
          </cell>
          <cell r="M566" t="str">
            <v>32244668</v>
          </cell>
          <cell r="S566">
            <v>49</v>
          </cell>
        </row>
        <row r="567">
          <cell r="A567" t="str">
            <v>07969737000166</v>
          </cell>
          <cell r="B567" t="str">
            <v>B</v>
          </cell>
          <cell r="C567" t="str">
            <v>AVENIDA</v>
          </cell>
          <cell r="D567" t="str">
            <v>PERIMETRAL PRESIDENTE TANCREDO DE ALMEIDA NEVES</v>
          </cell>
          <cell r="E567" t="str">
            <v>3881</v>
          </cell>
          <cell r="G567" t="str">
            <v>JARDIM BANDEIRANTES</v>
          </cell>
          <cell r="H567">
            <v>87308395</v>
          </cell>
          <cell r="I567" t="str">
            <v>PR</v>
          </cell>
          <cell r="J567">
            <v>7483</v>
          </cell>
          <cell r="K567" t="str">
            <v>CAMPO MOURAO</v>
          </cell>
          <cell r="L567" t="str">
            <v>44</v>
          </cell>
          <cell r="M567" t="str">
            <v>35241210</v>
          </cell>
          <cell r="P567" t="str">
            <v>44</v>
          </cell>
          <cell r="Q567" t="str">
            <v>35257991</v>
          </cell>
          <cell r="R567" t="str">
            <v>juliano@evolutec.ind.br</v>
          </cell>
          <cell r="S567">
            <v>49</v>
          </cell>
        </row>
        <row r="568">
          <cell r="A568" t="str">
            <v>07998535000142</v>
          </cell>
          <cell r="B568" t="str">
            <v>B</v>
          </cell>
          <cell r="C568" t="str">
            <v>RUA</v>
          </cell>
          <cell r="D568" t="str">
            <v>PROFESSOR ALFEU RABELO</v>
          </cell>
          <cell r="E568" t="str">
            <v>169</v>
          </cell>
          <cell r="G568" t="str">
            <v>CASA CAIADA</v>
          </cell>
          <cell r="H568">
            <v>53130420</v>
          </cell>
          <cell r="I568" t="str">
            <v>PE</v>
          </cell>
          <cell r="J568">
            <v>2491</v>
          </cell>
          <cell r="K568" t="str">
            <v>OLINDA</v>
          </cell>
          <cell r="L568" t="str">
            <v>81</v>
          </cell>
          <cell r="M568" t="str">
            <v>34316148</v>
          </cell>
          <cell r="P568" t="str">
            <v>81</v>
          </cell>
          <cell r="Q568" t="str">
            <v>21373002</v>
          </cell>
          <cell r="S568">
            <v>49</v>
          </cell>
        </row>
        <row r="569">
          <cell r="A569" t="str">
            <v>08012870000192</v>
          </cell>
          <cell r="B569" t="str">
            <v>B</v>
          </cell>
          <cell r="C569" t="str">
            <v>RUA</v>
          </cell>
          <cell r="D569" t="str">
            <v>HELIOTROPOIOS</v>
          </cell>
          <cell r="E569" t="str">
            <v>85</v>
          </cell>
          <cell r="G569" t="str">
            <v>MIRANDOPOLIS</v>
          </cell>
          <cell r="H569">
            <v>4049000</v>
          </cell>
          <cell r="I569" t="str">
            <v>SP</v>
          </cell>
          <cell r="J569">
            <v>7107</v>
          </cell>
          <cell r="K569" t="str">
            <v>SAO PAULO</v>
          </cell>
          <cell r="L569" t="str">
            <v>11</v>
          </cell>
          <cell r="M569" t="str">
            <v>50586954</v>
          </cell>
          <cell r="R569" t="str">
            <v>contarps@terra.com.br</v>
          </cell>
          <cell r="S569">
            <v>49</v>
          </cell>
        </row>
        <row r="570">
          <cell r="A570" t="str">
            <v>08111766000155</v>
          </cell>
          <cell r="B570" t="str">
            <v>B</v>
          </cell>
          <cell r="C570" t="str">
            <v>AVENIDA</v>
          </cell>
          <cell r="D570" t="str">
            <v>SENADOR QUEIROS</v>
          </cell>
          <cell r="E570" t="str">
            <v>605</v>
          </cell>
          <cell r="F570" t="str">
            <v>SALA 1217</v>
          </cell>
          <cell r="G570" t="str">
            <v>CENTRO</v>
          </cell>
          <cell r="H570">
            <v>1026001</v>
          </cell>
          <cell r="I570" t="str">
            <v>SP</v>
          </cell>
          <cell r="J570">
            <v>7107</v>
          </cell>
          <cell r="K570" t="str">
            <v>SAO PAULO</v>
          </cell>
          <cell r="L570" t="str">
            <v>11</v>
          </cell>
          <cell r="M570" t="str">
            <v>33126260</v>
          </cell>
          <cell r="N570" t="str">
            <v>11</v>
          </cell>
          <cell r="O570" t="str">
            <v>33126262</v>
          </cell>
          <cell r="R570" t="str">
            <v>LEO.CLIMACO@HOTMAIL.COM</v>
          </cell>
          <cell r="S570">
            <v>49</v>
          </cell>
        </row>
        <row r="571">
          <cell r="A571" t="str">
            <v>08107072000144</v>
          </cell>
          <cell r="B571" t="str">
            <v>A</v>
          </cell>
          <cell r="C571" t="str">
            <v>RUA</v>
          </cell>
          <cell r="D571" t="str">
            <v>AZALEIA</v>
          </cell>
          <cell r="E571" t="str">
            <v>399</v>
          </cell>
          <cell r="F571" t="str">
            <v>SALA  15 E 17</v>
          </cell>
          <cell r="G571" t="str">
            <v>CHACARA FLORESTA</v>
          </cell>
          <cell r="H571">
            <v>18603550</v>
          </cell>
          <cell r="I571" t="str">
            <v>SP</v>
          </cell>
          <cell r="J571">
            <v>6249</v>
          </cell>
          <cell r="K571" t="str">
            <v>BOTUCATU</v>
          </cell>
          <cell r="L571" t="str">
            <v>14</v>
          </cell>
          <cell r="M571" t="str">
            <v>38155210</v>
          </cell>
          <cell r="S571">
            <v>49</v>
          </cell>
        </row>
        <row r="572">
          <cell r="A572" t="str">
            <v>08111966000108</v>
          </cell>
          <cell r="B572" t="str">
            <v>B</v>
          </cell>
          <cell r="C572" t="str">
            <v>RUA</v>
          </cell>
          <cell r="D572" t="str">
            <v>VP R3E</v>
          </cell>
          <cell r="E572" t="str">
            <v>S/N</v>
          </cell>
          <cell r="F572" t="str">
            <v>QUADRA2E                  LOTE  MODULO 04</v>
          </cell>
          <cell r="G572" t="str">
            <v>DISTRITO AGROINDUSTRIAL DE ANAPOLIS</v>
          </cell>
          <cell r="H572">
            <v>75132088</v>
          </cell>
          <cell r="I572" t="str">
            <v>GO</v>
          </cell>
          <cell r="J572">
            <v>9221</v>
          </cell>
          <cell r="K572" t="str">
            <v>ANAPOLIS</v>
          </cell>
          <cell r="L572" t="str">
            <v>62</v>
          </cell>
          <cell r="M572" t="str">
            <v>33103424</v>
          </cell>
          <cell r="P572" t="str">
            <v>62</v>
          </cell>
          <cell r="Q572" t="str">
            <v>33872038</v>
          </cell>
          <cell r="R572" t="str">
            <v>cmcont@brturbo.com.br</v>
          </cell>
          <cell r="S572">
            <v>49</v>
          </cell>
        </row>
        <row r="573">
          <cell r="A573" t="str">
            <v>08108621000103</v>
          </cell>
          <cell r="B573" t="str">
            <v>A</v>
          </cell>
          <cell r="C573" t="str">
            <v>RUA</v>
          </cell>
          <cell r="D573" t="str">
            <v>MAJOR LOPES</v>
          </cell>
          <cell r="E573" t="str">
            <v>250</v>
          </cell>
          <cell r="F573" t="str">
            <v>LOJA 230</v>
          </cell>
          <cell r="G573" t="str">
            <v>SAO PEDRO</v>
          </cell>
          <cell r="H573">
            <v>30330050</v>
          </cell>
          <cell r="I573" t="str">
            <v>MG</v>
          </cell>
          <cell r="J573">
            <v>4123</v>
          </cell>
          <cell r="K573" t="str">
            <v>BELO HORIZONTE</v>
          </cell>
          <cell r="L573" t="str">
            <v>31</v>
          </cell>
          <cell r="M573" t="str">
            <v>32013786</v>
          </cell>
          <cell r="S573">
            <v>49</v>
          </cell>
        </row>
        <row r="574">
          <cell r="A574" t="str">
            <v>08116911000190</v>
          </cell>
          <cell r="B574" t="str">
            <v>B</v>
          </cell>
          <cell r="C574" t="str">
            <v>RUA</v>
          </cell>
          <cell r="D574" t="str">
            <v>CRUZ ALTA</v>
          </cell>
          <cell r="E574" t="str">
            <v>88</v>
          </cell>
          <cell r="G574" t="str">
            <v>IDEAL</v>
          </cell>
          <cell r="H574">
            <v>93334430</v>
          </cell>
          <cell r="I574" t="str">
            <v>RS</v>
          </cell>
          <cell r="J574">
            <v>8771</v>
          </cell>
          <cell r="K574" t="str">
            <v>NOVO HAMBURGO</v>
          </cell>
          <cell r="L574" t="str">
            <v>51</v>
          </cell>
          <cell r="M574" t="str">
            <v>35942697</v>
          </cell>
          <cell r="S574">
            <v>49</v>
          </cell>
        </row>
        <row r="575">
          <cell r="A575" t="str">
            <v>08148203000131</v>
          </cell>
          <cell r="B575" t="str">
            <v>A</v>
          </cell>
          <cell r="C575" t="str">
            <v>AVENIDA</v>
          </cell>
          <cell r="D575" t="str">
            <v>DOUTORA NADIR AGUIAR</v>
          </cell>
          <cell r="E575" t="str">
            <v>1805</v>
          </cell>
          <cell r="F575" t="str">
            <v>INCUBADORA SUPERA         PREDIO I            SALA  III</v>
          </cell>
          <cell r="G575" t="str">
            <v>JARDIM DOUTOR PAULO GOMES ROMEO</v>
          </cell>
          <cell r="H575">
            <v>14056680</v>
          </cell>
          <cell r="I575" t="str">
            <v>SP</v>
          </cell>
          <cell r="J575">
            <v>6969</v>
          </cell>
          <cell r="K575" t="str">
            <v>RIBEIRAO PRETO</v>
          </cell>
          <cell r="L575" t="str">
            <v>16</v>
          </cell>
          <cell r="M575" t="str">
            <v>36024730</v>
          </cell>
          <cell r="P575" t="str">
            <v>16</v>
          </cell>
          <cell r="Q575" t="str">
            <v>39662383</v>
          </cell>
          <cell r="R575" t="str">
            <v>INVENT@INVENTBIOTECH.COM.BR</v>
          </cell>
          <cell r="S575">
            <v>49</v>
          </cell>
        </row>
        <row r="576">
          <cell r="A576" t="str">
            <v>08140941000132</v>
          </cell>
          <cell r="B576" t="str">
            <v>B</v>
          </cell>
          <cell r="C576" t="str">
            <v>RUA</v>
          </cell>
          <cell r="D576" t="str">
            <v>DOUTOR THIRSO MARTINS</v>
          </cell>
          <cell r="E576" t="str">
            <v>44</v>
          </cell>
          <cell r="F576" t="str">
            <v>CONJ: 24; CONJ: 34;</v>
          </cell>
          <cell r="G576" t="str">
            <v>VILA MARIANA</v>
          </cell>
          <cell r="H576">
            <v>4120050</v>
          </cell>
          <cell r="I576" t="str">
            <v>SP</v>
          </cell>
          <cell r="J576">
            <v>7107</v>
          </cell>
          <cell r="K576" t="str">
            <v>SAO PAULO</v>
          </cell>
          <cell r="L576" t="str">
            <v>11</v>
          </cell>
          <cell r="M576" t="str">
            <v>55495237</v>
          </cell>
          <cell r="N576" t="str">
            <v>11</v>
          </cell>
          <cell r="O576" t="str">
            <v>38532842</v>
          </cell>
          <cell r="P576" t="str">
            <v>11</v>
          </cell>
          <cell r="Q576" t="str">
            <v>55495237</v>
          </cell>
          <cell r="R576" t="str">
            <v>DPLEGAL@EXACTHUSCONTABIL.COM.BR</v>
          </cell>
          <cell r="S576">
            <v>49</v>
          </cell>
        </row>
        <row r="577">
          <cell r="A577" t="str">
            <v>08202501000162</v>
          </cell>
          <cell r="B577" t="str">
            <v>A</v>
          </cell>
          <cell r="C577" t="str">
            <v>RUA</v>
          </cell>
          <cell r="D577" t="str">
            <v>LEONORA MIGUEL PENHA VILELA</v>
          </cell>
          <cell r="E577" t="str">
            <v>201</v>
          </cell>
          <cell r="G577" t="str">
            <v>RESIDENCIAL NATALE SPAULONCI</v>
          </cell>
          <cell r="H577">
            <v>17340000</v>
          </cell>
          <cell r="I577" t="str">
            <v>SP</v>
          </cell>
          <cell r="J577">
            <v>6205</v>
          </cell>
          <cell r="K577" t="str">
            <v>BARRA BONITA</v>
          </cell>
          <cell r="L577" t="str">
            <v>14</v>
          </cell>
          <cell r="M577" t="str">
            <v>36417733</v>
          </cell>
          <cell r="R577" t="str">
            <v>MMOFFA@BIOLAFARMA.COM.BR</v>
          </cell>
          <cell r="S577">
            <v>49</v>
          </cell>
        </row>
        <row r="578">
          <cell r="A578" t="str">
            <v>08274239000161</v>
          </cell>
          <cell r="B578" t="str">
            <v>A</v>
          </cell>
          <cell r="C578" t="str">
            <v>AVENIDA</v>
          </cell>
          <cell r="D578" t="str">
            <v>RODRIGO OTAVIO</v>
          </cell>
          <cell r="E578" t="str">
            <v>1910</v>
          </cell>
          <cell r="F578" t="str">
            <v>GALPAO32</v>
          </cell>
          <cell r="G578" t="str">
            <v>CRESPO</v>
          </cell>
          <cell r="H578">
            <v>69073177</v>
          </cell>
          <cell r="I578" t="str">
            <v>AM</v>
          </cell>
          <cell r="J578">
            <v>255</v>
          </cell>
          <cell r="K578" t="str">
            <v>MANAUS</v>
          </cell>
          <cell r="L578" t="str">
            <v>92</v>
          </cell>
          <cell r="M578" t="str">
            <v>91573495</v>
          </cell>
          <cell r="N578" t="str">
            <v>51</v>
          </cell>
          <cell r="O578" t="str">
            <v>96711177</v>
          </cell>
          <cell r="P578" t="str">
            <v>92</v>
          </cell>
          <cell r="Q578" t="str">
            <v>32364282</v>
          </cell>
          <cell r="R578" t="str">
            <v>BIOZERCOM@GMAIL.COM</v>
          </cell>
          <cell r="S578">
            <v>49</v>
          </cell>
        </row>
        <row r="579">
          <cell r="A579" t="str">
            <v>08276678000103</v>
          </cell>
          <cell r="B579" t="str">
            <v>A</v>
          </cell>
          <cell r="C579" t="str">
            <v>RUA</v>
          </cell>
          <cell r="D579" t="str">
            <v>BENEDITO BRANCO DE ABREU</v>
          </cell>
          <cell r="E579" t="str">
            <v>108</v>
          </cell>
          <cell r="F579" t="str">
            <v>102</v>
          </cell>
          <cell r="G579" t="str">
            <v>JARDIM DAS VERTENTES</v>
          </cell>
          <cell r="H579">
            <v>5541090</v>
          </cell>
          <cell r="I579" t="str">
            <v>SP</v>
          </cell>
          <cell r="J579">
            <v>7107</v>
          </cell>
          <cell r="K579" t="str">
            <v>SAO PAULO</v>
          </cell>
          <cell r="L579" t="str">
            <v>11</v>
          </cell>
          <cell r="M579" t="str">
            <v>37420455</v>
          </cell>
          <cell r="N579" t="str">
            <v>11</v>
          </cell>
          <cell r="O579" t="str">
            <v>82657744</v>
          </cell>
          <cell r="P579" t="str">
            <v>11</v>
          </cell>
          <cell r="Q579" t="str">
            <v>69657586</v>
          </cell>
          <cell r="R579" t="str">
            <v>JURIDICO@FLAMARQUES.COM</v>
          </cell>
          <cell r="S579">
            <v>49</v>
          </cell>
        </row>
        <row r="580">
          <cell r="A580" t="str">
            <v>08315625000154</v>
          </cell>
          <cell r="B580" t="str">
            <v>B</v>
          </cell>
          <cell r="C580" t="str">
            <v>RUA</v>
          </cell>
          <cell r="D580" t="str">
            <v>RECIFE</v>
          </cell>
          <cell r="E580" t="str">
            <v>118</v>
          </cell>
          <cell r="G580" t="str">
            <v>JARDIM LUIZA</v>
          </cell>
          <cell r="H580">
            <v>6529150</v>
          </cell>
          <cell r="I580" t="str">
            <v>SP</v>
          </cell>
          <cell r="J580">
            <v>7047</v>
          </cell>
          <cell r="K580" t="str">
            <v>SANTANA DE PARNAIBA</v>
          </cell>
          <cell r="L580" t="str">
            <v>11</v>
          </cell>
          <cell r="M580" t="str">
            <v>47058814</v>
          </cell>
          <cell r="N580" t="str">
            <v>11</v>
          </cell>
          <cell r="O580" t="str">
            <v>41563144</v>
          </cell>
          <cell r="R580" t="str">
            <v>metal-ex@uol.com.br</v>
          </cell>
          <cell r="S580">
            <v>49</v>
          </cell>
        </row>
        <row r="581">
          <cell r="A581" t="str">
            <v>08302311000117</v>
          </cell>
          <cell r="B581" t="str">
            <v>A</v>
          </cell>
          <cell r="C581" t="str">
            <v>RUA</v>
          </cell>
          <cell r="D581" t="str">
            <v>242</v>
          </cell>
          <cell r="E581" t="str">
            <v>700</v>
          </cell>
          <cell r="F581" t="str">
            <v>QUADRA 40                 LOTE  09</v>
          </cell>
          <cell r="G581" t="str">
            <v>SETOR LESTE UNIVERSITARIO</v>
          </cell>
          <cell r="H581">
            <v>74603190</v>
          </cell>
          <cell r="I581" t="str">
            <v>GO</v>
          </cell>
          <cell r="J581">
            <v>9373</v>
          </cell>
          <cell r="K581" t="str">
            <v>GOIANIA</v>
          </cell>
          <cell r="L581" t="str">
            <v>62</v>
          </cell>
          <cell r="M581" t="str">
            <v>32854913</v>
          </cell>
          <cell r="N581" t="str">
            <v>62</v>
          </cell>
          <cell r="O581" t="str">
            <v>32166900</v>
          </cell>
          <cell r="P581" t="str">
            <v>62</v>
          </cell>
          <cell r="Q581" t="str">
            <v>32854913</v>
          </cell>
          <cell r="R581" t="str">
            <v>jlempresacontabil@gmail.com</v>
          </cell>
          <cell r="S581">
            <v>49</v>
          </cell>
        </row>
        <row r="582">
          <cell r="A582" t="str">
            <v>08327139000156</v>
          </cell>
          <cell r="B582" t="str">
            <v>A</v>
          </cell>
          <cell r="C582" t="str">
            <v>RUA</v>
          </cell>
          <cell r="D582" t="str">
            <v>ANCHIETA</v>
          </cell>
          <cell r="E582" t="str">
            <v>363</v>
          </cell>
          <cell r="G582" t="str">
            <v>TERESOPOLIS</v>
          </cell>
          <cell r="H582">
            <v>90870010</v>
          </cell>
          <cell r="I582" t="str">
            <v>RS</v>
          </cell>
          <cell r="J582">
            <v>8801</v>
          </cell>
          <cell r="K582" t="str">
            <v>PORTO ALEGRE</v>
          </cell>
          <cell r="L582" t="str">
            <v>51</v>
          </cell>
          <cell r="M582" t="str">
            <v>36351365</v>
          </cell>
          <cell r="P582" t="str">
            <v>51</v>
          </cell>
          <cell r="Q582" t="str">
            <v>32229204</v>
          </cell>
          <cell r="R582" t="str">
            <v>LGMCONTAB@IG.COM.BR</v>
          </cell>
          <cell r="S582">
            <v>65</v>
          </cell>
        </row>
        <row r="583">
          <cell r="A583" t="str">
            <v>08334301000163</v>
          </cell>
          <cell r="B583" t="str">
            <v>A</v>
          </cell>
          <cell r="C583" t="str">
            <v>RUA</v>
          </cell>
          <cell r="D583" t="str">
            <v>22</v>
          </cell>
          <cell r="E583" t="str">
            <v>S/N</v>
          </cell>
          <cell r="F583" t="str">
            <v>QUADRA91-A                LOTE  06/07</v>
          </cell>
          <cell r="G583" t="str">
            <v>VILA BRASILIA</v>
          </cell>
          <cell r="H583">
            <v>74911210</v>
          </cell>
          <cell r="I583" t="str">
            <v>GO</v>
          </cell>
          <cell r="J583">
            <v>9227</v>
          </cell>
          <cell r="K583" t="str">
            <v>APARECIDA DE GOIANIA</v>
          </cell>
          <cell r="L583" t="str">
            <v>62</v>
          </cell>
          <cell r="M583" t="str">
            <v>35980291</v>
          </cell>
          <cell r="S583">
            <v>49</v>
          </cell>
        </row>
        <row r="584">
          <cell r="A584" t="str">
            <v>08332746000104</v>
          </cell>
          <cell r="B584" t="str">
            <v>A</v>
          </cell>
          <cell r="C584" t="str">
            <v>ALAMEDA</v>
          </cell>
          <cell r="D584" t="str">
            <v>ITAJUBA</v>
          </cell>
          <cell r="E584" t="str">
            <v>1564</v>
          </cell>
          <cell r="F584" t="str">
            <v>SALA 01</v>
          </cell>
          <cell r="G584" t="str">
            <v>JOAPIRANGA II</v>
          </cell>
          <cell r="H584">
            <v>13278530</v>
          </cell>
          <cell r="I584" t="str">
            <v>SP</v>
          </cell>
          <cell r="J584">
            <v>7225</v>
          </cell>
          <cell r="K584" t="str">
            <v>VALINHOS</v>
          </cell>
          <cell r="L584" t="str">
            <v>19</v>
          </cell>
          <cell r="M584" t="str">
            <v>38691477</v>
          </cell>
          <cell r="R584" t="str">
            <v>FLAVIO@FUNCIONALDRINKS.COM.BR</v>
          </cell>
          <cell r="S584">
            <v>49</v>
          </cell>
        </row>
        <row r="585">
          <cell r="A585" t="str">
            <v>08385910000141</v>
          </cell>
          <cell r="B585" t="str">
            <v>A</v>
          </cell>
          <cell r="C585" t="str">
            <v>RUA</v>
          </cell>
          <cell r="D585" t="str">
            <v>J C/ RUA JOATINGA</v>
          </cell>
          <cell r="E585" t="str">
            <v>S/N</v>
          </cell>
          <cell r="F585" t="str">
            <v>LOTE  02                  QUADRA147</v>
          </cell>
          <cell r="G585" t="str">
            <v>LOTEAMENTO JARDIM BURITI SERENO</v>
          </cell>
          <cell r="H585">
            <v>74943330</v>
          </cell>
          <cell r="I585" t="str">
            <v>GO</v>
          </cell>
          <cell r="J585">
            <v>9227</v>
          </cell>
          <cell r="K585" t="str">
            <v>APARECIDA DE GOIANIA</v>
          </cell>
          <cell r="L585" t="str">
            <v>62</v>
          </cell>
          <cell r="M585" t="str">
            <v>32232078</v>
          </cell>
          <cell r="R585" t="str">
            <v>eteca@brturbo.com.br</v>
          </cell>
          <cell r="S585">
            <v>49</v>
          </cell>
        </row>
        <row r="586">
          <cell r="A586" t="str">
            <v>08480498000149</v>
          </cell>
          <cell r="B586" t="str">
            <v>A</v>
          </cell>
          <cell r="C586" t="str">
            <v>RUA</v>
          </cell>
          <cell r="D586" t="str">
            <v>DR. PIRAGIBE</v>
          </cell>
          <cell r="E586" t="str">
            <v>350</v>
          </cell>
          <cell r="F586" t="str">
            <v>FUNDOS</v>
          </cell>
          <cell r="G586" t="str">
            <v>VILA LIBANESA</v>
          </cell>
          <cell r="H586">
            <v>3738040</v>
          </cell>
          <cell r="I586" t="str">
            <v>SP</v>
          </cell>
          <cell r="J586">
            <v>7107</v>
          </cell>
          <cell r="K586" t="str">
            <v>SAO PAULO</v>
          </cell>
          <cell r="L586" t="str">
            <v>11</v>
          </cell>
          <cell r="M586" t="str">
            <v>26211078</v>
          </cell>
          <cell r="R586" t="str">
            <v>formaplastico@uol.com.br</v>
          </cell>
          <cell r="S586">
            <v>49</v>
          </cell>
        </row>
        <row r="587">
          <cell r="A587" t="str">
            <v>08482758000115</v>
          </cell>
          <cell r="B587" t="str">
            <v>B</v>
          </cell>
          <cell r="C587" t="str">
            <v>ESTRADA MUNICIPAL</v>
          </cell>
          <cell r="D587" t="str">
            <v>DO VOTUPARIM</v>
          </cell>
          <cell r="E587" t="str">
            <v>1.036</v>
          </cell>
          <cell r="G587" t="str">
            <v>VOTUPARIM</v>
          </cell>
          <cell r="H587">
            <v>6513030</v>
          </cell>
          <cell r="I587" t="str">
            <v>SP</v>
          </cell>
          <cell r="J587">
            <v>7047</v>
          </cell>
          <cell r="K587" t="str">
            <v>SANTANA DE PARNAIBA</v>
          </cell>
          <cell r="L587" t="str">
            <v>11</v>
          </cell>
          <cell r="M587" t="str">
            <v>41546120</v>
          </cell>
          <cell r="N587" t="str">
            <v>11</v>
          </cell>
          <cell r="O587" t="str">
            <v>41546751</v>
          </cell>
          <cell r="P587" t="str">
            <v>11</v>
          </cell>
          <cell r="Q587" t="str">
            <v>41546751</v>
          </cell>
          <cell r="R587" t="str">
            <v>CONTATO@CONTABILIDADEFUTURA.COM.BR</v>
          </cell>
          <cell r="S587">
            <v>65</v>
          </cell>
        </row>
        <row r="588">
          <cell r="A588" t="str">
            <v>08525794000119</v>
          </cell>
          <cell r="B588" t="str">
            <v>A</v>
          </cell>
          <cell r="C588" t="str">
            <v>RUA</v>
          </cell>
          <cell r="D588" t="str">
            <v>PEDRO AGUIAR</v>
          </cell>
          <cell r="E588" t="str">
            <v>36</v>
          </cell>
          <cell r="G588" t="str">
            <v>JARDIM COLORADO</v>
          </cell>
          <cell r="H588">
            <v>3386040</v>
          </cell>
          <cell r="I588" t="str">
            <v>SP</v>
          </cell>
          <cell r="J588">
            <v>7107</v>
          </cell>
          <cell r="K588" t="str">
            <v>SAO PAULO</v>
          </cell>
          <cell r="L588" t="str">
            <v>11</v>
          </cell>
          <cell r="M588" t="str">
            <v>27170519</v>
          </cell>
          <cell r="R588" t="str">
            <v>wspmetalurgica@yahoo.com.br</v>
          </cell>
          <cell r="S588">
            <v>49</v>
          </cell>
        </row>
        <row r="589">
          <cell r="A589" t="str">
            <v>08579318000180</v>
          </cell>
          <cell r="B589" t="str">
            <v>A</v>
          </cell>
          <cell r="C589" t="str">
            <v>RODOVIA</v>
          </cell>
          <cell r="D589" t="str">
            <v>BR 163, KM 95</v>
          </cell>
          <cell r="E589" t="str">
            <v>S/N</v>
          </cell>
          <cell r="F589" t="str">
            <v>+ 03 KM A ESQUERDA        FAZENDA SAO PAULO</v>
          </cell>
          <cell r="G589" t="str">
            <v>ZONA RURAL</v>
          </cell>
          <cell r="H589">
            <v>78746010</v>
          </cell>
          <cell r="I589" t="str">
            <v>MT</v>
          </cell>
          <cell r="J589">
            <v>9151</v>
          </cell>
          <cell r="K589" t="str">
            <v>RONDONOPOLIS</v>
          </cell>
          <cell r="L589" t="str">
            <v>66</v>
          </cell>
          <cell r="M589" t="str">
            <v>34232497</v>
          </cell>
          <cell r="S589">
            <v>49</v>
          </cell>
        </row>
        <row r="590">
          <cell r="A590" t="str">
            <v>08599218000116</v>
          </cell>
          <cell r="B590" t="str">
            <v>A</v>
          </cell>
          <cell r="C590" t="str">
            <v>AVENIDA</v>
          </cell>
          <cell r="D590" t="str">
            <v>PRESIDENTE KENEDY</v>
          </cell>
          <cell r="E590" t="str">
            <v>662</v>
          </cell>
          <cell r="G590" t="str">
            <v>CENTRO</v>
          </cell>
          <cell r="H590">
            <v>17700000</v>
          </cell>
          <cell r="I590" t="str">
            <v>SP</v>
          </cell>
          <cell r="J590">
            <v>6793</v>
          </cell>
          <cell r="K590" t="str">
            <v>OSVALDO CRUZ</v>
          </cell>
          <cell r="L590" t="str">
            <v>18</v>
          </cell>
          <cell r="M590" t="str">
            <v>35282135</v>
          </cell>
          <cell r="P590" t="str">
            <v>18</v>
          </cell>
          <cell r="Q590" t="str">
            <v>35282135</v>
          </cell>
          <cell r="R590" t="str">
            <v>FOCUS.CA@WEBCRUZ.COM.BR</v>
          </cell>
          <cell r="S590">
            <v>49</v>
          </cell>
        </row>
        <row r="591">
          <cell r="A591" t="str">
            <v>08672606000185</v>
          </cell>
          <cell r="B591" t="str">
            <v>B</v>
          </cell>
          <cell r="C591" t="str">
            <v>AVENIDA</v>
          </cell>
          <cell r="D591" t="str">
            <v>MARGINAL GIOVANI MARCARI</v>
          </cell>
          <cell r="E591" t="str">
            <v>1.300</v>
          </cell>
          <cell r="G591" t="str">
            <v>DISTRITO INDUSTRIAL</v>
          </cell>
          <cell r="H591">
            <v>14860000</v>
          </cell>
          <cell r="I591" t="str">
            <v>SP</v>
          </cell>
          <cell r="J591">
            <v>6211</v>
          </cell>
          <cell r="K591" t="str">
            <v>BARRINHA</v>
          </cell>
          <cell r="L591" t="str">
            <v>16</v>
          </cell>
          <cell r="M591" t="str">
            <v>39435283</v>
          </cell>
          <cell r="N591" t="str">
            <v>16</v>
          </cell>
          <cell r="O591" t="str">
            <v>39435283</v>
          </cell>
          <cell r="P591" t="str">
            <v>16</v>
          </cell>
          <cell r="Q591" t="str">
            <v>39435283</v>
          </cell>
          <cell r="R591" t="str">
            <v>wagner@contabilidadewf.com.br</v>
          </cell>
          <cell r="S591">
            <v>65</v>
          </cell>
        </row>
        <row r="592">
          <cell r="A592" t="str">
            <v>08701008000197</v>
          </cell>
          <cell r="B592" t="str">
            <v>A</v>
          </cell>
          <cell r="C592" t="str">
            <v>RUA</v>
          </cell>
          <cell r="D592" t="str">
            <v>JOINVILLE</v>
          </cell>
          <cell r="E592" t="str">
            <v>394</v>
          </cell>
          <cell r="F592" t="str">
            <v>SALA  03 E 04</v>
          </cell>
          <cell r="G592" t="str">
            <v>VILA NOVA</v>
          </cell>
          <cell r="H592">
            <v>89035200</v>
          </cell>
          <cell r="I592" t="str">
            <v>SC</v>
          </cell>
          <cell r="J592">
            <v>8047</v>
          </cell>
          <cell r="K592" t="str">
            <v>BLUMENAU</v>
          </cell>
          <cell r="L592" t="str">
            <v>47</v>
          </cell>
          <cell r="M592" t="str">
            <v>30366401</v>
          </cell>
          <cell r="R592" t="str">
            <v>ELISEU@TAMBOSICONTADORES.COM.BR</v>
          </cell>
          <cell r="S592">
            <v>65</v>
          </cell>
        </row>
        <row r="593">
          <cell r="A593" t="str">
            <v>08741558000130</v>
          </cell>
          <cell r="B593" t="str">
            <v>A</v>
          </cell>
          <cell r="C593" t="str">
            <v>AVENIDA</v>
          </cell>
          <cell r="D593" t="str">
            <v>ANTONIO MARIO DE AZEVEDO</v>
          </cell>
          <cell r="E593" t="str">
            <v>3375</v>
          </cell>
          <cell r="F593" t="str">
            <v>AREA 4-B</v>
          </cell>
          <cell r="G593" t="str">
            <v>DUAS PEDRAS</v>
          </cell>
          <cell r="H593">
            <v>28630310</v>
          </cell>
          <cell r="I593" t="str">
            <v>RJ</v>
          </cell>
          <cell r="J593">
            <v>5867</v>
          </cell>
          <cell r="K593" t="str">
            <v>NOVA FRIBURGO</v>
          </cell>
          <cell r="L593" t="str">
            <v>22</v>
          </cell>
          <cell r="M593" t="str">
            <v>25236012</v>
          </cell>
          <cell r="S593">
            <v>49</v>
          </cell>
        </row>
        <row r="594">
          <cell r="A594" t="str">
            <v>08760252000120</v>
          </cell>
          <cell r="B594" t="str">
            <v>A</v>
          </cell>
          <cell r="C594" t="str">
            <v>AVENIDA</v>
          </cell>
          <cell r="D594" t="str">
            <v>LIONS CLUB</v>
          </cell>
          <cell r="E594" t="str">
            <v>140</v>
          </cell>
          <cell r="G594" t="str">
            <v>JARDIM SANTA MARTA</v>
          </cell>
          <cell r="H594">
            <v>13976430</v>
          </cell>
          <cell r="I594" t="str">
            <v>SP</v>
          </cell>
          <cell r="J594">
            <v>6553</v>
          </cell>
          <cell r="K594" t="str">
            <v>ITAPIRA</v>
          </cell>
          <cell r="L594" t="str">
            <v>19</v>
          </cell>
          <cell r="M594" t="str">
            <v>38436765</v>
          </cell>
          <cell r="R594" t="str">
            <v>CONTATO@BIOCONECT.COM.BR</v>
          </cell>
          <cell r="S594">
            <v>49</v>
          </cell>
        </row>
        <row r="595">
          <cell r="A595" t="str">
            <v>08763888000126</v>
          </cell>
          <cell r="B595" t="str">
            <v>B</v>
          </cell>
          <cell r="C595" t="str">
            <v>AVENIDA</v>
          </cell>
          <cell r="D595" t="str">
            <v>CEARA</v>
          </cell>
          <cell r="E595" t="str">
            <v>550</v>
          </cell>
          <cell r="G595" t="str">
            <v>CENTRO</v>
          </cell>
          <cell r="H595">
            <v>93180000</v>
          </cell>
          <cell r="I595" t="str">
            <v>RS</v>
          </cell>
          <cell r="J595">
            <v>8799</v>
          </cell>
          <cell r="K595" t="str">
            <v>PORTAO</v>
          </cell>
          <cell r="L595" t="str">
            <v>51</v>
          </cell>
          <cell r="M595" t="str">
            <v>35624237</v>
          </cell>
          <cell r="P595" t="str">
            <v>51</v>
          </cell>
          <cell r="Q595" t="str">
            <v>33401850</v>
          </cell>
          <cell r="R595" t="str">
            <v>VERTICE@VERTICEIMPERMEAVEIS.COM.BR</v>
          </cell>
          <cell r="S595">
            <v>49</v>
          </cell>
        </row>
        <row r="596">
          <cell r="A596" t="str">
            <v>08765298000132</v>
          </cell>
          <cell r="B596" t="str">
            <v>A</v>
          </cell>
          <cell r="C596" t="str">
            <v>AVENIDA</v>
          </cell>
          <cell r="D596" t="str">
            <v>25 DE DEZEMBRO</v>
          </cell>
          <cell r="E596" t="str">
            <v>320</v>
          </cell>
          <cell r="G596" t="str">
            <v>CAXAMBU VELHO</v>
          </cell>
          <cell r="H596">
            <v>37440000</v>
          </cell>
          <cell r="I596" t="str">
            <v>MG</v>
          </cell>
          <cell r="J596">
            <v>4309</v>
          </cell>
          <cell r="K596" t="str">
            <v>CAXAMBU</v>
          </cell>
          <cell r="L596" t="str">
            <v>35</v>
          </cell>
          <cell r="M596" t="str">
            <v>32211955</v>
          </cell>
          <cell r="S596">
            <v>49</v>
          </cell>
        </row>
        <row r="597">
          <cell r="A597" t="str">
            <v>08821623000137</v>
          </cell>
          <cell r="B597" t="str">
            <v>B</v>
          </cell>
          <cell r="C597" t="str">
            <v>RUA</v>
          </cell>
          <cell r="D597" t="str">
            <v>LUIZ DE  MATOS</v>
          </cell>
          <cell r="E597" t="str">
            <v>376</v>
          </cell>
          <cell r="F597" t="str">
            <v>QUADRA 188 LOTE 15</v>
          </cell>
          <cell r="G597" t="str">
            <v>SUDOESTE</v>
          </cell>
          <cell r="H597">
            <v>74303010</v>
          </cell>
          <cell r="I597" t="str">
            <v>GO</v>
          </cell>
          <cell r="J597">
            <v>9373</v>
          </cell>
          <cell r="K597" t="str">
            <v>GOIANIA</v>
          </cell>
          <cell r="L597" t="str">
            <v>62</v>
          </cell>
          <cell r="M597" t="str">
            <v>32954405</v>
          </cell>
          <cell r="N597" t="str">
            <v>62</v>
          </cell>
          <cell r="O597" t="str">
            <v>35175747</v>
          </cell>
          <cell r="R597" t="str">
            <v>JMMMATOS@BOL.COM.BR</v>
          </cell>
          <cell r="S597">
            <v>49</v>
          </cell>
        </row>
        <row r="598">
          <cell r="A598" t="str">
            <v>08855693000106</v>
          </cell>
          <cell r="B598" t="str">
            <v>B</v>
          </cell>
          <cell r="C598" t="str">
            <v>RODOVIA</v>
          </cell>
          <cell r="D598" t="str">
            <v>BR 163 KM 616</v>
          </cell>
          <cell r="E598" t="str">
            <v>SN</v>
          </cell>
          <cell r="G598" t="str">
            <v>ZONA URBANA</v>
          </cell>
          <cell r="H598">
            <v>79490000</v>
          </cell>
          <cell r="I598" t="str">
            <v>MS</v>
          </cell>
          <cell r="J598">
            <v>9809</v>
          </cell>
          <cell r="K598" t="str">
            <v>SAO GABRIEL DO OESTE</v>
          </cell>
          <cell r="L598" t="str">
            <v>67</v>
          </cell>
          <cell r="M598" t="str">
            <v>32951096</v>
          </cell>
          <cell r="N598" t="str">
            <v>67</v>
          </cell>
          <cell r="O598" t="str">
            <v>32951096</v>
          </cell>
          <cell r="R598" t="str">
            <v>escritoriofiscontabil@hotmail.com</v>
          </cell>
          <cell r="S598">
            <v>49</v>
          </cell>
        </row>
        <row r="599">
          <cell r="A599" t="str">
            <v>08906428000100</v>
          </cell>
          <cell r="B599" t="str">
            <v>A</v>
          </cell>
          <cell r="C599" t="str">
            <v>RODOVIA</v>
          </cell>
          <cell r="D599" t="str">
            <v>BR 280</v>
          </cell>
          <cell r="E599" t="str">
            <v>3203</v>
          </cell>
          <cell r="F599" t="str">
            <v>KM    29,5                BLOCO B</v>
          </cell>
          <cell r="G599" t="str">
            <v>PORTO GRANDE</v>
          </cell>
          <cell r="H599">
            <v>89245000</v>
          </cell>
          <cell r="I599" t="str">
            <v>SC</v>
          </cell>
          <cell r="J599">
            <v>8025</v>
          </cell>
          <cell r="K599" t="str">
            <v>ARAQUARI</v>
          </cell>
          <cell r="L599" t="str">
            <v>47</v>
          </cell>
          <cell r="M599" t="str">
            <v>30286525</v>
          </cell>
          <cell r="N599" t="str">
            <v>47</v>
          </cell>
          <cell r="O599" t="str">
            <v>30286526</v>
          </cell>
          <cell r="P599" t="str">
            <v>47</v>
          </cell>
          <cell r="Q599" t="str">
            <v>30286525</v>
          </cell>
          <cell r="R599" t="str">
            <v>ja@jacontabilidade.com.br</v>
          </cell>
          <cell r="S599">
            <v>49</v>
          </cell>
        </row>
        <row r="600">
          <cell r="A600" t="str">
            <v>08943091000100</v>
          </cell>
          <cell r="B600" t="str">
            <v>A</v>
          </cell>
          <cell r="C600" t="str">
            <v>RUA</v>
          </cell>
          <cell r="D600" t="str">
            <v>CONSELHEIRO SARAIVA</v>
          </cell>
          <cell r="E600" t="str">
            <v>1308</v>
          </cell>
          <cell r="G600" t="str">
            <v>VILA TIBERIO</v>
          </cell>
          <cell r="H600">
            <v>14050410</v>
          </cell>
          <cell r="I600" t="str">
            <v>SP</v>
          </cell>
          <cell r="J600">
            <v>6969</v>
          </cell>
          <cell r="K600" t="str">
            <v>RIBEIRAO PRETO</v>
          </cell>
          <cell r="L600" t="str">
            <v>16</v>
          </cell>
          <cell r="M600" t="str">
            <v>33150303</v>
          </cell>
          <cell r="N600" t="str">
            <v>00</v>
          </cell>
          <cell r="O600" t="str">
            <v>99999999</v>
          </cell>
          <cell r="P600" t="str">
            <v>16</v>
          </cell>
          <cell r="Q600" t="str">
            <v>33150303</v>
          </cell>
          <cell r="R600" t="str">
            <v>VERDARTIS@VERDARTIS.COM.BR</v>
          </cell>
          <cell r="S600">
            <v>49</v>
          </cell>
        </row>
        <row r="601">
          <cell r="A601" t="str">
            <v>08991656000125</v>
          </cell>
          <cell r="B601" t="str">
            <v>B</v>
          </cell>
          <cell r="C601" t="str">
            <v>AVENIDA</v>
          </cell>
          <cell r="D601" t="str">
            <v>PEDRO CEZAR SACCOL</v>
          </cell>
          <cell r="E601" t="str">
            <v>01</v>
          </cell>
          <cell r="G601" t="str">
            <v>DISTRITO INDUSTRIAL</v>
          </cell>
          <cell r="H601">
            <v>97030440</v>
          </cell>
          <cell r="I601" t="str">
            <v>RS</v>
          </cell>
          <cell r="J601">
            <v>8841</v>
          </cell>
          <cell r="K601" t="str">
            <v>SANTA MARIA</v>
          </cell>
          <cell r="L601" t="str">
            <v>55</v>
          </cell>
          <cell r="M601" t="str">
            <v>32264439</v>
          </cell>
          <cell r="N601" t="str">
            <v>55</v>
          </cell>
          <cell r="O601" t="str">
            <v>32230590</v>
          </cell>
          <cell r="S601">
            <v>49</v>
          </cell>
        </row>
        <row r="602">
          <cell r="A602" t="str">
            <v>09046512000163</v>
          </cell>
          <cell r="B602" t="str">
            <v>A</v>
          </cell>
          <cell r="C602" t="str">
            <v>RUA</v>
          </cell>
          <cell r="D602" t="str">
            <v>AFONSO PENA</v>
          </cell>
          <cell r="E602" t="str">
            <v>110</v>
          </cell>
          <cell r="F602" t="str">
            <v>PAVMTO2</v>
          </cell>
          <cell r="G602" t="str">
            <v>CENTRO</v>
          </cell>
          <cell r="H602">
            <v>36400001</v>
          </cell>
          <cell r="I602" t="str">
            <v>MG</v>
          </cell>
          <cell r="J602">
            <v>4365</v>
          </cell>
          <cell r="K602" t="str">
            <v>CONSELHEIRO LAFAIETE</v>
          </cell>
          <cell r="L602" t="str">
            <v>31</v>
          </cell>
          <cell r="M602" t="str">
            <v>39394554</v>
          </cell>
          <cell r="R602" t="str">
            <v>CONTATO@CJRCONTABILIDADE.COM.BR</v>
          </cell>
          <cell r="S602">
            <v>49</v>
          </cell>
        </row>
        <row r="603">
          <cell r="A603" t="str">
            <v>09075832000141</v>
          </cell>
          <cell r="B603" t="str">
            <v>A</v>
          </cell>
          <cell r="C603" t="str">
            <v>RUA</v>
          </cell>
          <cell r="D603" t="str">
            <v>AMPARO DO TORORO</v>
          </cell>
          <cell r="E603" t="str">
            <v>54</v>
          </cell>
          <cell r="F603" t="str">
            <v>SALA  01                  TERREO</v>
          </cell>
          <cell r="G603" t="str">
            <v>TORORO</v>
          </cell>
          <cell r="H603">
            <v>40050100</v>
          </cell>
          <cell r="I603" t="str">
            <v>BA</v>
          </cell>
          <cell r="J603">
            <v>3849</v>
          </cell>
          <cell r="K603" t="str">
            <v>SALVADOR</v>
          </cell>
          <cell r="L603" t="str">
            <v>71</v>
          </cell>
          <cell r="M603" t="str">
            <v>33212336</v>
          </cell>
          <cell r="N603" t="str">
            <v>71</v>
          </cell>
          <cell r="O603" t="str">
            <v>92872685</v>
          </cell>
          <cell r="P603" t="str">
            <v>71</v>
          </cell>
          <cell r="Q603" t="str">
            <v>33212336</v>
          </cell>
          <cell r="R603" t="str">
            <v>santana.assessoria@yahoo.com.br</v>
          </cell>
          <cell r="S603">
            <v>49</v>
          </cell>
        </row>
        <row r="604">
          <cell r="A604" t="str">
            <v>09107943000192</v>
          </cell>
          <cell r="B604" t="str">
            <v>B</v>
          </cell>
          <cell r="C604" t="str">
            <v>RUA</v>
          </cell>
          <cell r="D604" t="str">
            <v>TABOAO</v>
          </cell>
          <cell r="E604" t="str">
            <v>93</v>
          </cell>
          <cell r="G604" t="str">
            <v>VILA SANTA CLARA</v>
          </cell>
          <cell r="H604">
            <v>12951755</v>
          </cell>
          <cell r="I604" t="str">
            <v>SP</v>
          </cell>
          <cell r="J604">
            <v>6181</v>
          </cell>
          <cell r="K604" t="str">
            <v>ATIBAIA</v>
          </cell>
          <cell r="L604" t="str">
            <v>11</v>
          </cell>
          <cell r="M604" t="str">
            <v>44023421</v>
          </cell>
          <cell r="R604" t="str">
            <v>POOLFIX@POOLFIX.COM.BR</v>
          </cell>
          <cell r="S604">
            <v>65</v>
          </cell>
        </row>
        <row r="605">
          <cell r="A605" t="str">
            <v>09186868000100</v>
          </cell>
          <cell r="B605" t="str">
            <v>A</v>
          </cell>
          <cell r="C605" t="str">
            <v>RUA</v>
          </cell>
          <cell r="D605" t="str">
            <v>DONA VITORIA SPEERS</v>
          </cell>
          <cell r="E605" t="str">
            <v>150</v>
          </cell>
          <cell r="F605" t="str">
            <v>FUNDOS</v>
          </cell>
          <cell r="G605" t="str">
            <v>VILA FORMOSA</v>
          </cell>
          <cell r="H605">
            <v>3359000</v>
          </cell>
          <cell r="I605" t="str">
            <v>SP</v>
          </cell>
          <cell r="J605">
            <v>7107</v>
          </cell>
          <cell r="K605" t="str">
            <v>SAO PAULO</v>
          </cell>
          <cell r="L605" t="str">
            <v>11</v>
          </cell>
          <cell r="M605" t="str">
            <v>22961035</v>
          </cell>
          <cell r="R605" t="str">
            <v>contamax@sili.com.br</v>
          </cell>
          <cell r="S605">
            <v>49</v>
          </cell>
        </row>
        <row r="606">
          <cell r="A606" t="str">
            <v>09180946000151</v>
          </cell>
          <cell r="B606" t="str">
            <v>A</v>
          </cell>
          <cell r="C606" t="str">
            <v>RUA</v>
          </cell>
          <cell r="D606" t="str">
            <v>CAMPOS SALLES</v>
          </cell>
          <cell r="E606" t="str">
            <v>138</v>
          </cell>
          <cell r="G606" t="str">
            <v>DIEHL</v>
          </cell>
          <cell r="H606">
            <v>93214040</v>
          </cell>
          <cell r="I606" t="str">
            <v>RS</v>
          </cell>
          <cell r="J606">
            <v>8901</v>
          </cell>
          <cell r="K606" t="str">
            <v>SAPUCAIA DO SUL</v>
          </cell>
          <cell r="L606" t="str">
            <v>51</v>
          </cell>
          <cell r="M606" t="str">
            <v>30181023</v>
          </cell>
          <cell r="N606" t="str">
            <v>51</v>
          </cell>
          <cell r="O606" t="str">
            <v>30181023</v>
          </cell>
          <cell r="S606">
            <v>49</v>
          </cell>
        </row>
        <row r="607">
          <cell r="A607" t="str">
            <v>09177285000105</v>
          </cell>
          <cell r="B607" t="str">
            <v>B</v>
          </cell>
          <cell r="C607" t="str">
            <v>RUA</v>
          </cell>
          <cell r="D607" t="str">
            <v>PADRE MARIANO GARZO</v>
          </cell>
          <cell r="E607" t="str">
            <v>732</v>
          </cell>
          <cell r="G607" t="str">
            <v>CENTRO</v>
          </cell>
          <cell r="H607">
            <v>37795000</v>
          </cell>
          <cell r="I607" t="str">
            <v>MG</v>
          </cell>
          <cell r="J607">
            <v>4051</v>
          </cell>
          <cell r="K607" t="str">
            <v>ANDRADAS</v>
          </cell>
          <cell r="L607" t="str">
            <v>35</v>
          </cell>
          <cell r="M607" t="str">
            <v>37318578</v>
          </cell>
          <cell r="N607" t="str">
            <v>35</v>
          </cell>
          <cell r="O607" t="str">
            <v>37312407</v>
          </cell>
          <cell r="P607" t="str">
            <v>35</v>
          </cell>
          <cell r="Q607" t="str">
            <v>37318578</v>
          </cell>
          <cell r="R607" t="str">
            <v>CIRO@AZBRASILEPI.COM.BR</v>
          </cell>
          <cell r="S607">
            <v>5</v>
          </cell>
        </row>
        <row r="608">
          <cell r="A608" t="str">
            <v>09231479000141</v>
          </cell>
          <cell r="B608" t="str">
            <v>A</v>
          </cell>
          <cell r="C608" t="str">
            <v>RUA</v>
          </cell>
          <cell r="D608" t="str">
            <v>BARRA DO TIBAJI</v>
          </cell>
          <cell r="E608" t="str">
            <v>306</v>
          </cell>
          <cell r="G608" t="str">
            <v>BOM RETIRO</v>
          </cell>
          <cell r="H608">
            <v>1128000</v>
          </cell>
          <cell r="I608" t="str">
            <v>SP</v>
          </cell>
          <cell r="J608">
            <v>7107</v>
          </cell>
          <cell r="K608" t="str">
            <v>SAO PAULO</v>
          </cell>
          <cell r="L608" t="str">
            <v>11</v>
          </cell>
          <cell r="M608" t="str">
            <v>32278879</v>
          </cell>
          <cell r="N608" t="str">
            <v>11</v>
          </cell>
          <cell r="O608" t="str">
            <v>82772511</v>
          </cell>
          <cell r="P608" t="str">
            <v>11</v>
          </cell>
          <cell r="Q608" t="str">
            <v>32278879</v>
          </cell>
          <cell r="R608" t="str">
            <v>eduardo.cont@uol.com.br</v>
          </cell>
          <cell r="S608">
            <v>50</v>
          </cell>
        </row>
        <row r="609">
          <cell r="A609" t="str">
            <v>09221204000127</v>
          </cell>
          <cell r="B609" t="str">
            <v>B</v>
          </cell>
          <cell r="C609" t="str">
            <v>AVENIDA</v>
          </cell>
          <cell r="D609" t="str">
            <v>MANUELA FERMIANO MOTTA</v>
          </cell>
          <cell r="E609" t="str">
            <v>415</v>
          </cell>
          <cell r="G609" t="str">
            <v>5 DISTRITO INDUSTRIAL</v>
          </cell>
          <cell r="H609">
            <v>14808123</v>
          </cell>
          <cell r="I609" t="str">
            <v>SP</v>
          </cell>
          <cell r="J609">
            <v>6163</v>
          </cell>
          <cell r="K609" t="str">
            <v>ARARAQUARA</v>
          </cell>
          <cell r="L609" t="str">
            <v>16</v>
          </cell>
          <cell r="M609" t="str">
            <v>33228755</v>
          </cell>
          <cell r="N609" t="str">
            <v>16</v>
          </cell>
          <cell r="O609" t="str">
            <v>33228755</v>
          </cell>
          <cell r="P609" t="str">
            <v>16</v>
          </cell>
          <cell r="Q609" t="str">
            <v>33228755</v>
          </cell>
          <cell r="R609" t="str">
            <v>CASTROASSESSORIA@CASTROASSESSORIA.COM.BR</v>
          </cell>
          <cell r="S609">
            <v>65</v>
          </cell>
        </row>
        <row r="610">
          <cell r="A610" t="str">
            <v>09217010000158</v>
          </cell>
          <cell r="B610" t="str">
            <v>B</v>
          </cell>
          <cell r="C610" t="str">
            <v>AVENIDA</v>
          </cell>
          <cell r="D610" t="str">
            <v>ARTHUR HAESE</v>
          </cell>
          <cell r="E610" t="str">
            <v>779</v>
          </cell>
          <cell r="G610" t="str">
            <v>VALE DAS PALMAS</v>
          </cell>
          <cell r="H610">
            <v>29255000</v>
          </cell>
          <cell r="I610" t="str">
            <v>ES</v>
          </cell>
          <cell r="J610">
            <v>2929</v>
          </cell>
          <cell r="K610" t="str">
            <v>MARECHAL FLORIANO</v>
          </cell>
          <cell r="L610" t="str">
            <v>27</v>
          </cell>
          <cell r="M610" t="str">
            <v>32881576</v>
          </cell>
          <cell r="N610" t="str">
            <v>27</v>
          </cell>
          <cell r="O610" t="str">
            <v>32881576</v>
          </cell>
          <cell r="P610" t="str">
            <v>27</v>
          </cell>
          <cell r="Q610" t="str">
            <v>32881576</v>
          </cell>
          <cell r="R610" t="str">
            <v>dolizete@teiasat.com.br</v>
          </cell>
          <cell r="S610">
            <v>49</v>
          </cell>
        </row>
        <row r="611">
          <cell r="A611" t="str">
            <v>09261804000119</v>
          </cell>
          <cell r="B611" t="str">
            <v>A</v>
          </cell>
          <cell r="C611" t="str">
            <v>RUA</v>
          </cell>
          <cell r="D611" t="str">
            <v>DOS OPERARIOS</v>
          </cell>
          <cell r="E611" t="str">
            <v>245</v>
          </cell>
          <cell r="G611" t="str">
            <v>VILA ALEMA</v>
          </cell>
          <cell r="H611">
            <v>13710000</v>
          </cell>
          <cell r="I611" t="str">
            <v>SP</v>
          </cell>
          <cell r="J611">
            <v>7167</v>
          </cell>
          <cell r="K611" t="str">
            <v>TAMBAU</v>
          </cell>
          <cell r="L611" t="str">
            <v>35</v>
          </cell>
          <cell r="M611" t="str">
            <v>84040913</v>
          </cell>
          <cell r="P611" t="str">
            <v>35</v>
          </cell>
          <cell r="Q611" t="str">
            <v>35314292</v>
          </cell>
          <cell r="R611" t="str">
            <v>BERGAMOAVELAR@GMAIL.COM</v>
          </cell>
          <cell r="S611">
            <v>49</v>
          </cell>
        </row>
        <row r="612">
          <cell r="A612" t="str">
            <v>09255998000140</v>
          </cell>
          <cell r="B612" t="str">
            <v>A</v>
          </cell>
          <cell r="C612" t="str">
            <v>RUA</v>
          </cell>
          <cell r="D612" t="str">
            <v>JOAO LICERIO DE BRITO</v>
          </cell>
          <cell r="E612" t="str">
            <v>13</v>
          </cell>
          <cell r="G612" t="str">
            <v>MARACANA</v>
          </cell>
          <cell r="H612">
            <v>83408476</v>
          </cell>
          <cell r="I612" t="str">
            <v>PR</v>
          </cell>
          <cell r="J612">
            <v>7513</v>
          </cell>
          <cell r="K612" t="str">
            <v>COLOMBO</v>
          </cell>
          <cell r="L612" t="str">
            <v>41</v>
          </cell>
          <cell r="M612" t="str">
            <v>36630172</v>
          </cell>
          <cell r="N612" t="str">
            <v>41</v>
          </cell>
          <cell r="O612" t="str">
            <v>30556932</v>
          </cell>
          <cell r="S612">
            <v>49</v>
          </cell>
        </row>
        <row r="613">
          <cell r="A613" t="str">
            <v>09277689000170</v>
          </cell>
          <cell r="B613" t="str">
            <v>A</v>
          </cell>
          <cell r="C613" t="str">
            <v>RUA</v>
          </cell>
          <cell r="D613" t="str">
            <v>FELIX POLA</v>
          </cell>
          <cell r="E613" t="str">
            <v>59</v>
          </cell>
          <cell r="G613" t="str">
            <v>CAMBUCI</v>
          </cell>
          <cell r="H613">
            <v>1535030</v>
          </cell>
          <cell r="I613" t="str">
            <v>SP</v>
          </cell>
          <cell r="J613">
            <v>7107</v>
          </cell>
          <cell r="K613" t="str">
            <v>SAO PAULO</v>
          </cell>
          <cell r="L613" t="str">
            <v>11</v>
          </cell>
          <cell r="M613" t="str">
            <v>32081447</v>
          </cell>
          <cell r="N613" t="str">
            <v>11</v>
          </cell>
          <cell r="O613" t="str">
            <v>32778703</v>
          </cell>
          <cell r="P613" t="str">
            <v>11</v>
          </cell>
          <cell r="Q613" t="str">
            <v>33411449</v>
          </cell>
          <cell r="R613" t="str">
            <v>DPTOPESSOAL13@GMAIL.COM</v>
          </cell>
          <cell r="S613">
            <v>65</v>
          </cell>
        </row>
        <row r="614">
          <cell r="A614" t="str">
            <v>09281923000133</v>
          </cell>
          <cell r="B614" t="str">
            <v>A</v>
          </cell>
          <cell r="C614" t="str">
            <v>RUA</v>
          </cell>
          <cell r="D614" t="str">
            <v>ALBERTO FERREIRA NEVES</v>
          </cell>
          <cell r="E614" t="str">
            <v>269</v>
          </cell>
          <cell r="G614" t="str">
            <v>CHACARA DO TREVO</v>
          </cell>
          <cell r="H614">
            <v>37968000</v>
          </cell>
          <cell r="I614" t="str">
            <v>MG</v>
          </cell>
          <cell r="J614">
            <v>4863</v>
          </cell>
          <cell r="K614" t="str">
            <v>MONTE SANTO DE MINAS</v>
          </cell>
          <cell r="L614" t="str">
            <v>35</v>
          </cell>
          <cell r="M614" t="str">
            <v>35912275</v>
          </cell>
          <cell r="N614" t="str">
            <v>35</v>
          </cell>
          <cell r="O614" t="str">
            <v>35914585</v>
          </cell>
          <cell r="P614" t="str">
            <v>35</v>
          </cell>
          <cell r="Q614" t="str">
            <v>35914585</v>
          </cell>
          <cell r="R614" t="str">
            <v>ANDREA@MAGESTETICA.COM.BR</v>
          </cell>
          <cell r="S614">
            <v>49</v>
          </cell>
        </row>
        <row r="615">
          <cell r="A615" t="str">
            <v>09304376000164</v>
          </cell>
          <cell r="B615" t="str">
            <v>B</v>
          </cell>
          <cell r="C615" t="str">
            <v>AVENIDA</v>
          </cell>
          <cell r="D615" t="str">
            <v>IPIRANGA , PREDIO 99A</v>
          </cell>
          <cell r="E615" t="str">
            <v>6681</v>
          </cell>
          <cell r="F615" t="str">
            <v>SALA  1302-A</v>
          </cell>
          <cell r="G615" t="str">
            <v>PARTENON</v>
          </cell>
          <cell r="H615">
            <v>90619900</v>
          </cell>
          <cell r="I615" t="str">
            <v>RS</v>
          </cell>
          <cell r="J615">
            <v>8801</v>
          </cell>
          <cell r="K615" t="str">
            <v>PORTO ALEGRE</v>
          </cell>
          <cell r="L615" t="str">
            <v>51</v>
          </cell>
          <cell r="M615" t="str">
            <v>30377322</v>
          </cell>
          <cell r="S615">
            <v>49</v>
          </cell>
        </row>
        <row r="616">
          <cell r="A616" t="str">
            <v>09353150000153</v>
          </cell>
          <cell r="B616" t="str">
            <v>A</v>
          </cell>
          <cell r="C616" t="str">
            <v>RUA</v>
          </cell>
          <cell r="D616" t="str">
            <v>RAUL POMPEIA</v>
          </cell>
          <cell r="E616" t="str">
            <v>617</v>
          </cell>
          <cell r="G616" t="str">
            <v>VILA POMPEIA</v>
          </cell>
          <cell r="H616">
            <v>5025010</v>
          </cell>
          <cell r="I616" t="str">
            <v>SP</v>
          </cell>
          <cell r="J616">
            <v>7107</v>
          </cell>
          <cell r="K616" t="str">
            <v>SAO PAULO</v>
          </cell>
          <cell r="L616" t="str">
            <v>11</v>
          </cell>
          <cell r="M616" t="str">
            <v>30913810</v>
          </cell>
          <cell r="R616" t="str">
            <v>contabeis@beracaserv.com.br</v>
          </cell>
          <cell r="S616">
            <v>49</v>
          </cell>
        </row>
        <row r="617">
          <cell r="A617" t="str">
            <v>09363445000100</v>
          </cell>
          <cell r="B617" t="str">
            <v>A</v>
          </cell>
          <cell r="C617" t="str">
            <v>AVENIDA</v>
          </cell>
          <cell r="D617" t="str">
            <v>85</v>
          </cell>
          <cell r="E617" t="str">
            <v>1.940</v>
          </cell>
          <cell r="F617" t="str">
            <v>QUADRAG-20                LOTE  26/27               SALA  101                 PAVMTO1                   EDIF  GALERIA NACIONAL</v>
          </cell>
          <cell r="G617" t="str">
            <v>SETOR MARISTA</v>
          </cell>
          <cell r="H617">
            <v>74160010</v>
          </cell>
          <cell r="I617" t="str">
            <v>GO</v>
          </cell>
          <cell r="J617">
            <v>9373</v>
          </cell>
          <cell r="K617" t="str">
            <v>GOIANIA</v>
          </cell>
          <cell r="L617" t="str">
            <v>62</v>
          </cell>
          <cell r="M617" t="str">
            <v>32250385</v>
          </cell>
          <cell r="N617" t="str">
            <v>62</v>
          </cell>
          <cell r="O617" t="str">
            <v>30956950</v>
          </cell>
          <cell r="P617" t="str">
            <v>62</v>
          </cell>
          <cell r="Q617" t="str">
            <v>32250385</v>
          </cell>
          <cell r="R617" t="str">
            <v>robertocontador2010@hotmail.com</v>
          </cell>
          <cell r="S617">
            <v>49</v>
          </cell>
        </row>
        <row r="618">
          <cell r="A618" t="str">
            <v>09362098000100</v>
          </cell>
          <cell r="B618" t="str">
            <v>B</v>
          </cell>
          <cell r="C618" t="str">
            <v>RUA</v>
          </cell>
          <cell r="D618" t="str">
            <v>PATRICIO FARIAS</v>
          </cell>
          <cell r="E618" t="str">
            <v>131</v>
          </cell>
          <cell r="F618" t="str">
            <v>ANDAR ATICO</v>
          </cell>
          <cell r="G618" t="str">
            <v>ITACORUBI</v>
          </cell>
          <cell r="H618">
            <v>88034132</v>
          </cell>
          <cell r="I618" t="str">
            <v>SC</v>
          </cell>
          <cell r="J618">
            <v>8105</v>
          </cell>
          <cell r="K618" t="str">
            <v>FLORIANOPOLIS</v>
          </cell>
          <cell r="L618" t="str">
            <v>48</v>
          </cell>
          <cell r="M618" t="str">
            <v>30292600</v>
          </cell>
          <cell r="R618" t="str">
            <v>DANIELAC@PROGIC.COM.BR</v>
          </cell>
          <cell r="S618">
            <v>49</v>
          </cell>
        </row>
        <row r="619">
          <cell r="A619" t="str">
            <v>09393664000132</v>
          </cell>
          <cell r="B619" t="str">
            <v>B</v>
          </cell>
          <cell r="C619" t="str">
            <v>RUA</v>
          </cell>
          <cell r="D619" t="str">
            <v>ANGELO MESTRINER</v>
          </cell>
          <cell r="E619" t="str">
            <v>263</v>
          </cell>
          <cell r="G619" t="str">
            <v>VILA VIRGINIA</v>
          </cell>
          <cell r="H619">
            <v>14030090</v>
          </cell>
          <cell r="I619" t="str">
            <v>SP</v>
          </cell>
          <cell r="J619">
            <v>6969</v>
          </cell>
          <cell r="K619" t="str">
            <v>RIBEIRAO PRETO</v>
          </cell>
          <cell r="L619" t="str">
            <v>16</v>
          </cell>
          <cell r="M619" t="str">
            <v>36104109</v>
          </cell>
          <cell r="N619" t="str">
            <v>16</v>
          </cell>
          <cell r="O619" t="str">
            <v>36104109</v>
          </cell>
          <cell r="P619" t="str">
            <v>16</v>
          </cell>
          <cell r="Q619" t="str">
            <v>36104109</v>
          </cell>
          <cell r="R619" t="str">
            <v>LYCHNOFLORA@LYCHNOFLORA.COM.BR</v>
          </cell>
          <cell r="S619">
            <v>49</v>
          </cell>
        </row>
        <row r="620">
          <cell r="A620" t="str">
            <v>09437796000119</v>
          </cell>
          <cell r="B620" t="str">
            <v>B</v>
          </cell>
          <cell r="C620" t="str">
            <v>RUA</v>
          </cell>
          <cell r="D620" t="str">
            <v>WILSON MENDES NOGUEIRA</v>
          </cell>
          <cell r="E620" t="str">
            <v>265</v>
          </cell>
          <cell r="G620" t="str">
            <v>SANTA MONICA</v>
          </cell>
          <cell r="H620">
            <v>35681220</v>
          </cell>
          <cell r="I620" t="str">
            <v>MG</v>
          </cell>
          <cell r="J620">
            <v>4675</v>
          </cell>
          <cell r="K620" t="str">
            <v>ITAUNA</v>
          </cell>
          <cell r="L620" t="str">
            <v>37</v>
          </cell>
          <cell r="M620" t="str">
            <v>41010345</v>
          </cell>
          <cell r="P620" t="str">
            <v>37</v>
          </cell>
          <cell r="Q620" t="str">
            <v>32414536</v>
          </cell>
          <cell r="R620" t="str">
            <v>CARINA@YEVACOSMETIQUES.COM.BR</v>
          </cell>
          <cell r="S620">
            <v>49</v>
          </cell>
        </row>
        <row r="621">
          <cell r="A621" t="str">
            <v>09431344000120</v>
          </cell>
          <cell r="B621" t="str">
            <v>A</v>
          </cell>
          <cell r="C621" t="str">
            <v>ALAMEDA</v>
          </cell>
          <cell r="D621" t="str">
            <v>ARPO</v>
          </cell>
          <cell r="E621" t="str">
            <v>1475</v>
          </cell>
          <cell r="F621" t="str">
            <v>LOJA  02</v>
          </cell>
          <cell r="G621" t="str">
            <v>OURO FINO</v>
          </cell>
          <cell r="H621">
            <v>83010290</v>
          </cell>
          <cell r="I621" t="str">
            <v>PR</v>
          </cell>
          <cell r="J621">
            <v>7885</v>
          </cell>
          <cell r="K621" t="str">
            <v>SAO JOSE DOS PINHAIS</v>
          </cell>
          <cell r="L621" t="str">
            <v>41</v>
          </cell>
          <cell r="M621" t="str">
            <v>35563988</v>
          </cell>
          <cell r="P621" t="str">
            <v>41</v>
          </cell>
          <cell r="Q621" t="str">
            <v>35563988</v>
          </cell>
          <cell r="R621" t="str">
            <v>luciano@novacont.com.br</v>
          </cell>
          <cell r="S621">
            <v>49</v>
          </cell>
        </row>
        <row r="622">
          <cell r="A622" t="str">
            <v>09420515000115</v>
          </cell>
          <cell r="B622" t="str">
            <v>B</v>
          </cell>
          <cell r="C622" t="str">
            <v>RUA</v>
          </cell>
          <cell r="D622" t="str">
            <v>SAN JOSE</v>
          </cell>
          <cell r="E622" t="str">
            <v>396</v>
          </cell>
          <cell r="G622" t="str">
            <v>PARQUE INDUSTRIAL SAN JOSE</v>
          </cell>
          <cell r="H622">
            <v>6715862</v>
          </cell>
          <cell r="I622" t="str">
            <v>SP</v>
          </cell>
          <cell r="J622">
            <v>6361</v>
          </cell>
          <cell r="K622" t="str">
            <v>COTIA</v>
          </cell>
          <cell r="L622" t="str">
            <v>11</v>
          </cell>
          <cell r="M622" t="str">
            <v>31713165</v>
          </cell>
          <cell r="P622" t="str">
            <v>11</v>
          </cell>
          <cell r="Q622" t="str">
            <v>32840088</v>
          </cell>
          <cell r="R622" t="str">
            <v>buchhalter@buchhalter.com.br</v>
          </cell>
          <cell r="S622">
            <v>65</v>
          </cell>
        </row>
        <row r="623">
          <cell r="A623" t="str">
            <v>09454377000195</v>
          </cell>
          <cell r="B623" t="str">
            <v>B</v>
          </cell>
          <cell r="C623" t="str">
            <v>RUA</v>
          </cell>
          <cell r="D623" t="str">
            <v>XV DE NOVEMBRO</v>
          </cell>
          <cell r="E623" t="str">
            <v>151</v>
          </cell>
          <cell r="F623" t="str">
            <v>SALA: B;</v>
          </cell>
          <cell r="G623" t="str">
            <v>CENTRO</v>
          </cell>
          <cell r="H623">
            <v>14140000</v>
          </cell>
          <cell r="I623" t="str">
            <v>SP</v>
          </cell>
          <cell r="J623">
            <v>6363</v>
          </cell>
          <cell r="K623" t="str">
            <v>CRAVINHOS</v>
          </cell>
          <cell r="L623" t="str">
            <v>16</v>
          </cell>
          <cell r="M623" t="str">
            <v>34822550</v>
          </cell>
          <cell r="P623" t="str">
            <v>11</v>
          </cell>
          <cell r="Q623" t="str">
            <v>29437699</v>
          </cell>
          <cell r="R623" t="str">
            <v>BSZSURGICO@HOTMAIL.COM</v>
          </cell>
          <cell r="S623">
            <v>65</v>
          </cell>
        </row>
        <row r="624">
          <cell r="A624" t="str">
            <v>09449181000102</v>
          </cell>
          <cell r="B624" t="str">
            <v>B</v>
          </cell>
          <cell r="C624" t="str">
            <v>ESTRADA</v>
          </cell>
          <cell r="D624" t="str">
            <v>DOS BANDEIRANTES</v>
          </cell>
          <cell r="E624" t="str">
            <v>11742</v>
          </cell>
          <cell r="F624" t="str">
            <v>PARTE</v>
          </cell>
          <cell r="G624" t="str">
            <v>VARGEM PEQUENA</v>
          </cell>
          <cell r="H624">
            <v>22783111</v>
          </cell>
          <cell r="I624" t="str">
            <v>RJ</v>
          </cell>
          <cell r="J624">
            <v>6001</v>
          </cell>
          <cell r="K624" t="str">
            <v>RIO DE JANEIRO</v>
          </cell>
          <cell r="L624" t="str">
            <v>21</v>
          </cell>
          <cell r="M624" t="str">
            <v>25608242</v>
          </cell>
          <cell r="N624" t="str">
            <v>21</v>
          </cell>
          <cell r="O624" t="str">
            <v>38877767</v>
          </cell>
          <cell r="P624" t="str">
            <v>21</v>
          </cell>
          <cell r="Q624" t="str">
            <v>38877643</v>
          </cell>
          <cell r="R624" t="str">
            <v>delta@msm.com.br</v>
          </cell>
          <cell r="S624">
            <v>49</v>
          </cell>
        </row>
        <row r="625">
          <cell r="A625" t="str">
            <v>09517783000150</v>
          </cell>
          <cell r="B625" t="str">
            <v>A</v>
          </cell>
          <cell r="C625" t="str">
            <v>RUA</v>
          </cell>
          <cell r="D625" t="str">
            <v>LUIS ROTA</v>
          </cell>
          <cell r="E625" t="str">
            <v>510</v>
          </cell>
          <cell r="G625" t="str">
            <v>JARDIM ALPINO</v>
          </cell>
          <cell r="H625">
            <v>4836500</v>
          </cell>
          <cell r="I625" t="str">
            <v>SP</v>
          </cell>
          <cell r="J625">
            <v>7107</v>
          </cell>
          <cell r="K625" t="str">
            <v>SAO PAULO</v>
          </cell>
          <cell r="L625" t="str">
            <v>11</v>
          </cell>
          <cell r="M625" t="str">
            <v>56312154</v>
          </cell>
          <cell r="R625" t="str">
            <v>ANCORA@ANCORACONTABILIDADE.COM.BR</v>
          </cell>
          <cell r="S625">
            <v>50</v>
          </cell>
        </row>
        <row r="626">
          <cell r="A626" t="str">
            <v>09548350000161</v>
          </cell>
          <cell r="B626" t="str">
            <v>B</v>
          </cell>
          <cell r="C626" t="str">
            <v>RUA</v>
          </cell>
          <cell r="D626" t="str">
            <v>FRANCISCO CAMPOS FILHO</v>
          </cell>
          <cell r="E626" t="str">
            <v>565</v>
          </cell>
          <cell r="G626" t="str">
            <v>JARDIM SAO LUIZ</v>
          </cell>
          <cell r="H626">
            <v>13477620</v>
          </cell>
          <cell r="I626" t="str">
            <v>SP</v>
          </cell>
          <cell r="J626">
            <v>6131</v>
          </cell>
          <cell r="K626" t="str">
            <v>AMERICANA</v>
          </cell>
          <cell r="L626" t="str">
            <v>19</v>
          </cell>
          <cell r="M626" t="str">
            <v>34683466</v>
          </cell>
          <cell r="R626" t="str">
            <v>FINANCEIRO@SRPAUTOMACAO.COM.BR</v>
          </cell>
          <cell r="S626">
            <v>49</v>
          </cell>
        </row>
        <row r="627">
          <cell r="A627" t="str">
            <v>09558197000153</v>
          </cell>
          <cell r="B627" t="str">
            <v>A</v>
          </cell>
          <cell r="C627" t="str">
            <v>AVENIDA</v>
          </cell>
          <cell r="D627" t="str">
            <v>ANDRE ARAUJO</v>
          </cell>
          <cell r="E627" t="str">
            <v>2936</v>
          </cell>
          <cell r="F627" t="str">
            <v>COND  VALE DO AMANHECER</v>
          </cell>
          <cell r="G627" t="str">
            <v>ALEIXO</v>
          </cell>
          <cell r="H627">
            <v>69060000</v>
          </cell>
          <cell r="I627" t="str">
            <v>AM</v>
          </cell>
          <cell r="J627">
            <v>255</v>
          </cell>
          <cell r="K627" t="str">
            <v>MANAUS</v>
          </cell>
          <cell r="L627" t="str">
            <v>92</v>
          </cell>
          <cell r="M627" t="str">
            <v>81661566</v>
          </cell>
          <cell r="N627" t="str">
            <v>92</v>
          </cell>
          <cell r="O627" t="str">
            <v>36564121</v>
          </cell>
          <cell r="P627" t="str">
            <v>92</v>
          </cell>
          <cell r="Q627" t="str">
            <v>32311564</v>
          </cell>
          <cell r="R627" t="str">
            <v>TEZZA.NETO@GMAIL.COM</v>
          </cell>
          <cell r="S627">
            <v>49</v>
          </cell>
        </row>
        <row r="628">
          <cell r="A628" t="str">
            <v>09539266000181</v>
          </cell>
          <cell r="B628" t="str">
            <v>A</v>
          </cell>
          <cell r="C628" t="str">
            <v>RUA</v>
          </cell>
          <cell r="D628" t="str">
            <v>MANUEL ANTONIO GOMES</v>
          </cell>
          <cell r="E628" t="str">
            <v>182</v>
          </cell>
          <cell r="G628" t="str">
            <v>JORDANESIA</v>
          </cell>
          <cell r="H628">
            <v>7750020</v>
          </cell>
          <cell r="I628" t="str">
            <v>SP</v>
          </cell>
          <cell r="J628">
            <v>6285</v>
          </cell>
          <cell r="K628" t="str">
            <v>CAJAMAR</v>
          </cell>
          <cell r="L628" t="str">
            <v>11</v>
          </cell>
          <cell r="M628" t="str">
            <v>44473834</v>
          </cell>
          <cell r="P628" t="str">
            <v>11</v>
          </cell>
          <cell r="Q628" t="str">
            <v>29598048</v>
          </cell>
          <cell r="R628" t="str">
            <v>FINANCEIRO@SEATMOBILE.COM.BR</v>
          </cell>
          <cell r="S628">
            <v>49</v>
          </cell>
        </row>
        <row r="629">
          <cell r="A629" t="str">
            <v>09603617000176</v>
          </cell>
          <cell r="B629" t="str">
            <v>A</v>
          </cell>
          <cell r="C629" t="str">
            <v>AVENIDA</v>
          </cell>
          <cell r="D629" t="str">
            <v>CONDE FRANCISCO MATARAZZO</v>
          </cell>
          <cell r="E629" t="str">
            <v>390</v>
          </cell>
          <cell r="G629" t="str">
            <v>DISTRITO INDUSTRIAL PEDRO BOZO</v>
          </cell>
          <cell r="H629">
            <v>15803145</v>
          </cell>
          <cell r="I629" t="str">
            <v>SP</v>
          </cell>
          <cell r="J629">
            <v>6323</v>
          </cell>
          <cell r="K629" t="str">
            <v>CATANDUVA</v>
          </cell>
          <cell r="L629" t="str">
            <v>17</v>
          </cell>
          <cell r="M629" t="str">
            <v>32341499</v>
          </cell>
          <cell r="P629" t="str">
            <v>17</v>
          </cell>
          <cell r="Q629" t="str">
            <v>32341499</v>
          </cell>
          <cell r="R629" t="str">
            <v>daluluvide@hotmail.com</v>
          </cell>
          <cell r="S629">
            <v>49</v>
          </cell>
        </row>
        <row r="630">
          <cell r="A630" t="str">
            <v>09615847000155</v>
          </cell>
          <cell r="B630" t="str">
            <v>B</v>
          </cell>
          <cell r="C630" t="str">
            <v>RUA</v>
          </cell>
          <cell r="D630" t="str">
            <v>URBANO SANTOS</v>
          </cell>
          <cell r="E630" t="str">
            <v>127</v>
          </cell>
          <cell r="G630" t="str">
            <v>VILA MOINHO VELHO</v>
          </cell>
          <cell r="H630">
            <v>6713150</v>
          </cell>
          <cell r="I630" t="str">
            <v>SP</v>
          </cell>
          <cell r="J630">
            <v>6361</v>
          </cell>
          <cell r="K630" t="str">
            <v>COTIA</v>
          </cell>
          <cell r="L630" t="str">
            <v>11</v>
          </cell>
          <cell r="M630" t="str">
            <v>33182900</v>
          </cell>
          <cell r="P630" t="str">
            <v>11</v>
          </cell>
          <cell r="Q630" t="str">
            <v>33182914</v>
          </cell>
          <cell r="R630" t="str">
            <v>contato@jgmempresarial.com</v>
          </cell>
          <cell r="S630">
            <v>49</v>
          </cell>
        </row>
        <row r="631">
          <cell r="A631" t="str">
            <v>09602018000138</v>
          </cell>
          <cell r="B631" t="str">
            <v>A</v>
          </cell>
          <cell r="C631" t="str">
            <v>FAZENDA</v>
          </cell>
          <cell r="D631" t="str">
            <v>SANTO ANTONIO</v>
          </cell>
          <cell r="E631" t="str">
            <v>S/N</v>
          </cell>
          <cell r="F631" t="str">
            <v>ZONA RURAL</v>
          </cell>
          <cell r="G631" t="str">
            <v>MIRINDUBA</v>
          </cell>
          <cell r="H631">
            <v>62540000</v>
          </cell>
          <cell r="I631" t="str">
            <v>CE</v>
          </cell>
          <cell r="J631">
            <v>1587</v>
          </cell>
          <cell r="K631" t="str">
            <v>AMONTADA</v>
          </cell>
          <cell r="L631" t="str">
            <v>85</v>
          </cell>
          <cell r="M631" t="str">
            <v>32813733</v>
          </cell>
          <cell r="N631" t="str">
            <v>85</v>
          </cell>
          <cell r="O631" t="str">
            <v>32813733</v>
          </cell>
          <cell r="P631" t="str">
            <v>85</v>
          </cell>
          <cell r="Q631" t="str">
            <v>32813733</v>
          </cell>
          <cell r="S631">
            <v>65</v>
          </cell>
        </row>
        <row r="632">
          <cell r="A632" t="str">
            <v>09599874000181</v>
          </cell>
          <cell r="B632" t="str">
            <v>A</v>
          </cell>
          <cell r="C632" t="str">
            <v>AVENIDA</v>
          </cell>
          <cell r="D632" t="str">
            <v>DOUTOR SILAS MUNGUBA</v>
          </cell>
          <cell r="E632" t="str">
            <v>1700</v>
          </cell>
          <cell r="F632" t="str">
            <v>GALPAO: 1A INCUBA UECE;</v>
          </cell>
          <cell r="G632" t="str">
            <v>ITAPERI</v>
          </cell>
          <cell r="H632">
            <v>60714242</v>
          </cell>
          <cell r="I632" t="str">
            <v>CE</v>
          </cell>
          <cell r="J632">
            <v>1389</v>
          </cell>
          <cell r="K632" t="str">
            <v>FORTALEZA</v>
          </cell>
          <cell r="L632" t="str">
            <v>85</v>
          </cell>
          <cell r="M632" t="str">
            <v>34942611</v>
          </cell>
          <cell r="P632" t="str">
            <v>85</v>
          </cell>
          <cell r="Q632" t="str">
            <v>34941256</v>
          </cell>
          <cell r="R632" t="str">
            <v>presac.contabilidade@hotmail.com</v>
          </cell>
          <cell r="S632">
            <v>49</v>
          </cell>
        </row>
        <row r="633">
          <cell r="A633" t="str">
            <v>09651040000178</v>
          </cell>
          <cell r="B633" t="str">
            <v>A</v>
          </cell>
          <cell r="C633" t="str">
            <v>AVENIDA</v>
          </cell>
          <cell r="D633" t="str">
            <v>BANDEIRANTES</v>
          </cell>
          <cell r="E633" t="str">
            <v>3900</v>
          </cell>
          <cell r="F633" t="str">
            <v>SALA  02                        INCUBADORA SUPERA</v>
          </cell>
          <cell r="G633" t="str">
            <v>VILA MONTE ALEGRE</v>
          </cell>
          <cell r="H633">
            <v>14040900</v>
          </cell>
          <cell r="I633" t="str">
            <v>SP</v>
          </cell>
          <cell r="J633">
            <v>6969</v>
          </cell>
          <cell r="K633" t="str">
            <v>RIBEIRAO PRETO</v>
          </cell>
          <cell r="L633" t="str">
            <v>16</v>
          </cell>
          <cell r="M633" t="str">
            <v>32342388</v>
          </cell>
          <cell r="P633" t="str">
            <v>16</v>
          </cell>
          <cell r="Q633" t="str">
            <v>32342388</v>
          </cell>
          <cell r="R633" t="str">
            <v>daniela.tomazela@gmail.com</v>
          </cell>
          <cell r="S633">
            <v>49</v>
          </cell>
        </row>
        <row r="634">
          <cell r="A634" t="str">
            <v>10144823000144</v>
          </cell>
          <cell r="B634" t="str">
            <v>A</v>
          </cell>
          <cell r="C634" t="str">
            <v>AVENIDA</v>
          </cell>
          <cell r="D634" t="str">
            <v>FRANCISCO FERREIRA DA CRUZ</v>
          </cell>
          <cell r="E634" t="str">
            <v>6030</v>
          </cell>
          <cell r="G634" t="str">
            <v>INDUSTRIAL</v>
          </cell>
          <cell r="H634">
            <v>83820990</v>
          </cell>
          <cell r="I634" t="str">
            <v>PR</v>
          </cell>
          <cell r="J634">
            <v>9983</v>
          </cell>
          <cell r="K634" t="str">
            <v>FAZENDA RIO GRANDE</v>
          </cell>
          <cell r="L634" t="str">
            <v>41</v>
          </cell>
          <cell r="M634" t="str">
            <v>41410827</v>
          </cell>
          <cell r="R634" t="str">
            <v>BIO4@BIO4.COM.BR</v>
          </cell>
          <cell r="S634">
            <v>49</v>
          </cell>
        </row>
        <row r="635">
          <cell r="A635" t="str">
            <v>10220940000140</v>
          </cell>
          <cell r="B635" t="str">
            <v>A</v>
          </cell>
          <cell r="C635" t="str">
            <v>RODOVIA</v>
          </cell>
          <cell r="D635" t="str">
            <v>PR 281 - KM 20</v>
          </cell>
          <cell r="E635" t="str">
            <v>S/N</v>
          </cell>
          <cell r="G635" t="str">
            <v>LAGOA</v>
          </cell>
          <cell r="H635">
            <v>83190000</v>
          </cell>
          <cell r="I635" t="str">
            <v>PR</v>
          </cell>
          <cell r="J635">
            <v>7925</v>
          </cell>
          <cell r="K635" t="str">
            <v>TIJUCAS DO SUL</v>
          </cell>
          <cell r="L635" t="str">
            <v>41</v>
          </cell>
          <cell r="M635" t="str">
            <v>30293450</v>
          </cell>
          <cell r="N635" t="str">
            <v>41</v>
          </cell>
          <cell r="O635" t="str">
            <v>30293450</v>
          </cell>
          <cell r="P635" t="str">
            <v>41</v>
          </cell>
          <cell r="Q635" t="str">
            <v>30293450</v>
          </cell>
          <cell r="R635" t="str">
            <v>fernando@manellicontabilidade.com.br</v>
          </cell>
          <cell r="S635">
            <v>49</v>
          </cell>
        </row>
        <row r="636">
          <cell r="A636" t="str">
            <v>10235856000108</v>
          </cell>
          <cell r="B636" t="str">
            <v>A</v>
          </cell>
          <cell r="C636" t="str">
            <v>RUA</v>
          </cell>
          <cell r="D636" t="str">
            <v>BRASILIA</v>
          </cell>
          <cell r="E636" t="str">
            <v>1489</v>
          </cell>
          <cell r="G636" t="str">
            <v>VILA URUPES</v>
          </cell>
          <cell r="H636">
            <v>8610101</v>
          </cell>
          <cell r="I636" t="str">
            <v>SP</v>
          </cell>
          <cell r="J636">
            <v>7151</v>
          </cell>
          <cell r="K636" t="str">
            <v>SUZANO</v>
          </cell>
          <cell r="L636" t="str">
            <v>11</v>
          </cell>
          <cell r="M636" t="str">
            <v>47482323</v>
          </cell>
          <cell r="N636" t="str">
            <v>11</v>
          </cell>
          <cell r="O636" t="str">
            <v>47483700</v>
          </cell>
          <cell r="P636" t="str">
            <v>11</v>
          </cell>
          <cell r="Q636" t="str">
            <v>47483700</v>
          </cell>
          <cell r="R636" t="str">
            <v>contabilidade@contabilidadebio.com.br</v>
          </cell>
          <cell r="S636">
            <v>50</v>
          </cell>
        </row>
        <row r="637">
          <cell r="A637" t="str">
            <v>10293179000176</v>
          </cell>
          <cell r="B637" t="str">
            <v>B</v>
          </cell>
          <cell r="C637" t="str">
            <v>RUA</v>
          </cell>
          <cell r="D637" t="str">
            <v>PROF. ERGILIA MICELLI</v>
          </cell>
          <cell r="E637" t="str">
            <v>1105</v>
          </cell>
          <cell r="F637" t="str">
            <v>LOTE 11 QD. 16</v>
          </cell>
          <cell r="G637" t="str">
            <v>JD REGINA</v>
          </cell>
          <cell r="H637">
            <v>14808110</v>
          </cell>
          <cell r="I637" t="str">
            <v>SP</v>
          </cell>
          <cell r="J637">
            <v>6163</v>
          </cell>
          <cell r="K637" t="str">
            <v>ARARAQUARA</v>
          </cell>
          <cell r="L637" t="str">
            <v>16</v>
          </cell>
          <cell r="M637" t="str">
            <v>33318558</v>
          </cell>
          <cell r="N637" t="str">
            <v>16</v>
          </cell>
          <cell r="O637" t="str">
            <v>33570414</v>
          </cell>
          <cell r="R637" t="str">
            <v>FISCAL@NEONOX.COM.BR</v>
          </cell>
          <cell r="S637">
            <v>49</v>
          </cell>
        </row>
        <row r="638">
          <cell r="A638" t="str">
            <v>10292395000105</v>
          </cell>
          <cell r="B638" t="str">
            <v>A</v>
          </cell>
          <cell r="C638" t="str">
            <v>AVENIDA</v>
          </cell>
          <cell r="D638" t="str">
            <v>SENADOR SALGADO FILHO</v>
          </cell>
          <cell r="E638" t="str">
            <v>7000</v>
          </cell>
          <cell r="F638" t="str">
            <v>SALA 270 PREDIO 87</v>
          </cell>
          <cell r="G638" t="str">
            <v>JARDIM KRAHE</v>
          </cell>
          <cell r="H638">
            <v>94440000</v>
          </cell>
          <cell r="I638" t="str">
            <v>RS</v>
          </cell>
          <cell r="J638">
            <v>8963</v>
          </cell>
          <cell r="K638" t="str">
            <v>VIAMAO</v>
          </cell>
          <cell r="L638" t="str">
            <v>51</v>
          </cell>
          <cell r="M638" t="str">
            <v>32275604</v>
          </cell>
          <cell r="R638" t="str">
            <v>siagerencial@via-rs.net</v>
          </cell>
          <cell r="S638">
            <v>49</v>
          </cell>
        </row>
        <row r="639">
          <cell r="A639" t="str">
            <v>10317938000193</v>
          </cell>
          <cell r="B639" t="str">
            <v>A</v>
          </cell>
          <cell r="C639" t="str">
            <v>RUA</v>
          </cell>
          <cell r="D639" t="str">
            <v>AZEVEDO SOARES</v>
          </cell>
          <cell r="E639" t="str">
            <v>1491</v>
          </cell>
          <cell r="F639" t="str">
            <v>APT   01</v>
          </cell>
          <cell r="G639" t="str">
            <v>VILA GOMES CARDIM</v>
          </cell>
          <cell r="H639">
            <v>3322001</v>
          </cell>
          <cell r="I639" t="str">
            <v>SP</v>
          </cell>
          <cell r="J639">
            <v>7107</v>
          </cell>
          <cell r="K639" t="str">
            <v>SAO PAULO</v>
          </cell>
          <cell r="L639" t="str">
            <v>11</v>
          </cell>
          <cell r="M639" t="str">
            <v>29142113</v>
          </cell>
          <cell r="P639" t="str">
            <v>11</v>
          </cell>
          <cell r="Q639" t="str">
            <v>29142113</v>
          </cell>
          <cell r="R639" t="str">
            <v>MAURICIO@MAURICONT.COM.BR</v>
          </cell>
          <cell r="S639">
            <v>49</v>
          </cell>
        </row>
        <row r="640">
          <cell r="A640" t="str">
            <v>10311698000110</v>
          </cell>
          <cell r="B640" t="str">
            <v>A</v>
          </cell>
          <cell r="C640" t="str">
            <v>RUA</v>
          </cell>
          <cell r="D640" t="str">
            <v>JOSE VITAL</v>
          </cell>
          <cell r="E640" t="str">
            <v>60</v>
          </cell>
          <cell r="G640" t="str">
            <v>GOMES</v>
          </cell>
          <cell r="H640">
            <v>35590000</v>
          </cell>
          <cell r="I640" t="str">
            <v>MG</v>
          </cell>
          <cell r="J640">
            <v>4743</v>
          </cell>
          <cell r="K640" t="str">
            <v>LAGOA DA PRATA</v>
          </cell>
          <cell r="L640" t="str">
            <v>37</v>
          </cell>
          <cell r="M640" t="str">
            <v>32611200</v>
          </cell>
          <cell r="N640" t="str">
            <v>37</v>
          </cell>
          <cell r="O640" t="str">
            <v>32611598</v>
          </cell>
          <cell r="R640" t="str">
            <v>CONTATO@EXATA5.COM.BR</v>
          </cell>
          <cell r="S640">
            <v>65</v>
          </cell>
        </row>
        <row r="641">
          <cell r="A641" t="str">
            <v>10335819000163</v>
          </cell>
          <cell r="B641" t="str">
            <v>B</v>
          </cell>
          <cell r="C641" t="str">
            <v>RUA</v>
          </cell>
          <cell r="D641" t="str">
            <v>BRASILPINHO</v>
          </cell>
          <cell r="E641" t="str">
            <v>281</v>
          </cell>
          <cell r="G641" t="str">
            <v>KOBRASOL</v>
          </cell>
          <cell r="H641">
            <v>88102300</v>
          </cell>
          <cell r="I641" t="str">
            <v>SC</v>
          </cell>
          <cell r="J641">
            <v>8327</v>
          </cell>
          <cell r="K641" t="str">
            <v>SAO JOSE</v>
          </cell>
          <cell r="L641" t="str">
            <v>48</v>
          </cell>
          <cell r="M641" t="str">
            <v>32034507</v>
          </cell>
          <cell r="N641" t="str">
            <v>48</v>
          </cell>
          <cell r="O641" t="str">
            <v>30474007</v>
          </cell>
          <cell r="P641" t="str">
            <v>48</v>
          </cell>
          <cell r="Q641" t="str">
            <v>30281931</v>
          </cell>
          <cell r="S641">
            <v>65</v>
          </cell>
        </row>
        <row r="642">
          <cell r="A642" t="str">
            <v>10356736000150</v>
          </cell>
          <cell r="B642" t="str">
            <v>A</v>
          </cell>
          <cell r="C642" t="str">
            <v>RUA</v>
          </cell>
          <cell r="D642" t="str">
            <v>LUCIANO CASTRO MATHIAS</v>
          </cell>
          <cell r="E642" t="str">
            <v>141</v>
          </cell>
          <cell r="G642" t="str">
            <v>VILA DAS PAINEIRAS</v>
          </cell>
          <cell r="H642">
            <v>86802087</v>
          </cell>
          <cell r="I642" t="str">
            <v>PR</v>
          </cell>
          <cell r="J642">
            <v>7425</v>
          </cell>
          <cell r="K642" t="str">
            <v>APUCARANA</v>
          </cell>
          <cell r="L642" t="str">
            <v>43</v>
          </cell>
          <cell r="M642" t="str">
            <v>34270000</v>
          </cell>
          <cell r="S642">
            <v>49</v>
          </cell>
        </row>
        <row r="643">
          <cell r="A643" t="str">
            <v>10394988000174</v>
          </cell>
          <cell r="B643" t="str">
            <v>A</v>
          </cell>
          <cell r="C643" t="str">
            <v>RUA</v>
          </cell>
          <cell r="D643" t="str">
            <v>MAJOR CAPILE</v>
          </cell>
          <cell r="E643" t="str">
            <v>860</v>
          </cell>
          <cell r="F643" t="str">
            <v>SALA  C</v>
          </cell>
          <cell r="G643" t="str">
            <v>VILA DELFUS</v>
          </cell>
          <cell r="H643">
            <v>79820060</v>
          </cell>
          <cell r="I643" t="str">
            <v>MS</v>
          </cell>
          <cell r="J643">
            <v>9073</v>
          </cell>
          <cell r="K643" t="str">
            <v>DOURADOS</v>
          </cell>
          <cell r="L643" t="str">
            <v>67</v>
          </cell>
          <cell r="M643" t="str">
            <v>34274245</v>
          </cell>
          <cell r="S643">
            <v>49</v>
          </cell>
        </row>
        <row r="644">
          <cell r="A644" t="str">
            <v>10417727000122</v>
          </cell>
          <cell r="B644" t="str">
            <v>A</v>
          </cell>
          <cell r="C644" t="str">
            <v>RUA</v>
          </cell>
          <cell r="D644" t="str">
            <v>COSTA SEPULVEDA</v>
          </cell>
          <cell r="E644" t="str">
            <v>749</v>
          </cell>
          <cell r="F644" t="str">
            <v>SALA  6-B</v>
          </cell>
          <cell r="G644" t="str">
            <v>ENGENHO DO MEIO</v>
          </cell>
          <cell r="H644">
            <v>50730260</v>
          </cell>
          <cell r="I644" t="str">
            <v>PE</v>
          </cell>
          <cell r="J644">
            <v>2531</v>
          </cell>
          <cell r="K644" t="str">
            <v>RECIFE</v>
          </cell>
          <cell r="L644" t="str">
            <v>81</v>
          </cell>
          <cell r="M644" t="str">
            <v>32721205</v>
          </cell>
          <cell r="S644">
            <v>49</v>
          </cell>
        </row>
        <row r="645">
          <cell r="A645" t="str">
            <v>10423779000101</v>
          </cell>
          <cell r="B645" t="str">
            <v>B</v>
          </cell>
          <cell r="C645" t="str">
            <v>AVENIDA</v>
          </cell>
          <cell r="D645" t="str">
            <v>CENTENARIO</v>
          </cell>
          <cell r="E645" t="str">
            <v>1101</v>
          </cell>
          <cell r="G645" t="str">
            <v>CENTRO</v>
          </cell>
          <cell r="H645">
            <v>94010050</v>
          </cell>
          <cell r="I645" t="str">
            <v>RS</v>
          </cell>
          <cell r="J645">
            <v>8683</v>
          </cell>
          <cell r="K645" t="str">
            <v>GRAVATAI</v>
          </cell>
          <cell r="L645" t="str">
            <v>51</v>
          </cell>
          <cell r="M645" t="str">
            <v>34885330</v>
          </cell>
          <cell r="N645" t="str">
            <v>51</v>
          </cell>
          <cell r="O645" t="str">
            <v>34881209</v>
          </cell>
          <cell r="R645" t="str">
            <v>ADMINISTRATIVO@MEGAPALCO.COM.BR</v>
          </cell>
          <cell r="S645">
            <v>65</v>
          </cell>
        </row>
        <row r="646">
          <cell r="A646" t="str">
            <v>10440026000104</v>
          </cell>
          <cell r="B646" t="str">
            <v>A</v>
          </cell>
          <cell r="C646" t="str">
            <v>RUA</v>
          </cell>
          <cell r="D646" t="str">
            <v>DO COITE</v>
          </cell>
          <cell r="E646" t="str">
            <v>66</v>
          </cell>
          <cell r="F646" t="str">
            <v>ANEXO SALAO</v>
          </cell>
          <cell r="G646" t="str">
            <v>CENTRO</v>
          </cell>
          <cell r="H646">
            <v>48460000</v>
          </cell>
          <cell r="I646" t="str">
            <v>BA</v>
          </cell>
          <cell r="J646">
            <v>3759</v>
          </cell>
          <cell r="K646" t="str">
            <v>NOVA SOURE</v>
          </cell>
          <cell r="L646" t="str">
            <v>75</v>
          </cell>
          <cell r="M646" t="str">
            <v>32761358</v>
          </cell>
          <cell r="N646" t="str">
            <v>75</v>
          </cell>
          <cell r="O646" t="str">
            <v>34372827</v>
          </cell>
          <cell r="P646" t="str">
            <v>75</v>
          </cell>
          <cell r="Q646" t="str">
            <v>32761358</v>
          </cell>
          <cell r="R646" t="str">
            <v>afranio@pombalnet.com.br</v>
          </cell>
          <cell r="S646">
            <v>49</v>
          </cell>
        </row>
        <row r="647">
          <cell r="A647" t="str">
            <v>10446719000104</v>
          </cell>
          <cell r="B647" t="str">
            <v>B</v>
          </cell>
          <cell r="C647" t="str">
            <v>AVENIDA</v>
          </cell>
          <cell r="D647" t="str">
            <v>CENTRAL</v>
          </cell>
          <cell r="E647" t="str">
            <v>SN</v>
          </cell>
          <cell r="F647" t="str">
            <v>QUADRA03                  LOTE  01</v>
          </cell>
          <cell r="G647" t="str">
            <v>POLO EMPRESARIAL NOVA CANAA</v>
          </cell>
          <cell r="H647">
            <v>75257207</v>
          </cell>
          <cell r="I647" t="str">
            <v>GO</v>
          </cell>
          <cell r="J647">
            <v>9753</v>
          </cell>
          <cell r="K647" t="str">
            <v>SENADOR CANEDO</v>
          </cell>
          <cell r="L647" t="str">
            <v>62</v>
          </cell>
          <cell r="M647" t="str">
            <v>32612100</v>
          </cell>
          <cell r="P647" t="str">
            <v>62</v>
          </cell>
          <cell r="Q647" t="str">
            <v>32693500</v>
          </cell>
          <cell r="R647" t="str">
            <v>biotec@biotec.com.br</v>
          </cell>
          <cell r="S647">
            <v>49</v>
          </cell>
        </row>
        <row r="648">
          <cell r="A648" t="str">
            <v>10454350000181</v>
          </cell>
          <cell r="B648" t="str">
            <v>B</v>
          </cell>
          <cell r="C648" t="str">
            <v>RUA</v>
          </cell>
          <cell r="D648" t="str">
            <v>NICOLAU CACCIATORI</v>
          </cell>
          <cell r="E648" t="str">
            <v>320</v>
          </cell>
          <cell r="G648" t="str">
            <v>JARDIM DOS PIONEIROS</v>
          </cell>
          <cell r="H648">
            <v>19050340</v>
          </cell>
          <cell r="I648" t="str">
            <v>SP</v>
          </cell>
          <cell r="J648">
            <v>6929</v>
          </cell>
          <cell r="K648" t="str">
            <v>PRESIDENTE PRUDENTE</v>
          </cell>
          <cell r="L648" t="str">
            <v>18</v>
          </cell>
          <cell r="M648" t="str">
            <v>32228246</v>
          </cell>
          <cell r="P648" t="str">
            <v>18</v>
          </cell>
          <cell r="Q648" t="str">
            <v>39045285</v>
          </cell>
          <cell r="R648" t="str">
            <v>ERMES@SALVATORECOSMETICOS.COM.BR</v>
          </cell>
          <cell r="S648">
            <v>49</v>
          </cell>
        </row>
        <row r="649">
          <cell r="A649" t="str">
            <v>10453135000166</v>
          </cell>
          <cell r="B649" t="str">
            <v>A</v>
          </cell>
          <cell r="C649" t="str">
            <v>RUA</v>
          </cell>
          <cell r="D649" t="str">
            <v>JOSE MORETTI</v>
          </cell>
          <cell r="E649" t="str">
            <v>30</v>
          </cell>
          <cell r="F649" t="str">
            <v>SALA  15</v>
          </cell>
          <cell r="G649" t="str">
            <v>PARQUE BEIRA RIO II</v>
          </cell>
          <cell r="H649">
            <v>12517660</v>
          </cell>
          <cell r="I649" t="str">
            <v>SP</v>
          </cell>
          <cell r="J649">
            <v>6469</v>
          </cell>
          <cell r="K649" t="str">
            <v>GUARATINGUETA</v>
          </cell>
          <cell r="L649" t="str">
            <v>12</v>
          </cell>
          <cell r="M649" t="str">
            <v>31324066</v>
          </cell>
          <cell r="R649" t="str">
            <v>eccbarbosa@uol.com.br</v>
          </cell>
          <cell r="S649">
            <v>49</v>
          </cell>
        </row>
        <row r="650">
          <cell r="A650" t="str">
            <v>10478262000110</v>
          </cell>
          <cell r="B650" t="str">
            <v>B</v>
          </cell>
          <cell r="C650" t="str">
            <v>AVENIDA</v>
          </cell>
          <cell r="D650" t="str">
            <v>MELVIM JONES</v>
          </cell>
          <cell r="E650" t="str">
            <v>773-AB</v>
          </cell>
          <cell r="F650" t="str">
            <v>BLOCO II                  SALA  III</v>
          </cell>
          <cell r="G650" t="str">
            <v>PARQUE INDUSTRIAL BANDEIRANTES</v>
          </cell>
          <cell r="H650">
            <v>87070030</v>
          </cell>
          <cell r="I650" t="str">
            <v>PR</v>
          </cell>
          <cell r="J650">
            <v>7691</v>
          </cell>
          <cell r="K650" t="str">
            <v>MARINGA</v>
          </cell>
          <cell r="L650" t="str">
            <v>44</v>
          </cell>
          <cell r="M650" t="str">
            <v>40095800</v>
          </cell>
          <cell r="N650" t="str">
            <v>44</v>
          </cell>
          <cell r="O650" t="str">
            <v>40095801</v>
          </cell>
          <cell r="P650" t="str">
            <v>44</v>
          </cell>
          <cell r="Q650" t="str">
            <v>40095800</v>
          </cell>
          <cell r="R650" t="str">
            <v>CONTABILIDADE@MAQUIRA.COM.BR</v>
          </cell>
          <cell r="S650">
            <v>49</v>
          </cell>
        </row>
        <row r="651">
          <cell r="A651" t="str">
            <v>10505339000101</v>
          </cell>
          <cell r="B651" t="str">
            <v>A</v>
          </cell>
          <cell r="C651" t="str">
            <v>RUA</v>
          </cell>
          <cell r="D651" t="str">
            <v>PROFESSOR ROMULO PROENCA</v>
          </cell>
          <cell r="E651" t="str">
            <v>S N</v>
          </cell>
          <cell r="F651" t="str">
            <v>BLOCO C GALPAO 1 - NUTEC</v>
          </cell>
          <cell r="G651" t="str">
            <v>CAMPOS DO PICI</v>
          </cell>
          <cell r="H651">
            <v>60440552</v>
          </cell>
          <cell r="I651" t="str">
            <v>CE</v>
          </cell>
          <cell r="J651">
            <v>1389</v>
          </cell>
          <cell r="K651" t="str">
            <v>FORTALEZA</v>
          </cell>
          <cell r="L651" t="str">
            <v>85</v>
          </cell>
          <cell r="M651" t="str">
            <v>88643046</v>
          </cell>
          <cell r="S651">
            <v>49</v>
          </cell>
        </row>
        <row r="652">
          <cell r="A652" t="str">
            <v>10496876000124</v>
          </cell>
          <cell r="B652" t="str">
            <v>A</v>
          </cell>
          <cell r="C652" t="str">
            <v>RUA</v>
          </cell>
          <cell r="D652" t="str">
            <v>OURO PRETO</v>
          </cell>
          <cell r="E652" t="str">
            <v>36</v>
          </cell>
          <cell r="G652" t="str">
            <v>JARDIM DOS ESTADOS</v>
          </cell>
          <cell r="H652">
            <v>37701031</v>
          </cell>
          <cell r="I652" t="str">
            <v>MG</v>
          </cell>
          <cell r="J652">
            <v>5035</v>
          </cell>
          <cell r="K652" t="str">
            <v>POCOS DE CALDAS</v>
          </cell>
          <cell r="L652" t="str">
            <v>35</v>
          </cell>
          <cell r="M652" t="str">
            <v>37212591</v>
          </cell>
          <cell r="R652" t="str">
            <v>CONTABILIDADE@FISCOBRASIL.NET.BR</v>
          </cell>
          <cell r="S652">
            <v>49</v>
          </cell>
        </row>
        <row r="653">
          <cell r="A653" t="str">
            <v>10497341000178</v>
          </cell>
          <cell r="B653" t="str">
            <v>A</v>
          </cell>
          <cell r="C653" t="str">
            <v>AVENIDA</v>
          </cell>
          <cell r="D653" t="str">
            <v>DOUTORA NADIR AGUIAR</v>
          </cell>
          <cell r="E653" t="str">
            <v>1805</v>
          </cell>
          <cell r="F653" t="str">
            <v>: PREDIO I; SALA: VII;</v>
          </cell>
          <cell r="G653" t="str">
            <v>JARDIM DOUTOR PAULO GOMES ROMEO</v>
          </cell>
          <cell r="H653">
            <v>14056680</v>
          </cell>
          <cell r="I653" t="str">
            <v>SP</v>
          </cell>
          <cell r="J653">
            <v>6969</v>
          </cell>
          <cell r="K653" t="str">
            <v>RIBEIRAO PRETO</v>
          </cell>
          <cell r="L653" t="str">
            <v>16</v>
          </cell>
          <cell r="M653" t="str">
            <v>39791922</v>
          </cell>
          <cell r="P653" t="str">
            <v>16</v>
          </cell>
          <cell r="Q653" t="str">
            <v>39791922</v>
          </cell>
          <cell r="R653" t="str">
            <v>OCRP@CONTABILRIBEIRAOPRETO.COM.BR</v>
          </cell>
          <cell r="S653">
            <v>49</v>
          </cell>
        </row>
        <row r="654">
          <cell r="A654" t="str">
            <v>10546608000170</v>
          </cell>
          <cell r="B654" t="str">
            <v>A</v>
          </cell>
          <cell r="C654" t="str">
            <v>RUA</v>
          </cell>
          <cell r="D654" t="str">
            <v>DR JONAS NOVAES</v>
          </cell>
          <cell r="E654" t="str">
            <v>669</v>
          </cell>
          <cell r="G654" t="str">
            <v>PARQUE SANTA FELICIA JARDIM</v>
          </cell>
          <cell r="H654">
            <v>13562435</v>
          </cell>
          <cell r="I654" t="str">
            <v>SP</v>
          </cell>
          <cell r="J654">
            <v>7079</v>
          </cell>
          <cell r="K654" t="str">
            <v>SAO CARLOS</v>
          </cell>
          <cell r="L654" t="str">
            <v>16</v>
          </cell>
          <cell r="M654" t="str">
            <v>21060234</v>
          </cell>
          <cell r="N654" t="str">
            <v>16</v>
          </cell>
          <cell r="O654" t="str">
            <v>34127349</v>
          </cell>
          <cell r="P654" t="str">
            <v>16</v>
          </cell>
          <cell r="Q654" t="str">
            <v>33071778</v>
          </cell>
          <cell r="R654" t="str">
            <v>ZANTUT@TERRA.COM.BR</v>
          </cell>
          <cell r="S654">
            <v>49</v>
          </cell>
        </row>
        <row r="655">
          <cell r="A655" t="str">
            <v>10570124000166</v>
          </cell>
          <cell r="B655" t="str">
            <v>A</v>
          </cell>
          <cell r="C655" t="str">
            <v>RUA</v>
          </cell>
          <cell r="D655" t="str">
            <v>JOAO RODOLFO OST</v>
          </cell>
          <cell r="E655" t="str">
            <v>214</v>
          </cell>
          <cell r="G655" t="str">
            <v>DISTRITO INDUSTRIAL 1</v>
          </cell>
          <cell r="H655">
            <v>95773000</v>
          </cell>
          <cell r="I655" t="str">
            <v>RS</v>
          </cell>
          <cell r="J655">
            <v>6045</v>
          </cell>
          <cell r="K655" t="str">
            <v>ALTO FELIZ</v>
          </cell>
          <cell r="L655" t="str">
            <v>54</v>
          </cell>
          <cell r="M655" t="str">
            <v>32212883</v>
          </cell>
          <cell r="S655">
            <v>49</v>
          </cell>
        </row>
        <row r="656">
          <cell r="A656" t="str">
            <v>10567763000172</v>
          </cell>
          <cell r="B656" t="str">
            <v>B</v>
          </cell>
          <cell r="C656" t="str">
            <v>RUA</v>
          </cell>
          <cell r="D656" t="str">
            <v>BENTO MENDES CASTANHEIRA</v>
          </cell>
          <cell r="E656" t="str">
            <v>31</v>
          </cell>
          <cell r="F656" t="str">
            <v>ANDAR 2</v>
          </cell>
          <cell r="G656" t="str">
            <v>DONA CLARA</v>
          </cell>
          <cell r="H656">
            <v>31260270</v>
          </cell>
          <cell r="I656" t="str">
            <v>MG</v>
          </cell>
          <cell r="J656">
            <v>4123</v>
          </cell>
          <cell r="K656" t="str">
            <v>BELO HORIZONTE</v>
          </cell>
          <cell r="L656" t="str">
            <v>31</v>
          </cell>
          <cell r="M656" t="str">
            <v>34951497</v>
          </cell>
          <cell r="R656" t="str">
            <v>ADRIANO@GERAESTEC.COM.BR</v>
          </cell>
          <cell r="S656">
            <v>49</v>
          </cell>
        </row>
        <row r="657">
          <cell r="A657" t="str">
            <v>10571238000120</v>
          </cell>
          <cell r="B657" t="str">
            <v>B</v>
          </cell>
          <cell r="C657" t="str">
            <v>RUA</v>
          </cell>
          <cell r="D657" t="str">
            <v>UBATUBA</v>
          </cell>
          <cell r="E657" t="str">
            <v>52</v>
          </cell>
          <cell r="G657" t="str">
            <v>PARQUE LAGUNA</v>
          </cell>
          <cell r="H657">
            <v>6795020</v>
          </cell>
          <cell r="I657" t="str">
            <v>SP</v>
          </cell>
          <cell r="J657">
            <v>7157</v>
          </cell>
          <cell r="K657" t="str">
            <v>TABOAO DA SERRA</v>
          </cell>
          <cell r="L657" t="str">
            <v>11</v>
          </cell>
          <cell r="M657" t="str">
            <v>41354508</v>
          </cell>
          <cell r="N657" t="str">
            <v>11</v>
          </cell>
          <cell r="O657" t="str">
            <v>47864637</v>
          </cell>
          <cell r="P657" t="str">
            <v>11</v>
          </cell>
          <cell r="Q657" t="str">
            <v>47015296</v>
          </cell>
          <cell r="R657" t="str">
            <v>GRANDHA@GRANDHA.COM.BR</v>
          </cell>
          <cell r="S657">
            <v>50</v>
          </cell>
        </row>
        <row r="658">
          <cell r="A658" t="str">
            <v>10582049000153</v>
          </cell>
          <cell r="B658" t="str">
            <v>A</v>
          </cell>
          <cell r="C658" t="str">
            <v>AVENIDA</v>
          </cell>
          <cell r="D658" t="str">
            <v>JOSE CANDIDO DA SILVEIRA</v>
          </cell>
          <cell r="E658" t="str">
            <v>2100</v>
          </cell>
          <cell r="F658" t="str">
            <v>SALA: 06;</v>
          </cell>
          <cell r="G658" t="str">
            <v>HORTO FLORESTAL</v>
          </cell>
          <cell r="H658">
            <v>31035536</v>
          </cell>
          <cell r="I658" t="str">
            <v>MG</v>
          </cell>
          <cell r="J658">
            <v>4123</v>
          </cell>
          <cell r="K658" t="str">
            <v>BELO HORIZONTE</v>
          </cell>
          <cell r="L658" t="str">
            <v>31</v>
          </cell>
          <cell r="M658" t="str">
            <v>33180376</v>
          </cell>
          <cell r="P658" t="str">
            <v>31</v>
          </cell>
          <cell r="Q658" t="str">
            <v>32263691</v>
          </cell>
          <cell r="R658" t="str">
            <v>AVENIDA.BH@TERRA.COM.BR</v>
          </cell>
          <cell r="S658">
            <v>65</v>
          </cell>
        </row>
        <row r="659">
          <cell r="A659" t="str">
            <v>10683645000120</v>
          </cell>
          <cell r="B659" t="str">
            <v>A</v>
          </cell>
          <cell r="C659" t="str">
            <v>RUA</v>
          </cell>
          <cell r="D659" t="str">
            <v>CAPITAO VASCONCELOS</v>
          </cell>
          <cell r="E659" t="str">
            <v>840</v>
          </cell>
          <cell r="G659" t="str">
            <v>ALTO DA BALANCA</v>
          </cell>
          <cell r="H659">
            <v>60851225</v>
          </cell>
          <cell r="I659" t="str">
            <v>CE</v>
          </cell>
          <cell r="J659">
            <v>1389</v>
          </cell>
          <cell r="K659" t="str">
            <v>FORTALEZA</v>
          </cell>
          <cell r="L659" t="str">
            <v>85</v>
          </cell>
          <cell r="M659" t="str">
            <v>34639909</v>
          </cell>
          <cell r="P659" t="str">
            <v>85</v>
          </cell>
          <cell r="Q659" t="str">
            <v>32614587</v>
          </cell>
          <cell r="R659" t="str">
            <v>isoterma@isotermas.com.br</v>
          </cell>
          <cell r="S659">
            <v>49</v>
          </cell>
        </row>
        <row r="660">
          <cell r="A660" t="str">
            <v>10733929000183</v>
          </cell>
          <cell r="B660" t="str">
            <v>A</v>
          </cell>
          <cell r="C660" t="str">
            <v>RUA</v>
          </cell>
          <cell r="D660" t="str">
            <v>SETE DE SETEMBRO</v>
          </cell>
          <cell r="E660" t="str">
            <v>377</v>
          </cell>
          <cell r="G660" t="str">
            <v>LUMIAR</v>
          </cell>
          <cell r="H660">
            <v>28616115</v>
          </cell>
          <cell r="I660" t="str">
            <v>RJ</v>
          </cell>
          <cell r="J660">
            <v>5867</v>
          </cell>
          <cell r="K660" t="str">
            <v>NOVA FRIBURGO</v>
          </cell>
          <cell r="L660" t="str">
            <v>21</v>
          </cell>
          <cell r="M660" t="str">
            <v>26222497</v>
          </cell>
          <cell r="R660" t="str">
            <v>magiadamata@gmail.com</v>
          </cell>
          <cell r="S660">
            <v>49</v>
          </cell>
        </row>
        <row r="661">
          <cell r="A661" t="str">
            <v>10774829000103</v>
          </cell>
          <cell r="B661" t="str">
            <v>A</v>
          </cell>
          <cell r="C661" t="str">
            <v>ALAMEDA</v>
          </cell>
          <cell r="D661" t="str">
            <v>ONOFRE CARDOSO DA SILVA</v>
          </cell>
          <cell r="E661" t="str">
            <v>148</v>
          </cell>
          <cell r="G661" t="str">
            <v>RESIDENCIAL GRAMADO</v>
          </cell>
          <cell r="H661">
            <v>38401581</v>
          </cell>
          <cell r="I661" t="str">
            <v>MG</v>
          </cell>
          <cell r="J661">
            <v>5403</v>
          </cell>
          <cell r="K661" t="str">
            <v>UBERLANDIA</v>
          </cell>
          <cell r="L661" t="str">
            <v>34</v>
          </cell>
          <cell r="M661" t="str">
            <v>91638240</v>
          </cell>
          <cell r="N661" t="str">
            <v>34</v>
          </cell>
          <cell r="O661" t="str">
            <v>90124177</v>
          </cell>
          <cell r="R661" t="str">
            <v>CONTATO@OPCAOCONTABIL.COM</v>
          </cell>
          <cell r="S661">
            <v>49</v>
          </cell>
        </row>
        <row r="662">
          <cell r="A662" t="str">
            <v>10757346000192</v>
          </cell>
          <cell r="B662" t="str">
            <v>A</v>
          </cell>
          <cell r="C662" t="str">
            <v>AVENIDA</v>
          </cell>
          <cell r="D662" t="str">
            <v>VIVALDI</v>
          </cell>
          <cell r="E662" t="str">
            <v>958</v>
          </cell>
          <cell r="G662" t="str">
            <v>VILA VIVALDI</v>
          </cell>
          <cell r="H662">
            <v>9617000</v>
          </cell>
          <cell r="I662" t="str">
            <v>SP</v>
          </cell>
          <cell r="J662">
            <v>7075</v>
          </cell>
          <cell r="K662" t="str">
            <v>SAO BERNARDO DO CAMPO</v>
          </cell>
          <cell r="L662" t="str">
            <v>11</v>
          </cell>
          <cell r="M662" t="str">
            <v>29693563</v>
          </cell>
          <cell r="N662" t="str">
            <v>11</v>
          </cell>
          <cell r="O662" t="str">
            <v>29695262</v>
          </cell>
          <cell r="P662" t="str">
            <v>11</v>
          </cell>
          <cell r="Q662" t="str">
            <v>43685047</v>
          </cell>
          <cell r="R662" t="str">
            <v>VF-CONSULTORIA@OUTLOOK.COM</v>
          </cell>
          <cell r="S662">
            <v>49</v>
          </cell>
        </row>
        <row r="663">
          <cell r="A663" t="str">
            <v>10764316000103</v>
          </cell>
          <cell r="B663" t="str">
            <v>A</v>
          </cell>
          <cell r="C663" t="str">
            <v>RUA</v>
          </cell>
          <cell r="D663" t="str">
            <v>EVARISTO DA VEIGA</v>
          </cell>
          <cell r="E663" t="str">
            <v>154</v>
          </cell>
          <cell r="F663" t="str">
            <v>SALA  303</v>
          </cell>
          <cell r="G663" t="str">
            <v>PARTENON</v>
          </cell>
          <cell r="H663">
            <v>90620230</v>
          </cell>
          <cell r="I663" t="str">
            <v>RS</v>
          </cell>
          <cell r="J663">
            <v>8801</v>
          </cell>
          <cell r="K663" t="str">
            <v>PORTO ALEGRE</v>
          </cell>
          <cell r="L663" t="str">
            <v>51</v>
          </cell>
          <cell r="M663" t="str">
            <v>33087020</v>
          </cell>
          <cell r="S663">
            <v>49</v>
          </cell>
        </row>
        <row r="664">
          <cell r="A664" t="str">
            <v>10767256000182</v>
          </cell>
          <cell r="B664" t="str">
            <v>A</v>
          </cell>
          <cell r="C664" t="str">
            <v>RUA</v>
          </cell>
          <cell r="D664" t="str">
            <v>ANTONIO MENDES RIBEIRO</v>
          </cell>
          <cell r="E664" t="str">
            <v>441</v>
          </cell>
          <cell r="G664" t="str">
            <v>JARDIM CENTENARIO</v>
          </cell>
          <cell r="H664">
            <v>12270000</v>
          </cell>
          <cell r="I664" t="str">
            <v>SP</v>
          </cell>
          <cell r="J664">
            <v>6599</v>
          </cell>
          <cell r="K664" t="str">
            <v>JAMBEIRO</v>
          </cell>
          <cell r="L664" t="str">
            <v>12</v>
          </cell>
          <cell r="M664" t="str">
            <v>32046371</v>
          </cell>
          <cell r="N664" t="str">
            <v>12</v>
          </cell>
          <cell r="O664" t="str">
            <v>32046372</v>
          </cell>
          <cell r="P664" t="str">
            <v>12</v>
          </cell>
          <cell r="Q664" t="str">
            <v>32046368</v>
          </cell>
          <cell r="R664" t="str">
            <v>ctb@ctbcontabil.com.br</v>
          </cell>
          <cell r="S664">
            <v>49</v>
          </cell>
        </row>
        <row r="665">
          <cell r="A665" t="str">
            <v>10799809000189</v>
          </cell>
          <cell r="B665" t="str">
            <v>A</v>
          </cell>
          <cell r="C665" t="str">
            <v>RUA</v>
          </cell>
          <cell r="D665" t="str">
            <v>WILLIAM BOOTH</v>
          </cell>
          <cell r="E665" t="str">
            <v>2123</v>
          </cell>
          <cell r="F665" t="str">
            <v>LOJA  02</v>
          </cell>
          <cell r="G665" t="str">
            <v>BOQUEIRAO</v>
          </cell>
          <cell r="H665">
            <v>81730080</v>
          </cell>
          <cell r="I665" t="str">
            <v>PR</v>
          </cell>
          <cell r="J665">
            <v>7535</v>
          </cell>
          <cell r="K665" t="str">
            <v>CURITIBA</v>
          </cell>
          <cell r="L665" t="str">
            <v>41</v>
          </cell>
          <cell r="M665" t="str">
            <v>30248964</v>
          </cell>
          <cell r="R665" t="str">
            <v>ANACAROLINA@MACHFLOSS.COM.BR</v>
          </cell>
          <cell r="S665">
            <v>5</v>
          </cell>
        </row>
        <row r="666">
          <cell r="A666" t="str">
            <v>10791923000162</v>
          </cell>
          <cell r="B666" t="str">
            <v>A</v>
          </cell>
          <cell r="C666" t="str">
            <v>RUA</v>
          </cell>
          <cell r="D666" t="str">
            <v>PROFESSOR ROMULO PROENCA</v>
          </cell>
          <cell r="E666" t="str">
            <v>S/N</v>
          </cell>
          <cell r="F666" t="str">
            <v>BLOCO C                   GALPAO3                   SALA  1</v>
          </cell>
          <cell r="G666" t="str">
            <v>PICI</v>
          </cell>
          <cell r="H666">
            <v>60440552</v>
          </cell>
          <cell r="I666" t="str">
            <v>CE</v>
          </cell>
          <cell r="J666">
            <v>1389</v>
          </cell>
          <cell r="K666" t="str">
            <v>FORTALEZA</v>
          </cell>
          <cell r="L666" t="str">
            <v>85</v>
          </cell>
          <cell r="M666" t="str">
            <v>97417183</v>
          </cell>
          <cell r="N666" t="str">
            <v>85</v>
          </cell>
          <cell r="O666" t="str">
            <v>84325179</v>
          </cell>
          <cell r="P666" t="str">
            <v>85</v>
          </cell>
          <cell r="Q666" t="str">
            <v>32833971</v>
          </cell>
          <cell r="R666" t="str">
            <v>QNQNEOINDUSTRIA@GMAIL.COM</v>
          </cell>
          <cell r="S666">
            <v>49</v>
          </cell>
        </row>
        <row r="667">
          <cell r="A667" t="str">
            <v>10795165000150</v>
          </cell>
          <cell r="B667" t="str">
            <v>B</v>
          </cell>
          <cell r="C667" t="str">
            <v>RUA</v>
          </cell>
          <cell r="D667" t="str">
            <v>COMENDADOR RHEINGANTZ</v>
          </cell>
          <cell r="E667" t="str">
            <v>50</v>
          </cell>
          <cell r="F667" t="str">
            <v>SALA  301</v>
          </cell>
          <cell r="G667" t="str">
            <v>AUXILIADORA</v>
          </cell>
          <cell r="H667">
            <v>90450020</v>
          </cell>
          <cell r="I667" t="str">
            <v>RS</v>
          </cell>
          <cell r="J667">
            <v>8801</v>
          </cell>
          <cell r="K667" t="str">
            <v>PORTO ALEGRE</v>
          </cell>
          <cell r="L667" t="str">
            <v>51</v>
          </cell>
          <cell r="M667" t="str">
            <v>33481999</v>
          </cell>
          <cell r="P667" t="str">
            <v>51</v>
          </cell>
          <cell r="Q667" t="str">
            <v>34704043</v>
          </cell>
          <cell r="R667" t="str">
            <v>SOCIETARIO2@SUPREMAASSESSORIA.COM.BR</v>
          </cell>
          <cell r="S667">
            <v>65</v>
          </cell>
        </row>
        <row r="668">
          <cell r="A668" t="str">
            <v>10787112000198</v>
          </cell>
          <cell r="B668" t="str">
            <v>A</v>
          </cell>
          <cell r="C668" t="str">
            <v>AVENIDA</v>
          </cell>
          <cell r="D668" t="str">
            <v>CARLOS CHAGAS FILHO</v>
          </cell>
          <cell r="E668" t="str">
            <v>791</v>
          </cell>
          <cell r="F668" t="str">
            <v>INCUBADORA                P DE BIOTECNOLOGIA        CIDADE UNIVERSITARIA</v>
          </cell>
          <cell r="G668" t="str">
            <v>ILHA DO FUNDAO</v>
          </cell>
          <cell r="H668">
            <v>21941904</v>
          </cell>
          <cell r="I668" t="str">
            <v>RJ</v>
          </cell>
          <cell r="J668">
            <v>6001</v>
          </cell>
          <cell r="K668" t="str">
            <v>RIO DE JANEIRO</v>
          </cell>
          <cell r="L668" t="str">
            <v>21</v>
          </cell>
          <cell r="M668" t="str">
            <v>35531230</v>
          </cell>
          <cell r="S668">
            <v>49</v>
          </cell>
        </row>
        <row r="669">
          <cell r="A669" t="str">
            <v>10785694000173</v>
          </cell>
          <cell r="B669" t="str">
            <v>B</v>
          </cell>
          <cell r="C669" t="str">
            <v>RUA</v>
          </cell>
          <cell r="D669" t="str">
            <v>MARECHAL DEODORO DA FONSECA</v>
          </cell>
          <cell r="E669" t="str">
            <v>67</v>
          </cell>
          <cell r="G669" t="str">
            <v>CENTRO</v>
          </cell>
          <cell r="H669">
            <v>14140000</v>
          </cell>
          <cell r="I669" t="str">
            <v>SP</v>
          </cell>
          <cell r="J669">
            <v>6363</v>
          </cell>
          <cell r="K669" t="str">
            <v>CRAVINHOS</v>
          </cell>
          <cell r="L669" t="str">
            <v>16</v>
          </cell>
          <cell r="M669" t="str">
            <v>39114200</v>
          </cell>
          <cell r="N669" t="str">
            <v>16</v>
          </cell>
          <cell r="O669" t="str">
            <v>39114200</v>
          </cell>
          <cell r="P669" t="str">
            <v>16</v>
          </cell>
          <cell r="Q669" t="str">
            <v>39114200</v>
          </cell>
          <cell r="R669" t="str">
            <v>campezcontab@campezcontab.com.br</v>
          </cell>
          <cell r="S669">
            <v>49</v>
          </cell>
        </row>
        <row r="670">
          <cell r="A670" t="str">
            <v>10794547000160</v>
          </cell>
          <cell r="B670" t="str">
            <v>B</v>
          </cell>
          <cell r="C670" t="str">
            <v>RUA</v>
          </cell>
          <cell r="D670" t="str">
            <v>ANTONIO CARLOS BERTA</v>
          </cell>
          <cell r="E670" t="str">
            <v>475</v>
          </cell>
          <cell r="F670" t="str">
            <v>CONJ  1405</v>
          </cell>
          <cell r="G670" t="str">
            <v>JARDIM EUROPA</v>
          </cell>
          <cell r="H670">
            <v>91340020</v>
          </cell>
          <cell r="I670" t="str">
            <v>RS</v>
          </cell>
          <cell r="J670">
            <v>8801</v>
          </cell>
          <cell r="K670" t="str">
            <v>PORTO ALEGRE</v>
          </cell>
          <cell r="L670" t="str">
            <v>51</v>
          </cell>
          <cell r="M670" t="str">
            <v>33333978</v>
          </cell>
          <cell r="N670" t="str">
            <v>51</v>
          </cell>
          <cell r="O670" t="str">
            <v>33333978</v>
          </cell>
          <cell r="P670" t="str">
            <v>51</v>
          </cell>
          <cell r="Q670" t="str">
            <v>33333979</v>
          </cell>
          <cell r="R670" t="str">
            <v>comercial@contplan.com.br</v>
          </cell>
          <cell r="S670">
            <v>49</v>
          </cell>
        </row>
        <row r="671">
          <cell r="A671" t="str">
            <v>10813609000133</v>
          </cell>
          <cell r="B671" t="str">
            <v>A</v>
          </cell>
          <cell r="C671" t="str">
            <v>AVENIDA</v>
          </cell>
          <cell r="D671" t="str">
            <v>PROFESSOR LINEU PRESTES</v>
          </cell>
          <cell r="E671" t="str">
            <v>2242</v>
          </cell>
          <cell r="F671" t="str">
            <v>SALA  09 - 2 A</v>
          </cell>
          <cell r="G671" t="str">
            <v>CIDADE UNIVERSITARIA</v>
          </cell>
          <cell r="H671">
            <v>5508000</v>
          </cell>
          <cell r="I671" t="str">
            <v>SP</v>
          </cell>
          <cell r="J671">
            <v>7107</v>
          </cell>
          <cell r="K671" t="str">
            <v>SAO PAULO</v>
          </cell>
          <cell r="L671" t="str">
            <v>11</v>
          </cell>
          <cell r="M671" t="str">
            <v>31241000</v>
          </cell>
          <cell r="N671" t="str">
            <v>11</v>
          </cell>
          <cell r="O671" t="str">
            <v>31241000</v>
          </cell>
          <cell r="P671" t="str">
            <v>11</v>
          </cell>
          <cell r="Q671" t="str">
            <v>31241000</v>
          </cell>
          <cell r="R671" t="str">
            <v>abertura@terceirizacaocontabil.com.br</v>
          </cell>
          <cell r="S671">
            <v>49</v>
          </cell>
        </row>
        <row r="672">
          <cell r="A672" t="str">
            <v>10860516000160</v>
          </cell>
          <cell r="B672" t="str">
            <v>A</v>
          </cell>
          <cell r="C672" t="str">
            <v>AVENIDA</v>
          </cell>
          <cell r="D672" t="str">
            <v>SAO DOMINGOS</v>
          </cell>
          <cell r="E672" t="str">
            <v>1717</v>
          </cell>
          <cell r="G672" t="str">
            <v>VILA MORANGUEIRA</v>
          </cell>
          <cell r="H672">
            <v>87040000</v>
          </cell>
          <cell r="I672" t="str">
            <v>PR</v>
          </cell>
          <cell r="J672">
            <v>7691</v>
          </cell>
          <cell r="K672" t="str">
            <v>MARINGA</v>
          </cell>
          <cell r="L672" t="str">
            <v>44</v>
          </cell>
          <cell r="M672" t="str">
            <v>30236076</v>
          </cell>
          <cell r="S672">
            <v>49</v>
          </cell>
        </row>
        <row r="673">
          <cell r="A673" t="str">
            <v>10891104000197</v>
          </cell>
          <cell r="B673" t="str">
            <v>A</v>
          </cell>
          <cell r="C673" t="str">
            <v>AVENIDA</v>
          </cell>
          <cell r="D673" t="str">
            <v>DOUTORA NADIR AGUIAR</v>
          </cell>
          <cell r="E673" t="str">
            <v>1805</v>
          </cell>
          <cell r="F673" t="str">
            <v>BOX   10</v>
          </cell>
          <cell r="G673" t="str">
            <v>JARDIM DOUTOR PAULO GOMES ROMEO</v>
          </cell>
          <cell r="H673">
            <v>14056680</v>
          </cell>
          <cell r="I673" t="str">
            <v>SP</v>
          </cell>
          <cell r="J673">
            <v>6969</v>
          </cell>
          <cell r="K673" t="str">
            <v>RIBEIRAO PRETO</v>
          </cell>
          <cell r="L673" t="str">
            <v>11</v>
          </cell>
          <cell r="M673" t="str">
            <v>41264222</v>
          </cell>
          <cell r="P673" t="str">
            <v>11</v>
          </cell>
          <cell r="Q673" t="str">
            <v>41264222</v>
          </cell>
          <cell r="R673" t="str">
            <v>MENTORCONSULTORES@MENTORCONSULTORES.COM.BR</v>
          </cell>
          <cell r="S673">
            <v>65</v>
          </cell>
        </row>
        <row r="674">
          <cell r="A674" t="str">
            <v>10897051000111</v>
          </cell>
          <cell r="B674" t="str">
            <v>A</v>
          </cell>
          <cell r="C674" t="str">
            <v>AVENIDA</v>
          </cell>
          <cell r="D674" t="str">
            <v>FRANCISCO GLICERIO 1314</v>
          </cell>
          <cell r="E674" t="str">
            <v>1314</v>
          </cell>
          <cell r="F674" t="str">
            <v>ANDAR 4                   CONJ  42</v>
          </cell>
          <cell r="G674" t="str">
            <v>CENTRO</v>
          </cell>
          <cell r="H674">
            <v>13012904</v>
          </cell>
          <cell r="I674" t="str">
            <v>SP</v>
          </cell>
          <cell r="J674">
            <v>6291</v>
          </cell>
          <cell r="K674" t="str">
            <v>CAMPINAS</v>
          </cell>
          <cell r="L674" t="str">
            <v>19</v>
          </cell>
          <cell r="M674" t="str">
            <v>32421813</v>
          </cell>
          <cell r="N674" t="str">
            <v>19</v>
          </cell>
          <cell r="O674" t="str">
            <v>32423200</v>
          </cell>
          <cell r="R674" t="str">
            <v>CONTALTEC.CONTABIL@TERRA.COM.BR</v>
          </cell>
          <cell r="S674">
            <v>49</v>
          </cell>
        </row>
        <row r="675">
          <cell r="A675" t="str">
            <v>10901085000132</v>
          </cell>
          <cell r="B675" t="str">
            <v>A</v>
          </cell>
          <cell r="C675" t="str">
            <v>TRAVESSA</v>
          </cell>
          <cell r="D675" t="str">
            <v>JUNDIAI</v>
          </cell>
          <cell r="E675" t="str">
            <v>2227</v>
          </cell>
          <cell r="F675" t="str">
            <v>CONJ  401</v>
          </cell>
          <cell r="G675" t="str">
            <v>HIGIENOPOLIS</v>
          </cell>
          <cell r="H675">
            <v>90520270</v>
          </cell>
          <cell r="I675" t="str">
            <v>RS</v>
          </cell>
          <cell r="J675">
            <v>8801</v>
          </cell>
          <cell r="K675" t="str">
            <v>PORTO ALEGRE</v>
          </cell>
          <cell r="L675" t="str">
            <v>51</v>
          </cell>
          <cell r="M675" t="str">
            <v>30237735</v>
          </cell>
          <cell r="N675" t="str">
            <v>51</v>
          </cell>
          <cell r="O675" t="str">
            <v>30245943</v>
          </cell>
          <cell r="P675" t="str">
            <v>51</v>
          </cell>
          <cell r="Q675" t="str">
            <v>30245943</v>
          </cell>
          <cell r="R675" t="str">
            <v>gcepoa@terra.com.br</v>
          </cell>
          <cell r="S675">
            <v>49</v>
          </cell>
        </row>
        <row r="676">
          <cell r="A676" t="str">
            <v>10920859000172</v>
          </cell>
          <cell r="B676" t="str">
            <v>B</v>
          </cell>
          <cell r="C676" t="str">
            <v>RUA</v>
          </cell>
          <cell r="D676" t="str">
            <v>ARISTOTELES DA SILVA SANTOS</v>
          </cell>
          <cell r="E676" t="str">
            <v>482</v>
          </cell>
          <cell r="G676" t="str">
            <v>BOQUEIRAO</v>
          </cell>
          <cell r="H676">
            <v>81650160</v>
          </cell>
          <cell r="I676" t="str">
            <v>PR</v>
          </cell>
          <cell r="J676">
            <v>7535</v>
          </cell>
          <cell r="K676" t="str">
            <v>CURITIBA</v>
          </cell>
          <cell r="L676" t="str">
            <v>41</v>
          </cell>
          <cell r="M676" t="str">
            <v>33824058</v>
          </cell>
          <cell r="N676" t="str">
            <v>41</v>
          </cell>
          <cell r="O676" t="str">
            <v>35562800</v>
          </cell>
          <cell r="P676" t="str">
            <v>41</v>
          </cell>
          <cell r="Q676" t="str">
            <v>33824058</v>
          </cell>
          <cell r="S676">
            <v>65</v>
          </cell>
        </row>
        <row r="677">
          <cell r="A677" t="str">
            <v>10942372000190</v>
          </cell>
          <cell r="B677" t="str">
            <v>B</v>
          </cell>
          <cell r="C677" t="str">
            <v>RUA</v>
          </cell>
          <cell r="D677" t="str">
            <v>VP 1-D</v>
          </cell>
          <cell r="E677" t="str">
            <v>S/N</v>
          </cell>
          <cell r="F677" t="str">
            <v>QUADRA02                  LOTE  M 1E                      MODULO 01</v>
          </cell>
          <cell r="G677" t="str">
            <v>DAIA</v>
          </cell>
          <cell r="H677">
            <v>75132035</v>
          </cell>
          <cell r="I677" t="str">
            <v>GO</v>
          </cell>
          <cell r="J677">
            <v>9221</v>
          </cell>
          <cell r="K677" t="str">
            <v>ANAPOLIS</v>
          </cell>
          <cell r="L677" t="str">
            <v>62</v>
          </cell>
          <cell r="M677" t="str">
            <v>32400453</v>
          </cell>
          <cell r="N677" t="str">
            <v>62</v>
          </cell>
          <cell r="O677" t="str">
            <v>32400452</v>
          </cell>
          <cell r="P677" t="str">
            <v>62</v>
          </cell>
          <cell r="Q677" t="str">
            <v>32400408</v>
          </cell>
          <cell r="R677" t="str">
            <v>paralegal@contacnet.com.br</v>
          </cell>
          <cell r="S677">
            <v>49</v>
          </cell>
        </row>
        <row r="678">
          <cell r="A678" t="str">
            <v>10928288000112</v>
          </cell>
          <cell r="B678" t="str">
            <v>B</v>
          </cell>
          <cell r="C678" t="str">
            <v>RUA</v>
          </cell>
          <cell r="D678" t="str">
            <v>PEDRO BOTELHO DE REZENDE</v>
          </cell>
          <cell r="E678" t="str">
            <v>2427</v>
          </cell>
          <cell r="G678" t="str">
            <v>JD BURLE MARX</v>
          </cell>
          <cell r="H678">
            <v>86047780</v>
          </cell>
          <cell r="I678" t="str">
            <v>PR</v>
          </cell>
          <cell r="J678">
            <v>7667</v>
          </cell>
          <cell r="K678" t="str">
            <v>LONDRINA</v>
          </cell>
          <cell r="L678" t="str">
            <v>43</v>
          </cell>
          <cell r="M678" t="str">
            <v>30290888</v>
          </cell>
          <cell r="R678" t="str">
            <v>CONTATO@BIODIVERSITE.COM.BR</v>
          </cell>
          <cell r="S678">
            <v>49</v>
          </cell>
        </row>
        <row r="679">
          <cell r="A679" t="str">
            <v>10958812000106</v>
          </cell>
          <cell r="B679" t="str">
            <v>A</v>
          </cell>
          <cell r="C679" t="str">
            <v>RUA</v>
          </cell>
          <cell r="D679" t="str">
            <v>LONDRINA</v>
          </cell>
          <cell r="E679" t="str">
            <v>1841</v>
          </cell>
          <cell r="G679" t="str">
            <v>JARDIM ANA ELIZA</v>
          </cell>
          <cell r="H679">
            <v>86187470</v>
          </cell>
          <cell r="I679" t="str">
            <v>PR</v>
          </cell>
          <cell r="J679">
            <v>7471</v>
          </cell>
          <cell r="K679" t="str">
            <v>CAMBE</v>
          </cell>
          <cell r="L679" t="str">
            <v>43</v>
          </cell>
          <cell r="M679" t="str">
            <v>30286058</v>
          </cell>
          <cell r="R679" t="str">
            <v>SETORPKJ@HOTMAIL.COM</v>
          </cell>
          <cell r="S679">
            <v>49</v>
          </cell>
        </row>
        <row r="680">
          <cell r="A680" t="str">
            <v>11006295000120</v>
          </cell>
          <cell r="B680" t="str">
            <v>A</v>
          </cell>
          <cell r="C680" t="str">
            <v>RODOVIA</v>
          </cell>
          <cell r="D680" t="str">
            <v>GOVERNADOR MARIO COVAS</v>
          </cell>
          <cell r="E680" t="str">
            <v>S/N</v>
          </cell>
          <cell r="F680" t="str">
            <v>GALPAOB</v>
          </cell>
          <cell r="G680" t="str">
            <v>PADRE MATHIAS</v>
          </cell>
          <cell r="H680">
            <v>29157100</v>
          </cell>
          <cell r="I680" t="str">
            <v>ES</v>
          </cell>
          <cell r="J680">
            <v>5625</v>
          </cell>
          <cell r="K680" t="str">
            <v>CARIACICA</v>
          </cell>
          <cell r="L680" t="str">
            <v>27</v>
          </cell>
          <cell r="M680" t="str">
            <v>30264646</v>
          </cell>
          <cell r="R680" t="str">
            <v>JACKSCI@OUTLOOK.COM</v>
          </cell>
          <cell r="S680">
            <v>49</v>
          </cell>
        </row>
        <row r="681">
          <cell r="A681" t="str">
            <v>11134261000110</v>
          </cell>
          <cell r="B681" t="str">
            <v>B</v>
          </cell>
          <cell r="C681" t="str">
            <v>RUA</v>
          </cell>
          <cell r="D681" t="str">
            <v>2 A</v>
          </cell>
          <cell r="E681" t="str">
            <v>523</v>
          </cell>
          <cell r="G681" t="str">
            <v>VILA SAIBREIRO</v>
          </cell>
          <cell r="H681">
            <v>13504010</v>
          </cell>
          <cell r="I681" t="str">
            <v>SP</v>
          </cell>
          <cell r="J681">
            <v>6979</v>
          </cell>
          <cell r="K681" t="str">
            <v>RIO CLARO</v>
          </cell>
          <cell r="L681" t="str">
            <v>19</v>
          </cell>
          <cell r="M681" t="str">
            <v>35972250</v>
          </cell>
          <cell r="R681" t="str">
            <v>contcristal@terra.com.br</v>
          </cell>
          <cell r="S681">
            <v>49</v>
          </cell>
        </row>
        <row r="682">
          <cell r="A682" t="str">
            <v>11116124000153</v>
          </cell>
          <cell r="B682" t="str">
            <v>A</v>
          </cell>
          <cell r="C682" t="str">
            <v>RODOVIA</v>
          </cell>
          <cell r="D682" t="str">
            <v>JOSE CARLOS DAUX</v>
          </cell>
          <cell r="E682" t="str">
            <v>5326</v>
          </cell>
          <cell r="G682" t="str">
            <v>SACO GRANDE</v>
          </cell>
          <cell r="H682">
            <v>88032005</v>
          </cell>
          <cell r="I682" t="str">
            <v>SC</v>
          </cell>
          <cell r="J682">
            <v>8105</v>
          </cell>
          <cell r="K682" t="str">
            <v>FLORIANOPOLIS</v>
          </cell>
          <cell r="L682" t="str">
            <v>48</v>
          </cell>
          <cell r="M682" t="str">
            <v>32347254</v>
          </cell>
          <cell r="S682">
            <v>49</v>
          </cell>
        </row>
        <row r="683">
          <cell r="A683" t="str">
            <v>11164235000135</v>
          </cell>
          <cell r="B683" t="str">
            <v>A</v>
          </cell>
          <cell r="C683" t="str">
            <v>RUA</v>
          </cell>
          <cell r="D683" t="str">
            <v>MAURICIO GALLI</v>
          </cell>
          <cell r="E683" t="str">
            <v>882</v>
          </cell>
          <cell r="F683" t="str">
            <v>LOJA  32                        SHOPPING UIRAPURU</v>
          </cell>
          <cell r="G683" t="str">
            <v>JARDIM ADALGISA</v>
          </cell>
          <cell r="H683">
            <v>14806155</v>
          </cell>
          <cell r="I683" t="str">
            <v>SP</v>
          </cell>
          <cell r="J683">
            <v>6163</v>
          </cell>
          <cell r="K683" t="str">
            <v>ARARAQUARA</v>
          </cell>
          <cell r="L683" t="str">
            <v>16</v>
          </cell>
          <cell r="M683" t="str">
            <v>33362514</v>
          </cell>
          <cell r="N683" t="str">
            <v>16</v>
          </cell>
          <cell r="O683" t="str">
            <v>33365477</v>
          </cell>
          <cell r="P683" t="str">
            <v>16</v>
          </cell>
          <cell r="Q683" t="str">
            <v>33317223</v>
          </cell>
          <cell r="R683" t="str">
            <v>esc.alvorada.alvorada@terra.com.br</v>
          </cell>
          <cell r="S683">
            <v>49</v>
          </cell>
        </row>
        <row r="684">
          <cell r="A684" t="str">
            <v>11197108000132</v>
          </cell>
          <cell r="B684" t="str">
            <v>A</v>
          </cell>
          <cell r="C684" t="str">
            <v>RUA</v>
          </cell>
          <cell r="D684" t="str">
            <v>JOSE NUNES VIEIRA</v>
          </cell>
          <cell r="E684" t="str">
            <v>08</v>
          </cell>
          <cell r="G684" t="str">
            <v>VILA NOVA</v>
          </cell>
          <cell r="H684">
            <v>29194575</v>
          </cell>
          <cell r="I684" t="str">
            <v>ES</v>
          </cell>
          <cell r="J684">
            <v>5611</v>
          </cell>
          <cell r="K684" t="str">
            <v>ARACRUZ</v>
          </cell>
          <cell r="L684" t="str">
            <v>27</v>
          </cell>
          <cell r="M684" t="str">
            <v>32568571</v>
          </cell>
          <cell r="R684" t="str">
            <v>NIUCESSAR@ASSEPTEC.COM.BR</v>
          </cell>
          <cell r="S684">
            <v>49</v>
          </cell>
        </row>
        <row r="685">
          <cell r="A685" t="str">
            <v>11223140000145</v>
          </cell>
          <cell r="B685" t="str">
            <v>A</v>
          </cell>
          <cell r="C685" t="str">
            <v>AVENIDA</v>
          </cell>
          <cell r="D685" t="str">
            <v>JOAQUIM DUARTE MOLEIRINHO</v>
          </cell>
          <cell r="E685" t="str">
            <v>3560</v>
          </cell>
          <cell r="G685" t="str">
            <v>JARDIM ITALIA II</v>
          </cell>
          <cell r="H685">
            <v>87060350</v>
          </cell>
          <cell r="I685" t="str">
            <v>PR</v>
          </cell>
          <cell r="J685">
            <v>7691</v>
          </cell>
          <cell r="K685" t="str">
            <v>MARINGA</v>
          </cell>
          <cell r="L685" t="str">
            <v>44</v>
          </cell>
          <cell r="M685" t="str">
            <v>30264527</v>
          </cell>
          <cell r="S685">
            <v>49</v>
          </cell>
        </row>
        <row r="686">
          <cell r="A686" t="str">
            <v>11201835000126</v>
          </cell>
          <cell r="B686" t="str">
            <v>B</v>
          </cell>
          <cell r="C686" t="str">
            <v>RUA</v>
          </cell>
          <cell r="D686" t="str">
            <v>PEDRO BISCARO</v>
          </cell>
          <cell r="E686" t="str">
            <v>160</v>
          </cell>
          <cell r="G686" t="str">
            <v>CENTRO EMPRL CASTELO BRANCO</v>
          </cell>
          <cell r="H686">
            <v>18550000</v>
          </cell>
          <cell r="I686" t="str">
            <v>SP</v>
          </cell>
          <cell r="J686">
            <v>6239</v>
          </cell>
          <cell r="K686" t="str">
            <v>BOITUVA</v>
          </cell>
          <cell r="L686" t="str">
            <v>15</v>
          </cell>
          <cell r="M686" t="str">
            <v>32641234</v>
          </cell>
          <cell r="N686" t="str">
            <v>15</v>
          </cell>
          <cell r="O686" t="str">
            <v>33638605</v>
          </cell>
          <cell r="P686" t="str">
            <v>15</v>
          </cell>
          <cell r="Q686" t="str">
            <v>33638601</v>
          </cell>
          <cell r="R686" t="str">
            <v>CLAUDIO@COUTOASSESSORIA.COM.BR</v>
          </cell>
          <cell r="S686">
            <v>49</v>
          </cell>
        </row>
        <row r="687">
          <cell r="A687" t="str">
            <v>11268178000134</v>
          </cell>
          <cell r="B687" t="str">
            <v>B</v>
          </cell>
          <cell r="C687" t="str">
            <v>RUA</v>
          </cell>
          <cell r="D687" t="str">
            <v>BAGRE</v>
          </cell>
          <cell r="E687" t="str">
            <v>S/N</v>
          </cell>
          <cell r="G687" t="str">
            <v>PRAZERES</v>
          </cell>
          <cell r="H687">
            <v>54340180</v>
          </cell>
          <cell r="I687" t="str">
            <v>PE</v>
          </cell>
          <cell r="J687">
            <v>2457</v>
          </cell>
          <cell r="K687" t="str">
            <v>JABOATAO DOS GUARARAPES</v>
          </cell>
          <cell r="L687" t="str">
            <v>81</v>
          </cell>
          <cell r="M687" t="str">
            <v>32245888</v>
          </cell>
          <cell r="N687" t="str">
            <v>81</v>
          </cell>
          <cell r="O687" t="str">
            <v>32245888</v>
          </cell>
          <cell r="P687" t="str">
            <v>81</v>
          </cell>
          <cell r="Q687" t="str">
            <v>32245888</v>
          </cell>
          <cell r="R687" t="str">
            <v>exatec@exatecont.com.br</v>
          </cell>
          <cell r="S687">
            <v>49</v>
          </cell>
        </row>
        <row r="688">
          <cell r="A688" t="str">
            <v>11296199000163</v>
          </cell>
          <cell r="B688" t="str">
            <v>B</v>
          </cell>
          <cell r="C688" t="str">
            <v>RUA</v>
          </cell>
          <cell r="D688" t="str">
            <v>PERNAMBUCO</v>
          </cell>
          <cell r="E688" t="str">
            <v>842</v>
          </cell>
          <cell r="F688" t="str">
            <v>LOJA: 01;</v>
          </cell>
          <cell r="G688" t="str">
            <v>CENTRO</v>
          </cell>
          <cell r="H688">
            <v>37701021</v>
          </cell>
          <cell r="I688" t="str">
            <v>MG</v>
          </cell>
          <cell r="J688">
            <v>5035</v>
          </cell>
          <cell r="K688" t="str">
            <v>POCOS DE CALDAS</v>
          </cell>
          <cell r="L688" t="str">
            <v>35</v>
          </cell>
          <cell r="M688" t="str">
            <v>37222123</v>
          </cell>
          <cell r="R688" t="str">
            <v>JURIDICO@CAMILOCONTABILIDADE.COM.BR</v>
          </cell>
          <cell r="S688">
            <v>65</v>
          </cell>
        </row>
        <row r="689">
          <cell r="A689" t="str">
            <v>11364415000160</v>
          </cell>
          <cell r="B689" t="str">
            <v>B</v>
          </cell>
          <cell r="C689" t="str">
            <v>RUA</v>
          </cell>
          <cell r="D689" t="str">
            <v>BREJO ALEGRE</v>
          </cell>
          <cell r="E689" t="str">
            <v>200</v>
          </cell>
          <cell r="F689" t="str">
            <v>SALA  3</v>
          </cell>
          <cell r="G689" t="str">
            <v>BROOKLIN PAULISTA</v>
          </cell>
          <cell r="H689">
            <v>4557050</v>
          </cell>
          <cell r="I689" t="str">
            <v>SP</v>
          </cell>
          <cell r="J689">
            <v>7107</v>
          </cell>
          <cell r="K689" t="str">
            <v>SAO PAULO</v>
          </cell>
          <cell r="L689" t="str">
            <v>11</v>
          </cell>
          <cell r="M689" t="str">
            <v>37422174</v>
          </cell>
          <cell r="R689" t="str">
            <v>dmaqua@dmaqua.com.br</v>
          </cell>
          <cell r="S689">
            <v>49</v>
          </cell>
        </row>
        <row r="690">
          <cell r="A690" t="str">
            <v>11417502000139</v>
          </cell>
          <cell r="B690" t="str">
            <v>A</v>
          </cell>
          <cell r="C690" t="str">
            <v>AVENIDA</v>
          </cell>
          <cell r="D690" t="str">
            <v>MANOEL MENDES DE CAMARGO</v>
          </cell>
          <cell r="E690" t="str">
            <v>2991</v>
          </cell>
          <cell r="F690" t="str">
            <v>SALA  29</v>
          </cell>
          <cell r="G690" t="str">
            <v>JARDIM CURITIBA</v>
          </cell>
          <cell r="H690">
            <v>87303000</v>
          </cell>
          <cell r="I690" t="str">
            <v>PR</v>
          </cell>
          <cell r="J690">
            <v>7483</v>
          </cell>
          <cell r="K690" t="str">
            <v>CAMPO MOURAO</v>
          </cell>
          <cell r="L690" t="str">
            <v>44</v>
          </cell>
          <cell r="M690" t="str">
            <v>35253104</v>
          </cell>
          <cell r="S690">
            <v>49</v>
          </cell>
        </row>
        <row r="691">
          <cell r="A691" t="str">
            <v>11456645000150</v>
          </cell>
          <cell r="B691" t="str">
            <v>A</v>
          </cell>
          <cell r="C691" t="str">
            <v>AVENIDA</v>
          </cell>
          <cell r="D691" t="str">
            <v>JOSE CANDIDO DA SILVEIRA</v>
          </cell>
          <cell r="E691" t="str">
            <v>2100</v>
          </cell>
          <cell r="F691" t="str">
            <v>SALA  39</v>
          </cell>
          <cell r="G691" t="str">
            <v>HORTO FLORESTAL</v>
          </cell>
          <cell r="H691">
            <v>31035536</v>
          </cell>
          <cell r="I691" t="str">
            <v>MG</v>
          </cell>
          <cell r="J691">
            <v>4123</v>
          </cell>
          <cell r="K691" t="str">
            <v>BELO HORIZONTE</v>
          </cell>
          <cell r="L691" t="str">
            <v>31</v>
          </cell>
          <cell r="M691" t="str">
            <v>21034141</v>
          </cell>
          <cell r="R691" t="str">
            <v>JURIDICO@REALSISTEMA.COM.BR</v>
          </cell>
          <cell r="S691">
            <v>49</v>
          </cell>
        </row>
        <row r="692">
          <cell r="A692" t="str">
            <v>11501305000101</v>
          </cell>
          <cell r="B692" t="str">
            <v>A</v>
          </cell>
          <cell r="C692" t="str">
            <v>RUA</v>
          </cell>
          <cell r="D692" t="str">
            <v>MUSICO WALDEMAR OLIVIERI</v>
          </cell>
          <cell r="E692" t="str">
            <v>440</v>
          </cell>
          <cell r="F692" t="str">
            <v>FRENTE</v>
          </cell>
          <cell r="G692" t="str">
            <v>JARDIM BELA VISTA</v>
          </cell>
          <cell r="H692">
            <v>18272200</v>
          </cell>
          <cell r="I692" t="str">
            <v>SP</v>
          </cell>
          <cell r="J692">
            <v>7181</v>
          </cell>
          <cell r="K692" t="str">
            <v>TATUI</v>
          </cell>
          <cell r="L692" t="str">
            <v>15</v>
          </cell>
          <cell r="M692" t="str">
            <v>32057710</v>
          </cell>
          <cell r="R692" t="str">
            <v>FAMA@CONTABILFAMA.COM</v>
          </cell>
          <cell r="S692">
            <v>65</v>
          </cell>
        </row>
        <row r="693">
          <cell r="A693" t="str">
            <v>11475931000162</v>
          </cell>
          <cell r="B693" t="str">
            <v>A</v>
          </cell>
          <cell r="C693" t="str">
            <v>RUA</v>
          </cell>
          <cell r="D693" t="str">
            <v>HEITOR LIBERATO</v>
          </cell>
          <cell r="E693" t="str">
            <v>1697</v>
          </cell>
          <cell r="G693" t="str">
            <v>SAO JUDAS</v>
          </cell>
          <cell r="H693">
            <v>88303101</v>
          </cell>
          <cell r="I693" t="str">
            <v>SC</v>
          </cell>
          <cell r="J693">
            <v>8161</v>
          </cell>
          <cell r="K693" t="str">
            <v>ITAJAI</v>
          </cell>
          <cell r="L693" t="str">
            <v>47</v>
          </cell>
          <cell r="M693" t="str">
            <v>30456197</v>
          </cell>
          <cell r="P693" t="str">
            <v>19</v>
          </cell>
          <cell r="Q693" t="str">
            <v>34031525</v>
          </cell>
          <cell r="R693" t="str">
            <v>ADM@ANIMABRONZE.COM.BR</v>
          </cell>
          <cell r="S693">
            <v>49</v>
          </cell>
        </row>
        <row r="694">
          <cell r="A694" t="str">
            <v>11538633000174</v>
          </cell>
          <cell r="B694" t="str">
            <v>B</v>
          </cell>
          <cell r="C694" t="str">
            <v>RUA</v>
          </cell>
          <cell r="D694" t="str">
            <v>JUCA CASTELO</v>
          </cell>
          <cell r="E694" t="str">
            <v>219</v>
          </cell>
          <cell r="G694" t="str">
            <v>CENTRO</v>
          </cell>
          <cell r="H694">
            <v>37540000</v>
          </cell>
          <cell r="I694" t="str">
            <v>MG</v>
          </cell>
          <cell r="J694">
            <v>5191</v>
          </cell>
          <cell r="K694" t="str">
            <v>SANTA RITA DO SAPUCAI</v>
          </cell>
          <cell r="L694" t="str">
            <v>35</v>
          </cell>
          <cell r="M694" t="str">
            <v>36291621</v>
          </cell>
          <cell r="P694" t="str">
            <v>11</v>
          </cell>
          <cell r="Q694" t="str">
            <v>46146072</v>
          </cell>
          <cell r="R694" t="str">
            <v>ROBERTO@VENTRIX.COM.BR</v>
          </cell>
          <cell r="S694">
            <v>49</v>
          </cell>
        </row>
        <row r="695">
          <cell r="A695" t="str">
            <v>11569194000167</v>
          </cell>
          <cell r="B695" t="str">
            <v>B</v>
          </cell>
          <cell r="C695" t="str">
            <v>AVENIDA</v>
          </cell>
          <cell r="D695" t="str">
            <v>LIONS</v>
          </cell>
          <cell r="E695" t="str">
            <v>1286</v>
          </cell>
          <cell r="G695" t="str">
            <v>VILA NOSSA SENHORA APARECIDA</v>
          </cell>
          <cell r="H695">
            <v>89520000</v>
          </cell>
          <cell r="I695" t="str">
            <v>SC</v>
          </cell>
          <cell r="J695">
            <v>8093</v>
          </cell>
          <cell r="K695" t="str">
            <v>CURITIBANOS</v>
          </cell>
          <cell r="L695" t="str">
            <v>49</v>
          </cell>
          <cell r="M695" t="str">
            <v>84292100</v>
          </cell>
          <cell r="S695">
            <v>49</v>
          </cell>
        </row>
        <row r="696">
          <cell r="A696" t="str">
            <v>11744480000111</v>
          </cell>
          <cell r="B696" t="str">
            <v>A</v>
          </cell>
          <cell r="C696" t="str">
            <v>AVENIDA</v>
          </cell>
          <cell r="D696" t="str">
            <v>EDUARDO ELIAS ZAHRAN</v>
          </cell>
          <cell r="E696" t="str">
            <v>1897</v>
          </cell>
          <cell r="G696" t="str">
            <v>VILA SANTA DOROTHEIA</v>
          </cell>
          <cell r="H696">
            <v>79004001</v>
          </cell>
          <cell r="I696" t="str">
            <v>MS</v>
          </cell>
          <cell r="J696">
            <v>9051</v>
          </cell>
          <cell r="K696" t="str">
            <v>CAMPO GRANDE</v>
          </cell>
          <cell r="L696" t="str">
            <v>67</v>
          </cell>
          <cell r="M696" t="str">
            <v>81173048</v>
          </cell>
          <cell r="P696" t="str">
            <v>67</v>
          </cell>
          <cell r="Q696" t="str">
            <v>33843609</v>
          </cell>
          <cell r="R696" t="str">
            <v>CONEC10@TERRA.COM.BR</v>
          </cell>
          <cell r="S696">
            <v>65</v>
          </cell>
        </row>
        <row r="697">
          <cell r="A697" t="str">
            <v>11737260000160</v>
          </cell>
          <cell r="B697" t="str">
            <v>B</v>
          </cell>
          <cell r="C697" t="str">
            <v>RUA</v>
          </cell>
          <cell r="D697" t="str">
            <v>01 CONDOMINIO HARAS PINDORAMA II</v>
          </cell>
          <cell r="E697" t="str">
            <v>432</v>
          </cell>
          <cell r="F697" t="str">
            <v>BRCAO HARAS PINDORAMA II</v>
          </cell>
          <cell r="G697" t="str">
            <v>JACARE</v>
          </cell>
          <cell r="H697">
            <v>13318000</v>
          </cell>
          <cell r="I697" t="str">
            <v>SP</v>
          </cell>
          <cell r="J697">
            <v>6269</v>
          </cell>
          <cell r="K697" t="str">
            <v>CABREUVA</v>
          </cell>
          <cell r="L697" t="str">
            <v>11</v>
          </cell>
          <cell r="M697" t="str">
            <v>43768444</v>
          </cell>
          <cell r="P697" t="str">
            <v>19</v>
          </cell>
          <cell r="Q697" t="str">
            <v>38971014</v>
          </cell>
          <cell r="R697" t="str">
            <v>COMERCIAL@AFPLACRES.COM.BR</v>
          </cell>
          <cell r="S697">
            <v>65</v>
          </cell>
        </row>
        <row r="698">
          <cell r="A698" t="str">
            <v>11806996000143</v>
          </cell>
          <cell r="B698" t="str">
            <v>A</v>
          </cell>
          <cell r="C698" t="str">
            <v>RUA</v>
          </cell>
          <cell r="D698" t="str">
            <v>ARTUR SCALCO</v>
          </cell>
          <cell r="E698" t="str">
            <v>105</v>
          </cell>
          <cell r="G698" t="str">
            <v>VILA OLIMPICA</v>
          </cell>
          <cell r="H698">
            <v>37750000</v>
          </cell>
          <cell r="I698" t="str">
            <v>MG</v>
          </cell>
          <cell r="J698">
            <v>4779</v>
          </cell>
          <cell r="K698" t="str">
            <v>MACHADO</v>
          </cell>
          <cell r="L698" t="str">
            <v>35</v>
          </cell>
          <cell r="M698" t="str">
            <v>32952311</v>
          </cell>
          <cell r="N698" t="str">
            <v>35</v>
          </cell>
          <cell r="O698" t="str">
            <v>99115222</v>
          </cell>
          <cell r="P698" t="str">
            <v>35</v>
          </cell>
          <cell r="Q698" t="str">
            <v>32952311</v>
          </cell>
          <cell r="R698" t="str">
            <v>GTCCONTABIL@HOTMAIL.COM.BR</v>
          </cell>
          <cell r="S698">
            <v>49</v>
          </cell>
        </row>
        <row r="699">
          <cell r="A699" t="str">
            <v>11830264000199</v>
          </cell>
          <cell r="B699" t="str">
            <v>B</v>
          </cell>
          <cell r="C699" t="str">
            <v>RUA</v>
          </cell>
          <cell r="D699" t="str">
            <v>OCTAVIO COLLI</v>
          </cell>
          <cell r="E699" t="str">
            <v>2109</v>
          </cell>
          <cell r="G699" t="str">
            <v>CONJUNTO FLORESTA</v>
          </cell>
          <cell r="H699">
            <v>87112600</v>
          </cell>
          <cell r="I699" t="str">
            <v>PR</v>
          </cell>
          <cell r="J699">
            <v>8461</v>
          </cell>
          <cell r="K699" t="str">
            <v>SARANDI</v>
          </cell>
          <cell r="L699" t="str">
            <v>44</v>
          </cell>
          <cell r="M699" t="str">
            <v>30463141</v>
          </cell>
          <cell r="P699" t="str">
            <v>44</v>
          </cell>
          <cell r="Q699" t="str">
            <v>30253634</v>
          </cell>
          <cell r="S699">
            <v>49</v>
          </cell>
        </row>
        <row r="700">
          <cell r="A700" t="str">
            <v>12012809000112</v>
          </cell>
          <cell r="B700" t="str">
            <v>B</v>
          </cell>
          <cell r="C700" t="str">
            <v>RUA</v>
          </cell>
          <cell r="D700" t="str">
            <v>MARIA OLSEN</v>
          </cell>
          <cell r="E700" t="str">
            <v>266</v>
          </cell>
          <cell r="G700" t="str">
            <v>MARCILIO DIAS</v>
          </cell>
          <cell r="H700">
            <v>89460000</v>
          </cell>
          <cell r="I700" t="str">
            <v>SC</v>
          </cell>
          <cell r="J700">
            <v>8073</v>
          </cell>
          <cell r="K700" t="str">
            <v>CANOINHAS</v>
          </cell>
          <cell r="L700" t="str">
            <v>47</v>
          </cell>
          <cell r="M700" t="str">
            <v>36228899</v>
          </cell>
          <cell r="N700" t="str">
            <v>47</v>
          </cell>
          <cell r="O700" t="str">
            <v>36224421</v>
          </cell>
          <cell r="P700" t="str">
            <v>47</v>
          </cell>
          <cell r="Q700" t="str">
            <v>36223619</v>
          </cell>
          <cell r="S700">
            <v>49</v>
          </cell>
        </row>
        <row r="701">
          <cell r="A701" t="str">
            <v>12090088000169</v>
          </cell>
          <cell r="B701" t="str">
            <v>A</v>
          </cell>
          <cell r="C701" t="str">
            <v>RUA</v>
          </cell>
          <cell r="D701" t="str">
            <v>VIGARIO TENORIO</v>
          </cell>
          <cell r="E701" t="str">
            <v>194</v>
          </cell>
          <cell r="F701" t="str">
            <v>SALA: 203;</v>
          </cell>
          <cell r="G701" t="str">
            <v>RECIFE</v>
          </cell>
          <cell r="H701">
            <v>50030010</v>
          </cell>
          <cell r="I701" t="str">
            <v>PE</v>
          </cell>
          <cell r="J701">
            <v>2531</v>
          </cell>
          <cell r="K701" t="str">
            <v>RECIFE</v>
          </cell>
          <cell r="L701" t="str">
            <v>81</v>
          </cell>
          <cell r="M701" t="str">
            <v>30372174</v>
          </cell>
          <cell r="N701" t="str">
            <v>81</v>
          </cell>
          <cell r="O701" t="str">
            <v>32246221</v>
          </cell>
          <cell r="P701" t="str">
            <v>81</v>
          </cell>
          <cell r="Q701" t="str">
            <v>34535553</v>
          </cell>
          <cell r="R701" t="str">
            <v>FLAVIO.ALMEIDA@PROATIVASOLUCOES.COM</v>
          </cell>
          <cell r="S701">
            <v>49</v>
          </cell>
        </row>
        <row r="702">
          <cell r="A702" t="str">
            <v>12115152000119</v>
          </cell>
          <cell r="B702" t="str">
            <v>B</v>
          </cell>
          <cell r="C702" t="str">
            <v>ALAMEDA</v>
          </cell>
          <cell r="D702" t="str">
            <v>CAMPINAS</v>
          </cell>
          <cell r="E702" t="str">
            <v>802</v>
          </cell>
          <cell r="F702" t="str">
            <v>ANDAR 7                   CONJ  71</v>
          </cell>
          <cell r="G702" t="str">
            <v>JARDIM PAULISTA</v>
          </cell>
          <cell r="H702">
            <v>1404200</v>
          </cell>
          <cell r="I702" t="str">
            <v>SP</v>
          </cell>
          <cell r="J702">
            <v>7107</v>
          </cell>
          <cell r="K702" t="str">
            <v>SAO PAULO</v>
          </cell>
          <cell r="L702" t="str">
            <v>11</v>
          </cell>
          <cell r="M702" t="str">
            <v>30525820</v>
          </cell>
          <cell r="R702" t="str">
            <v>CETGUERRA@UOL.COM.BR</v>
          </cell>
          <cell r="S702">
            <v>49</v>
          </cell>
        </row>
        <row r="703">
          <cell r="A703" t="str">
            <v>12135657000145</v>
          </cell>
          <cell r="B703" t="str">
            <v>A</v>
          </cell>
          <cell r="C703" t="str">
            <v>RUA</v>
          </cell>
          <cell r="D703" t="str">
            <v>DESEMBARGADOR OTAVIO DO AMARAL</v>
          </cell>
          <cell r="E703" t="str">
            <v>1263</v>
          </cell>
          <cell r="G703" t="str">
            <v>MERCES</v>
          </cell>
          <cell r="H703">
            <v>80710620</v>
          </cell>
          <cell r="I703" t="str">
            <v>PR</v>
          </cell>
          <cell r="J703">
            <v>7535</v>
          </cell>
          <cell r="K703" t="str">
            <v>CURITIBA</v>
          </cell>
          <cell r="L703" t="str">
            <v>41</v>
          </cell>
          <cell r="M703" t="str">
            <v>30792474</v>
          </cell>
          <cell r="R703" t="str">
            <v>udecorrea@terra.com.br</v>
          </cell>
          <cell r="S703">
            <v>49</v>
          </cell>
        </row>
        <row r="704">
          <cell r="A704" t="str">
            <v>12319278000105</v>
          </cell>
          <cell r="B704" t="str">
            <v>A</v>
          </cell>
          <cell r="C704" t="str">
            <v>RUA</v>
          </cell>
          <cell r="D704" t="str">
            <v>LAGOINHA</v>
          </cell>
          <cell r="E704" t="str">
            <v>SN</v>
          </cell>
          <cell r="F704" t="str">
            <v>QUADRA02</v>
          </cell>
          <cell r="G704" t="str">
            <v>TAPUIO</v>
          </cell>
          <cell r="H704">
            <v>61700000</v>
          </cell>
          <cell r="I704" t="str">
            <v>CE</v>
          </cell>
          <cell r="J704">
            <v>1319</v>
          </cell>
          <cell r="K704" t="str">
            <v>AQUIRAZ</v>
          </cell>
          <cell r="L704" t="str">
            <v>85</v>
          </cell>
          <cell r="M704" t="str">
            <v>99488335</v>
          </cell>
          <cell r="S704">
            <v>49</v>
          </cell>
        </row>
        <row r="705">
          <cell r="A705" t="str">
            <v>12426801000100</v>
          </cell>
          <cell r="B705" t="str">
            <v>A</v>
          </cell>
          <cell r="C705" t="str">
            <v>RUA</v>
          </cell>
          <cell r="D705" t="str">
            <v>ANTONIO BAYER</v>
          </cell>
          <cell r="E705" t="str">
            <v>671</v>
          </cell>
          <cell r="G705" t="str">
            <v>CENTRO</v>
          </cell>
          <cell r="H705">
            <v>88200000</v>
          </cell>
          <cell r="I705" t="str">
            <v>SC</v>
          </cell>
          <cell r="J705">
            <v>8355</v>
          </cell>
          <cell r="K705" t="str">
            <v>TIJUCAS</v>
          </cell>
          <cell r="L705" t="str">
            <v>48</v>
          </cell>
          <cell r="M705" t="str">
            <v>32631777</v>
          </cell>
          <cell r="P705" t="str">
            <v>47</v>
          </cell>
          <cell r="Q705" t="str">
            <v>33668698</v>
          </cell>
          <cell r="R705" t="str">
            <v>rhemacontabilidade@bol.com.br</v>
          </cell>
          <cell r="S705">
            <v>49</v>
          </cell>
        </row>
        <row r="706">
          <cell r="A706" t="str">
            <v>12476456000101</v>
          </cell>
          <cell r="B706" t="str">
            <v>A</v>
          </cell>
          <cell r="C706" t="str">
            <v>AVENIDA</v>
          </cell>
          <cell r="D706" t="str">
            <v>PITAGORAS</v>
          </cell>
          <cell r="E706" t="str">
            <v>S/N</v>
          </cell>
          <cell r="F706" t="str">
            <v>QUADRA  22B               LOTE  2 PARTE</v>
          </cell>
          <cell r="G706" t="str">
            <v>CHACARAS RIO PETROPOLIS</v>
          </cell>
          <cell r="H706">
            <v>25231210</v>
          </cell>
          <cell r="I706" t="str">
            <v>RJ</v>
          </cell>
          <cell r="J706">
            <v>5833</v>
          </cell>
          <cell r="K706" t="str">
            <v>DUQUE DE CAXIAS</v>
          </cell>
          <cell r="L706" t="str">
            <v>21</v>
          </cell>
          <cell r="M706" t="str">
            <v>33412400</v>
          </cell>
          <cell r="N706" t="str">
            <v>21</v>
          </cell>
          <cell r="O706" t="str">
            <v>33412424</v>
          </cell>
          <cell r="P706" t="str">
            <v>21</v>
          </cell>
          <cell r="Q706" t="str">
            <v>33412401</v>
          </cell>
          <cell r="R706" t="str">
            <v>IRMAOSVIRIATO@UOL.COM.BR</v>
          </cell>
          <cell r="S706">
            <v>49</v>
          </cell>
        </row>
        <row r="707">
          <cell r="A707" t="str">
            <v>12482635000151</v>
          </cell>
          <cell r="B707" t="str">
            <v>A</v>
          </cell>
          <cell r="C707" t="str">
            <v>RUA</v>
          </cell>
          <cell r="D707" t="str">
            <v>PASTOR JOSEBIAS FIALHO MARINHO</v>
          </cell>
          <cell r="E707" t="str">
            <v>40</v>
          </cell>
          <cell r="F707" t="str">
            <v>CXPST 271</v>
          </cell>
          <cell r="G707" t="str">
            <v>AEROCLUBE</v>
          </cell>
          <cell r="H707">
            <v>58036570</v>
          </cell>
          <cell r="I707" t="str">
            <v>PB</v>
          </cell>
          <cell r="J707">
            <v>2051</v>
          </cell>
          <cell r="K707" t="str">
            <v>JOAO PESSOA</v>
          </cell>
          <cell r="L707" t="str">
            <v>83</v>
          </cell>
          <cell r="M707" t="str">
            <v>32253706</v>
          </cell>
          <cell r="N707" t="str">
            <v>83</v>
          </cell>
          <cell r="O707" t="str">
            <v>88630812</v>
          </cell>
          <cell r="R707" t="str">
            <v>MARCOSMFQ@HOTMAIL.COM</v>
          </cell>
          <cell r="S707">
            <v>49</v>
          </cell>
        </row>
        <row r="708">
          <cell r="A708" t="str">
            <v>12489538000190</v>
          </cell>
          <cell r="B708" t="str">
            <v>A</v>
          </cell>
          <cell r="C708" t="str">
            <v>RUA</v>
          </cell>
          <cell r="D708" t="str">
            <v>JOAQUIM SERAFIM</v>
          </cell>
          <cell r="E708" t="str">
            <v>1221</v>
          </cell>
          <cell r="F708" t="str">
            <v>CA D</v>
          </cell>
          <cell r="G708" t="str">
            <v>VL. SAO BENEDITO</v>
          </cell>
          <cell r="H708">
            <v>13260000</v>
          </cell>
          <cell r="I708" t="str">
            <v>SP</v>
          </cell>
          <cell r="J708">
            <v>6741</v>
          </cell>
          <cell r="K708" t="str">
            <v>MORUNGABA</v>
          </cell>
          <cell r="L708" t="str">
            <v>19</v>
          </cell>
          <cell r="M708" t="str">
            <v>32322399</v>
          </cell>
          <cell r="N708" t="str">
            <v>19</v>
          </cell>
          <cell r="O708" t="str">
            <v>32322399</v>
          </cell>
          <cell r="P708" t="str">
            <v>19</v>
          </cell>
          <cell r="Q708" t="str">
            <v>32322399</v>
          </cell>
          <cell r="R708" t="str">
            <v>pmpmarco@terra.com.br</v>
          </cell>
          <cell r="S708">
            <v>65</v>
          </cell>
        </row>
        <row r="709">
          <cell r="A709" t="str">
            <v>12488577000173</v>
          </cell>
          <cell r="B709" t="str">
            <v>A</v>
          </cell>
          <cell r="C709" t="str">
            <v>RUA</v>
          </cell>
          <cell r="D709" t="str">
            <v>MARECHAL FLORIANO PEIXOTO</v>
          </cell>
          <cell r="E709" t="str">
            <v>8501</v>
          </cell>
          <cell r="F709" t="str">
            <v>LOJA  01</v>
          </cell>
          <cell r="G709" t="str">
            <v>CENTRO</v>
          </cell>
          <cell r="H709">
            <v>83414270</v>
          </cell>
          <cell r="I709" t="str">
            <v>PR</v>
          </cell>
          <cell r="J709">
            <v>7513</v>
          </cell>
          <cell r="K709" t="str">
            <v>COLOMBO</v>
          </cell>
          <cell r="L709" t="str">
            <v>41</v>
          </cell>
          <cell r="M709" t="str">
            <v>84104052</v>
          </cell>
          <cell r="N709" t="str">
            <v>41</v>
          </cell>
          <cell r="O709" t="str">
            <v>36563978</v>
          </cell>
          <cell r="P709" t="str">
            <v>41</v>
          </cell>
          <cell r="Q709" t="str">
            <v>36563978</v>
          </cell>
          <cell r="R709" t="str">
            <v>ELZOFE@GMAIL.COM</v>
          </cell>
          <cell r="S709">
            <v>49</v>
          </cell>
        </row>
        <row r="710">
          <cell r="A710" t="str">
            <v>12610239000162</v>
          </cell>
          <cell r="B710" t="str">
            <v>B</v>
          </cell>
          <cell r="C710" t="str">
            <v>AVENIDA</v>
          </cell>
          <cell r="D710" t="str">
            <v>DAS LAGOA</v>
          </cell>
          <cell r="E710" t="str">
            <v>1159</v>
          </cell>
          <cell r="F710" t="str">
            <v>GALPAO04</v>
          </cell>
          <cell r="G710" t="str">
            <v>GARDENIA AZUL</v>
          </cell>
          <cell r="H710">
            <v>22765450</v>
          </cell>
          <cell r="I710" t="str">
            <v>RJ</v>
          </cell>
          <cell r="J710">
            <v>6001</v>
          </cell>
          <cell r="K710" t="str">
            <v>RIO DE JANEIRO</v>
          </cell>
          <cell r="L710" t="str">
            <v>21</v>
          </cell>
          <cell r="M710" t="str">
            <v>24456611</v>
          </cell>
          <cell r="P710" t="str">
            <v>21</v>
          </cell>
          <cell r="Q710" t="str">
            <v>21569518</v>
          </cell>
          <cell r="R710" t="str">
            <v>ABILIO.CARDOSO@ADVICEMASTER.COM.BR</v>
          </cell>
          <cell r="S710">
            <v>49</v>
          </cell>
        </row>
        <row r="711">
          <cell r="A711" t="str">
            <v>12760101000140</v>
          </cell>
          <cell r="B711" t="str">
            <v>A</v>
          </cell>
          <cell r="C711" t="str">
            <v>RUA</v>
          </cell>
          <cell r="D711" t="str">
            <v>MARECHAL DEODORO</v>
          </cell>
          <cell r="E711" t="str">
            <v>1219</v>
          </cell>
          <cell r="G711" t="str">
            <v>CENTRO</v>
          </cell>
          <cell r="H711">
            <v>96020220</v>
          </cell>
          <cell r="I711" t="str">
            <v>RS</v>
          </cell>
          <cell r="J711">
            <v>8791</v>
          </cell>
          <cell r="K711" t="str">
            <v>PELOTAS</v>
          </cell>
          <cell r="L711" t="str">
            <v>53</v>
          </cell>
          <cell r="M711" t="str">
            <v>32735066</v>
          </cell>
          <cell r="S711">
            <v>49</v>
          </cell>
        </row>
        <row r="712">
          <cell r="A712" t="str">
            <v>12819542000170</v>
          </cell>
          <cell r="B712" t="str">
            <v>B</v>
          </cell>
          <cell r="C712" t="str">
            <v>RUA</v>
          </cell>
          <cell r="D712" t="str">
            <v>PAULO CASATI  FILHO</v>
          </cell>
          <cell r="E712" t="str">
            <v>83</v>
          </cell>
          <cell r="F712" t="str">
            <v>LOTE 1</v>
          </cell>
          <cell r="G712" t="str">
            <v>BOSQUE DO TAMANDUA</v>
          </cell>
          <cell r="H712">
            <v>13690000</v>
          </cell>
          <cell r="I712" t="str">
            <v>SP</v>
          </cell>
          <cell r="J712">
            <v>6375</v>
          </cell>
          <cell r="K712" t="str">
            <v>DESCALVADO</v>
          </cell>
          <cell r="L712" t="str">
            <v>19</v>
          </cell>
          <cell r="M712" t="str">
            <v>35831986</v>
          </cell>
          <cell r="P712" t="str">
            <v>19</v>
          </cell>
          <cell r="Q712" t="str">
            <v>35833702</v>
          </cell>
          <cell r="R712" t="str">
            <v>orgolabs@terra.com.br</v>
          </cell>
          <cell r="S712">
            <v>49</v>
          </cell>
        </row>
        <row r="713">
          <cell r="A713" t="str">
            <v>12801225000126</v>
          </cell>
          <cell r="B713" t="str">
            <v>B</v>
          </cell>
          <cell r="C713" t="str">
            <v>RUA</v>
          </cell>
          <cell r="D713" t="str">
            <v>PEDRO MARTINS</v>
          </cell>
          <cell r="E713" t="str">
            <v>370</v>
          </cell>
          <cell r="G713" t="str">
            <v>MINI DISTRITO ADAIL VETORASSO</v>
          </cell>
          <cell r="H713">
            <v>15046773</v>
          </cell>
          <cell r="I713" t="str">
            <v>SP</v>
          </cell>
          <cell r="J713">
            <v>7097</v>
          </cell>
          <cell r="K713" t="str">
            <v>SAO JOSE DO RIO PRETO</v>
          </cell>
          <cell r="L713" t="str">
            <v>17</v>
          </cell>
          <cell r="M713" t="str">
            <v>33048637</v>
          </cell>
          <cell r="N713" t="str">
            <v>17</v>
          </cell>
          <cell r="O713" t="str">
            <v>32370561</v>
          </cell>
          <cell r="P713" t="str">
            <v>17</v>
          </cell>
          <cell r="Q713" t="str">
            <v>32152402</v>
          </cell>
          <cell r="R713" t="str">
            <v>CESAR@OLIGOSBIOTEC.COM.BR</v>
          </cell>
          <cell r="S713">
            <v>65</v>
          </cell>
        </row>
        <row r="714">
          <cell r="A714" t="str">
            <v>12924288000170</v>
          </cell>
          <cell r="B714" t="str">
            <v>A</v>
          </cell>
          <cell r="C714" t="str">
            <v>AVENIDA</v>
          </cell>
          <cell r="D714" t="str">
            <v>UMBUZEIRO</v>
          </cell>
          <cell r="E714" t="str">
            <v>S/N</v>
          </cell>
          <cell r="G714" t="str">
            <v>MANAIRA</v>
          </cell>
          <cell r="H714">
            <v>58038180</v>
          </cell>
          <cell r="I714" t="str">
            <v>PB</v>
          </cell>
          <cell r="J714">
            <v>2051</v>
          </cell>
          <cell r="K714" t="str">
            <v>JOAO PESSOA</v>
          </cell>
          <cell r="S714">
            <v>49</v>
          </cell>
        </row>
        <row r="715">
          <cell r="A715" t="str">
            <v>13169253000135</v>
          </cell>
          <cell r="B715" t="str">
            <v>A</v>
          </cell>
          <cell r="C715" t="str">
            <v>RUA</v>
          </cell>
          <cell r="D715" t="str">
            <v>BIMBARRA</v>
          </cell>
          <cell r="E715" t="str">
            <v>250</v>
          </cell>
          <cell r="G715" t="str">
            <v>CALAFATE</v>
          </cell>
          <cell r="H715">
            <v>30411400</v>
          </cell>
          <cell r="I715" t="str">
            <v>MG</v>
          </cell>
          <cell r="J715">
            <v>4123</v>
          </cell>
          <cell r="K715" t="str">
            <v>BELO HORIZONTE</v>
          </cell>
          <cell r="L715" t="str">
            <v>31</v>
          </cell>
          <cell r="M715" t="str">
            <v>33724884</v>
          </cell>
          <cell r="R715" t="str">
            <v>FUTURACONTABILIDADE@FUTURASERVICE.COM.BR</v>
          </cell>
          <cell r="S715">
            <v>49</v>
          </cell>
        </row>
        <row r="716">
          <cell r="A716" t="str">
            <v>13169935000148</v>
          </cell>
          <cell r="B716" t="str">
            <v>A</v>
          </cell>
          <cell r="C716" t="str">
            <v>RUA</v>
          </cell>
          <cell r="D716" t="str">
            <v>OSWALDO CRUZ</v>
          </cell>
          <cell r="E716" t="str">
            <v>564</v>
          </cell>
          <cell r="F716" t="str">
            <v>ANDAR 1</v>
          </cell>
          <cell r="G716" t="str">
            <v>RIO VERMELHO</v>
          </cell>
          <cell r="H716">
            <v>41940000</v>
          </cell>
          <cell r="I716" t="str">
            <v>BA</v>
          </cell>
          <cell r="J716">
            <v>3849</v>
          </cell>
          <cell r="K716" t="str">
            <v>SALVADOR</v>
          </cell>
          <cell r="L716" t="str">
            <v>71</v>
          </cell>
          <cell r="M716" t="str">
            <v>30362525</v>
          </cell>
          <cell r="N716" t="str">
            <v>71</v>
          </cell>
          <cell r="O716" t="str">
            <v>82252525</v>
          </cell>
          <cell r="P716" t="str">
            <v>71</v>
          </cell>
          <cell r="Q716" t="str">
            <v>32721050</v>
          </cell>
          <cell r="R716" t="str">
            <v>FINANCEIRO@GRUPOGNAP.COM.BR</v>
          </cell>
          <cell r="S716">
            <v>49</v>
          </cell>
        </row>
        <row r="717">
          <cell r="A717" t="str">
            <v>13199816000138</v>
          </cell>
          <cell r="B717" t="str">
            <v>A</v>
          </cell>
          <cell r="C717" t="str">
            <v>RUA</v>
          </cell>
          <cell r="D717" t="str">
            <v>PRIMEIRO DE AGOSTO QUADRA</v>
          </cell>
          <cell r="E717" t="str">
            <v>4-47</v>
          </cell>
          <cell r="F717" t="str">
            <v>SALA  601 E</v>
          </cell>
          <cell r="G717" t="str">
            <v>CENTRO</v>
          </cell>
          <cell r="H717">
            <v>17010011</v>
          </cell>
          <cell r="I717" t="str">
            <v>SP</v>
          </cell>
          <cell r="J717">
            <v>6219</v>
          </cell>
          <cell r="K717" t="str">
            <v>BAURU</v>
          </cell>
          <cell r="L717" t="str">
            <v>14</v>
          </cell>
          <cell r="M717" t="str">
            <v>32141709</v>
          </cell>
          <cell r="R717" t="str">
            <v>CONTATO@NANOTECHMEDICAL.COM.BR</v>
          </cell>
          <cell r="S717">
            <v>49</v>
          </cell>
        </row>
        <row r="718">
          <cell r="A718" t="str">
            <v>13230682000170</v>
          </cell>
          <cell r="B718" t="str">
            <v>A</v>
          </cell>
          <cell r="C718" t="str">
            <v>RUA</v>
          </cell>
          <cell r="D718" t="str">
            <v>DOUTOR BACELAR</v>
          </cell>
          <cell r="E718" t="str">
            <v>231</v>
          </cell>
          <cell r="F718" t="str">
            <v>CONJ: 96;</v>
          </cell>
          <cell r="G718" t="str">
            <v>VILA CLEMENTINO</v>
          </cell>
          <cell r="H718">
            <v>4026000</v>
          </cell>
          <cell r="I718" t="str">
            <v>SP</v>
          </cell>
          <cell r="J718">
            <v>7107</v>
          </cell>
          <cell r="K718" t="str">
            <v>SAO PAULO</v>
          </cell>
          <cell r="L718" t="str">
            <v>11</v>
          </cell>
          <cell r="M718" t="str">
            <v>38587771</v>
          </cell>
          <cell r="P718" t="str">
            <v>11</v>
          </cell>
          <cell r="Q718" t="str">
            <v>32977020</v>
          </cell>
          <cell r="R718" t="str">
            <v>MARCIA.RATIS@BTFCONSULTING.COM.BR</v>
          </cell>
          <cell r="S718">
            <v>49</v>
          </cell>
        </row>
        <row r="719">
          <cell r="A719" t="str">
            <v>13406983000102</v>
          </cell>
          <cell r="B719" t="str">
            <v>A</v>
          </cell>
          <cell r="C719" t="str">
            <v>AVENIDA</v>
          </cell>
          <cell r="D719" t="str">
            <v>FORTE DO LEME</v>
          </cell>
          <cell r="E719" t="str">
            <v>205</v>
          </cell>
          <cell r="G719" t="str">
            <v>PARQUE SAO LOURENCO</v>
          </cell>
          <cell r="H719">
            <v>8340010</v>
          </cell>
          <cell r="I719" t="str">
            <v>SP</v>
          </cell>
          <cell r="J719">
            <v>7107</v>
          </cell>
          <cell r="K719" t="str">
            <v>SAO PAULO</v>
          </cell>
          <cell r="L719" t="str">
            <v>11</v>
          </cell>
          <cell r="M719" t="str">
            <v>46552130</v>
          </cell>
          <cell r="P719" t="str">
            <v>11</v>
          </cell>
          <cell r="Q719" t="str">
            <v>49965010</v>
          </cell>
          <cell r="R719" t="str">
            <v>SWEETHAIR@SWEETHAIR.COM.BR</v>
          </cell>
          <cell r="S719">
            <v>49</v>
          </cell>
        </row>
        <row r="720">
          <cell r="A720" t="str">
            <v>13520397000194</v>
          </cell>
          <cell r="B720" t="str">
            <v>A</v>
          </cell>
          <cell r="C720" t="str">
            <v>RUA</v>
          </cell>
          <cell r="D720" t="str">
            <v>SEBASTIAO PAES</v>
          </cell>
          <cell r="E720" t="str">
            <v>409</v>
          </cell>
          <cell r="G720" t="str">
            <v>NOVA PIRAJU</v>
          </cell>
          <cell r="H720">
            <v>4625061</v>
          </cell>
          <cell r="I720" t="str">
            <v>SP</v>
          </cell>
          <cell r="J720">
            <v>7107</v>
          </cell>
          <cell r="K720" t="str">
            <v>SAO PAULO</v>
          </cell>
          <cell r="L720" t="str">
            <v>11</v>
          </cell>
          <cell r="M720" t="str">
            <v>55359038</v>
          </cell>
          <cell r="N720" t="str">
            <v>11</v>
          </cell>
          <cell r="O720" t="str">
            <v>55358623</v>
          </cell>
          <cell r="P720" t="str">
            <v>11</v>
          </cell>
          <cell r="Q720" t="str">
            <v>50939857</v>
          </cell>
          <cell r="R720" t="str">
            <v>DEPTOLEGAL@PLAECON.COM.BR</v>
          </cell>
          <cell r="S720">
            <v>65</v>
          </cell>
        </row>
        <row r="721">
          <cell r="A721" t="str">
            <v>13653119000105</v>
          </cell>
          <cell r="B721" t="str">
            <v>A</v>
          </cell>
          <cell r="C721" t="str">
            <v>RODOVIA</v>
          </cell>
          <cell r="D721" t="str">
            <v>BR 040</v>
          </cell>
          <cell r="E721" t="str">
            <v>64</v>
          </cell>
          <cell r="F721" t="str">
            <v>KM    800                       ESCRITORIO 11</v>
          </cell>
          <cell r="G721" t="str">
            <v>EMPRESARIAL PARK SUL</v>
          </cell>
          <cell r="H721">
            <v>36120000</v>
          </cell>
          <cell r="I721" t="str">
            <v>MG</v>
          </cell>
          <cell r="J721">
            <v>4815</v>
          </cell>
          <cell r="K721" t="str">
            <v>MATIAS BARBOSA</v>
          </cell>
          <cell r="L721" t="str">
            <v>32</v>
          </cell>
          <cell r="M721" t="str">
            <v>32155962</v>
          </cell>
          <cell r="R721" t="str">
            <v>PLANEFIN@TERRA.COM.BR</v>
          </cell>
          <cell r="S721">
            <v>49</v>
          </cell>
        </row>
        <row r="722">
          <cell r="A722" t="str">
            <v>13665288000165</v>
          </cell>
          <cell r="B722" t="str">
            <v>A</v>
          </cell>
          <cell r="C722" t="str">
            <v>RUA</v>
          </cell>
          <cell r="D722" t="str">
            <v>JOAO PIO DUARTE SILVA</v>
          </cell>
          <cell r="E722" t="str">
            <v>864</v>
          </cell>
          <cell r="F722" t="str">
            <v>SALA  06</v>
          </cell>
          <cell r="G722" t="str">
            <v>CORREGO GRANDE</v>
          </cell>
          <cell r="H722">
            <v>88037000</v>
          </cell>
          <cell r="I722" t="str">
            <v>SC</v>
          </cell>
          <cell r="J722">
            <v>8105</v>
          </cell>
          <cell r="K722" t="str">
            <v>FLORIANOPOLIS</v>
          </cell>
          <cell r="L722" t="str">
            <v>48</v>
          </cell>
          <cell r="M722" t="str">
            <v>33313587</v>
          </cell>
          <cell r="R722" t="str">
            <v>LUCASCNEVES@GMAIL.COM</v>
          </cell>
          <cell r="S722">
            <v>49</v>
          </cell>
        </row>
        <row r="723">
          <cell r="A723" t="str">
            <v>13763440000142</v>
          </cell>
          <cell r="B723" t="str">
            <v>A</v>
          </cell>
          <cell r="C723" t="str">
            <v>RUA</v>
          </cell>
          <cell r="D723" t="str">
            <v>SALUSTIANO CORDEIRO</v>
          </cell>
          <cell r="E723" t="str">
            <v>62</v>
          </cell>
          <cell r="F723" t="str">
            <v>FUNDOS</v>
          </cell>
          <cell r="G723" t="str">
            <v>AGUA VERDE</v>
          </cell>
          <cell r="H723">
            <v>80620190</v>
          </cell>
          <cell r="I723" t="str">
            <v>PR</v>
          </cell>
          <cell r="J723">
            <v>7535</v>
          </cell>
          <cell r="K723" t="str">
            <v>CURITIBA</v>
          </cell>
          <cell r="L723" t="str">
            <v>41</v>
          </cell>
          <cell r="M723" t="str">
            <v>99953745</v>
          </cell>
          <cell r="S723">
            <v>49</v>
          </cell>
        </row>
        <row r="724">
          <cell r="A724" t="str">
            <v>13887699000103</v>
          </cell>
          <cell r="B724" t="str">
            <v>A</v>
          </cell>
          <cell r="C724" t="str">
            <v>AVENIDA</v>
          </cell>
          <cell r="D724" t="str">
            <v>JOSE INACIO FILHO</v>
          </cell>
          <cell r="E724" t="str">
            <v>469</v>
          </cell>
          <cell r="G724" t="str">
            <v>INGA</v>
          </cell>
          <cell r="H724">
            <v>32604535</v>
          </cell>
          <cell r="I724" t="str">
            <v>MG</v>
          </cell>
          <cell r="J724">
            <v>4133</v>
          </cell>
          <cell r="K724" t="str">
            <v>BETIM</v>
          </cell>
          <cell r="L724" t="str">
            <v>31</v>
          </cell>
          <cell r="M724" t="str">
            <v>98227474</v>
          </cell>
          <cell r="P724" t="str">
            <v>31</v>
          </cell>
          <cell r="Q724" t="str">
            <v>25712800</v>
          </cell>
          <cell r="R724" t="str">
            <v>MFSCONTAB@YAHOO.COM.BR</v>
          </cell>
          <cell r="S724">
            <v>49</v>
          </cell>
        </row>
        <row r="725">
          <cell r="A725" t="str">
            <v>13871416000127</v>
          </cell>
          <cell r="B725" t="str">
            <v>A</v>
          </cell>
          <cell r="C725" t="str">
            <v>RUA</v>
          </cell>
          <cell r="D725" t="str">
            <v>LUIZ PARIGOT DE SOUZA</v>
          </cell>
          <cell r="E725" t="str">
            <v>754</v>
          </cell>
          <cell r="F725" t="str">
            <v>CASA</v>
          </cell>
          <cell r="G725" t="str">
            <v>PORTAO</v>
          </cell>
          <cell r="H725">
            <v>81070050</v>
          </cell>
          <cell r="I725" t="str">
            <v>PR</v>
          </cell>
          <cell r="J725">
            <v>7535</v>
          </cell>
          <cell r="K725" t="str">
            <v>CURITIBA</v>
          </cell>
          <cell r="L725" t="str">
            <v>41</v>
          </cell>
          <cell r="M725" t="str">
            <v>33288801</v>
          </cell>
          <cell r="R725" t="str">
            <v>JOSHUALLOBO@HOTMAIL.COM</v>
          </cell>
          <cell r="S725">
            <v>49</v>
          </cell>
        </row>
        <row r="726">
          <cell r="A726" t="str">
            <v>13933224000106</v>
          </cell>
          <cell r="B726" t="str">
            <v>A</v>
          </cell>
          <cell r="C726" t="str">
            <v>RODOVIA</v>
          </cell>
          <cell r="D726" t="str">
            <v>116</v>
          </cell>
          <cell r="E726" t="str">
            <v>8713</v>
          </cell>
          <cell r="G726" t="str">
            <v>JARDIM BOTANICO</v>
          </cell>
          <cell r="H726">
            <v>81690100</v>
          </cell>
          <cell r="I726" t="str">
            <v>PR</v>
          </cell>
          <cell r="J726">
            <v>7535</v>
          </cell>
          <cell r="K726" t="str">
            <v>CURITIBA</v>
          </cell>
          <cell r="L726" t="str">
            <v>41</v>
          </cell>
          <cell r="M726" t="str">
            <v>32921643</v>
          </cell>
          <cell r="S726">
            <v>49</v>
          </cell>
        </row>
        <row r="727">
          <cell r="A727" t="str">
            <v>13993739000193</v>
          </cell>
          <cell r="B727" t="str">
            <v>A</v>
          </cell>
          <cell r="C727" t="str">
            <v>ESTRADA</v>
          </cell>
          <cell r="D727" t="str">
            <v>M BOI MIRIM</v>
          </cell>
          <cell r="E727" t="str">
            <v>589</v>
          </cell>
          <cell r="G727" t="str">
            <v>JARDIM DAS FLORES</v>
          </cell>
          <cell r="H727">
            <v>4905020</v>
          </cell>
          <cell r="I727" t="str">
            <v>SP</v>
          </cell>
          <cell r="J727">
            <v>7107</v>
          </cell>
          <cell r="K727" t="str">
            <v>SAO PAULO</v>
          </cell>
          <cell r="L727" t="str">
            <v>11</v>
          </cell>
          <cell r="M727" t="str">
            <v>55210032</v>
          </cell>
          <cell r="P727" t="str">
            <v>11</v>
          </cell>
          <cell r="Q727" t="str">
            <v>55210032</v>
          </cell>
          <cell r="R727" t="str">
            <v>santiagocontabil@hotmail.com</v>
          </cell>
          <cell r="S727">
            <v>49</v>
          </cell>
        </row>
        <row r="728">
          <cell r="A728" t="str">
            <v>14027037000118</v>
          </cell>
          <cell r="B728" t="str">
            <v>A</v>
          </cell>
          <cell r="C728" t="str">
            <v>RUA</v>
          </cell>
          <cell r="D728" t="str">
            <v>FRANCISCO BASILIO OLIVEIRA</v>
          </cell>
          <cell r="E728" t="str">
            <v>1220</v>
          </cell>
          <cell r="F728" t="str">
            <v>FUNDOS</v>
          </cell>
          <cell r="G728" t="str">
            <v>RESIDENCIAL CIDADE JARDIM</v>
          </cell>
          <cell r="H728">
            <v>15081220</v>
          </cell>
          <cell r="I728" t="str">
            <v>SP</v>
          </cell>
          <cell r="J728">
            <v>7097</v>
          </cell>
          <cell r="K728" t="str">
            <v>SAO JOSE DO RIO PRETO</v>
          </cell>
          <cell r="L728" t="str">
            <v>17</v>
          </cell>
          <cell r="M728" t="str">
            <v>21395066</v>
          </cell>
          <cell r="R728" t="str">
            <v>expedeinte@e-torres.com.br</v>
          </cell>
          <cell r="S728">
            <v>49</v>
          </cell>
        </row>
        <row r="729">
          <cell r="A729" t="str">
            <v>14007145000129</v>
          </cell>
          <cell r="B729" t="str">
            <v>A</v>
          </cell>
          <cell r="C729" t="str">
            <v>RUA</v>
          </cell>
          <cell r="D729" t="str">
            <v>BAIXAO</v>
          </cell>
          <cell r="E729" t="str">
            <v>578</v>
          </cell>
          <cell r="F729" t="str">
            <v>TERREO</v>
          </cell>
          <cell r="G729" t="str">
            <v>LUIZ ANSELMO</v>
          </cell>
          <cell r="H729">
            <v>40260215</v>
          </cell>
          <cell r="I729" t="str">
            <v>BA</v>
          </cell>
          <cell r="J729">
            <v>3849</v>
          </cell>
          <cell r="K729" t="str">
            <v>SALVADOR</v>
          </cell>
          <cell r="L729" t="str">
            <v>71</v>
          </cell>
          <cell r="M729" t="str">
            <v>30337903</v>
          </cell>
          <cell r="P729" t="str">
            <v>71</v>
          </cell>
          <cell r="Q729" t="str">
            <v>32715327</v>
          </cell>
          <cell r="R729" t="str">
            <v>PROCURADORIA@ADVICEGROUP.COM.BR</v>
          </cell>
          <cell r="S729">
            <v>49</v>
          </cell>
        </row>
        <row r="730">
          <cell r="A730" t="str">
            <v>14061085000122</v>
          </cell>
          <cell r="B730" t="str">
            <v>A</v>
          </cell>
          <cell r="C730" t="str">
            <v>RUA</v>
          </cell>
          <cell r="D730" t="str">
            <v>JACI</v>
          </cell>
          <cell r="E730" t="str">
            <v>30</v>
          </cell>
          <cell r="F730" t="str">
            <v>APT   44</v>
          </cell>
          <cell r="G730" t="str">
            <v>CHACARA INGLESA</v>
          </cell>
          <cell r="H730">
            <v>4140080</v>
          </cell>
          <cell r="I730" t="str">
            <v>SP</v>
          </cell>
          <cell r="J730">
            <v>7107</v>
          </cell>
          <cell r="K730" t="str">
            <v>SAO PAULO</v>
          </cell>
          <cell r="L730" t="str">
            <v>11</v>
          </cell>
          <cell r="M730" t="str">
            <v>25077811</v>
          </cell>
          <cell r="N730" t="str">
            <v>11</v>
          </cell>
          <cell r="O730" t="str">
            <v>25077812</v>
          </cell>
          <cell r="P730" t="str">
            <v>11</v>
          </cell>
          <cell r="Q730" t="str">
            <v>25077813</v>
          </cell>
          <cell r="R730" t="str">
            <v>ADM@RODRIGUESELOPES.COM.BR</v>
          </cell>
          <cell r="S730">
            <v>49</v>
          </cell>
        </row>
        <row r="731">
          <cell r="A731" t="str">
            <v>14077926000190</v>
          </cell>
          <cell r="B731" t="str">
            <v>B</v>
          </cell>
          <cell r="C731" t="str">
            <v>RUA</v>
          </cell>
          <cell r="D731" t="str">
            <v>DELMIRO GOUVEIA</v>
          </cell>
          <cell r="E731" t="str">
            <v>349</v>
          </cell>
          <cell r="F731" t="str">
            <v>SALA  03</v>
          </cell>
          <cell r="G731" t="str">
            <v>CENTENARIO</v>
          </cell>
          <cell r="H731">
            <v>58428016</v>
          </cell>
          <cell r="I731" t="str">
            <v>PB</v>
          </cell>
          <cell r="J731">
            <v>1981</v>
          </cell>
          <cell r="K731" t="str">
            <v>CAMPINA GRANDE</v>
          </cell>
          <cell r="L731" t="str">
            <v>83</v>
          </cell>
          <cell r="M731" t="str">
            <v>33222305</v>
          </cell>
          <cell r="N731" t="str">
            <v>83</v>
          </cell>
          <cell r="O731" t="str">
            <v>30651777</v>
          </cell>
          <cell r="P731" t="str">
            <v>83</v>
          </cell>
          <cell r="Q731" t="str">
            <v>21020102</v>
          </cell>
          <cell r="R731" t="str">
            <v>CONTATO@CICATRIZACG.COM.BR</v>
          </cell>
          <cell r="S731">
            <v>49</v>
          </cell>
        </row>
        <row r="732">
          <cell r="A732" t="str">
            <v>14142019000187</v>
          </cell>
          <cell r="B732" t="str">
            <v>A</v>
          </cell>
          <cell r="C732" t="str">
            <v>RODOVIA</v>
          </cell>
          <cell r="D732" t="str">
            <v>RODOVIA ESTADUAL 480</v>
          </cell>
          <cell r="E732" t="str">
            <v>SN</v>
          </cell>
          <cell r="F732" t="str">
            <v>KM    10</v>
          </cell>
          <cell r="G732" t="str">
            <v>DT MARECHAL BORMANN</v>
          </cell>
          <cell r="H732">
            <v>89815280</v>
          </cell>
          <cell r="I732" t="str">
            <v>SC</v>
          </cell>
          <cell r="J732">
            <v>8081</v>
          </cell>
          <cell r="K732" t="str">
            <v>CHAPECO</v>
          </cell>
          <cell r="L732" t="str">
            <v>49</v>
          </cell>
          <cell r="M732" t="str">
            <v>91515007</v>
          </cell>
          <cell r="N732" t="str">
            <v>49</v>
          </cell>
          <cell r="O732" t="str">
            <v>33293063</v>
          </cell>
          <cell r="P732" t="str">
            <v>49</v>
          </cell>
          <cell r="Q732" t="str">
            <v>33293063</v>
          </cell>
          <cell r="R732" t="str">
            <v>mauricio@advice.cnt.br</v>
          </cell>
          <cell r="S732">
            <v>49</v>
          </cell>
        </row>
        <row r="733">
          <cell r="A733" t="str">
            <v>14190205000191</v>
          </cell>
          <cell r="B733" t="str">
            <v>B</v>
          </cell>
          <cell r="C733" t="str">
            <v>RUA</v>
          </cell>
          <cell r="D733" t="str">
            <v>JOSEFINA CORSETTI</v>
          </cell>
          <cell r="E733" t="str">
            <v>775</v>
          </cell>
          <cell r="F733" t="str">
            <v>TERREOTERREO</v>
          </cell>
          <cell r="G733" t="str">
            <v>PETROPOLIS</v>
          </cell>
          <cell r="H733">
            <v>95070640</v>
          </cell>
          <cell r="I733" t="str">
            <v>RS</v>
          </cell>
          <cell r="J733">
            <v>8599</v>
          </cell>
          <cell r="K733" t="str">
            <v>CAXIAS DO SUL</v>
          </cell>
          <cell r="L733" t="str">
            <v>54</v>
          </cell>
          <cell r="M733" t="str">
            <v>30274953</v>
          </cell>
          <cell r="S733">
            <v>49</v>
          </cell>
        </row>
        <row r="734">
          <cell r="A734" t="str">
            <v>14238799000163</v>
          </cell>
          <cell r="B734" t="str">
            <v>A</v>
          </cell>
          <cell r="C734" t="str">
            <v>ESTRADA</v>
          </cell>
          <cell r="D734" t="str">
            <v>DO MONJOPE (LOT. A MAGALHAES II)</v>
          </cell>
          <cell r="E734" t="str">
            <v>5100</v>
          </cell>
          <cell r="F734" t="str">
            <v>SALA: 05;</v>
          </cell>
          <cell r="G734" t="str">
            <v>MONJOPE</v>
          </cell>
          <cell r="H734">
            <v>53645337</v>
          </cell>
          <cell r="I734" t="str">
            <v>PE</v>
          </cell>
          <cell r="J734">
            <v>2435</v>
          </cell>
          <cell r="K734" t="str">
            <v>IGARASSU</v>
          </cell>
          <cell r="L734" t="str">
            <v>81</v>
          </cell>
          <cell r="M734" t="str">
            <v>99598123</v>
          </cell>
          <cell r="P734" t="str">
            <v>81</v>
          </cell>
          <cell r="Q734" t="str">
            <v>88697126</v>
          </cell>
          <cell r="R734" t="str">
            <v>SCIENTS@SCIENTS.COM.BR</v>
          </cell>
          <cell r="S734">
            <v>49</v>
          </cell>
        </row>
        <row r="735">
          <cell r="A735" t="str">
            <v>14335172000120</v>
          </cell>
          <cell r="B735" t="str">
            <v>A</v>
          </cell>
          <cell r="C735" t="str">
            <v>RODOVIA</v>
          </cell>
          <cell r="D735" t="str">
            <v>BA 093 KM 01</v>
          </cell>
          <cell r="E735" t="str">
            <v>S/N</v>
          </cell>
          <cell r="F735" t="str">
            <v>ANDAR 1                   SALA  05</v>
          </cell>
          <cell r="G735" t="str">
            <v>SANTA ROSA</v>
          </cell>
          <cell r="H735">
            <v>43700000</v>
          </cell>
          <cell r="I735" t="str">
            <v>BA</v>
          </cell>
          <cell r="J735">
            <v>3913</v>
          </cell>
          <cell r="K735" t="str">
            <v>SIMOES FILHO</v>
          </cell>
          <cell r="L735" t="str">
            <v>71</v>
          </cell>
          <cell r="M735" t="str">
            <v>31727400</v>
          </cell>
          <cell r="N735" t="str">
            <v>71</v>
          </cell>
          <cell r="O735" t="str">
            <v>31727401</v>
          </cell>
          <cell r="P735" t="str">
            <v>71</v>
          </cell>
          <cell r="Q735" t="str">
            <v>31727410</v>
          </cell>
          <cell r="R735" t="str">
            <v>azevedodarlan@gmail.com</v>
          </cell>
          <cell r="S735">
            <v>49</v>
          </cell>
        </row>
        <row r="736">
          <cell r="A736" t="str">
            <v>14424142000190</v>
          </cell>
          <cell r="B736" t="str">
            <v>B</v>
          </cell>
          <cell r="C736" t="str">
            <v>RUA</v>
          </cell>
          <cell r="D736" t="str">
            <v>DA PAZ</v>
          </cell>
          <cell r="E736" t="str">
            <v>185</v>
          </cell>
          <cell r="G736" t="str">
            <v>JARDIM DOS ESTADOS</v>
          </cell>
          <cell r="H736">
            <v>79002190</v>
          </cell>
          <cell r="I736" t="str">
            <v>MS</v>
          </cell>
          <cell r="J736">
            <v>9051</v>
          </cell>
          <cell r="K736" t="str">
            <v>CAMPO GRANDE</v>
          </cell>
          <cell r="L736" t="str">
            <v>67</v>
          </cell>
          <cell r="M736" t="str">
            <v>30420012</v>
          </cell>
          <cell r="S736">
            <v>49</v>
          </cell>
        </row>
        <row r="737">
          <cell r="A737" t="str">
            <v>14529186000185</v>
          </cell>
          <cell r="B737" t="str">
            <v>B</v>
          </cell>
          <cell r="C737" t="str">
            <v>RUA</v>
          </cell>
          <cell r="D737" t="str">
            <v>F</v>
          </cell>
          <cell r="E737" t="str">
            <v>3510</v>
          </cell>
          <cell r="G737" t="str">
            <v>PARQUE INDUSTRIAL</v>
          </cell>
          <cell r="H737">
            <v>85660000</v>
          </cell>
          <cell r="I737" t="str">
            <v>PR</v>
          </cell>
          <cell r="J737">
            <v>7541</v>
          </cell>
          <cell r="K737" t="str">
            <v>DOIS VIZINHOS</v>
          </cell>
          <cell r="L737" t="str">
            <v>46</v>
          </cell>
          <cell r="M737" t="str">
            <v>35366697</v>
          </cell>
          <cell r="N737" t="str">
            <v>46</v>
          </cell>
          <cell r="O737" t="str">
            <v>91097306</v>
          </cell>
          <cell r="P737" t="str">
            <v>46</v>
          </cell>
          <cell r="Q737" t="str">
            <v>35362816</v>
          </cell>
          <cell r="R737" t="str">
            <v>TRIMAQ_IND@HOTMAIL.COM</v>
          </cell>
          <cell r="S737">
            <v>49</v>
          </cell>
        </row>
        <row r="738">
          <cell r="A738" t="str">
            <v>14546684000136</v>
          </cell>
          <cell r="B738" t="str">
            <v>B</v>
          </cell>
          <cell r="C738" t="str">
            <v>RUA</v>
          </cell>
          <cell r="D738" t="str">
            <v>MARQUES DO HERVAL</v>
          </cell>
          <cell r="E738" t="str">
            <v>11</v>
          </cell>
          <cell r="G738" t="str">
            <v>CARAVAGIO</v>
          </cell>
          <cell r="H738">
            <v>95520000</v>
          </cell>
          <cell r="I738" t="str">
            <v>RS</v>
          </cell>
          <cell r="J738">
            <v>8773</v>
          </cell>
          <cell r="K738" t="str">
            <v>OSORIO</v>
          </cell>
          <cell r="L738" t="str">
            <v>51</v>
          </cell>
          <cell r="M738" t="str">
            <v>32225913</v>
          </cell>
          <cell r="R738" t="str">
            <v>FINANCEIRO@BIOSSENTIEL.COM.BR</v>
          </cell>
          <cell r="S738">
            <v>49</v>
          </cell>
        </row>
        <row r="739">
          <cell r="A739" t="str">
            <v>14622908000141</v>
          </cell>
          <cell r="B739" t="str">
            <v>B</v>
          </cell>
          <cell r="C739" t="str">
            <v>RUA</v>
          </cell>
          <cell r="D739" t="str">
            <v>MARGARIDA DALCOQUIO BITTENCOURT</v>
          </cell>
          <cell r="E739" t="str">
            <v>380</v>
          </cell>
          <cell r="G739" t="str">
            <v>SALSEIROS</v>
          </cell>
          <cell r="H739">
            <v>88311570</v>
          </cell>
          <cell r="I739" t="str">
            <v>SC</v>
          </cell>
          <cell r="J739">
            <v>8161</v>
          </cell>
          <cell r="K739" t="str">
            <v>ITAJAI</v>
          </cell>
          <cell r="L739" t="str">
            <v>47</v>
          </cell>
          <cell r="M739" t="str">
            <v>99212010</v>
          </cell>
          <cell r="P739" t="str">
            <v>47</v>
          </cell>
          <cell r="Q739" t="str">
            <v>33492227</v>
          </cell>
          <cell r="R739" t="str">
            <v>SOCIETARIO@ZKFCONTABILIDADE.COM.BR</v>
          </cell>
          <cell r="S739">
            <v>65</v>
          </cell>
        </row>
        <row r="740">
          <cell r="A740" t="str">
            <v>14771777000164</v>
          </cell>
          <cell r="B740" t="str">
            <v>B</v>
          </cell>
          <cell r="C740" t="str">
            <v>AVENIDA</v>
          </cell>
          <cell r="D740" t="str">
            <v>ASSIS BRASIL</v>
          </cell>
          <cell r="E740" t="str">
            <v>1809</v>
          </cell>
          <cell r="G740" t="str">
            <v>PASSO DA AREIA</v>
          </cell>
          <cell r="H740">
            <v>91010001</v>
          </cell>
          <cell r="I740" t="str">
            <v>RS</v>
          </cell>
          <cell r="J740">
            <v>8801</v>
          </cell>
          <cell r="K740" t="str">
            <v>PORTO ALEGRE</v>
          </cell>
          <cell r="L740" t="str">
            <v>51</v>
          </cell>
          <cell r="M740" t="str">
            <v>33261977</v>
          </cell>
          <cell r="N740" t="str">
            <v>51</v>
          </cell>
          <cell r="O740" t="str">
            <v>33261977</v>
          </cell>
          <cell r="P740" t="str">
            <v>51</v>
          </cell>
          <cell r="Q740" t="str">
            <v>33261977</v>
          </cell>
          <cell r="S740">
            <v>49</v>
          </cell>
        </row>
        <row r="741">
          <cell r="A741" t="str">
            <v>14937045000100</v>
          </cell>
          <cell r="B741" t="str">
            <v>A</v>
          </cell>
          <cell r="C741" t="str">
            <v>RUA</v>
          </cell>
          <cell r="D741" t="str">
            <v>CARLOS PORTO CARREIRO</v>
          </cell>
          <cell r="E741" t="str">
            <v>190</v>
          </cell>
          <cell r="F741" t="str">
            <v>SALA  304                 SALA  305</v>
          </cell>
          <cell r="G741" t="str">
            <v>BOA VISTA</v>
          </cell>
          <cell r="H741">
            <v>50070090</v>
          </cell>
          <cell r="I741" t="str">
            <v>PE</v>
          </cell>
          <cell r="J741">
            <v>2531</v>
          </cell>
          <cell r="K741" t="str">
            <v>RECIFE</v>
          </cell>
          <cell r="L741" t="str">
            <v>81</v>
          </cell>
          <cell r="M741" t="str">
            <v>30374557</v>
          </cell>
          <cell r="R741" t="str">
            <v>HATUS@BIONICA.COM.BR</v>
          </cell>
          <cell r="S741">
            <v>49</v>
          </cell>
        </row>
        <row r="742">
          <cell r="A742" t="str">
            <v>15031216000191</v>
          </cell>
          <cell r="B742" t="str">
            <v>B</v>
          </cell>
          <cell r="C742" t="str">
            <v>RUA</v>
          </cell>
          <cell r="D742" t="str">
            <v>ANGELINA GASPARETTO SEBBEN</v>
          </cell>
          <cell r="E742" t="str">
            <v>754</v>
          </cell>
          <cell r="G742" t="str">
            <v>PRESIDENTE VARGAS</v>
          </cell>
          <cell r="H742">
            <v>95054610</v>
          </cell>
          <cell r="I742" t="str">
            <v>RS</v>
          </cell>
          <cell r="J742">
            <v>8599</v>
          </cell>
          <cell r="K742" t="str">
            <v>CAXIAS DO SUL</v>
          </cell>
          <cell r="L742" t="str">
            <v>54</v>
          </cell>
          <cell r="M742" t="str">
            <v>91917711</v>
          </cell>
          <cell r="S742">
            <v>49</v>
          </cell>
        </row>
        <row r="743">
          <cell r="A743" t="str">
            <v>15098021000169</v>
          </cell>
          <cell r="B743" t="str">
            <v>A</v>
          </cell>
          <cell r="C743" t="str">
            <v>RUA</v>
          </cell>
          <cell r="D743" t="str">
            <v>LUIZ MOREIRA RENO</v>
          </cell>
          <cell r="E743" t="str">
            <v>46</v>
          </cell>
          <cell r="G743" t="str">
            <v>SANTA ISABEL</v>
          </cell>
          <cell r="H743">
            <v>37508000</v>
          </cell>
          <cell r="I743" t="str">
            <v>MG</v>
          </cell>
          <cell r="J743">
            <v>5019</v>
          </cell>
          <cell r="K743" t="str">
            <v>PIRANGUINHO</v>
          </cell>
          <cell r="L743" t="str">
            <v>35</v>
          </cell>
          <cell r="M743" t="str">
            <v>36441130</v>
          </cell>
          <cell r="N743" t="str">
            <v>35</v>
          </cell>
          <cell r="O743" t="str">
            <v>36441331</v>
          </cell>
          <cell r="R743" t="str">
            <v>MBELLINE@NETFACIL.BIZ</v>
          </cell>
          <cell r="S743">
            <v>65</v>
          </cell>
        </row>
        <row r="744">
          <cell r="A744" t="str">
            <v>15429097000120</v>
          </cell>
          <cell r="B744" t="str">
            <v>B</v>
          </cell>
          <cell r="C744" t="str">
            <v>AVENIDA</v>
          </cell>
          <cell r="D744" t="str">
            <v>ALAGOAS</v>
          </cell>
          <cell r="E744" t="str">
            <v>1182</v>
          </cell>
          <cell r="F744" t="str">
            <v>ANDAR 1</v>
          </cell>
          <cell r="G744" t="str">
            <v>JARDIM PAULISTA</v>
          </cell>
          <cell r="H744">
            <v>14401402</v>
          </cell>
          <cell r="I744" t="str">
            <v>SP</v>
          </cell>
          <cell r="J744">
            <v>6425</v>
          </cell>
          <cell r="K744" t="str">
            <v>FRANCA</v>
          </cell>
          <cell r="L744" t="str">
            <v>16</v>
          </cell>
          <cell r="M744" t="str">
            <v>37206015</v>
          </cell>
          <cell r="R744" t="str">
            <v>EMERSON@TOMAZINHOCONTABIL.COM.BR</v>
          </cell>
          <cell r="S744">
            <v>49</v>
          </cell>
        </row>
        <row r="745">
          <cell r="A745" t="str">
            <v>15462016000193</v>
          </cell>
          <cell r="B745" t="str">
            <v>A</v>
          </cell>
          <cell r="C745" t="str">
            <v>RUA</v>
          </cell>
          <cell r="D745" t="str">
            <v>LAURO VANNUCCI</v>
          </cell>
          <cell r="E745" t="str">
            <v>1020</v>
          </cell>
          <cell r="G745" t="str">
            <v>PARQUE RURAL FAZENDA SANTA CANDIDA</v>
          </cell>
          <cell r="H745">
            <v>13087548</v>
          </cell>
          <cell r="I745" t="str">
            <v>SP</v>
          </cell>
          <cell r="J745">
            <v>6291</v>
          </cell>
          <cell r="K745" t="str">
            <v>CAMPINAS</v>
          </cell>
          <cell r="L745" t="str">
            <v>11</v>
          </cell>
          <cell r="M745" t="str">
            <v>27373166</v>
          </cell>
          <cell r="R745" t="str">
            <v>PEKYNORIEGA@GMAIL.COM</v>
          </cell>
          <cell r="S745">
            <v>49</v>
          </cell>
        </row>
        <row r="746">
          <cell r="A746" t="str">
            <v>15447340000132</v>
          </cell>
          <cell r="B746" t="str">
            <v>A</v>
          </cell>
          <cell r="C746" t="str">
            <v>ESTRADA</v>
          </cell>
          <cell r="D746" t="str">
            <v>CAMINHO DO MEIO</v>
          </cell>
          <cell r="E746" t="str">
            <v>1660</v>
          </cell>
          <cell r="G746" t="str">
            <v>VILA AUGUSTA</v>
          </cell>
          <cell r="H746">
            <v>94515000</v>
          </cell>
          <cell r="I746" t="str">
            <v>RS</v>
          </cell>
          <cell r="J746">
            <v>8963</v>
          </cell>
          <cell r="K746" t="str">
            <v>VIAMAO</v>
          </cell>
          <cell r="L746" t="str">
            <v>51</v>
          </cell>
          <cell r="M746" t="str">
            <v>30414412</v>
          </cell>
          <cell r="R746" t="str">
            <v>rechcontabilidade@terra.com.br</v>
          </cell>
          <cell r="S746">
            <v>49</v>
          </cell>
        </row>
        <row r="747">
          <cell r="A747" t="str">
            <v>15524734000147</v>
          </cell>
          <cell r="B747" t="str">
            <v>B</v>
          </cell>
          <cell r="C747" t="str">
            <v>RODOVIA</v>
          </cell>
          <cell r="D747" t="str">
            <v>WASHINGTON LUIZ KM 172 (RUA 06)</v>
          </cell>
          <cell r="E747" t="str">
            <v>LT B-8</v>
          </cell>
          <cell r="G747" t="str">
            <v>JARDIM ANHANGUERA</v>
          </cell>
          <cell r="H747">
            <v>13501600</v>
          </cell>
          <cell r="I747" t="str">
            <v>SP</v>
          </cell>
          <cell r="J747">
            <v>6979</v>
          </cell>
          <cell r="K747" t="str">
            <v>RIO CLARO</v>
          </cell>
          <cell r="L747" t="str">
            <v>19</v>
          </cell>
          <cell r="M747" t="str">
            <v>34035090</v>
          </cell>
          <cell r="P747" t="str">
            <v>19</v>
          </cell>
          <cell r="Q747" t="str">
            <v>33010941</v>
          </cell>
          <cell r="R747" t="str">
            <v>CONTRATOS@ESCRITORIOZAMBONI.COM.BR</v>
          </cell>
          <cell r="S747">
            <v>49</v>
          </cell>
        </row>
        <row r="748">
          <cell r="A748" t="str">
            <v>15668500000173</v>
          </cell>
          <cell r="B748" t="str">
            <v>A</v>
          </cell>
          <cell r="C748" t="str">
            <v>AVENIDA</v>
          </cell>
          <cell r="D748" t="str">
            <v>MARECHAL CASTELO BRANCO</v>
          </cell>
          <cell r="E748" t="str">
            <v>170</v>
          </cell>
          <cell r="F748" t="str">
            <v>UNIPLAC</v>
          </cell>
          <cell r="G748" t="str">
            <v>UNIVERSITARIO</v>
          </cell>
          <cell r="H748">
            <v>88509300</v>
          </cell>
          <cell r="I748" t="str">
            <v>SC</v>
          </cell>
          <cell r="J748">
            <v>8183</v>
          </cell>
          <cell r="K748" t="str">
            <v>LAGES</v>
          </cell>
          <cell r="L748" t="str">
            <v>49</v>
          </cell>
          <cell r="M748" t="str">
            <v>84036730</v>
          </cell>
          <cell r="S748">
            <v>49</v>
          </cell>
        </row>
        <row r="749">
          <cell r="A749" t="str">
            <v>15799266000113</v>
          </cell>
          <cell r="B749" t="str">
            <v>A</v>
          </cell>
          <cell r="C749" t="str">
            <v>AVENIDA</v>
          </cell>
          <cell r="D749" t="str">
            <v>DE BERNARDO SEIBEL</v>
          </cell>
          <cell r="E749" t="str">
            <v>251</v>
          </cell>
          <cell r="F749" t="str">
            <v>GALPAO: 01;</v>
          </cell>
          <cell r="G749" t="str">
            <v>DISTRITO INDUSTRIAL I</v>
          </cell>
          <cell r="H749">
            <v>38056610</v>
          </cell>
          <cell r="I749" t="str">
            <v>MG</v>
          </cell>
          <cell r="J749">
            <v>5401</v>
          </cell>
          <cell r="K749" t="str">
            <v>UBERABA</v>
          </cell>
          <cell r="L749" t="str">
            <v>34</v>
          </cell>
          <cell r="M749" t="str">
            <v>32124645</v>
          </cell>
          <cell r="P749" t="str">
            <v>34</v>
          </cell>
          <cell r="Q749" t="str">
            <v>33139595</v>
          </cell>
          <cell r="R749" t="str">
            <v>GESTAOSOLUCAO@GESTAOSOLUCAO.COM.BR</v>
          </cell>
          <cell r="S749">
            <v>49</v>
          </cell>
        </row>
        <row r="750">
          <cell r="A750" t="str">
            <v>16384730000173</v>
          </cell>
          <cell r="B750" t="str">
            <v>A</v>
          </cell>
          <cell r="C750" t="str">
            <v>RUA</v>
          </cell>
          <cell r="D750" t="str">
            <v>DOS CANUDOS</v>
          </cell>
          <cell r="E750" t="str">
            <v>79</v>
          </cell>
          <cell r="G750" t="str">
            <v>CASA BRANCA</v>
          </cell>
          <cell r="H750">
            <v>9015600</v>
          </cell>
          <cell r="I750" t="str">
            <v>SP</v>
          </cell>
          <cell r="J750">
            <v>7057</v>
          </cell>
          <cell r="K750" t="str">
            <v>SANTO ANDRE</v>
          </cell>
          <cell r="L750" t="str">
            <v>11</v>
          </cell>
          <cell r="M750" t="str">
            <v>26690056</v>
          </cell>
          <cell r="N750" t="str">
            <v>11</v>
          </cell>
          <cell r="O750" t="str">
            <v>43193025</v>
          </cell>
          <cell r="P750" t="str">
            <v>11</v>
          </cell>
          <cell r="Q750" t="str">
            <v>44263637</v>
          </cell>
          <cell r="R750" t="str">
            <v>CONTATO@FUNMASK.COM.BR</v>
          </cell>
          <cell r="S750">
            <v>49</v>
          </cell>
        </row>
        <row r="751">
          <cell r="A751" t="str">
            <v>16436327000140</v>
          </cell>
          <cell r="B751" t="str">
            <v>B</v>
          </cell>
          <cell r="C751" t="str">
            <v>RUA</v>
          </cell>
          <cell r="D751" t="str">
            <v>INTENDENTE LEOPOLDO BROERING</v>
          </cell>
          <cell r="E751" t="str">
            <v>2797</v>
          </cell>
          <cell r="F751" t="str">
            <v>GALPAOCOMERCIAL</v>
          </cell>
          <cell r="G751" t="str">
            <v>VILA BECKER</v>
          </cell>
          <cell r="H751">
            <v>88140000</v>
          </cell>
          <cell r="I751" t="str">
            <v>SC</v>
          </cell>
          <cell r="J751">
            <v>8309</v>
          </cell>
          <cell r="K751" t="str">
            <v>SANTO AMARO DA IMPERATRIZ</v>
          </cell>
          <cell r="L751" t="str">
            <v>48</v>
          </cell>
          <cell r="M751" t="str">
            <v>30341513</v>
          </cell>
          <cell r="N751" t="str">
            <v>48</v>
          </cell>
          <cell r="O751" t="str">
            <v>84694251</v>
          </cell>
          <cell r="R751" t="str">
            <v>LE.BARRETO7@GMAIL.COM</v>
          </cell>
          <cell r="S751">
            <v>49</v>
          </cell>
        </row>
        <row r="752">
          <cell r="A752" t="str">
            <v>16510194000105</v>
          </cell>
          <cell r="B752" t="str">
            <v>A</v>
          </cell>
          <cell r="C752" t="str">
            <v>AVENIDA</v>
          </cell>
          <cell r="D752" t="str">
            <v>C</v>
          </cell>
          <cell r="E752" t="str">
            <v>284</v>
          </cell>
          <cell r="F752" t="str">
            <v>QUADRA02                  LOTE  19</v>
          </cell>
          <cell r="G752" t="str">
            <v>JARDIM SANTA CECILIA</v>
          </cell>
          <cell r="H752">
            <v>74583265</v>
          </cell>
          <cell r="I752" t="str">
            <v>GO</v>
          </cell>
          <cell r="J752">
            <v>9373</v>
          </cell>
          <cell r="K752" t="str">
            <v>GOIANIA</v>
          </cell>
          <cell r="L752" t="str">
            <v>62</v>
          </cell>
          <cell r="M752" t="str">
            <v>35862280</v>
          </cell>
          <cell r="N752" t="str">
            <v>62</v>
          </cell>
          <cell r="O752" t="str">
            <v>39203700</v>
          </cell>
          <cell r="P752" t="str">
            <v>62</v>
          </cell>
          <cell r="Q752" t="str">
            <v>35862136</v>
          </cell>
          <cell r="R752" t="str">
            <v>adriano@contarp.com.br</v>
          </cell>
          <cell r="S752">
            <v>49</v>
          </cell>
        </row>
        <row r="753">
          <cell r="A753" t="str">
            <v>16658241000162</v>
          </cell>
          <cell r="B753" t="str">
            <v>B</v>
          </cell>
          <cell r="C753" t="str">
            <v>AVENIDA</v>
          </cell>
          <cell r="D753" t="str">
            <v>PRAIA DE BELAS</v>
          </cell>
          <cell r="E753" t="str">
            <v>2266</v>
          </cell>
          <cell r="F753" t="str">
            <v>SALA  902</v>
          </cell>
          <cell r="G753" t="str">
            <v>PRAIA DE BELAS</v>
          </cell>
          <cell r="H753">
            <v>90110000</v>
          </cell>
          <cell r="I753" t="str">
            <v>RS</v>
          </cell>
          <cell r="J753">
            <v>8801</v>
          </cell>
          <cell r="K753" t="str">
            <v>PORTO ALEGRE</v>
          </cell>
          <cell r="L753" t="str">
            <v>51</v>
          </cell>
          <cell r="M753" t="str">
            <v>30285530</v>
          </cell>
          <cell r="R753" t="str">
            <v>FISCAL@CONSULTORESASSOCIADOS-RS.COM.BR</v>
          </cell>
          <cell r="S753">
            <v>65</v>
          </cell>
        </row>
        <row r="754">
          <cell r="A754" t="str">
            <v>16644671000125</v>
          </cell>
          <cell r="B754" t="str">
            <v>A</v>
          </cell>
          <cell r="C754" t="str">
            <v>RODOVIA</v>
          </cell>
          <cell r="D754" t="str">
            <v>SC 401</v>
          </cell>
          <cell r="E754" t="str">
            <v>4120</v>
          </cell>
          <cell r="F754" t="str">
            <v>SALA  07</v>
          </cell>
          <cell r="G754" t="str">
            <v>SACO GRANDE</v>
          </cell>
          <cell r="H754">
            <v>88032000</v>
          </cell>
          <cell r="I754" t="str">
            <v>SC</v>
          </cell>
          <cell r="J754">
            <v>8105</v>
          </cell>
          <cell r="K754" t="str">
            <v>FLORIANOPOLIS</v>
          </cell>
          <cell r="L754" t="str">
            <v>48</v>
          </cell>
          <cell r="M754" t="str">
            <v>30374221</v>
          </cell>
          <cell r="R754" t="str">
            <v>MICHELE@ANESTECH.COM.BR</v>
          </cell>
          <cell r="S754">
            <v>49</v>
          </cell>
        </row>
        <row r="755">
          <cell r="A755" t="str">
            <v>16753939000167</v>
          </cell>
          <cell r="B755" t="str">
            <v>A</v>
          </cell>
          <cell r="C755" t="str">
            <v>QUADRA</v>
          </cell>
          <cell r="D755" t="str">
            <v>SGAN 916</v>
          </cell>
          <cell r="E755" t="str">
            <v>S/N</v>
          </cell>
          <cell r="F755" t="str">
            <v>CONJ  B PARTE C-312</v>
          </cell>
          <cell r="G755" t="str">
            <v>ASA NORTE</v>
          </cell>
          <cell r="H755">
            <v>70790160</v>
          </cell>
          <cell r="I755" t="str">
            <v>DF</v>
          </cell>
          <cell r="J755">
            <v>9701</v>
          </cell>
          <cell r="K755" t="str">
            <v>BRASILIA</v>
          </cell>
          <cell r="L755" t="str">
            <v>61</v>
          </cell>
          <cell r="M755" t="str">
            <v>93380630</v>
          </cell>
          <cell r="N755" t="str">
            <v>61</v>
          </cell>
          <cell r="O755" t="str">
            <v>81300440</v>
          </cell>
          <cell r="P755" t="str">
            <v>61</v>
          </cell>
          <cell r="Q755" t="str">
            <v>93380630</v>
          </cell>
          <cell r="R755" t="str">
            <v>MARCELO@PAGOTTI.NET</v>
          </cell>
          <cell r="S755">
            <v>49</v>
          </cell>
        </row>
        <row r="756">
          <cell r="A756" t="str">
            <v>16814071000168</v>
          </cell>
          <cell r="B756" t="str">
            <v>B</v>
          </cell>
          <cell r="C756" t="str">
            <v>RUA</v>
          </cell>
          <cell r="D756" t="str">
            <v>DA PAISAGEM</v>
          </cell>
          <cell r="E756" t="str">
            <v>250</v>
          </cell>
          <cell r="F756" t="str">
            <v>2.ANDAR</v>
          </cell>
          <cell r="G756" t="str">
            <v>VILA DA SERRA</v>
          </cell>
          <cell r="H756">
            <v>34000001</v>
          </cell>
          <cell r="I756" t="str">
            <v>MG</v>
          </cell>
          <cell r="J756">
            <v>4895</v>
          </cell>
          <cell r="K756" t="str">
            <v>NOVA LIMA</v>
          </cell>
          <cell r="L756" t="str">
            <v>031</v>
          </cell>
          <cell r="M756" t="str">
            <v>2895012</v>
          </cell>
          <cell r="P756" t="str">
            <v>031</v>
          </cell>
          <cell r="Q756" t="str">
            <v>2861981</v>
          </cell>
          <cell r="S756">
            <v>49</v>
          </cell>
        </row>
        <row r="757">
          <cell r="A757" t="str">
            <v>16808761000104</v>
          </cell>
          <cell r="B757" t="str">
            <v>A</v>
          </cell>
          <cell r="C757" t="str">
            <v>AVENIDA</v>
          </cell>
          <cell r="D757" t="str">
            <v>TREZE DE MAIO</v>
          </cell>
          <cell r="E757" t="str">
            <v>1096</v>
          </cell>
          <cell r="F757" t="str">
            <v>SALA  504</v>
          </cell>
          <cell r="G757" t="str">
            <v>FATIMA</v>
          </cell>
          <cell r="H757">
            <v>60040530</v>
          </cell>
          <cell r="I757" t="str">
            <v>CE</v>
          </cell>
          <cell r="J757">
            <v>1389</v>
          </cell>
          <cell r="K757" t="str">
            <v>FORTALEZA</v>
          </cell>
          <cell r="L757" t="str">
            <v>85</v>
          </cell>
          <cell r="M757" t="str">
            <v>32683471</v>
          </cell>
          <cell r="P757" t="str">
            <v>85</v>
          </cell>
          <cell r="Q757" t="str">
            <v>34942611</v>
          </cell>
          <cell r="R757" t="str">
            <v>ADMIN@GREENBEANTECH.COM</v>
          </cell>
          <cell r="S757">
            <v>49</v>
          </cell>
        </row>
        <row r="758">
          <cell r="A758" t="str">
            <v>16829408000100</v>
          </cell>
          <cell r="B758" t="str">
            <v>B</v>
          </cell>
          <cell r="C758" t="str">
            <v>RODOVIA</v>
          </cell>
          <cell r="D758" t="str">
            <v>ABRAO ASSED, SP 333, KM 4</v>
          </cell>
          <cell r="E758" t="str">
            <v>S/N</v>
          </cell>
          <cell r="G758" t="str">
            <v>ZONA RURAL</v>
          </cell>
          <cell r="H758">
            <v>14240000</v>
          </cell>
          <cell r="I758" t="str">
            <v>SP</v>
          </cell>
          <cell r="J758">
            <v>6289</v>
          </cell>
          <cell r="K758" t="str">
            <v>CAJURU</v>
          </cell>
          <cell r="L758" t="str">
            <v>16</v>
          </cell>
          <cell r="M758" t="str">
            <v>21386720</v>
          </cell>
          <cell r="R758" t="str">
            <v>RICARDO@ALLBIOM.COM</v>
          </cell>
          <cell r="S758">
            <v>65</v>
          </cell>
        </row>
        <row r="759">
          <cell r="A759" t="str">
            <v>16870491000161</v>
          </cell>
          <cell r="B759" t="str">
            <v>B</v>
          </cell>
          <cell r="C759" t="str">
            <v>RUA</v>
          </cell>
          <cell r="D759" t="str">
            <v>MARECHAL DEODORO DA FONSECA  DE 1800 A 2828  LADO PAR</v>
          </cell>
          <cell r="E759" t="str">
            <v>2560</v>
          </cell>
          <cell r="F759" t="str">
            <v>GALPAO02</v>
          </cell>
          <cell r="G759" t="str">
            <v>TAPAJOS</v>
          </cell>
          <cell r="H759">
            <v>89080299</v>
          </cell>
          <cell r="I759" t="str">
            <v>SC</v>
          </cell>
          <cell r="J759">
            <v>8147</v>
          </cell>
          <cell r="K759" t="str">
            <v>INDAIAL</v>
          </cell>
          <cell r="L759" t="str">
            <v>47</v>
          </cell>
          <cell r="M759" t="str">
            <v>30198599</v>
          </cell>
          <cell r="N759" t="str">
            <v>47</v>
          </cell>
          <cell r="O759" t="str">
            <v>33330932</v>
          </cell>
          <cell r="P759" t="str">
            <v>47</v>
          </cell>
          <cell r="Q759" t="str">
            <v>32220398</v>
          </cell>
          <cell r="R759" t="str">
            <v>DEISE@CONTABILIDADEINDAIAL.COM.BR</v>
          </cell>
          <cell r="S759">
            <v>49</v>
          </cell>
        </row>
        <row r="760">
          <cell r="A760" t="str">
            <v>16886981000156</v>
          </cell>
          <cell r="B760" t="str">
            <v>A</v>
          </cell>
          <cell r="C760" t="str">
            <v>RUA</v>
          </cell>
          <cell r="D760" t="str">
            <v>MOREIRA DE GODOI</v>
          </cell>
          <cell r="E760" t="str">
            <v>535</v>
          </cell>
          <cell r="G760" t="str">
            <v>IPIRANGA</v>
          </cell>
          <cell r="H760">
            <v>4266060</v>
          </cell>
          <cell r="I760" t="str">
            <v>SP</v>
          </cell>
          <cell r="J760">
            <v>7107</v>
          </cell>
          <cell r="K760" t="str">
            <v>SAO PAULO</v>
          </cell>
          <cell r="L760" t="str">
            <v>11</v>
          </cell>
          <cell r="M760" t="str">
            <v>99999161</v>
          </cell>
          <cell r="R760" t="str">
            <v>DOUTORNEMO@DOUTORNEMO.COM.BR</v>
          </cell>
          <cell r="S760">
            <v>49</v>
          </cell>
        </row>
        <row r="761">
          <cell r="A761" t="str">
            <v>17119770000150</v>
          </cell>
          <cell r="B761" t="str">
            <v>B</v>
          </cell>
          <cell r="C761" t="str">
            <v>AVENIDA</v>
          </cell>
          <cell r="D761" t="str">
            <v>MANOEL GOULART</v>
          </cell>
          <cell r="E761" t="str">
            <v>1996</v>
          </cell>
          <cell r="G761" t="str">
            <v>VILA SANTA HELENA</v>
          </cell>
          <cell r="H761">
            <v>19015241</v>
          </cell>
          <cell r="I761" t="str">
            <v>SP</v>
          </cell>
          <cell r="J761">
            <v>6929</v>
          </cell>
          <cell r="K761" t="str">
            <v>PRESIDENTE PRUDENTE</v>
          </cell>
          <cell r="L761" t="str">
            <v>18</v>
          </cell>
          <cell r="M761" t="str">
            <v>32219878</v>
          </cell>
          <cell r="N761" t="str">
            <v>18</v>
          </cell>
          <cell r="O761" t="str">
            <v>32239557</v>
          </cell>
          <cell r="P761" t="str">
            <v>18</v>
          </cell>
          <cell r="Q761" t="str">
            <v>32219347</v>
          </cell>
          <cell r="R761" t="str">
            <v>focuscon@terra.com.br</v>
          </cell>
          <cell r="S761">
            <v>49</v>
          </cell>
        </row>
        <row r="762">
          <cell r="A762" t="str">
            <v>17117513000180</v>
          </cell>
          <cell r="B762" t="str">
            <v>B</v>
          </cell>
          <cell r="C762" t="str">
            <v>DISTRITO</v>
          </cell>
          <cell r="D762" t="str">
            <v>BOCA DO MONTE</v>
          </cell>
          <cell r="E762" t="str">
            <v>S/N</v>
          </cell>
          <cell r="F762" t="str">
            <v>ESTRADA FRONTEIRA        FAZENDA SAO CAETANO</v>
          </cell>
          <cell r="G762" t="str">
            <v>BOCA DO MONTE</v>
          </cell>
          <cell r="H762">
            <v>97170000</v>
          </cell>
          <cell r="I762" t="str">
            <v>RS</v>
          </cell>
          <cell r="J762">
            <v>8841</v>
          </cell>
          <cell r="K762" t="str">
            <v>SANTA MARIA</v>
          </cell>
          <cell r="L762" t="str">
            <v>55</v>
          </cell>
          <cell r="M762" t="str">
            <v>32222733</v>
          </cell>
          <cell r="N762" t="str">
            <v>55</v>
          </cell>
          <cell r="O762" t="str">
            <v>32222733</v>
          </cell>
          <cell r="R762" t="str">
            <v>orgatec.sm@terra.com.br</v>
          </cell>
          <cell r="S762">
            <v>49</v>
          </cell>
        </row>
        <row r="763">
          <cell r="A763" t="str">
            <v>17251261000187</v>
          </cell>
          <cell r="B763" t="str">
            <v>A</v>
          </cell>
          <cell r="C763" t="str">
            <v>RUA</v>
          </cell>
          <cell r="D763" t="str">
            <v>HELIO DE ALMEIDA</v>
          </cell>
          <cell r="E763" t="str">
            <v>S/N</v>
          </cell>
          <cell r="G763" t="str">
            <v>CIDADE UNIVERSITARIA</v>
          </cell>
          <cell r="H763">
            <v>21941614</v>
          </cell>
          <cell r="I763" t="str">
            <v>RJ</v>
          </cell>
          <cell r="J763">
            <v>6001</v>
          </cell>
          <cell r="K763" t="str">
            <v>RIO DE JANEIRO</v>
          </cell>
          <cell r="L763" t="str">
            <v>21</v>
          </cell>
          <cell r="M763" t="str">
            <v>21992588</v>
          </cell>
          <cell r="N763" t="str">
            <v>21</v>
          </cell>
          <cell r="O763" t="str">
            <v>32319062</v>
          </cell>
          <cell r="R763" t="str">
            <v>REMER@REMER.COM.BR</v>
          </cell>
          <cell r="S763">
            <v>49</v>
          </cell>
        </row>
        <row r="764">
          <cell r="A764" t="str">
            <v>17305035000131</v>
          </cell>
          <cell r="B764" t="str">
            <v>B</v>
          </cell>
          <cell r="C764" t="str">
            <v>RODOVIA</v>
          </cell>
          <cell r="D764" t="str">
            <v>SCT 480</v>
          </cell>
          <cell r="E764" t="str">
            <v>S/N</v>
          </cell>
          <cell r="F764" t="str">
            <v>KM    149,5</v>
          </cell>
          <cell r="G764" t="str">
            <v>DISTRITO DE MARECHAL BORMANN</v>
          </cell>
          <cell r="H764">
            <v>89816116</v>
          </cell>
          <cell r="I764" t="str">
            <v>SC</v>
          </cell>
          <cell r="J764">
            <v>8081</v>
          </cell>
          <cell r="K764" t="str">
            <v>CHAPECO</v>
          </cell>
          <cell r="L764" t="str">
            <v>49</v>
          </cell>
          <cell r="M764" t="str">
            <v>33191602</v>
          </cell>
          <cell r="N764" t="str">
            <v>49</v>
          </cell>
          <cell r="O764" t="str">
            <v>99879826</v>
          </cell>
          <cell r="P764" t="str">
            <v>49</v>
          </cell>
          <cell r="Q764" t="str">
            <v>99114159</v>
          </cell>
          <cell r="S764">
            <v>49</v>
          </cell>
        </row>
        <row r="765">
          <cell r="A765" t="str">
            <v>17401490000130</v>
          </cell>
          <cell r="B765" t="str">
            <v>B</v>
          </cell>
          <cell r="C765" t="str">
            <v>RUA</v>
          </cell>
          <cell r="D765" t="str">
            <v>NAPOLI</v>
          </cell>
          <cell r="E765" t="str">
            <v>106</v>
          </cell>
          <cell r="G765" t="str">
            <v>VILA METALURGICA</v>
          </cell>
          <cell r="H765">
            <v>9220100</v>
          </cell>
          <cell r="I765" t="str">
            <v>SP</v>
          </cell>
          <cell r="J765">
            <v>7057</v>
          </cell>
          <cell r="K765" t="str">
            <v>SANTO ANDRE</v>
          </cell>
          <cell r="L765" t="str">
            <v>11</v>
          </cell>
          <cell r="M765" t="str">
            <v>21001233</v>
          </cell>
          <cell r="R765" t="str">
            <v>luciana@escritosaolucas.com.br</v>
          </cell>
          <cell r="S765">
            <v>49</v>
          </cell>
        </row>
        <row r="766">
          <cell r="A766" t="str">
            <v>17499363000116</v>
          </cell>
          <cell r="B766" t="str">
            <v>B</v>
          </cell>
          <cell r="C766" t="str">
            <v>RUA</v>
          </cell>
          <cell r="D766" t="str">
            <v>WILSON DRAGO FANTINEL</v>
          </cell>
          <cell r="E766" t="str">
            <v>357</v>
          </cell>
          <cell r="F766" t="str">
            <v>PAVLH 02</v>
          </cell>
          <cell r="G766" t="str">
            <v>CIDADE NOVA</v>
          </cell>
          <cell r="H766">
            <v>95112486</v>
          </cell>
          <cell r="I766" t="str">
            <v>RS</v>
          </cell>
          <cell r="J766">
            <v>8599</v>
          </cell>
          <cell r="K766" t="str">
            <v>CAXIAS DO SUL</v>
          </cell>
          <cell r="L766" t="str">
            <v>54</v>
          </cell>
          <cell r="M766" t="str">
            <v>97100210</v>
          </cell>
          <cell r="S766">
            <v>49</v>
          </cell>
        </row>
        <row r="767">
          <cell r="A767" t="str">
            <v>17489319000125</v>
          </cell>
          <cell r="B767" t="str">
            <v>B</v>
          </cell>
          <cell r="C767" t="str">
            <v>RUA</v>
          </cell>
          <cell r="D767" t="str">
            <v>DO MANIFESTO</v>
          </cell>
          <cell r="E767" t="str">
            <v>1649</v>
          </cell>
          <cell r="G767" t="str">
            <v>IPIRANGA</v>
          </cell>
          <cell r="H767">
            <v>4209002</v>
          </cell>
          <cell r="I767" t="str">
            <v>SP</v>
          </cell>
          <cell r="J767">
            <v>7107</v>
          </cell>
          <cell r="K767" t="str">
            <v>SAO PAULO</v>
          </cell>
          <cell r="L767" t="str">
            <v>11</v>
          </cell>
          <cell r="M767" t="str">
            <v>25770249</v>
          </cell>
          <cell r="R767" t="str">
            <v>legalizacao1@contabilnelma.com.br</v>
          </cell>
          <cell r="S767">
            <v>49</v>
          </cell>
        </row>
        <row r="768">
          <cell r="A768" t="str">
            <v>17515584000130</v>
          </cell>
          <cell r="B768" t="str">
            <v>A</v>
          </cell>
          <cell r="C768" t="str">
            <v>RUA</v>
          </cell>
          <cell r="D768" t="str">
            <v>OTAVIO GALIZE</v>
          </cell>
          <cell r="E768" t="str">
            <v>38</v>
          </cell>
          <cell r="G768" t="str">
            <v>FAZENDA VELHA</v>
          </cell>
          <cell r="H768">
            <v>83703344</v>
          </cell>
          <cell r="I768" t="str">
            <v>PR</v>
          </cell>
          <cell r="J768">
            <v>7435</v>
          </cell>
          <cell r="K768" t="str">
            <v>ARAUCARIA</v>
          </cell>
          <cell r="L768" t="str">
            <v>41</v>
          </cell>
          <cell r="M768" t="str">
            <v>98323408</v>
          </cell>
          <cell r="N768" t="str">
            <v>41</v>
          </cell>
          <cell r="O768" t="str">
            <v>36071813</v>
          </cell>
          <cell r="P768" t="str">
            <v>41</v>
          </cell>
          <cell r="Q768" t="str">
            <v>36071813</v>
          </cell>
          <cell r="S768">
            <v>49</v>
          </cell>
        </row>
        <row r="769">
          <cell r="A769" t="str">
            <v>18042266000162</v>
          </cell>
          <cell r="B769" t="str">
            <v>A</v>
          </cell>
          <cell r="C769" t="str">
            <v>RUA</v>
          </cell>
          <cell r="D769" t="str">
            <v>CATARINA DE BORA</v>
          </cell>
          <cell r="E769" t="str">
            <v>319</v>
          </cell>
          <cell r="F769" t="str">
            <v>ANEXO 2</v>
          </cell>
          <cell r="G769" t="str">
            <v>JARDIM ROVERI</v>
          </cell>
          <cell r="H769">
            <v>86039370</v>
          </cell>
          <cell r="I769" t="str">
            <v>PR</v>
          </cell>
          <cell r="J769">
            <v>7667</v>
          </cell>
          <cell r="K769" t="str">
            <v>LONDRINA</v>
          </cell>
          <cell r="L769" t="str">
            <v>43</v>
          </cell>
          <cell r="M769" t="str">
            <v>30245420</v>
          </cell>
          <cell r="P769" t="str">
            <v>43</v>
          </cell>
          <cell r="Q769" t="str">
            <v>32523244</v>
          </cell>
          <cell r="R769" t="str">
            <v>MAITE@MISSPINKBRASIL.COM.BR</v>
          </cell>
          <cell r="S769">
            <v>49</v>
          </cell>
        </row>
        <row r="770">
          <cell r="A770" t="str">
            <v>18311257000120</v>
          </cell>
          <cell r="B770" t="str">
            <v>A</v>
          </cell>
          <cell r="C770" t="str">
            <v>RUA</v>
          </cell>
          <cell r="D770" t="str">
            <v>JOSE ELISEU</v>
          </cell>
          <cell r="E770" t="str">
            <v>790</v>
          </cell>
          <cell r="G770" t="str">
            <v>JARDIM ZARA</v>
          </cell>
          <cell r="H770">
            <v>14092110</v>
          </cell>
          <cell r="I770" t="str">
            <v>SP</v>
          </cell>
          <cell r="J770">
            <v>6969</v>
          </cell>
          <cell r="K770" t="str">
            <v>RIBEIRAO PRETO</v>
          </cell>
          <cell r="L770" t="str">
            <v>16</v>
          </cell>
          <cell r="M770" t="str">
            <v>33290559</v>
          </cell>
          <cell r="R770" t="str">
            <v>AGIR@AGIR.IND.BR</v>
          </cell>
          <cell r="S770">
            <v>49</v>
          </cell>
        </row>
        <row r="771">
          <cell r="A771" t="str">
            <v>18404704000195</v>
          </cell>
          <cell r="B771" t="str">
            <v>A</v>
          </cell>
          <cell r="C771" t="str">
            <v>RUA</v>
          </cell>
          <cell r="D771" t="str">
            <v>DO MANIFESTO</v>
          </cell>
          <cell r="E771" t="str">
            <v>1409</v>
          </cell>
          <cell r="F771" t="str">
            <v>TERREO</v>
          </cell>
          <cell r="G771" t="str">
            <v>IPIRANGA</v>
          </cell>
          <cell r="H771">
            <v>4209001</v>
          </cell>
          <cell r="I771" t="str">
            <v>SP</v>
          </cell>
          <cell r="J771">
            <v>7107</v>
          </cell>
          <cell r="K771" t="str">
            <v>SAO PAULO</v>
          </cell>
          <cell r="L771" t="str">
            <v>11</v>
          </cell>
          <cell r="M771" t="str">
            <v>43290956</v>
          </cell>
          <cell r="N771" t="str">
            <v>11</v>
          </cell>
          <cell r="O771" t="str">
            <v>25326321</v>
          </cell>
          <cell r="R771" t="str">
            <v>CONTATO@AGMOV.COM.BR</v>
          </cell>
          <cell r="S771">
            <v>49</v>
          </cell>
        </row>
        <row r="772">
          <cell r="A772" t="str">
            <v>18656713000173</v>
          </cell>
          <cell r="B772" t="str">
            <v>A</v>
          </cell>
          <cell r="C772" t="str">
            <v>RUA</v>
          </cell>
          <cell r="D772" t="str">
            <v>AUGUSTO CORREA</v>
          </cell>
          <cell r="E772" t="str">
            <v>01</v>
          </cell>
          <cell r="G772" t="str">
            <v>GUAMA</v>
          </cell>
          <cell r="H772">
            <v>66075110</v>
          </cell>
          <cell r="I772" t="str">
            <v>PA</v>
          </cell>
          <cell r="J772">
            <v>427</v>
          </cell>
          <cell r="K772" t="str">
            <v>BELEM</v>
          </cell>
          <cell r="L772" t="str">
            <v>91</v>
          </cell>
          <cell r="M772" t="str">
            <v>81158853</v>
          </cell>
          <cell r="R772" t="str">
            <v>CARLOMAGNOBAHIA@GMAIL.COM</v>
          </cell>
          <cell r="S772">
            <v>49</v>
          </cell>
        </row>
        <row r="773">
          <cell r="A773" t="str">
            <v>18821517000107</v>
          </cell>
          <cell r="B773" t="str">
            <v>A</v>
          </cell>
          <cell r="C773" t="str">
            <v>AVENIDA</v>
          </cell>
          <cell r="D773" t="str">
            <v>FRANCISCO ANDRADE RIBEIRO</v>
          </cell>
          <cell r="E773" t="str">
            <v>543</v>
          </cell>
          <cell r="F773" t="str">
            <v>ANDAR 01 SALA 05</v>
          </cell>
          <cell r="G773" t="str">
            <v>FAMILIA ANDRADE</v>
          </cell>
          <cell r="H773">
            <v>37540000</v>
          </cell>
          <cell r="I773" t="str">
            <v>MG</v>
          </cell>
          <cell r="J773">
            <v>5191</v>
          </cell>
          <cell r="K773" t="str">
            <v>SANTA RITA DO SAPUCAI</v>
          </cell>
          <cell r="L773" t="str">
            <v>35</v>
          </cell>
          <cell r="M773" t="str">
            <v>34734500</v>
          </cell>
          <cell r="P773" t="str">
            <v>35</v>
          </cell>
          <cell r="Q773" t="str">
            <v>34712077</v>
          </cell>
          <cell r="R773" t="str">
            <v>LC@LCELETRONICA.COM.BR</v>
          </cell>
          <cell r="S773">
            <v>49</v>
          </cell>
        </row>
        <row r="774">
          <cell r="A774" t="str">
            <v>18873066000151</v>
          </cell>
          <cell r="B774" t="str">
            <v>A</v>
          </cell>
          <cell r="C774" t="str">
            <v>AVENIDA</v>
          </cell>
          <cell r="D774" t="str">
            <v>DOUTORA NADIR AGUIAR</v>
          </cell>
          <cell r="E774" t="str">
            <v>1805</v>
          </cell>
          <cell r="F774" t="str">
            <v>PREDIO 1            SALA  315</v>
          </cell>
          <cell r="G774" t="str">
            <v>JARDIM DOUTOR PAULO GOMES ROMEO</v>
          </cell>
          <cell r="H774">
            <v>14056680</v>
          </cell>
          <cell r="I774" t="str">
            <v>SP</v>
          </cell>
          <cell r="J774">
            <v>6969</v>
          </cell>
          <cell r="K774" t="str">
            <v>RIBEIRAO PRETO</v>
          </cell>
          <cell r="L774" t="str">
            <v>16</v>
          </cell>
          <cell r="M774" t="str">
            <v>30430925</v>
          </cell>
          <cell r="N774" t="str">
            <v>16</v>
          </cell>
          <cell r="O774" t="str">
            <v>88750735</v>
          </cell>
          <cell r="R774" t="str">
            <v>ALESSANDRA@INVITRACOM.BR</v>
          </cell>
          <cell r="S774">
            <v>49</v>
          </cell>
        </row>
        <row r="775">
          <cell r="A775" t="str">
            <v>19026705000106</v>
          </cell>
          <cell r="B775" t="str">
            <v>A</v>
          </cell>
          <cell r="C775" t="str">
            <v>RUA</v>
          </cell>
          <cell r="D775" t="str">
            <v>11</v>
          </cell>
          <cell r="E775" t="str">
            <v>822</v>
          </cell>
          <cell r="F775" t="str">
            <v>RESIDENCIAL EVIDENCE</v>
          </cell>
          <cell r="G775" t="str">
            <v>EVIDENCE</v>
          </cell>
          <cell r="H775">
            <v>18190000</v>
          </cell>
          <cell r="I775" t="str">
            <v>SP</v>
          </cell>
          <cell r="J775">
            <v>6157</v>
          </cell>
          <cell r="K775" t="str">
            <v>ARACOIABA DA SERRA</v>
          </cell>
          <cell r="L775" t="str">
            <v>15</v>
          </cell>
          <cell r="M775" t="str">
            <v>32814048</v>
          </cell>
          <cell r="R775" t="str">
            <v>ANDREZZAROCHA.GERENCIA@GMAIL.COM</v>
          </cell>
          <cell r="S775">
            <v>49</v>
          </cell>
        </row>
        <row r="776">
          <cell r="A776" t="str">
            <v>19109075000133</v>
          </cell>
          <cell r="B776" t="str">
            <v>B</v>
          </cell>
          <cell r="C776" t="str">
            <v>RUA</v>
          </cell>
          <cell r="D776" t="str">
            <v>ALBINO DE MORAIS</v>
          </cell>
          <cell r="E776" t="str">
            <v>400</v>
          </cell>
          <cell r="G776" t="str">
            <v>VILA INDEPENDENCIA</v>
          </cell>
          <cell r="H776">
            <v>4223120</v>
          </cell>
          <cell r="I776" t="str">
            <v>SP</v>
          </cell>
          <cell r="J776">
            <v>7107</v>
          </cell>
          <cell r="K776" t="str">
            <v>SAO PAULO</v>
          </cell>
          <cell r="L776" t="str">
            <v>11</v>
          </cell>
          <cell r="M776" t="str">
            <v>20600984</v>
          </cell>
          <cell r="N776" t="str">
            <v>11</v>
          </cell>
          <cell r="O776" t="str">
            <v>20600985</v>
          </cell>
          <cell r="P776" t="str">
            <v>11</v>
          </cell>
          <cell r="Q776" t="str">
            <v>27642572</v>
          </cell>
          <cell r="R776" t="str">
            <v>legalizacao@lunardi.com.br</v>
          </cell>
          <cell r="S776">
            <v>65</v>
          </cell>
        </row>
        <row r="777">
          <cell r="A777" t="str">
            <v>19136411000137</v>
          </cell>
          <cell r="B777" t="str">
            <v>A</v>
          </cell>
          <cell r="C777" t="str">
            <v>RUA</v>
          </cell>
          <cell r="D777" t="str">
            <v>LUIZ SCUISSATTO</v>
          </cell>
          <cell r="E777" t="str">
            <v>78</v>
          </cell>
          <cell r="G777" t="str">
            <v>FAZENDINHA</v>
          </cell>
          <cell r="H777">
            <v>81330210</v>
          </cell>
          <cell r="I777" t="str">
            <v>PR</v>
          </cell>
          <cell r="J777">
            <v>7535</v>
          </cell>
          <cell r="K777" t="str">
            <v>CURITIBA</v>
          </cell>
          <cell r="L777" t="str">
            <v>41</v>
          </cell>
          <cell r="M777" t="str">
            <v>33931691</v>
          </cell>
          <cell r="P777" t="str">
            <v>41</v>
          </cell>
          <cell r="Q777" t="str">
            <v>30322402</v>
          </cell>
          <cell r="R777" t="str">
            <v>COMERCIAL@OXIGENSAFETY.COM.BR</v>
          </cell>
          <cell r="S777">
            <v>65</v>
          </cell>
        </row>
        <row r="778">
          <cell r="A778" t="str">
            <v>19170433000113</v>
          </cell>
          <cell r="B778" t="str">
            <v>B</v>
          </cell>
          <cell r="C778" t="str">
            <v>RUA</v>
          </cell>
          <cell r="D778" t="str">
            <v>AMADOR BUENO DA RIBEIRA</v>
          </cell>
          <cell r="E778" t="str">
            <v>189</v>
          </cell>
          <cell r="G778" t="str">
            <v>NOVA ESPERANCA</v>
          </cell>
          <cell r="H778">
            <v>88336320</v>
          </cell>
          <cell r="I778" t="str">
            <v>SC</v>
          </cell>
          <cell r="J778">
            <v>8039</v>
          </cell>
          <cell r="K778" t="str">
            <v>BALNEARIO CAMBORIU</v>
          </cell>
          <cell r="L778" t="str">
            <v>47</v>
          </cell>
          <cell r="M778" t="str">
            <v>33667000</v>
          </cell>
          <cell r="S778">
            <v>65</v>
          </cell>
        </row>
        <row r="779">
          <cell r="A779" t="str">
            <v>19270966000177</v>
          </cell>
          <cell r="B779" t="str">
            <v>A</v>
          </cell>
          <cell r="C779" t="str">
            <v>RUA</v>
          </cell>
          <cell r="D779" t="str">
            <v>ANDRE DE MELO E CASTRO</v>
          </cell>
          <cell r="E779" t="str">
            <v>228</v>
          </cell>
          <cell r="G779" t="str">
            <v>NOVA CACHOEIRINHA</v>
          </cell>
          <cell r="H779">
            <v>31250610</v>
          </cell>
          <cell r="I779" t="str">
            <v>MG</v>
          </cell>
          <cell r="J779">
            <v>4123</v>
          </cell>
          <cell r="K779" t="str">
            <v>BELO HORIZONTE</v>
          </cell>
          <cell r="S779">
            <v>49</v>
          </cell>
        </row>
        <row r="780">
          <cell r="A780" t="str">
            <v>19333898000148</v>
          </cell>
          <cell r="B780" t="str">
            <v>A</v>
          </cell>
          <cell r="C780" t="str">
            <v>RUA</v>
          </cell>
          <cell r="D780" t="str">
            <v>JOSE DE ALBUQUERQUE</v>
          </cell>
          <cell r="E780" t="str">
            <v>04</v>
          </cell>
          <cell r="F780" t="str">
            <v>TERREO</v>
          </cell>
          <cell r="G780" t="str">
            <v>TUCURUVI</v>
          </cell>
          <cell r="H780">
            <v>2242080</v>
          </cell>
          <cell r="I780" t="str">
            <v>SP</v>
          </cell>
          <cell r="J780">
            <v>7107</v>
          </cell>
          <cell r="K780" t="str">
            <v>SAO PAULO</v>
          </cell>
          <cell r="L780" t="str">
            <v>11</v>
          </cell>
          <cell r="M780" t="str">
            <v>22047999</v>
          </cell>
          <cell r="N780" t="str">
            <v>11</v>
          </cell>
          <cell r="O780" t="str">
            <v>22629111</v>
          </cell>
          <cell r="P780" t="str">
            <v>11</v>
          </cell>
          <cell r="Q780" t="str">
            <v>29527338</v>
          </cell>
          <cell r="R780" t="str">
            <v>MARIO@ESCRITORIOSILVA.COM.BR</v>
          </cell>
          <cell r="S780">
            <v>49</v>
          </cell>
        </row>
        <row r="781">
          <cell r="A781" t="str">
            <v>19434355000117</v>
          </cell>
          <cell r="B781" t="str">
            <v>A</v>
          </cell>
          <cell r="C781" t="str">
            <v>RUA</v>
          </cell>
          <cell r="D781" t="str">
            <v>NATINGUI</v>
          </cell>
          <cell r="E781" t="str">
            <v>380</v>
          </cell>
          <cell r="F781" t="str">
            <v>SALA  03</v>
          </cell>
          <cell r="G781" t="str">
            <v>VILA MADALENA</v>
          </cell>
          <cell r="H781">
            <v>5443000</v>
          </cell>
          <cell r="I781" t="str">
            <v>SP</v>
          </cell>
          <cell r="J781">
            <v>7107</v>
          </cell>
          <cell r="K781" t="str">
            <v>SAO PAULO</v>
          </cell>
          <cell r="L781" t="str">
            <v>11</v>
          </cell>
          <cell r="M781" t="str">
            <v>55728109</v>
          </cell>
          <cell r="R781" t="str">
            <v>elias@cpdcontabil.com.br</v>
          </cell>
          <cell r="S781">
            <v>50</v>
          </cell>
        </row>
        <row r="782">
          <cell r="A782" t="str">
            <v>19503997000120</v>
          </cell>
          <cell r="B782" t="str">
            <v>B</v>
          </cell>
          <cell r="C782" t="str">
            <v>ESTRADA</v>
          </cell>
          <cell r="D782" t="str">
            <v>LINHA PITINGA</v>
          </cell>
          <cell r="E782" t="str">
            <v>SN</v>
          </cell>
          <cell r="G782" t="str">
            <v>RURAL</v>
          </cell>
          <cell r="H782">
            <v>89872000</v>
          </cell>
          <cell r="I782" t="str">
            <v>SC</v>
          </cell>
          <cell r="J782">
            <v>8213</v>
          </cell>
          <cell r="K782" t="str">
            <v>MODELO</v>
          </cell>
          <cell r="L782" t="str">
            <v>49</v>
          </cell>
          <cell r="M782" t="str">
            <v>99642333</v>
          </cell>
          <cell r="N782" t="str">
            <v>49</v>
          </cell>
          <cell r="O782" t="str">
            <v>99117154</v>
          </cell>
          <cell r="P782" t="str">
            <v>49</v>
          </cell>
          <cell r="Q782" t="str">
            <v>33653060</v>
          </cell>
          <cell r="R782" t="str">
            <v>RAFAEL.BONI@DESSAN.COM.BR</v>
          </cell>
          <cell r="S782">
            <v>49</v>
          </cell>
        </row>
        <row r="783">
          <cell r="A783" t="str">
            <v>19677789000148</v>
          </cell>
          <cell r="B783" t="str">
            <v>B</v>
          </cell>
          <cell r="C783" t="str">
            <v>RUA</v>
          </cell>
          <cell r="D783" t="str">
            <v>DOUTOR BACELAR</v>
          </cell>
          <cell r="E783" t="str">
            <v>231</v>
          </cell>
          <cell r="F783" t="str">
            <v>CONJ  61                  ANDAR 6</v>
          </cell>
          <cell r="G783" t="str">
            <v>VILA CLEMENTINO</v>
          </cell>
          <cell r="H783">
            <v>4026000</v>
          </cell>
          <cell r="I783" t="str">
            <v>SP</v>
          </cell>
          <cell r="J783">
            <v>7107</v>
          </cell>
          <cell r="K783" t="str">
            <v>SAO PAULO</v>
          </cell>
          <cell r="L783" t="str">
            <v>11</v>
          </cell>
          <cell r="M783" t="str">
            <v>23875143</v>
          </cell>
          <cell r="R783" t="str">
            <v>FINANCEIRO@PRACTICALGROUP.COM.BR</v>
          </cell>
          <cell r="S783">
            <v>65</v>
          </cell>
        </row>
        <row r="784">
          <cell r="A784" t="str">
            <v>19702508000160</v>
          </cell>
          <cell r="B784" t="str">
            <v>B</v>
          </cell>
          <cell r="C784" t="str">
            <v>AVENIDA</v>
          </cell>
          <cell r="D784" t="str">
            <v>WASHINGTON LUIS</v>
          </cell>
          <cell r="E784" t="str">
            <v>703</v>
          </cell>
          <cell r="G784" t="str">
            <v>SANTO AMARO</v>
          </cell>
          <cell r="H784">
            <v>4662001</v>
          </cell>
          <cell r="I784" t="str">
            <v>SP</v>
          </cell>
          <cell r="J784">
            <v>7107</v>
          </cell>
          <cell r="K784" t="str">
            <v>SAO PAULO</v>
          </cell>
          <cell r="L784" t="str">
            <v>11</v>
          </cell>
          <cell r="M784" t="str">
            <v>55222892</v>
          </cell>
          <cell r="P784" t="str">
            <v>11</v>
          </cell>
          <cell r="Q784" t="str">
            <v>56616344</v>
          </cell>
          <cell r="R784" t="str">
            <v>CONTAKLEIN@CONTAKLEIN.COM.BR</v>
          </cell>
          <cell r="S784">
            <v>65</v>
          </cell>
        </row>
        <row r="785">
          <cell r="A785" t="str">
            <v>19724454000133</v>
          </cell>
          <cell r="B785" t="str">
            <v>A</v>
          </cell>
          <cell r="C785" t="str">
            <v>RUA</v>
          </cell>
          <cell r="D785" t="str">
            <v>MONSENHOR CLARO</v>
          </cell>
          <cell r="E785" t="str">
            <v>90</v>
          </cell>
          <cell r="F785" t="str">
            <v>QUADRA6                   SALA  3</v>
          </cell>
          <cell r="G785" t="str">
            <v>CENTRO</v>
          </cell>
          <cell r="H785">
            <v>17015130</v>
          </cell>
          <cell r="I785" t="str">
            <v>SP</v>
          </cell>
          <cell r="J785">
            <v>6219</v>
          </cell>
          <cell r="K785" t="str">
            <v>BAURU</v>
          </cell>
          <cell r="L785" t="str">
            <v>14</v>
          </cell>
          <cell r="M785" t="str">
            <v>32348900</v>
          </cell>
          <cell r="R785" t="str">
            <v>secretaria@tecma.br</v>
          </cell>
          <cell r="S785">
            <v>49</v>
          </cell>
        </row>
        <row r="786">
          <cell r="A786" t="str">
            <v>19915825000164</v>
          </cell>
          <cell r="B786" t="str">
            <v>A</v>
          </cell>
          <cell r="C786" t="str">
            <v>AVENIDA</v>
          </cell>
          <cell r="D786" t="str">
            <v>ELDES SCHERRER SOUZA</v>
          </cell>
          <cell r="E786" t="str">
            <v>2230</v>
          </cell>
          <cell r="F786" t="str">
            <v>SALA: 1016;</v>
          </cell>
          <cell r="G786" t="str">
            <v>COLINA DE LARANJEIRAS</v>
          </cell>
          <cell r="H786">
            <v>29167080</v>
          </cell>
          <cell r="I786" t="str">
            <v>ES</v>
          </cell>
          <cell r="J786">
            <v>5699</v>
          </cell>
          <cell r="K786" t="str">
            <v>SERRA</v>
          </cell>
          <cell r="L786" t="str">
            <v>27</v>
          </cell>
          <cell r="M786" t="str">
            <v>30353620</v>
          </cell>
          <cell r="R786" t="str">
            <v>RICARDOSROSA@HOTMAIL.COM</v>
          </cell>
          <cell r="S786">
            <v>50</v>
          </cell>
        </row>
        <row r="787">
          <cell r="A787" t="str">
            <v>21392026000100</v>
          </cell>
          <cell r="B787" t="str">
            <v>B</v>
          </cell>
          <cell r="C787" t="str">
            <v>RUA</v>
          </cell>
          <cell r="D787" t="str">
            <v>AMELIOPOLIS</v>
          </cell>
          <cell r="E787" t="str">
            <v>98</v>
          </cell>
          <cell r="G787" t="str">
            <v>VILA PRIMAVERA</v>
          </cell>
          <cell r="H787">
            <v>2735010</v>
          </cell>
          <cell r="I787" t="str">
            <v>SP</v>
          </cell>
          <cell r="J787">
            <v>7107</v>
          </cell>
          <cell r="K787" t="str">
            <v>SAO PAULO</v>
          </cell>
          <cell r="L787" t="str">
            <v>11</v>
          </cell>
          <cell r="M787" t="str">
            <v>41844223</v>
          </cell>
          <cell r="N787" t="str">
            <v>11</v>
          </cell>
          <cell r="O787" t="str">
            <v>41844222</v>
          </cell>
          <cell r="P787" t="str">
            <v>11</v>
          </cell>
          <cell r="Q787" t="str">
            <v>41844222</v>
          </cell>
          <cell r="R787" t="str">
            <v>VITORIOJRSHM@HOTMAIL.COM</v>
          </cell>
          <cell r="S787">
            <v>65</v>
          </cell>
        </row>
        <row r="788">
          <cell r="A788" t="str">
            <v>20048865000135</v>
          </cell>
          <cell r="B788" t="str">
            <v>A</v>
          </cell>
          <cell r="C788" t="str">
            <v>AVENIDA</v>
          </cell>
          <cell r="D788" t="str">
            <v>SHISHIMA HIFUMI</v>
          </cell>
          <cell r="E788" t="str">
            <v>2911</v>
          </cell>
          <cell r="F788" t="str">
            <v>: INCUBAD. TECNOLOGICA; : SALA PRE - INCUBACAO;</v>
          </cell>
          <cell r="G788" t="str">
            <v>URBANOVA</v>
          </cell>
          <cell r="H788">
            <v>12244000</v>
          </cell>
          <cell r="I788" t="str">
            <v>SP</v>
          </cell>
          <cell r="J788">
            <v>7099</v>
          </cell>
          <cell r="K788" t="str">
            <v>SAO JOSE DOS CAMPOS</v>
          </cell>
          <cell r="L788" t="str">
            <v>12</v>
          </cell>
          <cell r="M788" t="str">
            <v>32078194</v>
          </cell>
          <cell r="N788" t="str">
            <v>12</v>
          </cell>
          <cell r="O788" t="str">
            <v>32078192</v>
          </cell>
          <cell r="R788" t="str">
            <v>CONTATO@VIPCONTABIL.COM</v>
          </cell>
          <cell r="S788">
            <v>65</v>
          </cell>
        </row>
        <row r="789">
          <cell r="A789" t="str">
            <v>20064544000124</v>
          </cell>
          <cell r="B789" t="str">
            <v>A</v>
          </cell>
          <cell r="C789" t="str">
            <v>AVENIDA</v>
          </cell>
          <cell r="D789" t="str">
            <v>DOUTORA NADIR AGUIAR</v>
          </cell>
          <cell r="E789" t="str">
            <v>1805</v>
          </cell>
          <cell r="F789" t="str">
            <v>: INCUBADORA SUPERA; : MODULO 6L;</v>
          </cell>
          <cell r="G789" t="str">
            <v>JARDIM DOUTOR PAULO GOMES ROMEO</v>
          </cell>
          <cell r="H789">
            <v>14056680</v>
          </cell>
          <cell r="I789" t="str">
            <v>SP</v>
          </cell>
          <cell r="J789">
            <v>6969</v>
          </cell>
          <cell r="K789" t="str">
            <v>RIBEIRAO PRETO</v>
          </cell>
          <cell r="L789" t="str">
            <v>16</v>
          </cell>
          <cell r="M789" t="str">
            <v>93780019</v>
          </cell>
          <cell r="R789" t="str">
            <v>CAMILLODELCISTIA@GMAIL.COM</v>
          </cell>
          <cell r="S789">
            <v>49</v>
          </cell>
        </row>
        <row r="790">
          <cell r="A790" t="str">
            <v>20281019000160</v>
          </cell>
          <cell r="B790" t="str">
            <v>B</v>
          </cell>
          <cell r="C790" t="str">
            <v>AVENIDA</v>
          </cell>
          <cell r="D790" t="str">
            <v>JOAQUIM DUARTE MOLEIRINHO</v>
          </cell>
          <cell r="E790" t="str">
            <v>4269</v>
          </cell>
          <cell r="F790" t="str">
            <v>BRCAO 02</v>
          </cell>
          <cell r="G790" t="str">
            <v>JARDIM UNIVERSO</v>
          </cell>
          <cell r="H790">
            <v>87060472</v>
          </cell>
          <cell r="I790" t="str">
            <v>PR</v>
          </cell>
          <cell r="J790">
            <v>7691</v>
          </cell>
          <cell r="K790" t="str">
            <v>MARINGA</v>
          </cell>
          <cell r="L790" t="str">
            <v>44</v>
          </cell>
          <cell r="M790" t="str">
            <v>30353700</v>
          </cell>
          <cell r="N790" t="str">
            <v>44</v>
          </cell>
          <cell r="O790" t="str">
            <v>32252007</v>
          </cell>
          <cell r="R790" t="str">
            <v>LEGALIZACAO1@HDLCONTABILIDADE.COM.BR</v>
          </cell>
          <cell r="S790">
            <v>49</v>
          </cell>
        </row>
        <row r="791">
          <cell r="A791" t="str">
            <v>20392800000102</v>
          </cell>
          <cell r="B791" t="str">
            <v>B</v>
          </cell>
          <cell r="C791" t="str">
            <v>RUA</v>
          </cell>
          <cell r="D791" t="str">
            <v>JACOFER</v>
          </cell>
          <cell r="E791" t="str">
            <v>382</v>
          </cell>
          <cell r="G791" t="str">
            <v>JARDIM PEREIRA LEITE</v>
          </cell>
          <cell r="H791">
            <v>2712070</v>
          </cell>
          <cell r="I791" t="str">
            <v>SP</v>
          </cell>
          <cell r="J791">
            <v>7107</v>
          </cell>
          <cell r="K791" t="str">
            <v>SAO PAULO</v>
          </cell>
          <cell r="L791" t="str">
            <v>11</v>
          </cell>
          <cell r="M791" t="str">
            <v>38319722</v>
          </cell>
          <cell r="N791" t="str">
            <v>11</v>
          </cell>
          <cell r="O791" t="str">
            <v>38314113</v>
          </cell>
          <cell r="P791" t="str">
            <v>11</v>
          </cell>
          <cell r="Q791" t="str">
            <v>38319722</v>
          </cell>
          <cell r="R791" t="str">
            <v>CONTATO@PYNHEYRENSE.COM.BR</v>
          </cell>
          <cell r="S791">
            <v>65</v>
          </cell>
        </row>
        <row r="792">
          <cell r="A792" t="str">
            <v>20880167000100</v>
          </cell>
          <cell r="B792" t="str">
            <v>B</v>
          </cell>
          <cell r="C792" t="str">
            <v>AVENIDA</v>
          </cell>
          <cell r="D792" t="str">
            <v>BARAO DO RIO BRANCO</v>
          </cell>
          <cell r="E792" t="str">
            <v>5194</v>
          </cell>
          <cell r="G792" t="str">
            <v>PASSOS</v>
          </cell>
          <cell r="H792">
            <v>36026500</v>
          </cell>
          <cell r="I792" t="str">
            <v>MG</v>
          </cell>
          <cell r="J792">
            <v>4733</v>
          </cell>
          <cell r="K792" t="str">
            <v>JUIZ DE FORA</v>
          </cell>
          <cell r="L792" t="str">
            <v>32</v>
          </cell>
          <cell r="M792" t="str">
            <v>32156374</v>
          </cell>
          <cell r="R792" t="str">
            <v>SPTECCON@POWERMAIL.COM.BR</v>
          </cell>
          <cell r="S792">
            <v>49</v>
          </cell>
        </row>
        <row r="793">
          <cell r="A793" t="str">
            <v>20911593000155</v>
          </cell>
          <cell r="B793" t="str">
            <v>A</v>
          </cell>
          <cell r="C793" t="str">
            <v>RUA</v>
          </cell>
          <cell r="D793" t="str">
            <v>AZEVEDO SOARES</v>
          </cell>
          <cell r="E793" t="str">
            <v>2079</v>
          </cell>
          <cell r="G793" t="str">
            <v>VILA GOMES CARDIM</v>
          </cell>
          <cell r="H793">
            <v>3322002</v>
          </cell>
          <cell r="I793" t="str">
            <v>SP</v>
          </cell>
          <cell r="J793">
            <v>7107</v>
          </cell>
          <cell r="K793" t="str">
            <v>SAO PAULO</v>
          </cell>
          <cell r="L793" t="str">
            <v>11</v>
          </cell>
          <cell r="M793" t="str">
            <v>47222200</v>
          </cell>
          <cell r="P793" t="str">
            <v>11</v>
          </cell>
          <cell r="Q793" t="str">
            <v>20910318</v>
          </cell>
          <cell r="R793" t="str">
            <v>PRO_CONTABIL@TERRA.COM.BR</v>
          </cell>
          <cell r="S793">
            <v>49</v>
          </cell>
        </row>
        <row r="794">
          <cell r="A794" t="str">
            <v>21013425000105</v>
          </cell>
          <cell r="B794" t="str">
            <v>A</v>
          </cell>
          <cell r="C794" t="str">
            <v>RUA</v>
          </cell>
          <cell r="D794" t="str">
            <v>TIRADENTES</v>
          </cell>
          <cell r="E794" t="str">
            <v>2689</v>
          </cell>
          <cell r="F794" t="str">
            <v>SALA: 102;</v>
          </cell>
          <cell r="G794" t="str">
            <v>INDUSTRIAL</v>
          </cell>
          <cell r="H794">
            <v>32230020</v>
          </cell>
          <cell r="I794" t="str">
            <v>MG</v>
          </cell>
          <cell r="J794">
            <v>4371</v>
          </cell>
          <cell r="K794" t="str">
            <v>CONTAGEM</v>
          </cell>
          <cell r="L794" t="str">
            <v>31</v>
          </cell>
          <cell r="M794" t="str">
            <v>33620805</v>
          </cell>
          <cell r="R794" t="str">
            <v>VANUCIA@LACORTECONTABILIDADE.COM.BR</v>
          </cell>
          <cell r="S794">
            <v>49</v>
          </cell>
        </row>
        <row r="795">
          <cell r="A795" t="str">
            <v>21080827000122</v>
          </cell>
          <cell r="B795" t="str">
            <v>A</v>
          </cell>
          <cell r="C795" t="str">
            <v>AVENIDA</v>
          </cell>
          <cell r="D795" t="str">
            <v>PROFESSOR LINEU PRESTES</v>
          </cell>
          <cell r="E795" t="str">
            <v>2242</v>
          </cell>
          <cell r="F795" t="str">
            <v>EDIF  CIETEC              BLOCO D4                  ANDAR 1O                  SALA  110</v>
          </cell>
          <cell r="G795" t="str">
            <v>BUTANTA</v>
          </cell>
          <cell r="H795">
            <v>5508000</v>
          </cell>
          <cell r="I795" t="str">
            <v>SP</v>
          </cell>
          <cell r="J795">
            <v>7107</v>
          </cell>
          <cell r="K795" t="str">
            <v>SAO PAULO</v>
          </cell>
          <cell r="L795" t="str">
            <v>11</v>
          </cell>
          <cell r="M795" t="str">
            <v>30398379</v>
          </cell>
          <cell r="N795" t="str">
            <v>11</v>
          </cell>
          <cell r="O795" t="str">
            <v>83755333</v>
          </cell>
          <cell r="P795" t="str">
            <v>11</v>
          </cell>
          <cell r="Q795" t="str">
            <v>20841371</v>
          </cell>
          <cell r="R795" t="str">
            <v>FERNANDO.RUBIN@3DUX.COM.BR</v>
          </cell>
          <cell r="S795">
            <v>49</v>
          </cell>
        </row>
        <row r="796">
          <cell r="A796" t="str">
            <v>21235976000113</v>
          </cell>
          <cell r="B796" t="str">
            <v>A</v>
          </cell>
          <cell r="C796" t="str">
            <v>RUA</v>
          </cell>
          <cell r="D796" t="str">
            <v>JOAQUIM ALVES FONTES</v>
          </cell>
          <cell r="E796" t="str">
            <v>1918</v>
          </cell>
          <cell r="G796" t="str">
            <v>RIO PEQUENO</v>
          </cell>
          <cell r="H796">
            <v>83085500</v>
          </cell>
          <cell r="I796" t="str">
            <v>PR</v>
          </cell>
          <cell r="J796">
            <v>7885</v>
          </cell>
          <cell r="K796" t="str">
            <v>SAO JOSE DOS PINHAIS</v>
          </cell>
          <cell r="L796" t="str">
            <v>41</v>
          </cell>
          <cell r="M796" t="str">
            <v>30355303</v>
          </cell>
          <cell r="S796">
            <v>50</v>
          </cell>
        </row>
        <row r="797">
          <cell r="A797" t="str">
            <v>21338313000124</v>
          </cell>
          <cell r="B797" t="str">
            <v>A</v>
          </cell>
          <cell r="C797" t="str">
            <v>RUA</v>
          </cell>
          <cell r="D797" t="str">
            <v>ANTONIO FAGUNDES PEREIRA</v>
          </cell>
          <cell r="E797" t="str">
            <v>653</v>
          </cell>
          <cell r="F797" t="str">
            <v>QUADRAC000                GALPAOJ</v>
          </cell>
          <cell r="G797" t="str">
            <v>BURAQUINHO</v>
          </cell>
          <cell r="H797">
            <v>42710620</v>
          </cell>
          <cell r="I797" t="str">
            <v>BA</v>
          </cell>
          <cell r="J797">
            <v>3685</v>
          </cell>
          <cell r="K797" t="str">
            <v>LAURO DE FREITAS</v>
          </cell>
          <cell r="L797" t="str">
            <v>71</v>
          </cell>
          <cell r="M797" t="str">
            <v>35085907</v>
          </cell>
          <cell r="N797" t="str">
            <v>71</v>
          </cell>
          <cell r="O797" t="str">
            <v>35083523</v>
          </cell>
          <cell r="P797" t="str">
            <v>71</v>
          </cell>
          <cell r="Q797" t="str">
            <v>35085907</v>
          </cell>
          <cell r="R797" t="str">
            <v>ARI.EXATACONTADOR@HOTMAIL.COM</v>
          </cell>
          <cell r="S797">
            <v>49</v>
          </cell>
        </row>
        <row r="798">
          <cell r="A798" t="str">
            <v>21522094000139</v>
          </cell>
          <cell r="B798" t="str">
            <v>B</v>
          </cell>
          <cell r="C798" t="str">
            <v>RUA</v>
          </cell>
          <cell r="D798" t="str">
            <v>HUNGRIA</v>
          </cell>
          <cell r="E798" t="str">
            <v>574</v>
          </cell>
          <cell r="F798" t="str">
            <v>CONJ: 81;</v>
          </cell>
          <cell r="G798" t="str">
            <v>JARDIM EUROPA</v>
          </cell>
          <cell r="H798">
            <v>1455000</v>
          </cell>
          <cell r="I798" t="str">
            <v>SP</v>
          </cell>
          <cell r="J798">
            <v>7107</v>
          </cell>
          <cell r="K798" t="str">
            <v>SAO PAULO</v>
          </cell>
          <cell r="L798" t="str">
            <v>11</v>
          </cell>
          <cell r="M798" t="str">
            <v>30942686</v>
          </cell>
          <cell r="R798" t="str">
            <v>FATIMA@MAUNAKEA.COM.BR</v>
          </cell>
          <cell r="S798">
            <v>5</v>
          </cell>
        </row>
        <row r="799">
          <cell r="A799" t="str">
            <v>21600055000102</v>
          </cell>
          <cell r="B799" t="str">
            <v>B</v>
          </cell>
          <cell r="C799" t="str">
            <v>RUA</v>
          </cell>
          <cell r="D799" t="str">
            <v>GENERAL DIONISIO</v>
          </cell>
          <cell r="E799" t="str">
            <v>568</v>
          </cell>
          <cell r="F799" t="str">
            <v>TELHEIRO</v>
          </cell>
          <cell r="G799" t="str">
            <v>JARDIM VINTE E CINCO DE AGOSTO</v>
          </cell>
          <cell r="H799">
            <v>25075095</v>
          </cell>
          <cell r="I799" t="str">
            <v>RJ</v>
          </cell>
          <cell r="J799">
            <v>5833</v>
          </cell>
          <cell r="K799" t="str">
            <v>DUQUE DE CAXIAS</v>
          </cell>
          <cell r="L799" t="str">
            <v>21</v>
          </cell>
          <cell r="M799" t="str">
            <v>38484338</v>
          </cell>
          <cell r="N799" t="str">
            <v>21</v>
          </cell>
          <cell r="O799" t="str">
            <v>26714279</v>
          </cell>
          <cell r="P799" t="str">
            <v>21</v>
          </cell>
          <cell r="Q799" t="str">
            <v>38484338</v>
          </cell>
          <cell r="R799" t="str">
            <v>ELMOELIAS@UOL.COM.BR</v>
          </cell>
          <cell r="S799">
            <v>65</v>
          </cell>
        </row>
        <row r="800">
          <cell r="A800" t="str">
            <v>21820137000162</v>
          </cell>
          <cell r="B800" t="str">
            <v>A</v>
          </cell>
          <cell r="C800" t="str">
            <v>AVENIDA</v>
          </cell>
          <cell r="D800" t="str">
            <v>ANTONIO CARLOS MAGALHAES</v>
          </cell>
          <cell r="E800" t="str">
            <v>1034</v>
          </cell>
          <cell r="F800" t="str">
            <v>EDIF: PITUBA PARQUE CENTER; SALA: 124; : ALA B;</v>
          </cell>
          <cell r="G800" t="str">
            <v>ITAIGARA</v>
          </cell>
          <cell r="H800">
            <v>41825000</v>
          </cell>
          <cell r="I800" t="str">
            <v>BA</v>
          </cell>
          <cell r="J800">
            <v>3849</v>
          </cell>
          <cell r="K800" t="str">
            <v>SALVADOR</v>
          </cell>
          <cell r="L800" t="str">
            <v>71</v>
          </cell>
          <cell r="M800" t="str">
            <v>33585048</v>
          </cell>
          <cell r="N800" t="str">
            <v>71</v>
          </cell>
          <cell r="O800" t="str">
            <v>33217111</v>
          </cell>
          <cell r="P800" t="str">
            <v>71</v>
          </cell>
          <cell r="Q800" t="str">
            <v>33212794</v>
          </cell>
          <cell r="R800" t="str">
            <v>INESB@ZIPMAIL.COM.BR</v>
          </cell>
          <cell r="S800">
            <v>49</v>
          </cell>
        </row>
        <row r="801">
          <cell r="A801" t="str">
            <v>21694065000154</v>
          </cell>
          <cell r="B801" t="str">
            <v>A</v>
          </cell>
          <cell r="C801" t="str">
            <v>RODOVIA</v>
          </cell>
          <cell r="D801" t="str">
            <v>PE 103 KM 19</v>
          </cell>
          <cell r="E801" t="str">
            <v>S/N</v>
          </cell>
          <cell r="G801" t="str">
            <v>CENTRO</v>
          </cell>
          <cell r="H801">
            <v>55665000</v>
          </cell>
          <cell r="I801" t="str">
            <v>PE</v>
          </cell>
          <cell r="J801">
            <v>2369</v>
          </cell>
          <cell r="K801" t="str">
            <v>CAMOCIM DE SAO FELIX</v>
          </cell>
          <cell r="L801" t="str">
            <v>81</v>
          </cell>
          <cell r="M801" t="str">
            <v>98736742</v>
          </cell>
          <cell r="R801" t="str">
            <v>MIZAELLOPES@HOTMAIL.COM</v>
          </cell>
          <cell r="S801">
            <v>65</v>
          </cell>
        </row>
        <row r="802">
          <cell r="A802" t="str">
            <v>21691619000160</v>
          </cell>
          <cell r="B802" t="str">
            <v>B</v>
          </cell>
          <cell r="C802" t="str">
            <v>AVENIDA</v>
          </cell>
          <cell r="D802" t="str">
            <v>NOVE DE JULHO</v>
          </cell>
          <cell r="E802" t="str">
            <v>3229</v>
          </cell>
          <cell r="F802" t="str">
            <v>CONJ: 111;</v>
          </cell>
          <cell r="G802" t="str">
            <v>JARDIM PAULISTA</v>
          </cell>
          <cell r="H802">
            <v>1407000</v>
          </cell>
          <cell r="I802" t="str">
            <v>SP</v>
          </cell>
          <cell r="J802">
            <v>7107</v>
          </cell>
          <cell r="K802" t="str">
            <v>SAO PAULO</v>
          </cell>
          <cell r="L802" t="str">
            <v>11</v>
          </cell>
          <cell r="M802" t="str">
            <v>28380785</v>
          </cell>
          <cell r="R802" t="str">
            <v>FABIO@R9C.COM.BR</v>
          </cell>
          <cell r="S802">
            <v>49</v>
          </cell>
        </row>
      </sheetData>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13" displayName="Tabela13" ref="A1:AB385" totalsRowShown="0">
  <autoFilter ref="A1:AB385" xr:uid="{00000000-0009-0000-0100-000001000000}"/>
  <tableColumns count="28">
    <tableColumn id="1" xr3:uid="{00000000-0010-0000-0000-000001000000}" name="UF" dataDxfId="33"/>
    <tableColumn id="3" xr3:uid="{00000000-0010-0000-0000-000003000000}" name="RAZÃO SOCIAL" dataDxfId="32"/>
    <tableColumn id="4" xr3:uid="{00000000-0010-0000-0000-000004000000}" name="CNAE_PRINCIPAL" dataDxfId="31"/>
    <tableColumn id="5" xr3:uid="{00000000-0010-0000-0000-000005000000}" name="CNAE_SECUNDÁRIO" dataDxfId="30"/>
    <tableColumn id="6" xr3:uid="{00000000-0010-0000-0000-000006000000}" name="CNAE_SECUNDÁRIO: BUSCA" dataDxfId="29"/>
    <tableColumn id="7" xr3:uid="{00000000-0010-0000-0000-000007000000}" name="MUNICÍPIO" dataDxfId="28"/>
    <tableColumn id="10" xr3:uid="{00000000-0010-0000-0000-00000A000000}" name="PATENTE - NO_PEDIDOS" dataDxfId="27"/>
    <tableColumn id="11" xr3:uid="{00000000-0010-0000-0000-00000B000000}" name="PATENTE - AREA_TEC_CAMPO: BUSCA" dataDxfId="26"/>
    <tableColumn id="12" xr3:uid="{00000000-0010-0000-0000-00000C000000}" name="PATENTE - CLASSIFICACAO_IPC" dataDxfId="25"/>
    <tableColumn id="13" xr3:uid="{00000000-0010-0000-0000-00000D000000}" name="PATENTE - CLASSIFICACAO_IPC: Descrição" dataDxfId="24"/>
    <tableColumn id="93" xr3:uid="{00000000-0010-0000-0000-00005D000000}" name="CNPJ" dataDxfId="23"/>
    <tableColumn id="94" xr3:uid="{00000000-0010-0000-0000-00005E000000}" name="APENCDICE" dataDxfId="22">
      <calculatedColumnFormula>VLOOKUP(Tabela13[[#This Row],[CNPJ]],'[1]Exportar Planilha'!$A$1:$S$802,3,FALSE)</calculatedColumnFormula>
    </tableColumn>
    <tableColumn id="95" xr3:uid="{00000000-0010-0000-0000-00005F000000}" name="TIPO_LOGRADOURO" dataDxfId="21">
      <calculatedColumnFormula>VLOOKUP(Tabela13[[#This Row],[CNPJ]],'[1]Exportar Planilha'!$A$1:$S$802,3,FALSE)</calculatedColumnFormula>
    </tableColumn>
    <tableColumn id="96" xr3:uid="{00000000-0010-0000-0000-000060000000}" name="LOGRADOURO" dataDxfId="20">
      <calculatedColumnFormula>VLOOKUP(Tabela13[[#This Row],[CNPJ]],'[1]Exportar Planilha'!$A$1:$S$802,4,FALSE)</calculatedColumnFormula>
    </tableColumn>
    <tableColumn id="97" xr3:uid="{00000000-0010-0000-0000-000061000000}" name="NUMERO" dataDxfId="19">
      <calculatedColumnFormula>VLOOKUP(Tabela13[[#This Row],[CNPJ]],'[1]Exportar Planilha'!$A$1:$S$802,5,FALSE)</calculatedColumnFormula>
    </tableColumn>
    <tableColumn id="98" xr3:uid="{00000000-0010-0000-0000-000062000000}" name="COMPLEMENTO" dataDxfId="18">
      <calculatedColumnFormula>VLOOKUP(Tabela13[[#This Row],[CNPJ]],'[1]Exportar Planilha'!$A$1:$S$802,6,FALSE)</calculatedColumnFormula>
    </tableColumn>
    <tableColumn id="99" xr3:uid="{00000000-0010-0000-0000-000063000000}" name="BAIRRO" dataDxfId="17">
      <calculatedColumnFormula>VLOOKUP(Tabela13[[#This Row],[CNPJ]],'[1]Exportar Planilha'!$A$1:$S$802,7,FALSE)</calculatedColumnFormula>
    </tableColumn>
    <tableColumn id="100" xr3:uid="{00000000-0010-0000-0000-000064000000}" name="CEP" dataDxfId="16">
      <calculatedColumnFormula>VLOOKUP(Tabela13[[#This Row],[CNPJ]],'[1]Exportar Planilha'!$A$1:$S$802,8,FALSE)</calculatedColumnFormula>
    </tableColumn>
    <tableColumn id="101" xr3:uid="{00000000-0010-0000-0000-000065000000}" name="UF2" dataDxfId="15">
      <calculatedColumnFormula>VLOOKUP(Tabela13[[#This Row],[CNPJ]],'[1]Exportar Planilha'!$A$1:$S$802,9,FALSE)</calculatedColumnFormula>
    </tableColumn>
    <tableColumn id="102" xr3:uid="{00000000-0010-0000-0000-000066000000}" name="COD_MUNICIPIO" dataDxfId="14">
      <calculatedColumnFormula>VLOOKUP(Tabela13[[#This Row],[CNPJ]],'[1]Exportar Planilha'!$A$1:$S$802,10,FALSE)</calculatedColumnFormula>
    </tableColumn>
    <tableColumn id="103" xr3:uid="{00000000-0010-0000-0000-000067000000}" name="MUNICIPIO" dataDxfId="13">
      <calculatedColumnFormula>VLOOKUP(Tabela13[[#This Row],[CNPJ]],'[1]Exportar Planilha'!$A$1:$S$802,11,FALSE)</calculatedColumnFormula>
    </tableColumn>
    <tableColumn id="104" xr3:uid="{00000000-0010-0000-0000-000068000000}" name="DDD_1" dataDxfId="12">
      <calculatedColumnFormula>VLOOKUP(Tabela13[[#This Row],[CNPJ]],'[1]Exportar Planilha'!$A$1:$S$802,12,FALSE)</calculatedColumnFormula>
    </tableColumn>
    <tableColumn id="105" xr3:uid="{00000000-0010-0000-0000-000069000000}" name="TELEFONE_1" dataDxfId="11">
      <calculatedColumnFormula>VLOOKUP(Tabela13[[#This Row],[CNPJ]],'[1]Exportar Planilha'!$A$1:$S$802,13,FALSE)</calculatedColumnFormula>
    </tableColumn>
    <tableColumn id="106" xr3:uid="{00000000-0010-0000-0000-00006A000000}" name="DDD_2" dataDxfId="10">
      <calculatedColumnFormula>VLOOKUP(Tabela13[[#This Row],[CNPJ]],'[1]Exportar Planilha'!$A$1:$S$802,14,FALSE)</calculatedColumnFormula>
    </tableColumn>
    <tableColumn id="107" xr3:uid="{00000000-0010-0000-0000-00006B000000}" name="TELEFONE_2" dataDxfId="9">
      <calculatedColumnFormula>VLOOKUP(Tabela13[[#This Row],[CNPJ]],'[1]Exportar Planilha'!$A$1:$S$802,15,FALSE)</calculatedColumnFormula>
    </tableColumn>
    <tableColumn id="2" xr3:uid="{00000000-0010-0000-0000-000002000000}" name="DDD_FAX" dataDxfId="8">
      <calculatedColumnFormula>VLOOKUP(Tabela13[[#This Row],[CNPJ]],'[1]Exportar Planilha'!$A$1:$S$802,16,FALSE)</calculatedColumnFormula>
    </tableColumn>
    <tableColumn id="8" xr3:uid="{00000000-0010-0000-0000-000008000000}" name="FAX" dataDxfId="7">
      <calculatedColumnFormula>VLOOKUP(Tabela13[[#This Row],[CNPJ]],'[1]Exportar Planilha'!$A$1:$S$802,17,FALSE)</calculatedColumnFormula>
    </tableColumn>
    <tableColumn id="9" xr3:uid="{00000000-0010-0000-0000-000009000000}" name="EMAIL" dataDxfId="6">
      <calculatedColumnFormula>VLOOKUP(Tabela13[[#This Row],[CNPJ]],'[1]Exportar Planilha'!$A$1:$S$802,18,FALSE)</calculatedColumnFormula>
    </tableColumn>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ela6" displayName="Tabela6" ref="A2:AB244" totalsRowShown="0">
  <autoFilter ref="A2:AB244" xr:uid="{00000000-0009-0000-0100-000006000000}"/>
  <tableColumns count="28">
    <tableColumn id="1" xr3:uid="{00000000-0010-0000-0100-000001000000}" name="UF"/>
    <tableColumn id="2" xr3:uid="{00000000-0010-0000-0100-000002000000}" name="RAZÃO SOCIAL"/>
    <tableColumn id="3" xr3:uid="{00000000-0010-0000-0100-000003000000}" name="CNAE_PRINCIPAL"/>
    <tableColumn id="4" xr3:uid="{00000000-0010-0000-0100-000004000000}" name="CNAE_SECUNDÁRIO"/>
    <tableColumn id="5" xr3:uid="{00000000-0010-0000-0100-000005000000}" name="CNAE_SECUNDÁRIO: BUSCA"/>
    <tableColumn id="6" xr3:uid="{00000000-0010-0000-0100-000006000000}" name="MUNICÍPIO"/>
    <tableColumn id="7" xr3:uid="{00000000-0010-0000-0100-000007000000}" name="PATENTE - NO_PEDIDOS" dataDxfId="5"/>
    <tableColumn id="9" xr3:uid="{00000000-0010-0000-0100-000009000000}" name="PATENTE - AREA_TEC_CAMPO: BUSCA"/>
    <tableColumn id="10" xr3:uid="{00000000-0010-0000-0100-00000A000000}" name="PATENTE - CLASSIFICACAO_IPC"/>
    <tableColumn id="8" xr3:uid="{00000000-0010-0000-0100-000008000000}" name="PATENTE - CLASSIFICACAO_IPC: Descrição"/>
    <tableColumn id="11" xr3:uid="{00000000-0010-0000-0100-00000B000000}" name="CNPJ"/>
    <tableColumn id="12" xr3:uid="{00000000-0010-0000-0100-00000C000000}" name="APENCDICE"/>
    <tableColumn id="13" xr3:uid="{00000000-0010-0000-0100-00000D000000}" name="TIPO_LOGRADOURO"/>
    <tableColumn id="14" xr3:uid="{00000000-0010-0000-0100-00000E000000}" name="LOGRADOURO"/>
    <tableColumn id="15" xr3:uid="{00000000-0010-0000-0100-00000F000000}" name="NUMERO"/>
    <tableColumn id="16" xr3:uid="{00000000-0010-0000-0100-000010000000}" name="COMPLEMENTO"/>
    <tableColumn id="17" xr3:uid="{00000000-0010-0000-0100-000011000000}" name="BAIRRO"/>
    <tableColumn id="18" xr3:uid="{00000000-0010-0000-0100-000012000000}" name="CEP"/>
    <tableColumn id="19" xr3:uid="{00000000-0010-0000-0100-000013000000}" name="UF2"/>
    <tableColumn id="20" xr3:uid="{00000000-0010-0000-0100-000014000000}" name="COD_MUNICIPIO"/>
    <tableColumn id="21" xr3:uid="{00000000-0010-0000-0100-000015000000}" name="MUNICIPIO"/>
    <tableColumn id="22" xr3:uid="{00000000-0010-0000-0100-000016000000}" name="DDD_1"/>
    <tableColumn id="23" xr3:uid="{00000000-0010-0000-0100-000017000000}" name="TELEFONE_1"/>
    <tableColumn id="24" xr3:uid="{00000000-0010-0000-0100-000018000000}" name="DDD_2"/>
    <tableColumn id="25" xr3:uid="{00000000-0010-0000-0100-000019000000}" name="TELEFONE_2"/>
    <tableColumn id="26" xr3:uid="{00000000-0010-0000-0100-00001A000000}" name="DDD_FAX"/>
    <tableColumn id="27" xr3:uid="{00000000-0010-0000-0100-00001B000000}" name="FAX"/>
    <tableColumn id="28" xr3:uid="{00000000-0010-0000-0100-00001C000000}" name="EMAIL"/>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ela2" displayName="Tabela2" ref="A2:AB51" totalsRowShown="0">
  <autoFilter ref="A2:AB51" xr:uid="{00000000-0009-0000-0100-000002000000}"/>
  <tableColumns count="28">
    <tableColumn id="1" xr3:uid="{00000000-0010-0000-0200-000001000000}" name="UF"/>
    <tableColumn id="2" xr3:uid="{00000000-0010-0000-0200-000002000000}" name="RAZÃO SOCIAL"/>
    <tableColumn id="3" xr3:uid="{00000000-0010-0000-0200-000003000000}" name="CNAE_PRINCIPAL"/>
    <tableColumn id="4" xr3:uid="{00000000-0010-0000-0200-000004000000}" name="CNAE_SECUNDÁRIO"/>
    <tableColumn id="5" xr3:uid="{00000000-0010-0000-0200-000005000000}" name="CNAE_SECUNDÁRIO: BUSCA"/>
    <tableColumn id="6" xr3:uid="{00000000-0010-0000-0200-000006000000}" name="MUNICÍPIO"/>
    <tableColumn id="7" xr3:uid="{00000000-0010-0000-0200-000007000000}" name="PATENTE - NO_PEDIDOS" dataDxfId="4"/>
    <tableColumn id="9" xr3:uid="{00000000-0010-0000-0200-000009000000}" name="PATENTE - AREA_TEC_CAMPO: BUSCA"/>
    <tableColumn id="10" xr3:uid="{00000000-0010-0000-0200-00000A000000}" name="PATENTE - CLASSIFICACAO_IPC"/>
    <tableColumn id="8" xr3:uid="{00000000-0010-0000-0200-000008000000}" name="PATENTE - CLASSIFICACAO_IPC: Descrição"/>
    <tableColumn id="11" xr3:uid="{00000000-0010-0000-0200-00000B000000}" name="CNPJ"/>
    <tableColumn id="12" xr3:uid="{00000000-0010-0000-0200-00000C000000}" name="APENCDICE"/>
    <tableColumn id="13" xr3:uid="{00000000-0010-0000-0200-00000D000000}" name="TIPO_LOGRADOURO"/>
    <tableColumn id="14" xr3:uid="{00000000-0010-0000-0200-00000E000000}" name="LOGRADOURO"/>
    <tableColumn id="15" xr3:uid="{00000000-0010-0000-0200-00000F000000}" name="NUMERO"/>
    <tableColumn id="16" xr3:uid="{00000000-0010-0000-0200-000010000000}" name="COMPLEMENTO"/>
    <tableColumn id="17" xr3:uid="{00000000-0010-0000-0200-000011000000}" name="BAIRRO"/>
    <tableColumn id="18" xr3:uid="{00000000-0010-0000-0200-000012000000}" name="CEP"/>
    <tableColumn id="19" xr3:uid="{00000000-0010-0000-0200-000013000000}" name="UF2"/>
    <tableColumn id="20" xr3:uid="{00000000-0010-0000-0200-000014000000}" name="COD_MUNICIPIO"/>
    <tableColumn id="21" xr3:uid="{00000000-0010-0000-0200-000015000000}" name="MUNICIPIO"/>
    <tableColumn id="22" xr3:uid="{00000000-0010-0000-0200-000016000000}" name="DDD_1"/>
    <tableColumn id="23" xr3:uid="{00000000-0010-0000-0200-000017000000}" name="TELEFONE_1"/>
    <tableColumn id="24" xr3:uid="{00000000-0010-0000-0200-000018000000}" name="DDD_2"/>
    <tableColumn id="25" xr3:uid="{00000000-0010-0000-0200-000019000000}" name="TELEFONE_2"/>
    <tableColumn id="26" xr3:uid="{00000000-0010-0000-0200-00001A000000}" name="DDD_FAX"/>
    <tableColumn id="27" xr3:uid="{00000000-0010-0000-0200-00001B000000}" name="FAX"/>
    <tableColumn id="28" xr3:uid="{00000000-0010-0000-0200-00001C000000}" name="EMAIL"/>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ela3" displayName="Tabela3" ref="A2:AB21" totalsRowShown="0">
  <autoFilter ref="A2:AB21" xr:uid="{00000000-0009-0000-0100-000003000000}"/>
  <tableColumns count="28">
    <tableColumn id="1" xr3:uid="{00000000-0010-0000-0300-000001000000}" name="UF"/>
    <tableColumn id="2" xr3:uid="{00000000-0010-0000-0300-000002000000}" name="RAZÃO SOCIAL"/>
    <tableColumn id="3" xr3:uid="{00000000-0010-0000-0300-000003000000}" name="CNAE_PRINCIPAL"/>
    <tableColumn id="4" xr3:uid="{00000000-0010-0000-0300-000004000000}" name="CNAE_SECUNDÁRIO"/>
    <tableColumn id="5" xr3:uid="{00000000-0010-0000-0300-000005000000}" name="CNAE_SECUNDÁRIO: BUSCA"/>
    <tableColumn id="6" xr3:uid="{00000000-0010-0000-0300-000006000000}" name="MUNICÍPIO"/>
    <tableColumn id="7" xr3:uid="{00000000-0010-0000-0300-000007000000}" name="PATENTE - NO_PEDIDOS" dataDxfId="3"/>
    <tableColumn id="9" xr3:uid="{00000000-0010-0000-0300-000009000000}" name="PATENTE - AREA_TEC_CAMPO: BUSCA"/>
    <tableColumn id="10" xr3:uid="{00000000-0010-0000-0300-00000A000000}" name="PATENTE - CLASSIFICACAO_IPC"/>
    <tableColumn id="8" xr3:uid="{00000000-0010-0000-0300-000008000000}" name="PATENTE - CLASSIFICACAO_IPC: Descrição"/>
    <tableColumn id="11" xr3:uid="{00000000-0010-0000-0300-00000B000000}" name="CNPJ"/>
    <tableColumn id="12" xr3:uid="{00000000-0010-0000-0300-00000C000000}" name="APENCDICE"/>
    <tableColumn id="13" xr3:uid="{00000000-0010-0000-0300-00000D000000}" name="TIPO_LOGRADOURO"/>
    <tableColumn id="14" xr3:uid="{00000000-0010-0000-0300-00000E000000}" name="LOGRADOURO"/>
    <tableColumn id="15" xr3:uid="{00000000-0010-0000-0300-00000F000000}" name="NUMERO"/>
    <tableColumn id="16" xr3:uid="{00000000-0010-0000-0300-000010000000}" name="COMPLEMENTO"/>
    <tableColumn id="17" xr3:uid="{00000000-0010-0000-0300-000011000000}" name="BAIRRO"/>
    <tableColumn id="18" xr3:uid="{00000000-0010-0000-0300-000012000000}" name="CEP"/>
    <tableColumn id="19" xr3:uid="{00000000-0010-0000-0300-000013000000}" name="UF2"/>
    <tableColumn id="20" xr3:uid="{00000000-0010-0000-0300-000014000000}" name="COD_MUNICIPIO"/>
    <tableColumn id="21" xr3:uid="{00000000-0010-0000-0300-000015000000}" name="MUNICIPIO"/>
    <tableColumn id="22" xr3:uid="{00000000-0010-0000-0300-000016000000}" name="DDD_1"/>
    <tableColumn id="23" xr3:uid="{00000000-0010-0000-0300-000017000000}" name="TELEFONE_1"/>
    <tableColumn id="24" xr3:uid="{00000000-0010-0000-0300-000018000000}" name="DDD_2"/>
    <tableColumn id="25" xr3:uid="{00000000-0010-0000-0300-000019000000}" name="TELEFONE_2"/>
    <tableColumn id="26" xr3:uid="{00000000-0010-0000-0300-00001A000000}" name="DDD_FAX"/>
    <tableColumn id="27" xr3:uid="{00000000-0010-0000-0300-00001B000000}" name="FAX"/>
    <tableColumn id="28" xr3:uid="{00000000-0010-0000-0300-00001C000000}" name="EMAIL"/>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a5" displayName="Tabela5" ref="A2:AB47" totalsRowShown="0">
  <autoFilter ref="A2:AB47" xr:uid="{00000000-0009-0000-0100-000005000000}"/>
  <tableColumns count="28">
    <tableColumn id="1" xr3:uid="{00000000-0010-0000-0400-000001000000}" name="UF"/>
    <tableColumn id="2" xr3:uid="{00000000-0010-0000-0400-000002000000}" name="RAZÃO SOCIAL"/>
    <tableColumn id="3" xr3:uid="{00000000-0010-0000-0400-000003000000}" name="CNAE_PRINCIPAL"/>
    <tableColumn id="4" xr3:uid="{00000000-0010-0000-0400-000004000000}" name="CNAE_SECUNDÁRIO"/>
    <tableColumn id="5" xr3:uid="{00000000-0010-0000-0400-000005000000}" name="CNAE_SECUNDÁRIO: BUSCA"/>
    <tableColumn id="6" xr3:uid="{00000000-0010-0000-0400-000006000000}" name="MUNICÍPIO"/>
    <tableColumn id="7" xr3:uid="{00000000-0010-0000-0400-000007000000}" name="PATENTE - NO_PEDIDOS" dataDxfId="2"/>
    <tableColumn id="9" xr3:uid="{00000000-0010-0000-0400-000009000000}" name="PATENTE - AREA_TEC_CAMPO: BUSCA"/>
    <tableColumn id="10" xr3:uid="{00000000-0010-0000-0400-00000A000000}" name="PATENTE - CLASSIFICACAO_IPC"/>
    <tableColumn id="8" xr3:uid="{00000000-0010-0000-0400-000008000000}" name="PATENTE - CLASSIFICACAO_IPC: Descrição"/>
    <tableColumn id="11" xr3:uid="{00000000-0010-0000-0400-00000B000000}" name="CNPJ"/>
    <tableColumn id="12" xr3:uid="{00000000-0010-0000-0400-00000C000000}" name="APENCDICE"/>
    <tableColumn id="13" xr3:uid="{00000000-0010-0000-0400-00000D000000}" name="TIPO_LOGRADOURO"/>
    <tableColumn id="14" xr3:uid="{00000000-0010-0000-0400-00000E000000}" name="LOGRADOURO"/>
    <tableColumn id="15" xr3:uid="{00000000-0010-0000-0400-00000F000000}" name="NUMERO"/>
    <tableColumn id="16" xr3:uid="{00000000-0010-0000-0400-000010000000}" name="COMPLEMENTO"/>
    <tableColumn id="17" xr3:uid="{00000000-0010-0000-0400-000011000000}" name="BAIRRO"/>
    <tableColumn id="18" xr3:uid="{00000000-0010-0000-0400-000012000000}" name="CEP"/>
    <tableColumn id="19" xr3:uid="{00000000-0010-0000-0400-000013000000}" name="UF2"/>
    <tableColumn id="20" xr3:uid="{00000000-0010-0000-0400-000014000000}" name="COD_MUNICIPIO"/>
    <tableColumn id="21" xr3:uid="{00000000-0010-0000-0400-000015000000}" name="MUNICIPIO"/>
    <tableColumn id="22" xr3:uid="{00000000-0010-0000-0400-000016000000}" name="DDD_1"/>
    <tableColumn id="23" xr3:uid="{00000000-0010-0000-0400-000017000000}" name="TELEFONE_1"/>
    <tableColumn id="24" xr3:uid="{00000000-0010-0000-0400-000018000000}" name="DDD_2"/>
    <tableColumn id="25" xr3:uid="{00000000-0010-0000-0400-000019000000}" name="TELEFONE_2"/>
    <tableColumn id="26" xr3:uid="{00000000-0010-0000-0400-00001A000000}" name="DDD_FAX"/>
    <tableColumn id="27" xr3:uid="{00000000-0010-0000-0400-00001B000000}" name="FAX"/>
    <tableColumn id="28" xr3:uid="{00000000-0010-0000-0400-00001C000000}" name="EMAIL"/>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Tabela4" displayName="Tabela4" ref="A2:AB42" totalsRowShown="0">
  <autoFilter ref="A2:AB42" xr:uid="{00000000-0009-0000-0100-000004000000}"/>
  <tableColumns count="28">
    <tableColumn id="1" xr3:uid="{00000000-0010-0000-0500-000001000000}" name="UF"/>
    <tableColumn id="2" xr3:uid="{00000000-0010-0000-0500-000002000000}" name="RAZÃO SOCIAL"/>
    <tableColumn id="3" xr3:uid="{00000000-0010-0000-0500-000003000000}" name="CNAE_PRINCIPAL"/>
    <tableColumn id="4" xr3:uid="{00000000-0010-0000-0500-000004000000}" name="CNAE_SECUNDÁRIO"/>
    <tableColumn id="5" xr3:uid="{00000000-0010-0000-0500-000005000000}" name="CNAE_SECUNDÁRIO: BUSCA"/>
    <tableColumn id="6" xr3:uid="{00000000-0010-0000-0500-000006000000}" name="MUNICÍPIO"/>
    <tableColumn id="7" xr3:uid="{00000000-0010-0000-0500-000007000000}" name="PATENTE - NO_PEDIDOS" dataDxfId="1"/>
    <tableColumn id="9" xr3:uid="{00000000-0010-0000-0500-000009000000}" name="PATENTE - AREA_TEC_CAMPO: BUSCA"/>
    <tableColumn id="10" xr3:uid="{00000000-0010-0000-0500-00000A000000}" name="PATENTE - CLASSIFICACAO_IPC"/>
    <tableColumn id="8" xr3:uid="{00000000-0010-0000-0500-000008000000}" name="PATENTE - CLASSIFICACAO_IPC: Descrição"/>
    <tableColumn id="11" xr3:uid="{00000000-0010-0000-0500-00000B000000}" name="CNPJ"/>
    <tableColumn id="12" xr3:uid="{00000000-0010-0000-0500-00000C000000}" name="APENCDICE"/>
    <tableColumn id="13" xr3:uid="{00000000-0010-0000-0500-00000D000000}" name="TIPO_LOGRADOURO"/>
    <tableColumn id="14" xr3:uid="{00000000-0010-0000-0500-00000E000000}" name="LOGRADOURO"/>
    <tableColumn id="15" xr3:uid="{00000000-0010-0000-0500-00000F000000}" name="NUMERO"/>
    <tableColumn id="16" xr3:uid="{00000000-0010-0000-0500-000010000000}" name="COMPLEMENTO"/>
    <tableColumn id="17" xr3:uid="{00000000-0010-0000-0500-000011000000}" name="BAIRRO"/>
    <tableColumn id="18" xr3:uid="{00000000-0010-0000-0500-000012000000}" name="CEP"/>
    <tableColumn id="19" xr3:uid="{00000000-0010-0000-0500-000013000000}" name="UF2"/>
    <tableColumn id="20" xr3:uid="{00000000-0010-0000-0500-000014000000}" name="COD_MUNICIPIO"/>
    <tableColumn id="21" xr3:uid="{00000000-0010-0000-0500-000015000000}" name="MUNICIPIO"/>
    <tableColumn id="22" xr3:uid="{00000000-0010-0000-0500-000016000000}" name="DDD_1"/>
    <tableColumn id="23" xr3:uid="{00000000-0010-0000-0500-000017000000}" name="TELEFONE_1"/>
    <tableColumn id="24" xr3:uid="{00000000-0010-0000-0500-000018000000}" name="DDD_2"/>
    <tableColumn id="25" xr3:uid="{00000000-0010-0000-0500-000019000000}" name="TELEFONE_2"/>
    <tableColumn id="26" xr3:uid="{00000000-0010-0000-0500-00001A000000}" name="DDD_FAX"/>
    <tableColumn id="27" xr3:uid="{00000000-0010-0000-0500-00001B000000}" name="FAX"/>
    <tableColumn id="28" xr3:uid="{00000000-0010-0000-0500-00001C000000}" name="EMAIL"/>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ela7" displayName="Tabela7" ref="A2:AB6" totalsRowShown="0">
  <autoFilter ref="A2:AB6" xr:uid="{00000000-0009-0000-0100-000007000000}"/>
  <tableColumns count="28">
    <tableColumn id="1" xr3:uid="{00000000-0010-0000-0600-000001000000}" name="UF"/>
    <tableColumn id="2" xr3:uid="{00000000-0010-0000-0600-000002000000}" name="RAZÃO SOCIAL"/>
    <tableColumn id="3" xr3:uid="{00000000-0010-0000-0600-000003000000}" name="CNAE_PRINCIPAL"/>
    <tableColumn id="4" xr3:uid="{00000000-0010-0000-0600-000004000000}" name="CNAE_SECUNDÁRIO"/>
    <tableColumn id="5" xr3:uid="{00000000-0010-0000-0600-000005000000}" name="CNAE_SECUNDÁRIO: BUSCA"/>
    <tableColumn id="6" xr3:uid="{00000000-0010-0000-0600-000006000000}" name="MUNICÍPIO"/>
    <tableColumn id="7" xr3:uid="{00000000-0010-0000-0600-000007000000}" name="PATENTE - NO_PEDIDOS" dataDxfId="0"/>
    <tableColumn id="9" xr3:uid="{00000000-0010-0000-0600-000009000000}" name="PATENTE - AREA_TEC_CAMPO: BUSCA"/>
    <tableColumn id="10" xr3:uid="{00000000-0010-0000-0600-00000A000000}" name="PATENTE - CLASSIFICACAO_IPC"/>
    <tableColumn id="8" xr3:uid="{00000000-0010-0000-0600-000008000000}" name="PATENTE - CLASSIFICACAO_IPC: Descrição"/>
    <tableColumn id="11" xr3:uid="{00000000-0010-0000-0600-00000B000000}" name="CNPJ"/>
    <tableColumn id="12" xr3:uid="{00000000-0010-0000-0600-00000C000000}" name="APENCDICE"/>
    <tableColumn id="13" xr3:uid="{00000000-0010-0000-0600-00000D000000}" name="TIPO_LOGRADOURO"/>
    <tableColumn id="14" xr3:uid="{00000000-0010-0000-0600-00000E000000}" name="LOGRADOURO"/>
    <tableColumn id="15" xr3:uid="{00000000-0010-0000-0600-00000F000000}" name="NUMERO"/>
    <tableColumn id="16" xr3:uid="{00000000-0010-0000-0600-000010000000}" name="COMPLEMENTO"/>
    <tableColumn id="17" xr3:uid="{00000000-0010-0000-0600-000011000000}" name="BAIRRO"/>
    <tableColumn id="18" xr3:uid="{00000000-0010-0000-0600-000012000000}" name="CEP"/>
    <tableColumn id="19" xr3:uid="{00000000-0010-0000-0600-000013000000}" name="UF2"/>
    <tableColumn id="20" xr3:uid="{00000000-0010-0000-0600-000014000000}" name="COD_MUNICIPIO"/>
    <tableColumn id="21" xr3:uid="{00000000-0010-0000-0600-000015000000}" name="MUNICIPIO"/>
    <tableColumn id="22" xr3:uid="{00000000-0010-0000-0600-000016000000}" name="DDD_1"/>
    <tableColumn id="23" xr3:uid="{00000000-0010-0000-0600-000017000000}" name="TELEFONE_1"/>
    <tableColumn id="24" xr3:uid="{00000000-0010-0000-0600-000018000000}" name="DDD_2"/>
    <tableColumn id="25" xr3:uid="{00000000-0010-0000-0600-000019000000}" name="TELEFONE_2"/>
    <tableColumn id="26" xr3:uid="{00000000-0010-0000-0600-00001A000000}" name="DDD_FAX"/>
    <tableColumn id="27" xr3:uid="{00000000-0010-0000-0600-00001B000000}" name="FAX"/>
    <tableColumn id="28" xr3:uid="{00000000-0010-0000-0600-00001C000000}" name="EMAIL"/>
  </tableColumns>
  <tableStyleInfo name="TableStyleMedium7"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85"/>
  <sheetViews>
    <sheetView tabSelected="1" workbookViewId="0">
      <selection activeCell="J386" sqref="J386"/>
    </sheetView>
  </sheetViews>
  <sheetFormatPr defaultRowHeight="15"/>
  <cols>
    <col min="1" max="1" width="8.28515625" customWidth="1"/>
    <col min="2" max="2" width="18" customWidth="1"/>
    <col min="3" max="3" width="22.140625" customWidth="1"/>
    <col min="4" max="4" width="15.28515625" customWidth="1"/>
    <col min="5" max="5" width="14.140625" customWidth="1"/>
    <col min="6" max="6" width="16.85546875" customWidth="1"/>
    <col min="7" max="7" width="17.85546875" customWidth="1"/>
    <col min="8" max="8" width="20" customWidth="1"/>
    <col min="9" max="9" width="21.85546875" customWidth="1"/>
    <col min="10" max="10" width="33.42578125" customWidth="1"/>
    <col min="11" max="26" width="10.5703125" customWidth="1"/>
    <col min="27" max="27" width="9.5703125" customWidth="1"/>
    <col min="28" max="28" width="15.28515625" customWidth="1"/>
    <col min="29" max="29" width="9.5703125" customWidth="1"/>
    <col min="33" max="33" width="8.28515625" customWidth="1"/>
    <col min="34" max="34" width="17.42578125" customWidth="1"/>
    <col min="35" max="35" width="27.7109375" customWidth="1"/>
    <col min="36" max="36" width="22.140625" customWidth="1"/>
    <col min="37" max="37" width="15.28515625" customWidth="1"/>
    <col min="38" max="38" width="14.140625" customWidth="1"/>
    <col min="39" max="39" width="16.85546875" customWidth="1"/>
    <col min="40" max="40" width="21.28515625" customWidth="1"/>
    <col min="41" max="41" width="8.5703125" customWidth="1"/>
    <col min="42" max="42" width="7.28515625" customWidth="1"/>
    <col min="43" max="43" width="34.140625" customWidth="1"/>
    <col min="44" max="44" width="28.28515625" customWidth="1"/>
    <col min="45" max="45" width="48.140625" customWidth="1"/>
    <col min="46" max="54" width="9.5703125" customWidth="1"/>
    <col min="55" max="144" width="10.5703125" customWidth="1"/>
    <col min="145" max="280" width="11.5703125" customWidth="1"/>
    <col min="289" max="289" width="8.28515625" customWidth="1"/>
    <col min="290" max="290" width="17.42578125" customWidth="1"/>
    <col min="291" max="291" width="27.7109375" customWidth="1"/>
    <col min="292" max="292" width="22.140625" customWidth="1"/>
    <col min="293" max="293" width="15.28515625" customWidth="1"/>
    <col min="294" max="294" width="14.140625" customWidth="1"/>
    <col min="295" max="295" width="16.85546875" customWidth="1"/>
    <col min="296" max="296" width="21.28515625" customWidth="1"/>
    <col min="297" max="297" width="8.5703125" customWidth="1"/>
    <col min="298" max="298" width="7.28515625" customWidth="1"/>
    <col min="299" max="299" width="34.140625" customWidth="1"/>
    <col min="300" max="300" width="28.28515625" customWidth="1"/>
    <col min="301" max="301" width="48.140625" customWidth="1"/>
    <col min="302" max="310" width="9.5703125" customWidth="1"/>
    <col min="311" max="400" width="10.5703125" customWidth="1"/>
    <col min="401" max="536" width="11.5703125" customWidth="1"/>
    <col min="545" max="545" width="8.28515625" customWidth="1"/>
    <col min="546" max="546" width="17.42578125" customWidth="1"/>
    <col min="547" max="547" width="27.7109375" customWidth="1"/>
    <col min="548" max="548" width="22.140625" customWidth="1"/>
    <col min="549" max="549" width="15.28515625" customWidth="1"/>
    <col min="550" max="550" width="14.140625" customWidth="1"/>
    <col min="551" max="551" width="16.85546875" customWidth="1"/>
    <col min="552" max="552" width="21.28515625" customWidth="1"/>
    <col min="553" max="553" width="8.5703125" customWidth="1"/>
    <col min="554" max="554" width="7.28515625" customWidth="1"/>
    <col min="555" max="555" width="34.140625" customWidth="1"/>
    <col min="556" max="556" width="28.28515625" customWidth="1"/>
    <col min="557" max="557" width="48.140625" customWidth="1"/>
    <col min="558" max="566" width="9.5703125" customWidth="1"/>
    <col min="567" max="656" width="10.5703125" customWidth="1"/>
    <col min="657" max="792" width="11.5703125" customWidth="1"/>
    <col min="801" max="801" width="8.28515625" customWidth="1"/>
    <col min="802" max="802" width="17.42578125" customWidth="1"/>
    <col min="803" max="803" width="27.7109375" customWidth="1"/>
    <col min="804" max="804" width="22.140625" customWidth="1"/>
    <col min="805" max="805" width="15.28515625" customWidth="1"/>
    <col min="806" max="806" width="14.140625" customWidth="1"/>
    <col min="807" max="807" width="16.85546875" customWidth="1"/>
    <col min="808" max="808" width="21.28515625" customWidth="1"/>
    <col min="809" max="809" width="8.5703125" customWidth="1"/>
    <col min="810" max="810" width="7.28515625" customWidth="1"/>
    <col min="811" max="811" width="34.140625" customWidth="1"/>
    <col min="812" max="812" width="28.28515625" customWidth="1"/>
    <col min="813" max="813" width="48.140625" customWidth="1"/>
    <col min="814" max="822" width="9.5703125" customWidth="1"/>
    <col min="823" max="912" width="10.5703125" customWidth="1"/>
    <col min="913" max="1048" width="11.5703125" customWidth="1"/>
    <col min="1057" max="1057" width="8.28515625" customWidth="1"/>
    <col min="1058" max="1058" width="17.42578125" customWidth="1"/>
    <col min="1059" max="1059" width="27.7109375" customWidth="1"/>
    <col min="1060" max="1060" width="22.140625" customWidth="1"/>
    <col min="1061" max="1061" width="15.28515625" customWidth="1"/>
    <col min="1062" max="1062" width="14.140625" customWidth="1"/>
    <col min="1063" max="1063" width="16.85546875" customWidth="1"/>
    <col min="1064" max="1064" width="21.28515625" customWidth="1"/>
    <col min="1065" max="1065" width="8.5703125" customWidth="1"/>
    <col min="1066" max="1066" width="7.28515625" customWidth="1"/>
    <col min="1067" max="1067" width="34.140625" customWidth="1"/>
    <col min="1068" max="1068" width="28.28515625" customWidth="1"/>
    <col min="1069" max="1069" width="48.140625" customWidth="1"/>
    <col min="1070" max="1078" width="9.5703125" customWidth="1"/>
    <col min="1079" max="1168" width="10.5703125" customWidth="1"/>
    <col min="1169" max="1304" width="11.5703125" customWidth="1"/>
    <col min="1313" max="1313" width="8.28515625" customWidth="1"/>
    <col min="1314" max="1314" width="17.42578125" customWidth="1"/>
    <col min="1315" max="1315" width="27.7109375" customWidth="1"/>
    <col min="1316" max="1316" width="22.140625" customWidth="1"/>
    <col min="1317" max="1317" width="15.28515625" customWidth="1"/>
    <col min="1318" max="1318" width="14.140625" customWidth="1"/>
    <col min="1319" max="1319" width="16.85546875" customWidth="1"/>
    <col min="1320" max="1320" width="21.28515625" customWidth="1"/>
    <col min="1321" max="1321" width="8.5703125" customWidth="1"/>
    <col min="1322" max="1322" width="7.28515625" customWidth="1"/>
    <col min="1323" max="1323" width="34.140625" customWidth="1"/>
    <col min="1324" max="1324" width="28.28515625" customWidth="1"/>
    <col min="1325" max="1325" width="48.140625" customWidth="1"/>
    <col min="1326" max="1334" width="9.5703125" customWidth="1"/>
    <col min="1335" max="1424" width="10.5703125" customWidth="1"/>
    <col min="1425" max="1560" width="11.5703125" customWidth="1"/>
    <col min="1569" max="1569" width="8.28515625" customWidth="1"/>
    <col min="1570" max="1570" width="17.42578125" customWidth="1"/>
    <col min="1571" max="1571" width="27.7109375" customWidth="1"/>
    <col min="1572" max="1572" width="22.140625" customWidth="1"/>
    <col min="1573" max="1573" width="15.28515625" customWidth="1"/>
    <col min="1574" max="1574" width="14.140625" customWidth="1"/>
    <col min="1575" max="1575" width="16.85546875" customWidth="1"/>
    <col min="1576" max="1576" width="21.28515625" customWidth="1"/>
    <col min="1577" max="1577" width="8.5703125" customWidth="1"/>
    <col min="1578" max="1578" width="7.28515625" customWidth="1"/>
    <col min="1579" max="1579" width="34.140625" customWidth="1"/>
    <col min="1580" max="1580" width="28.28515625" customWidth="1"/>
    <col min="1581" max="1581" width="48.140625" customWidth="1"/>
    <col min="1582" max="1590" width="9.5703125" customWidth="1"/>
    <col min="1591" max="1680" width="10.5703125" customWidth="1"/>
    <col min="1681" max="1816" width="11.5703125" customWidth="1"/>
    <col min="1825" max="1825" width="8.28515625" customWidth="1"/>
    <col min="1826" max="1826" width="17.42578125" customWidth="1"/>
    <col min="1827" max="1827" width="27.7109375" customWidth="1"/>
    <col min="1828" max="1828" width="22.140625" customWidth="1"/>
    <col min="1829" max="1829" width="15.28515625" customWidth="1"/>
    <col min="1830" max="1830" width="14.140625" customWidth="1"/>
    <col min="1831" max="1831" width="16.85546875" customWidth="1"/>
    <col min="1832" max="1832" width="21.28515625" customWidth="1"/>
    <col min="1833" max="1833" width="8.5703125" customWidth="1"/>
    <col min="1834" max="1834" width="7.28515625" customWidth="1"/>
    <col min="1835" max="1835" width="34.140625" customWidth="1"/>
    <col min="1836" max="1836" width="28.28515625" customWidth="1"/>
    <col min="1837" max="1837" width="48.140625" customWidth="1"/>
    <col min="1838" max="1846" width="9.5703125" customWidth="1"/>
    <col min="1847" max="1936" width="10.5703125" customWidth="1"/>
    <col min="1937" max="2072" width="11.5703125" customWidth="1"/>
    <col min="2081" max="2081" width="8.28515625" customWidth="1"/>
    <col min="2082" max="2082" width="17.42578125" customWidth="1"/>
    <col min="2083" max="2083" width="27.7109375" customWidth="1"/>
    <col min="2084" max="2084" width="22.140625" customWidth="1"/>
    <col min="2085" max="2085" width="15.28515625" customWidth="1"/>
    <col min="2086" max="2086" width="14.140625" customWidth="1"/>
    <col min="2087" max="2087" width="16.85546875" customWidth="1"/>
    <col min="2088" max="2088" width="21.28515625" customWidth="1"/>
    <col min="2089" max="2089" width="8.5703125" customWidth="1"/>
    <col min="2090" max="2090" width="7.28515625" customWidth="1"/>
    <col min="2091" max="2091" width="34.140625" customWidth="1"/>
    <col min="2092" max="2092" width="28.28515625" customWidth="1"/>
    <col min="2093" max="2093" width="48.140625" customWidth="1"/>
    <col min="2094" max="2102" width="9.5703125" customWidth="1"/>
    <col min="2103" max="2192" width="10.5703125" customWidth="1"/>
    <col min="2193" max="2328" width="11.5703125" customWidth="1"/>
    <col min="2337" max="2337" width="8.28515625" customWidth="1"/>
    <col min="2338" max="2338" width="17.42578125" customWidth="1"/>
    <col min="2339" max="2339" width="27.7109375" customWidth="1"/>
    <col min="2340" max="2340" width="22.140625" customWidth="1"/>
    <col min="2341" max="2341" width="15.28515625" customWidth="1"/>
    <col min="2342" max="2342" width="14.140625" customWidth="1"/>
    <col min="2343" max="2343" width="16.85546875" customWidth="1"/>
    <col min="2344" max="2344" width="21.28515625" customWidth="1"/>
    <col min="2345" max="2345" width="8.5703125" customWidth="1"/>
    <col min="2346" max="2346" width="7.28515625" customWidth="1"/>
    <col min="2347" max="2347" width="34.140625" customWidth="1"/>
    <col min="2348" max="2348" width="28.28515625" customWidth="1"/>
    <col min="2349" max="2349" width="48.140625" customWidth="1"/>
    <col min="2350" max="2358" width="9.5703125" customWidth="1"/>
    <col min="2359" max="2448" width="10.5703125" customWidth="1"/>
    <col min="2449" max="2584" width="11.5703125" customWidth="1"/>
    <col min="2593" max="2593" width="8.28515625" customWidth="1"/>
    <col min="2594" max="2594" width="17.42578125" customWidth="1"/>
    <col min="2595" max="2595" width="27.7109375" customWidth="1"/>
    <col min="2596" max="2596" width="22.140625" customWidth="1"/>
    <col min="2597" max="2597" width="15.28515625" customWidth="1"/>
    <col min="2598" max="2598" width="14.140625" customWidth="1"/>
    <col min="2599" max="2599" width="16.85546875" customWidth="1"/>
    <col min="2600" max="2600" width="21.28515625" customWidth="1"/>
    <col min="2601" max="2601" width="8.5703125" customWidth="1"/>
    <col min="2602" max="2602" width="7.28515625" customWidth="1"/>
    <col min="2603" max="2603" width="34.140625" customWidth="1"/>
    <col min="2604" max="2604" width="28.28515625" customWidth="1"/>
    <col min="2605" max="2605" width="48.140625" customWidth="1"/>
    <col min="2606" max="2614" width="9.5703125" customWidth="1"/>
    <col min="2615" max="2704" width="10.5703125" customWidth="1"/>
    <col min="2705" max="2840" width="11.5703125" customWidth="1"/>
    <col min="2849" max="2849" width="8.28515625" customWidth="1"/>
    <col min="2850" max="2850" width="17.42578125" customWidth="1"/>
    <col min="2851" max="2851" width="27.7109375" customWidth="1"/>
    <col min="2852" max="2852" width="22.140625" customWidth="1"/>
    <col min="2853" max="2853" width="15.28515625" customWidth="1"/>
    <col min="2854" max="2854" width="14.140625" customWidth="1"/>
    <col min="2855" max="2855" width="16.85546875" customWidth="1"/>
    <col min="2856" max="2856" width="21.28515625" customWidth="1"/>
    <col min="2857" max="2857" width="8.5703125" customWidth="1"/>
    <col min="2858" max="2858" width="7.28515625" customWidth="1"/>
    <col min="2859" max="2859" width="34.140625" customWidth="1"/>
    <col min="2860" max="2860" width="28.28515625" customWidth="1"/>
    <col min="2861" max="2861" width="48.140625" customWidth="1"/>
    <col min="2862" max="2870" width="9.5703125" customWidth="1"/>
    <col min="2871" max="2960" width="10.5703125" customWidth="1"/>
    <col min="2961" max="3096" width="11.5703125" customWidth="1"/>
    <col min="3105" max="3105" width="8.28515625" customWidth="1"/>
    <col min="3106" max="3106" width="17.42578125" customWidth="1"/>
    <col min="3107" max="3107" width="27.7109375" customWidth="1"/>
    <col min="3108" max="3108" width="22.140625" customWidth="1"/>
    <col min="3109" max="3109" width="15.28515625" customWidth="1"/>
    <col min="3110" max="3110" width="14.140625" customWidth="1"/>
    <col min="3111" max="3111" width="16.85546875" customWidth="1"/>
    <col min="3112" max="3112" width="21.28515625" customWidth="1"/>
    <col min="3113" max="3113" width="8.5703125" customWidth="1"/>
    <col min="3114" max="3114" width="7.28515625" customWidth="1"/>
    <col min="3115" max="3115" width="34.140625" customWidth="1"/>
    <col min="3116" max="3116" width="28.28515625" customWidth="1"/>
    <col min="3117" max="3117" width="48.140625" customWidth="1"/>
    <col min="3118" max="3126" width="9.5703125" customWidth="1"/>
    <col min="3127" max="3216" width="10.5703125" customWidth="1"/>
    <col min="3217" max="3352" width="11.5703125" customWidth="1"/>
    <col min="3361" max="3361" width="8.28515625" customWidth="1"/>
    <col min="3362" max="3362" width="17.42578125" customWidth="1"/>
    <col min="3363" max="3363" width="27.7109375" customWidth="1"/>
    <col min="3364" max="3364" width="22.140625" customWidth="1"/>
    <col min="3365" max="3365" width="15.28515625" customWidth="1"/>
    <col min="3366" max="3366" width="14.140625" customWidth="1"/>
    <col min="3367" max="3367" width="16.85546875" customWidth="1"/>
    <col min="3368" max="3368" width="21.28515625" customWidth="1"/>
    <col min="3369" max="3369" width="8.5703125" customWidth="1"/>
    <col min="3370" max="3370" width="7.28515625" customWidth="1"/>
    <col min="3371" max="3371" width="34.140625" customWidth="1"/>
    <col min="3372" max="3372" width="28.28515625" customWidth="1"/>
    <col min="3373" max="3373" width="48.140625" customWidth="1"/>
    <col min="3374" max="3382" width="9.5703125" customWidth="1"/>
    <col min="3383" max="3472" width="10.5703125" customWidth="1"/>
    <col min="3473" max="3608" width="11.5703125" customWidth="1"/>
    <col min="3617" max="3617" width="8.28515625" customWidth="1"/>
    <col min="3618" max="3618" width="17.42578125" customWidth="1"/>
    <col min="3619" max="3619" width="27.7109375" customWidth="1"/>
    <col min="3620" max="3620" width="22.140625" customWidth="1"/>
    <col min="3621" max="3621" width="15.28515625" customWidth="1"/>
    <col min="3622" max="3622" width="14.140625" customWidth="1"/>
    <col min="3623" max="3623" width="16.85546875" customWidth="1"/>
    <col min="3624" max="3624" width="21.28515625" customWidth="1"/>
    <col min="3625" max="3625" width="8.5703125" customWidth="1"/>
    <col min="3626" max="3626" width="7.28515625" customWidth="1"/>
    <col min="3627" max="3627" width="34.140625" customWidth="1"/>
    <col min="3628" max="3628" width="28.28515625" customWidth="1"/>
    <col min="3629" max="3629" width="48.140625" customWidth="1"/>
    <col min="3630" max="3638" width="9.5703125" customWidth="1"/>
    <col min="3639" max="3728" width="10.5703125" customWidth="1"/>
    <col min="3729" max="3864" width="11.5703125" customWidth="1"/>
    <col min="3873" max="3873" width="8.28515625" customWidth="1"/>
    <col min="3874" max="3874" width="17.42578125" customWidth="1"/>
    <col min="3875" max="3875" width="27.7109375" customWidth="1"/>
    <col min="3876" max="3876" width="22.140625" customWidth="1"/>
    <col min="3877" max="3877" width="15.28515625" customWidth="1"/>
    <col min="3878" max="3878" width="14.140625" customWidth="1"/>
    <col min="3879" max="3879" width="16.85546875" customWidth="1"/>
    <col min="3880" max="3880" width="21.28515625" customWidth="1"/>
    <col min="3881" max="3881" width="8.5703125" customWidth="1"/>
    <col min="3882" max="3882" width="7.28515625" customWidth="1"/>
    <col min="3883" max="3883" width="34.140625" customWidth="1"/>
    <col min="3884" max="3884" width="28.28515625" customWidth="1"/>
    <col min="3885" max="3885" width="48.140625" customWidth="1"/>
    <col min="3886" max="3894" width="9.5703125" customWidth="1"/>
    <col min="3895" max="3984" width="10.5703125" customWidth="1"/>
    <col min="3985" max="4120" width="11.5703125" customWidth="1"/>
    <col min="4129" max="4129" width="8.28515625" customWidth="1"/>
    <col min="4130" max="4130" width="17.42578125" customWidth="1"/>
    <col min="4131" max="4131" width="27.7109375" customWidth="1"/>
    <col min="4132" max="4132" width="22.140625" customWidth="1"/>
    <col min="4133" max="4133" width="15.28515625" customWidth="1"/>
    <col min="4134" max="4134" width="14.140625" customWidth="1"/>
    <col min="4135" max="4135" width="16.85546875" customWidth="1"/>
    <col min="4136" max="4136" width="21.28515625" customWidth="1"/>
    <col min="4137" max="4137" width="8.5703125" customWidth="1"/>
    <col min="4138" max="4138" width="7.28515625" customWidth="1"/>
    <col min="4139" max="4139" width="34.140625" customWidth="1"/>
    <col min="4140" max="4140" width="28.28515625" customWidth="1"/>
    <col min="4141" max="4141" width="48.140625" customWidth="1"/>
    <col min="4142" max="4150" width="9.5703125" customWidth="1"/>
    <col min="4151" max="4240" width="10.5703125" customWidth="1"/>
    <col min="4241" max="4376" width="11.5703125" customWidth="1"/>
    <col min="4385" max="4385" width="8.28515625" customWidth="1"/>
    <col min="4386" max="4386" width="17.42578125" customWidth="1"/>
    <col min="4387" max="4387" width="27.7109375" customWidth="1"/>
    <col min="4388" max="4388" width="22.140625" customWidth="1"/>
    <col min="4389" max="4389" width="15.28515625" customWidth="1"/>
    <col min="4390" max="4390" width="14.140625" customWidth="1"/>
    <col min="4391" max="4391" width="16.85546875" customWidth="1"/>
    <col min="4392" max="4392" width="21.28515625" customWidth="1"/>
    <col min="4393" max="4393" width="8.5703125" customWidth="1"/>
    <col min="4394" max="4394" width="7.28515625" customWidth="1"/>
    <col min="4395" max="4395" width="34.140625" customWidth="1"/>
    <col min="4396" max="4396" width="28.28515625" customWidth="1"/>
    <col min="4397" max="4397" width="48.140625" customWidth="1"/>
    <col min="4398" max="4406" width="9.5703125" customWidth="1"/>
    <col min="4407" max="4496" width="10.5703125" customWidth="1"/>
    <col min="4497" max="4632" width="11.5703125" customWidth="1"/>
    <col min="4641" max="4641" width="8.28515625" customWidth="1"/>
    <col min="4642" max="4642" width="17.42578125" customWidth="1"/>
    <col min="4643" max="4643" width="27.7109375" customWidth="1"/>
    <col min="4644" max="4644" width="22.140625" customWidth="1"/>
    <col min="4645" max="4645" width="15.28515625" customWidth="1"/>
    <col min="4646" max="4646" width="14.140625" customWidth="1"/>
    <col min="4647" max="4647" width="16.85546875" customWidth="1"/>
    <col min="4648" max="4648" width="21.28515625" customWidth="1"/>
    <col min="4649" max="4649" width="8.5703125" customWidth="1"/>
    <col min="4650" max="4650" width="7.28515625" customWidth="1"/>
    <col min="4651" max="4651" width="34.140625" customWidth="1"/>
    <col min="4652" max="4652" width="28.28515625" customWidth="1"/>
    <col min="4653" max="4653" width="48.140625" customWidth="1"/>
    <col min="4654" max="4662" width="9.5703125" customWidth="1"/>
    <col min="4663" max="4752" width="10.5703125" customWidth="1"/>
    <col min="4753" max="4888" width="11.5703125" customWidth="1"/>
    <col min="4897" max="4897" width="8.28515625" customWidth="1"/>
    <col min="4898" max="4898" width="17.42578125" customWidth="1"/>
    <col min="4899" max="4899" width="27.7109375" customWidth="1"/>
    <col min="4900" max="4900" width="22.140625" customWidth="1"/>
    <col min="4901" max="4901" width="15.28515625" customWidth="1"/>
    <col min="4902" max="4902" width="14.140625" customWidth="1"/>
    <col min="4903" max="4903" width="16.85546875" customWidth="1"/>
    <col min="4904" max="4904" width="21.28515625" customWidth="1"/>
    <col min="4905" max="4905" width="8.5703125" customWidth="1"/>
    <col min="4906" max="4906" width="7.28515625" customWidth="1"/>
    <col min="4907" max="4907" width="34.140625" customWidth="1"/>
    <col min="4908" max="4908" width="28.28515625" customWidth="1"/>
    <col min="4909" max="4909" width="48.140625" customWidth="1"/>
    <col min="4910" max="4918" width="9.5703125" customWidth="1"/>
    <col min="4919" max="5008" width="10.5703125" customWidth="1"/>
    <col min="5009" max="5144" width="11.5703125" customWidth="1"/>
    <col min="5153" max="5153" width="8.28515625" customWidth="1"/>
    <col min="5154" max="5154" width="17.42578125" customWidth="1"/>
    <col min="5155" max="5155" width="27.7109375" customWidth="1"/>
    <col min="5156" max="5156" width="22.140625" customWidth="1"/>
    <col min="5157" max="5157" width="15.28515625" customWidth="1"/>
    <col min="5158" max="5158" width="14.140625" customWidth="1"/>
    <col min="5159" max="5159" width="16.85546875" customWidth="1"/>
    <col min="5160" max="5160" width="21.28515625" customWidth="1"/>
    <col min="5161" max="5161" width="8.5703125" customWidth="1"/>
    <col min="5162" max="5162" width="7.28515625" customWidth="1"/>
    <col min="5163" max="5163" width="34.140625" customWidth="1"/>
    <col min="5164" max="5164" width="28.28515625" customWidth="1"/>
    <col min="5165" max="5165" width="48.140625" customWidth="1"/>
    <col min="5166" max="5174" width="9.5703125" customWidth="1"/>
    <col min="5175" max="5264" width="10.5703125" customWidth="1"/>
    <col min="5265" max="5400" width="11.5703125" customWidth="1"/>
    <col min="5409" max="5409" width="8.28515625" customWidth="1"/>
    <col min="5410" max="5410" width="17.42578125" customWidth="1"/>
    <col min="5411" max="5411" width="27.7109375" customWidth="1"/>
    <col min="5412" max="5412" width="22.140625" customWidth="1"/>
    <col min="5413" max="5413" width="15.28515625" customWidth="1"/>
    <col min="5414" max="5414" width="14.140625" customWidth="1"/>
    <col min="5415" max="5415" width="16.85546875" customWidth="1"/>
    <col min="5416" max="5416" width="21.28515625" customWidth="1"/>
    <col min="5417" max="5417" width="8.5703125" customWidth="1"/>
    <col min="5418" max="5418" width="7.28515625" customWidth="1"/>
    <col min="5419" max="5419" width="34.140625" customWidth="1"/>
    <col min="5420" max="5420" width="28.28515625" customWidth="1"/>
    <col min="5421" max="5421" width="48.140625" customWidth="1"/>
    <col min="5422" max="5430" width="9.5703125" customWidth="1"/>
    <col min="5431" max="5520" width="10.5703125" customWidth="1"/>
    <col min="5521" max="5656" width="11.5703125" customWidth="1"/>
    <col min="5665" max="5665" width="8.28515625" customWidth="1"/>
    <col min="5666" max="5666" width="17.42578125" customWidth="1"/>
    <col min="5667" max="5667" width="27.7109375" customWidth="1"/>
    <col min="5668" max="5668" width="22.140625" customWidth="1"/>
    <col min="5669" max="5669" width="15.28515625" customWidth="1"/>
    <col min="5670" max="5670" width="14.140625" customWidth="1"/>
    <col min="5671" max="5671" width="16.85546875" customWidth="1"/>
    <col min="5672" max="5672" width="21.28515625" customWidth="1"/>
    <col min="5673" max="5673" width="8.5703125" customWidth="1"/>
    <col min="5674" max="5674" width="7.28515625" customWidth="1"/>
    <col min="5675" max="5675" width="34.140625" customWidth="1"/>
    <col min="5676" max="5676" width="28.28515625" customWidth="1"/>
    <col min="5677" max="5677" width="48.140625" customWidth="1"/>
    <col min="5678" max="5686" width="9.5703125" customWidth="1"/>
    <col min="5687" max="5776" width="10.5703125" customWidth="1"/>
    <col min="5777" max="5912" width="11.5703125" customWidth="1"/>
    <col min="5921" max="5921" width="8.28515625" customWidth="1"/>
    <col min="5922" max="5922" width="17.42578125" customWidth="1"/>
    <col min="5923" max="5923" width="27.7109375" customWidth="1"/>
    <col min="5924" max="5924" width="22.140625" customWidth="1"/>
    <col min="5925" max="5925" width="15.28515625" customWidth="1"/>
    <col min="5926" max="5926" width="14.140625" customWidth="1"/>
    <col min="5927" max="5927" width="16.85546875" customWidth="1"/>
    <col min="5928" max="5928" width="21.28515625" customWidth="1"/>
    <col min="5929" max="5929" width="8.5703125" customWidth="1"/>
    <col min="5930" max="5930" width="7.28515625" customWidth="1"/>
    <col min="5931" max="5931" width="34.140625" customWidth="1"/>
    <col min="5932" max="5932" width="28.28515625" customWidth="1"/>
    <col min="5933" max="5933" width="48.140625" customWidth="1"/>
    <col min="5934" max="5942" width="9.5703125" customWidth="1"/>
    <col min="5943" max="6032" width="10.5703125" customWidth="1"/>
    <col min="6033" max="6168" width="11.5703125" customWidth="1"/>
    <col min="6177" max="6177" width="8.28515625" customWidth="1"/>
    <col min="6178" max="6178" width="17.42578125" customWidth="1"/>
    <col min="6179" max="6179" width="27.7109375" customWidth="1"/>
    <col min="6180" max="6180" width="22.140625" customWidth="1"/>
    <col min="6181" max="6181" width="15.28515625" customWidth="1"/>
    <col min="6182" max="6182" width="14.140625" customWidth="1"/>
    <col min="6183" max="6183" width="16.85546875" customWidth="1"/>
    <col min="6184" max="6184" width="21.28515625" customWidth="1"/>
    <col min="6185" max="6185" width="8.5703125" customWidth="1"/>
    <col min="6186" max="6186" width="7.28515625" customWidth="1"/>
    <col min="6187" max="6187" width="34.140625" customWidth="1"/>
    <col min="6188" max="6188" width="28.28515625" customWidth="1"/>
    <col min="6189" max="6189" width="48.140625" customWidth="1"/>
    <col min="6190" max="6198" width="9.5703125" customWidth="1"/>
    <col min="6199" max="6288" width="10.5703125" customWidth="1"/>
    <col min="6289" max="6424" width="11.5703125" customWidth="1"/>
    <col min="6433" max="6433" width="8.28515625" customWidth="1"/>
    <col min="6434" max="6434" width="17.42578125" customWidth="1"/>
    <col min="6435" max="6435" width="27.7109375" customWidth="1"/>
    <col min="6436" max="6436" width="22.140625" customWidth="1"/>
    <col min="6437" max="6437" width="15.28515625" customWidth="1"/>
    <col min="6438" max="6438" width="14.140625" customWidth="1"/>
    <col min="6439" max="6439" width="16.85546875" customWidth="1"/>
    <col min="6440" max="6440" width="21.28515625" customWidth="1"/>
    <col min="6441" max="6441" width="8.5703125" customWidth="1"/>
    <col min="6442" max="6442" width="7.28515625" customWidth="1"/>
    <col min="6443" max="6443" width="34.140625" customWidth="1"/>
    <col min="6444" max="6444" width="28.28515625" customWidth="1"/>
    <col min="6445" max="6445" width="48.140625" customWidth="1"/>
    <col min="6446" max="6454" width="9.5703125" customWidth="1"/>
    <col min="6455" max="6544" width="10.5703125" customWidth="1"/>
    <col min="6545" max="6680" width="11.5703125" customWidth="1"/>
    <col min="6689" max="6689" width="8.28515625" customWidth="1"/>
    <col min="6690" max="6690" width="17.42578125" customWidth="1"/>
    <col min="6691" max="6691" width="27.7109375" customWidth="1"/>
    <col min="6692" max="6692" width="22.140625" customWidth="1"/>
    <col min="6693" max="6693" width="15.28515625" customWidth="1"/>
    <col min="6694" max="6694" width="14.140625" customWidth="1"/>
    <col min="6695" max="6695" width="16.85546875" customWidth="1"/>
    <col min="6696" max="6696" width="21.28515625" customWidth="1"/>
    <col min="6697" max="6697" width="8.5703125" customWidth="1"/>
    <col min="6698" max="6698" width="7.28515625" customWidth="1"/>
    <col min="6699" max="6699" width="34.140625" customWidth="1"/>
    <col min="6700" max="6700" width="28.28515625" customWidth="1"/>
    <col min="6701" max="6701" width="48.140625" customWidth="1"/>
    <col min="6702" max="6710" width="9.5703125" customWidth="1"/>
    <col min="6711" max="6800" width="10.5703125" customWidth="1"/>
    <col min="6801" max="6936" width="11.5703125" customWidth="1"/>
    <col min="6945" max="6945" width="8.28515625" customWidth="1"/>
    <col min="6946" max="6946" width="17.42578125" customWidth="1"/>
    <col min="6947" max="6947" width="27.7109375" customWidth="1"/>
    <col min="6948" max="6948" width="22.140625" customWidth="1"/>
    <col min="6949" max="6949" width="15.28515625" customWidth="1"/>
    <col min="6950" max="6950" width="14.140625" customWidth="1"/>
    <col min="6951" max="6951" width="16.85546875" customWidth="1"/>
    <col min="6952" max="6952" width="21.28515625" customWidth="1"/>
    <col min="6953" max="6953" width="8.5703125" customWidth="1"/>
    <col min="6954" max="6954" width="7.28515625" customWidth="1"/>
    <col min="6955" max="6955" width="34.140625" customWidth="1"/>
    <col min="6956" max="6956" width="28.28515625" customWidth="1"/>
    <col min="6957" max="6957" width="48.140625" customWidth="1"/>
    <col min="6958" max="6966" width="9.5703125" customWidth="1"/>
    <col min="6967" max="7056" width="10.5703125" customWidth="1"/>
    <col min="7057" max="7192" width="11.5703125" customWidth="1"/>
    <col min="7201" max="7201" width="8.28515625" customWidth="1"/>
    <col min="7202" max="7202" width="17.42578125" customWidth="1"/>
    <col min="7203" max="7203" width="27.7109375" customWidth="1"/>
    <col min="7204" max="7204" width="22.140625" customWidth="1"/>
    <col min="7205" max="7205" width="15.28515625" customWidth="1"/>
    <col min="7206" max="7206" width="14.140625" customWidth="1"/>
    <col min="7207" max="7207" width="16.85546875" customWidth="1"/>
    <col min="7208" max="7208" width="21.28515625" customWidth="1"/>
    <col min="7209" max="7209" width="8.5703125" customWidth="1"/>
    <col min="7210" max="7210" width="7.28515625" customWidth="1"/>
    <col min="7211" max="7211" width="34.140625" customWidth="1"/>
    <col min="7212" max="7212" width="28.28515625" customWidth="1"/>
    <col min="7213" max="7213" width="48.140625" customWidth="1"/>
    <col min="7214" max="7222" width="9.5703125" customWidth="1"/>
    <col min="7223" max="7312" width="10.5703125" customWidth="1"/>
    <col min="7313" max="7448" width="11.5703125" customWidth="1"/>
    <col min="7457" max="7457" width="8.28515625" customWidth="1"/>
    <col min="7458" max="7458" width="17.42578125" customWidth="1"/>
    <col min="7459" max="7459" width="27.7109375" customWidth="1"/>
    <col min="7460" max="7460" width="22.140625" customWidth="1"/>
    <col min="7461" max="7461" width="15.28515625" customWidth="1"/>
    <col min="7462" max="7462" width="14.140625" customWidth="1"/>
    <col min="7463" max="7463" width="16.85546875" customWidth="1"/>
    <col min="7464" max="7464" width="21.28515625" customWidth="1"/>
    <col min="7465" max="7465" width="8.5703125" customWidth="1"/>
    <col min="7466" max="7466" width="7.28515625" customWidth="1"/>
    <col min="7467" max="7467" width="34.140625" customWidth="1"/>
    <col min="7468" max="7468" width="28.28515625" customWidth="1"/>
    <col min="7469" max="7469" width="48.140625" customWidth="1"/>
    <col min="7470" max="7478" width="9.5703125" customWidth="1"/>
    <col min="7479" max="7568" width="10.5703125" customWidth="1"/>
    <col min="7569" max="7704" width="11.5703125" customWidth="1"/>
    <col min="7713" max="7713" width="8.28515625" customWidth="1"/>
    <col min="7714" max="7714" width="17.42578125" customWidth="1"/>
    <col min="7715" max="7715" width="27.7109375" customWidth="1"/>
    <col min="7716" max="7716" width="22.140625" customWidth="1"/>
    <col min="7717" max="7717" width="15.28515625" customWidth="1"/>
    <col min="7718" max="7718" width="14.140625" customWidth="1"/>
    <col min="7719" max="7719" width="16.85546875" customWidth="1"/>
    <col min="7720" max="7720" width="21.28515625" customWidth="1"/>
    <col min="7721" max="7721" width="8.5703125" customWidth="1"/>
    <col min="7722" max="7722" width="7.28515625" customWidth="1"/>
    <col min="7723" max="7723" width="34.140625" customWidth="1"/>
    <col min="7724" max="7724" width="28.28515625" customWidth="1"/>
    <col min="7725" max="7725" width="48.140625" customWidth="1"/>
    <col min="7726" max="7734" width="9.5703125" customWidth="1"/>
    <col min="7735" max="7824" width="10.5703125" customWidth="1"/>
    <col min="7825" max="7960" width="11.5703125" customWidth="1"/>
    <col min="7969" max="7969" width="8.28515625" customWidth="1"/>
    <col min="7970" max="7970" width="17.42578125" customWidth="1"/>
    <col min="7971" max="7971" width="27.7109375" customWidth="1"/>
    <col min="7972" max="7972" width="22.140625" customWidth="1"/>
    <col min="7973" max="7973" width="15.28515625" customWidth="1"/>
    <col min="7974" max="7974" width="14.140625" customWidth="1"/>
    <col min="7975" max="7975" width="16.85546875" customWidth="1"/>
    <col min="7976" max="7976" width="21.28515625" customWidth="1"/>
    <col min="7977" max="7977" width="8.5703125" customWidth="1"/>
    <col min="7978" max="7978" width="7.28515625" customWidth="1"/>
    <col min="7979" max="7979" width="34.140625" customWidth="1"/>
    <col min="7980" max="7980" width="28.28515625" customWidth="1"/>
    <col min="7981" max="7981" width="48.140625" customWidth="1"/>
    <col min="7982" max="7990" width="9.5703125" customWidth="1"/>
    <col min="7991" max="8080" width="10.5703125" customWidth="1"/>
    <col min="8081" max="8216" width="11.5703125" customWidth="1"/>
    <col min="8225" max="8225" width="8.28515625" customWidth="1"/>
    <col min="8226" max="8226" width="17.42578125" customWidth="1"/>
    <col min="8227" max="8227" width="27.7109375" customWidth="1"/>
    <col min="8228" max="8228" width="22.140625" customWidth="1"/>
    <col min="8229" max="8229" width="15.28515625" customWidth="1"/>
    <col min="8230" max="8230" width="14.140625" customWidth="1"/>
    <col min="8231" max="8231" width="16.85546875" customWidth="1"/>
    <col min="8232" max="8232" width="21.28515625" customWidth="1"/>
    <col min="8233" max="8233" width="8.5703125" customWidth="1"/>
    <col min="8234" max="8234" width="7.28515625" customWidth="1"/>
    <col min="8235" max="8235" width="34.140625" customWidth="1"/>
    <col min="8236" max="8236" width="28.28515625" customWidth="1"/>
    <col min="8237" max="8237" width="48.140625" customWidth="1"/>
    <col min="8238" max="8246" width="9.5703125" customWidth="1"/>
    <col min="8247" max="8336" width="10.5703125" customWidth="1"/>
    <col min="8337" max="8472" width="11.5703125" customWidth="1"/>
    <col min="8481" max="8481" width="8.28515625" customWidth="1"/>
    <col min="8482" max="8482" width="17.42578125" customWidth="1"/>
    <col min="8483" max="8483" width="27.7109375" customWidth="1"/>
    <col min="8484" max="8484" width="22.140625" customWidth="1"/>
    <col min="8485" max="8485" width="15.28515625" customWidth="1"/>
    <col min="8486" max="8486" width="14.140625" customWidth="1"/>
    <col min="8487" max="8487" width="16.85546875" customWidth="1"/>
    <col min="8488" max="8488" width="21.28515625" customWidth="1"/>
    <col min="8489" max="8489" width="8.5703125" customWidth="1"/>
    <col min="8490" max="8490" width="7.28515625" customWidth="1"/>
    <col min="8491" max="8491" width="34.140625" customWidth="1"/>
    <col min="8492" max="8492" width="28.28515625" customWidth="1"/>
    <col min="8493" max="8493" width="48.140625" customWidth="1"/>
    <col min="8494" max="8502" width="9.5703125" customWidth="1"/>
    <col min="8503" max="8592" width="10.5703125" customWidth="1"/>
    <col min="8593" max="8728" width="11.5703125" customWidth="1"/>
    <col min="8737" max="8737" width="8.28515625" customWidth="1"/>
    <col min="8738" max="8738" width="17.42578125" customWidth="1"/>
    <col min="8739" max="8739" width="27.7109375" customWidth="1"/>
    <col min="8740" max="8740" width="22.140625" customWidth="1"/>
    <col min="8741" max="8741" width="15.28515625" customWidth="1"/>
    <col min="8742" max="8742" width="14.140625" customWidth="1"/>
    <col min="8743" max="8743" width="16.85546875" customWidth="1"/>
    <col min="8744" max="8744" width="21.28515625" customWidth="1"/>
    <col min="8745" max="8745" width="8.5703125" customWidth="1"/>
    <col min="8746" max="8746" width="7.28515625" customWidth="1"/>
    <col min="8747" max="8747" width="34.140625" customWidth="1"/>
    <col min="8748" max="8748" width="28.28515625" customWidth="1"/>
    <col min="8749" max="8749" width="48.140625" customWidth="1"/>
    <col min="8750" max="8758" width="9.5703125" customWidth="1"/>
    <col min="8759" max="8848" width="10.5703125" customWidth="1"/>
    <col min="8849" max="8984" width="11.5703125" customWidth="1"/>
    <col min="8993" max="8993" width="8.28515625" customWidth="1"/>
    <col min="8994" max="8994" width="17.42578125" customWidth="1"/>
    <col min="8995" max="8995" width="27.7109375" customWidth="1"/>
    <col min="8996" max="8996" width="22.140625" customWidth="1"/>
    <col min="8997" max="8997" width="15.28515625" customWidth="1"/>
    <col min="8998" max="8998" width="14.140625" customWidth="1"/>
    <col min="8999" max="8999" width="16.85546875" customWidth="1"/>
    <col min="9000" max="9000" width="21.28515625" customWidth="1"/>
    <col min="9001" max="9001" width="8.5703125" customWidth="1"/>
    <col min="9002" max="9002" width="7.28515625" customWidth="1"/>
    <col min="9003" max="9003" width="34.140625" customWidth="1"/>
    <col min="9004" max="9004" width="28.28515625" customWidth="1"/>
    <col min="9005" max="9005" width="48.140625" customWidth="1"/>
    <col min="9006" max="9014" width="9.5703125" customWidth="1"/>
    <col min="9015" max="9104" width="10.5703125" customWidth="1"/>
    <col min="9105" max="9240" width="11.5703125" customWidth="1"/>
    <col min="9249" max="9249" width="8.28515625" customWidth="1"/>
    <col min="9250" max="9250" width="17.42578125" customWidth="1"/>
    <col min="9251" max="9251" width="27.7109375" customWidth="1"/>
    <col min="9252" max="9252" width="22.140625" customWidth="1"/>
    <col min="9253" max="9253" width="15.28515625" customWidth="1"/>
    <col min="9254" max="9254" width="14.140625" customWidth="1"/>
    <col min="9255" max="9255" width="16.85546875" customWidth="1"/>
    <col min="9256" max="9256" width="21.28515625" customWidth="1"/>
    <col min="9257" max="9257" width="8.5703125" customWidth="1"/>
    <col min="9258" max="9258" width="7.28515625" customWidth="1"/>
    <col min="9259" max="9259" width="34.140625" customWidth="1"/>
    <col min="9260" max="9260" width="28.28515625" customWidth="1"/>
    <col min="9261" max="9261" width="48.140625" customWidth="1"/>
    <col min="9262" max="9270" width="9.5703125" customWidth="1"/>
    <col min="9271" max="9360" width="10.5703125" customWidth="1"/>
    <col min="9361" max="9496" width="11.5703125" customWidth="1"/>
    <col min="9505" max="9505" width="8.28515625" customWidth="1"/>
    <col min="9506" max="9506" width="17.42578125" customWidth="1"/>
    <col min="9507" max="9507" width="27.7109375" customWidth="1"/>
    <col min="9508" max="9508" width="22.140625" customWidth="1"/>
    <col min="9509" max="9509" width="15.28515625" customWidth="1"/>
    <col min="9510" max="9510" width="14.140625" customWidth="1"/>
    <col min="9511" max="9511" width="16.85546875" customWidth="1"/>
    <col min="9512" max="9512" width="21.28515625" customWidth="1"/>
    <col min="9513" max="9513" width="8.5703125" customWidth="1"/>
    <col min="9514" max="9514" width="7.28515625" customWidth="1"/>
    <col min="9515" max="9515" width="34.140625" customWidth="1"/>
    <col min="9516" max="9516" width="28.28515625" customWidth="1"/>
    <col min="9517" max="9517" width="48.140625" customWidth="1"/>
    <col min="9518" max="9526" width="9.5703125" customWidth="1"/>
    <col min="9527" max="9616" width="10.5703125" customWidth="1"/>
    <col min="9617" max="9752" width="11.5703125" customWidth="1"/>
    <col min="9761" max="9761" width="8.28515625" customWidth="1"/>
    <col min="9762" max="9762" width="17.42578125" customWidth="1"/>
    <col min="9763" max="9763" width="27.7109375" customWidth="1"/>
    <col min="9764" max="9764" width="22.140625" customWidth="1"/>
    <col min="9765" max="9765" width="15.28515625" customWidth="1"/>
    <col min="9766" max="9766" width="14.140625" customWidth="1"/>
    <col min="9767" max="9767" width="16.85546875" customWidth="1"/>
    <col min="9768" max="9768" width="21.28515625" customWidth="1"/>
    <col min="9769" max="9769" width="8.5703125" customWidth="1"/>
    <col min="9770" max="9770" width="7.28515625" customWidth="1"/>
    <col min="9771" max="9771" width="34.140625" customWidth="1"/>
    <col min="9772" max="9772" width="28.28515625" customWidth="1"/>
    <col min="9773" max="9773" width="48.140625" customWidth="1"/>
    <col min="9774" max="9782" width="9.5703125" customWidth="1"/>
    <col min="9783" max="9872" width="10.5703125" customWidth="1"/>
    <col min="9873" max="10008" width="11.5703125" customWidth="1"/>
    <col min="10017" max="10017" width="8.28515625" customWidth="1"/>
    <col min="10018" max="10018" width="17.42578125" customWidth="1"/>
    <col min="10019" max="10019" width="27.7109375" customWidth="1"/>
    <col min="10020" max="10020" width="22.140625" customWidth="1"/>
    <col min="10021" max="10021" width="15.28515625" customWidth="1"/>
    <col min="10022" max="10022" width="14.140625" customWidth="1"/>
    <col min="10023" max="10023" width="16.85546875" customWidth="1"/>
    <col min="10024" max="10024" width="21.28515625" customWidth="1"/>
    <col min="10025" max="10025" width="8.5703125" customWidth="1"/>
    <col min="10026" max="10026" width="7.28515625" customWidth="1"/>
    <col min="10027" max="10027" width="34.140625" customWidth="1"/>
    <col min="10028" max="10028" width="28.28515625" customWidth="1"/>
    <col min="10029" max="10029" width="48.140625" customWidth="1"/>
    <col min="10030" max="10038" width="9.5703125" customWidth="1"/>
    <col min="10039" max="10128" width="10.5703125" customWidth="1"/>
    <col min="10129" max="10264" width="11.5703125" customWidth="1"/>
    <col min="10273" max="10273" width="8.28515625" customWidth="1"/>
    <col min="10274" max="10274" width="17.42578125" customWidth="1"/>
    <col min="10275" max="10275" width="27.7109375" customWidth="1"/>
    <col min="10276" max="10276" width="22.140625" customWidth="1"/>
    <col min="10277" max="10277" width="15.28515625" customWidth="1"/>
    <col min="10278" max="10278" width="14.140625" customWidth="1"/>
    <col min="10279" max="10279" width="16.85546875" customWidth="1"/>
    <col min="10280" max="10280" width="21.28515625" customWidth="1"/>
    <col min="10281" max="10281" width="8.5703125" customWidth="1"/>
    <col min="10282" max="10282" width="7.28515625" customWidth="1"/>
    <col min="10283" max="10283" width="34.140625" customWidth="1"/>
    <col min="10284" max="10284" width="28.28515625" customWidth="1"/>
    <col min="10285" max="10285" width="48.140625" customWidth="1"/>
    <col min="10286" max="10294" width="9.5703125" customWidth="1"/>
    <col min="10295" max="10384" width="10.5703125" customWidth="1"/>
    <col min="10385" max="10520" width="11.5703125" customWidth="1"/>
    <col min="10529" max="10529" width="8.28515625" customWidth="1"/>
    <col min="10530" max="10530" width="17.42578125" customWidth="1"/>
    <col min="10531" max="10531" width="27.7109375" customWidth="1"/>
    <col min="10532" max="10532" width="22.140625" customWidth="1"/>
    <col min="10533" max="10533" width="15.28515625" customWidth="1"/>
    <col min="10534" max="10534" width="14.140625" customWidth="1"/>
    <col min="10535" max="10535" width="16.85546875" customWidth="1"/>
    <col min="10536" max="10536" width="21.28515625" customWidth="1"/>
    <col min="10537" max="10537" width="8.5703125" customWidth="1"/>
    <col min="10538" max="10538" width="7.28515625" customWidth="1"/>
    <col min="10539" max="10539" width="34.140625" customWidth="1"/>
    <col min="10540" max="10540" width="28.28515625" customWidth="1"/>
    <col min="10541" max="10541" width="48.140625" customWidth="1"/>
    <col min="10542" max="10550" width="9.5703125" customWidth="1"/>
    <col min="10551" max="10640" width="10.5703125" customWidth="1"/>
    <col min="10641" max="10776" width="11.5703125" customWidth="1"/>
    <col min="10785" max="10785" width="8.28515625" customWidth="1"/>
    <col min="10786" max="10786" width="17.42578125" customWidth="1"/>
    <col min="10787" max="10787" width="27.7109375" customWidth="1"/>
    <col min="10788" max="10788" width="22.140625" customWidth="1"/>
    <col min="10789" max="10789" width="15.28515625" customWidth="1"/>
    <col min="10790" max="10790" width="14.140625" customWidth="1"/>
    <col min="10791" max="10791" width="16.85546875" customWidth="1"/>
    <col min="10792" max="10792" width="21.28515625" customWidth="1"/>
    <col min="10793" max="10793" width="8.5703125" customWidth="1"/>
    <col min="10794" max="10794" width="7.28515625" customWidth="1"/>
    <col min="10795" max="10795" width="34.140625" customWidth="1"/>
    <col min="10796" max="10796" width="28.28515625" customWidth="1"/>
    <col min="10797" max="10797" width="48.140625" customWidth="1"/>
    <col min="10798" max="10806" width="9.5703125" customWidth="1"/>
    <col min="10807" max="10896" width="10.5703125" customWidth="1"/>
    <col min="10897" max="11032" width="11.5703125" customWidth="1"/>
    <col min="11041" max="11041" width="8.28515625" customWidth="1"/>
    <col min="11042" max="11042" width="17.42578125" customWidth="1"/>
    <col min="11043" max="11043" width="27.7109375" customWidth="1"/>
    <col min="11044" max="11044" width="22.140625" customWidth="1"/>
    <col min="11045" max="11045" width="15.28515625" customWidth="1"/>
    <col min="11046" max="11046" width="14.140625" customWidth="1"/>
    <col min="11047" max="11047" width="16.85546875" customWidth="1"/>
    <col min="11048" max="11048" width="21.28515625" customWidth="1"/>
    <col min="11049" max="11049" width="8.5703125" customWidth="1"/>
    <col min="11050" max="11050" width="7.28515625" customWidth="1"/>
    <col min="11051" max="11051" width="34.140625" customWidth="1"/>
    <col min="11052" max="11052" width="28.28515625" customWidth="1"/>
    <col min="11053" max="11053" width="48.140625" customWidth="1"/>
    <col min="11054" max="11062" width="9.5703125" customWidth="1"/>
    <col min="11063" max="11152" width="10.5703125" customWidth="1"/>
    <col min="11153" max="11288" width="11.5703125" customWidth="1"/>
    <col min="11297" max="11297" width="8.28515625" customWidth="1"/>
    <col min="11298" max="11298" width="17.42578125" customWidth="1"/>
    <col min="11299" max="11299" width="27.7109375" customWidth="1"/>
    <col min="11300" max="11300" width="22.140625" customWidth="1"/>
    <col min="11301" max="11301" width="15.28515625" customWidth="1"/>
    <col min="11302" max="11302" width="14.140625" customWidth="1"/>
    <col min="11303" max="11303" width="16.85546875" customWidth="1"/>
    <col min="11304" max="11304" width="21.28515625" customWidth="1"/>
    <col min="11305" max="11305" width="8.5703125" customWidth="1"/>
    <col min="11306" max="11306" width="7.28515625" customWidth="1"/>
    <col min="11307" max="11307" width="34.140625" customWidth="1"/>
    <col min="11308" max="11308" width="28.28515625" customWidth="1"/>
    <col min="11309" max="11309" width="48.140625" customWidth="1"/>
    <col min="11310" max="11318" width="9.5703125" customWidth="1"/>
    <col min="11319" max="11408" width="10.5703125" customWidth="1"/>
    <col min="11409" max="11544" width="11.5703125" customWidth="1"/>
    <col min="11553" max="11553" width="8.28515625" customWidth="1"/>
    <col min="11554" max="11554" width="17.42578125" customWidth="1"/>
    <col min="11555" max="11555" width="27.7109375" customWidth="1"/>
    <col min="11556" max="11556" width="22.140625" customWidth="1"/>
    <col min="11557" max="11557" width="15.28515625" customWidth="1"/>
    <col min="11558" max="11558" width="14.140625" customWidth="1"/>
    <col min="11559" max="11559" width="16.85546875" customWidth="1"/>
    <col min="11560" max="11560" width="21.28515625" customWidth="1"/>
    <col min="11561" max="11561" width="8.5703125" customWidth="1"/>
    <col min="11562" max="11562" width="7.28515625" customWidth="1"/>
    <col min="11563" max="11563" width="34.140625" customWidth="1"/>
    <col min="11564" max="11564" width="28.28515625" customWidth="1"/>
    <col min="11565" max="11565" width="48.140625" customWidth="1"/>
    <col min="11566" max="11574" width="9.5703125" customWidth="1"/>
    <col min="11575" max="11664" width="10.5703125" customWidth="1"/>
    <col min="11665" max="11800" width="11.5703125" customWidth="1"/>
    <col min="11809" max="11809" width="8.28515625" customWidth="1"/>
    <col min="11810" max="11810" width="17.42578125" customWidth="1"/>
    <col min="11811" max="11811" width="27.7109375" customWidth="1"/>
    <col min="11812" max="11812" width="22.140625" customWidth="1"/>
    <col min="11813" max="11813" width="15.28515625" customWidth="1"/>
    <col min="11814" max="11814" width="14.140625" customWidth="1"/>
    <col min="11815" max="11815" width="16.85546875" customWidth="1"/>
    <col min="11816" max="11816" width="21.28515625" customWidth="1"/>
    <col min="11817" max="11817" width="8.5703125" customWidth="1"/>
    <col min="11818" max="11818" width="7.28515625" customWidth="1"/>
    <col min="11819" max="11819" width="34.140625" customWidth="1"/>
    <col min="11820" max="11820" width="28.28515625" customWidth="1"/>
    <col min="11821" max="11821" width="48.140625" customWidth="1"/>
    <col min="11822" max="11830" width="9.5703125" customWidth="1"/>
    <col min="11831" max="11920" width="10.5703125" customWidth="1"/>
    <col min="11921" max="12056" width="11.5703125" customWidth="1"/>
    <col min="12065" max="12065" width="8.28515625" customWidth="1"/>
    <col min="12066" max="12066" width="17.42578125" customWidth="1"/>
    <col min="12067" max="12067" width="27.7109375" customWidth="1"/>
    <col min="12068" max="12068" width="22.140625" customWidth="1"/>
    <col min="12069" max="12069" width="15.28515625" customWidth="1"/>
    <col min="12070" max="12070" width="14.140625" customWidth="1"/>
    <col min="12071" max="12071" width="16.85546875" customWidth="1"/>
    <col min="12072" max="12072" width="21.28515625" customWidth="1"/>
    <col min="12073" max="12073" width="8.5703125" customWidth="1"/>
    <col min="12074" max="12074" width="7.28515625" customWidth="1"/>
    <col min="12075" max="12075" width="34.140625" customWidth="1"/>
    <col min="12076" max="12076" width="28.28515625" customWidth="1"/>
    <col min="12077" max="12077" width="48.140625" customWidth="1"/>
    <col min="12078" max="12086" width="9.5703125" customWidth="1"/>
    <col min="12087" max="12176" width="10.5703125" customWidth="1"/>
    <col min="12177" max="12312" width="11.5703125" customWidth="1"/>
    <col min="12321" max="12321" width="8.28515625" customWidth="1"/>
    <col min="12322" max="12322" width="17.42578125" customWidth="1"/>
    <col min="12323" max="12323" width="27.7109375" customWidth="1"/>
    <col min="12324" max="12324" width="22.140625" customWidth="1"/>
    <col min="12325" max="12325" width="15.28515625" customWidth="1"/>
    <col min="12326" max="12326" width="14.140625" customWidth="1"/>
    <col min="12327" max="12327" width="16.85546875" customWidth="1"/>
    <col min="12328" max="12328" width="21.28515625" customWidth="1"/>
    <col min="12329" max="12329" width="8.5703125" customWidth="1"/>
    <col min="12330" max="12330" width="7.28515625" customWidth="1"/>
    <col min="12331" max="12331" width="34.140625" customWidth="1"/>
    <col min="12332" max="12332" width="28.28515625" customWidth="1"/>
    <col min="12333" max="12333" width="48.140625" customWidth="1"/>
    <col min="12334" max="12342" width="9.5703125" customWidth="1"/>
    <col min="12343" max="12432" width="10.5703125" customWidth="1"/>
    <col min="12433" max="12568" width="11.5703125" customWidth="1"/>
    <col min="12577" max="12577" width="8.28515625" customWidth="1"/>
    <col min="12578" max="12578" width="17.42578125" customWidth="1"/>
    <col min="12579" max="12579" width="27.7109375" customWidth="1"/>
    <col min="12580" max="12580" width="22.140625" customWidth="1"/>
    <col min="12581" max="12581" width="15.28515625" customWidth="1"/>
    <col min="12582" max="12582" width="14.140625" customWidth="1"/>
    <col min="12583" max="12583" width="16.85546875" customWidth="1"/>
    <col min="12584" max="12584" width="21.28515625" customWidth="1"/>
    <col min="12585" max="12585" width="8.5703125" customWidth="1"/>
    <col min="12586" max="12586" width="7.28515625" customWidth="1"/>
    <col min="12587" max="12587" width="34.140625" customWidth="1"/>
    <col min="12588" max="12588" width="28.28515625" customWidth="1"/>
    <col min="12589" max="12589" width="48.140625" customWidth="1"/>
    <col min="12590" max="12598" width="9.5703125" customWidth="1"/>
    <col min="12599" max="12688" width="10.5703125" customWidth="1"/>
    <col min="12689" max="12824" width="11.5703125" customWidth="1"/>
    <col min="12833" max="12833" width="8.28515625" customWidth="1"/>
    <col min="12834" max="12834" width="17.42578125" customWidth="1"/>
    <col min="12835" max="12835" width="27.7109375" customWidth="1"/>
    <col min="12836" max="12836" width="22.140625" customWidth="1"/>
    <col min="12837" max="12837" width="15.28515625" customWidth="1"/>
    <col min="12838" max="12838" width="14.140625" customWidth="1"/>
    <col min="12839" max="12839" width="16.85546875" customWidth="1"/>
    <col min="12840" max="12840" width="21.28515625" customWidth="1"/>
    <col min="12841" max="12841" width="8.5703125" customWidth="1"/>
    <col min="12842" max="12842" width="7.28515625" customWidth="1"/>
    <col min="12843" max="12843" width="34.140625" customWidth="1"/>
    <col min="12844" max="12844" width="28.28515625" customWidth="1"/>
    <col min="12845" max="12845" width="48.140625" customWidth="1"/>
    <col min="12846" max="12854" width="9.5703125" customWidth="1"/>
    <col min="12855" max="12944" width="10.5703125" customWidth="1"/>
    <col min="12945" max="13080" width="11.5703125" customWidth="1"/>
    <col min="13089" max="13089" width="8.28515625" customWidth="1"/>
    <col min="13090" max="13090" width="17.42578125" customWidth="1"/>
    <col min="13091" max="13091" width="27.7109375" customWidth="1"/>
    <col min="13092" max="13092" width="22.140625" customWidth="1"/>
    <col min="13093" max="13093" width="15.28515625" customWidth="1"/>
    <col min="13094" max="13094" width="14.140625" customWidth="1"/>
    <col min="13095" max="13095" width="16.85546875" customWidth="1"/>
    <col min="13096" max="13096" width="21.28515625" customWidth="1"/>
    <col min="13097" max="13097" width="8.5703125" customWidth="1"/>
    <col min="13098" max="13098" width="7.28515625" customWidth="1"/>
    <col min="13099" max="13099" width="34.140625" customWidth="1"/>
    <col min="13100" max="13100" width="28.28515625" customWidth="1"/>
    <col min="13101" max="13101" width="48.140625" customWidth="1"/>
    <col min="13102" max="13110" width="9.5703125" customWidth="1"/>
    <col min="13111" max="13200" width="10.5703125" customWidth="1"/>
    <col min="13201" max="13336" width="11.5703125" customWidth="1"/>
    <col min="13345" max="13345" width="8.28515625" customWidth="1"/>
    <col min="13346" max="13346" width="17.42578125" customWidth="1"/>
    <col min="13347" max="13347" width="27.7109375" customWidth="1"/>
    <col min="13348" max="13348" width="22.140625" customWidth="1"/>
    <col min="13349" max="13349" width="15.28515625" customWidth="1"/>
    <col min="13350" max="13350" width="14.140625" customWidth="1"/>
    <col min="13351" max="13351" width="16.85546875" customWidth="1"/>
    <col min="13352" max="13352" width="21.28515625" customWidth="1"/>
    <col min="13353" max="13353" width="8.5703125" customWidth="1"/>
    <col min="13354" max="13354" width="7.28515625" customWidth="1"/>
    <col min="13355" max="13355" width="34.140625" customWidth="1"/>
    <col min="13356" max="13356" width="28.28515625" customWidth="1"/>
    <col min="13357" max="13357" width="48.140625" customWidth="1"/>
    <col min="13358" max="13366" width="9.5703125" customWidth="1"/>
    <col min="13367" max="13456" width="10.5703125" customWidth="1"/>
    <col min="13457" max="13592" width="11.5703125" customWidth="1"/>
    <col min="13601" max="13601" width="8.28515625" customWidth="1"/>
    <col min="13602" max="13602" width="17.42578125" customWidth="1"/>
    <col min="13603" max="13603" width="27.7109375" customWidth="1"/>
    <col min="13604" max="13604" width="22.140625" customWidth="1"/>
    <col min="13605" max="13605" width="15.28515625" customWidth="1"/>
    <col min="13606" max="13606" width="14.140625" customWidth="1"/>
    <col min="13607" max="13607" width="16.85546875" customWidth="1"/>
    <col min="13608" max="13608" width="21.28515625" customWidth="1"/>
    <col min="13609" max="13609" width="8.5703125" customWidth="1"/>
    <col min="13610" max="13610" width="7.28515625" customWidth="1"/>
    <col min="13611" max="13611" width="34.140625" customWidth="1"/>
    <col min="13612" max="13612" width="28.28515625" customWidth="1"/>
    <col min="13613" max="13613" width="48.140625" customWidth="1"/>
    <col min="13614" max="13622" width="9.5703125" customWidth="1"/>
    <col min="13623" max="13712" width="10.5703125" customWidth="1"/>
    <col min="13713" max="13848" width="11.5703125" customWidth="1"/>
    <col min="13857" max="13857" width="8.28515625" customWidth="1"/>
    <col min="13858" max="13858" width="17.42578125" customWidth="1"/>
    <col min="13859" max="13859" width="27.7109375" customWidth="1"/>
    <col min="13860" max="13860" width="22.140625" customWidth="1"/>
    <col min="13861" max="13861" width="15.28515625" customWidth="1"/>
    <col min="13862" max="13862" width="14.140625" customWidth="1"/>
    <col min="13863" max="13863" width="16.85546875" customWidth="1"/>
    <col min="13864" max="13864" width="21.28515625" customWidth="1"/>
    <col min="13865" max="13865" width="8.5703125" customWidth="1"/>
    <col min="13866" max="13866" width="7.28515625" customWidth="1"/>
    <col min="13867" max="13867" width="34.140625" customWidth="1"/>
    <col min="13868" max="13868" width="28.28515625" customWidth="1"/>
    <col min="13869" max="13869" width="48.140625" customWidth="1"/>
    <col min="13870" max="13878" width="9.5703125" customWidth="1"/>
    <col min="13879" max="13968" width="10.5703125" customWidth="1"/>
    <col min="13969" max="14104" width="11.5703125" customWidth="1"/>
    <col min="14113" max="14113" width="8.28515625" customWidth="1"/>
    <col min="14114" max="14114" width="17.42578125" customWidth="1"/>
    <col min="14115" max="14115" width="27.7109375" customWidth="1"/>
    <col min="14116" max="14116" width="22.140625" customWidth="1"/>
    <col min="14117" max="14117" width="15.28515625" customWidth="1"/>
    <col min="14118" max="14118" width="14.140625" customWidth="1"/>
    <col min="14119" max="14119" width="16.85546875" customWidth="1"/>
    <col min="14120" max="14120" width="21.28515625" customWidth="1"/>
    <col min="14121" max="14121" width="8.5703125" customWidth="1"/>
    <col min="14122" max="14122" width="7.28515625" customWidth="1"/>
    <col min="14123" max="14123" width="34.140625" customWidth="1"/>
    <col min="14124" max="14124" width="28.28515625" customWidth="1"/>
    <col min="14125" max="14125" width="48.140625" customWidth="1"/>
    <col min="14126" max="14134" width="9.5703125" customWidth="1"/>
    <col min="14135" max="14224" width="10.5703125" customWidth="1"/>
    <col min="14225" max="14360" width="11.5703125" customWidth="1"/>
    <col min="14369" max="14369" width="8.28515625" customWidth="1"/>
    <col min="14370" max="14370" width="17.42578125" customWidth="1"/>
    <col min="14371" max="14371" width="27.7109375" customWidth="1"/>
    <col min="14372" max="14372" width="22.140625" customWidth="1"/>
    <col min="14373" max="14373" width="15.28515625" customWidth="1"/>
    <col min="14374" max="14374" width="14.140625" customWidth="1"/>
    <col min="14375" max="14375" width="16.85546875" customWidth="1"/>
    <col min="14376" max="14376" width="21.28515625" customWidth="1"/>
    <col min="14377" max="14377" width="8.5703125" customWidth="1"/>
    <col min="14378" max="14378" width="7.28515625" customWidth="1"/>
    <col min="14379" max="14379" width="34.140625" customWidth="1"/>
    <col min="14380" max="14380" width="28.28515625" customWidth="1"/>
    <col min="14381" max="14381" width="48.140625" customWidth="1"/>
    <col min="14382" max="14390" width="9.5703125" customWidth="1"/>
    <col min="14391" max="14480" width="10.5703125" customWidth="1"/>
    <col min="14481" max="14616" width="11.5703125" customWidth="1"/>
    <col min="14625" max="14625" width="8.28515625" customWidth="1"/>
    <col min="14626" max="14626" width="17.42578125" customWidth="1"/>
    <col min="14627" max="14627" width="27.7109375" customWidth="1"/>
    <col min="14628" max="14628" width="22.140625" customWidth="1"/>
    <col min="14629" max="14629" width="15.28515625" customWidth="1"/>
    <col min="14630" max="14630" width="14.140625" customWidth="1"/>
    <col min="14631" max="14631" width="16.85546875" customWidth="1"/>
    <col min="14632" max="14632" width="21.28515625" customWidth="1"/>
    <col min="14633" max="14633" width="8.5703125" customWidth="1"/>
    <col min="14634" max="14634" width="7.28515625" customWidth="1"/>
    <col min="14635" max="14635" width="34.140625" customWidth="1"/>
    <col min="14636" max="14636" width="28.28515625" customWidth="1"/>
    <col min="14637" max="14637" width="48.140625" customWidth="1"/>
    <col min="14638" max="14646" width="9.5703125" customWidth="1"/>
    <col min="14647" max="14736" width="10.5703125" customWidth="1"/>
    <col min="14737" max="14872" width="11.5703125" customWidth="1"/>
    <col min="14881" max="14881" width="8.28515625" customWidth="1"/>
    <col min="14882" max="14882" width="17.42578125" customWidth="1"/>
    <col min="14883" max="14883" width="27.7109375" customWidth="1"/>
    <col min="14884" max="14884" width="22.140625" customWidth="1"/>
    <col min="14885" max="14885" width="15.28515625" customWidth="1"/>
    <col min="14886" max="14886" width="14.140625" customWidth="1"/>
    <col min="14887" max="14887" width="16.85546875" customWidth="1"/>
    <col min="14888" max="14888" width="21.28515625" customWidth="1"/>
    <col min="14889" max="14889" width="8.5703125" customWidth="1"/>
    <col min="14890" max="14890" width="7.28515625" customWidth="1"/>
    <col min="14891" max="14891" width="34.140625" customWidth="1"/>
    <col min="14892" max="14892" width="28.28515625" customWidth="1"/>
    <col min="14893" max="14893" width="48.140625" customWidth="1"/>
    <col min="14894" max="14902" width="9.5703125" customWidth="1"/>
    <col min="14903" max="14992" width="10.5703125" customWidth="1"/>
    <col min="14993" max="15128" width="11.5703125" customWidth="1"/>
    <col min="15137" max="15137" width="8.28515625" customWidth="1"/>
    <col min="15138" max="15138" width="17.42578125" customWidth="1"/>
    <col min="15139" max="15139" width="27.7109375" customWidth="1"/>
    <col min="15140" max="15140" width="22.140625" customWidth="1"/>
    <col min="15141" max="15141" width="15.28515625" customWidth="1"/>
    <col min="15142" max="15142" width="14.140625" customWidth="1"/>
    <col min="15143" max="15143" width="16.85546875" customWidth="1"/>
    <col min="15144" max="15144" width="21.28515625" customWidth="1"/>
    <col min="15145" max="15145" width="8.5703125" customWidth="1"/>
    <col min="15146" max="15146" width="7.28515625" customWidth="1"/>
    <col min="15147" max="15147" width="34.140625" customWidth="1"/>
    <col min="15148" max="15148" width="28.28515625" customWidth="1"/>
    <col min="15149" max="15149" width="48.140625" customWidth="1"/>
    <col min="15150" max="15158" width="9.5703125" customWidth="1"/>
    <col min="15159" max="15248" width="10.5703125" customWidth="1"/>
    <col min="15249" max="15384" width="11.5703125" customWidth="1"/>
    <col min="15393" max="15393" width="8.28515625" customWidth="1"/>
    <col min="15394" max="15394" width="17.42578125" customWidth="1"/>
    <col min="15395" max="15395" width="27.7109375" customWidth="1"/>
    <col min="15396" max="15396" width="22.140625" customWidth="1"/>
    <col min="15397" max="15397" width="15.28515625" customWidth="1"/>
    <col min="15398" max="15398" width="14.140625" customWidth="1"/>
    <col min="15399" max="15399" width="16.85546875" customWidth="1"/>
    <col min="15400" max="15400" width="21.28515625" customWidth="1"/>
    <col min="15401" max="15401" width="8.5703125" customWidth="1"/>
    <col min="15402" max="15402" width="7.28515625" customWidth="1"/>
    <col min="15403" max="15403" width="34.140625" customWidth="1"/>
    <col min="15404" max="15404" width="28.28515625" customWidth="1"/>
    <col min="15405" max="15405" width="48.140625" customWidth="1"/>
    <col min="15406" max="15414" width="9.5703125" customWidth="1"/>
    <col min="15415" max="15504" width="10.5703125" customWidth="1"/>
    <col min="15505" max="15640" width="11.5703125" customWidth="1"/>
    <col min="15649" max="15649" width="8.28515625" customWidth="1"/>
    <col min="15650" max="15650" width="17.42578125" customWidth="1"/>
    <col min="15651" max="15651" width="27.7109375" customWidth="1"/>
    <col min="15652" max="15652" width="22.140625" customWidth="1"/>
    <col min="15653" max="15653" width="15.28515625" customWidth="1"/>
    <col min="15654" max="15654" width="14.140625" customWidth="1"/>
    <col min="15655" max="15655" width="16.85546875" customWidth="1"/>
    <col min="15656" max="15656" width="21.28515625" customWidth="1"/>
    <col min="15657" max="15657" width="8.5703125" customWidth="1"/>
    <col min="15658" max="15658" width="7.28515625" customWidth="1"/>
    <col min="15659" max="15659" width="34.140625" customWidth="1"/>
    <col min="15660" max="15660" width="28.28515625" customWidth="1"/>
    <col min="15661" max="15661" width="48.140625" customWidth="1"/>
    <col min="15662" max="15670" width="9.5703125" customWidth="1"/>
    <col min="15671" max="15760" width="10.5703125" customWidth="1"/>
    <col min="15761" max="15896" width="11.5703125" customWidth="1"/>
    <col min="15905" max="15905" width="8.28515625" customWidth="1"/>
    <col min="15906" max="15906" width="17.42578125" customWidth="1"/>
    <col min="15907" max="15907" width="27.7109375" customWidth="1"/>
    <col min="15908" max="15908" width="22.140625" customWidth="1"/>
    <col min="15909" max="15909" width="15.28515625" customWidth="1"/>
    <col min="15910" max="15910" width="14.140625" customWidth="1"/>
    <col min="15911" max="15911" width="16.85546875" customWidth="1"/>
    <col min="15912" max="15912" width="21.28515625" customWidth="1"/>
    <col min="15913" max="15913" width="8.5703125" customWidth="1"/>
    <col min="15914" max="15914" width="7.28515625" customWidth="1"/>
    <col min="15915" max="15915" width="34.140625" customWidth="1"/>
    <col min="15916" max="15916" width="28.28515625" customWidth="1"/>
    <col min="15917" max="15917" width="48.140625" customWidth="1"/>
    <col min="15918" max="15926" width="9.5703125" customWidth="1"/>
    <col min="15927" max="16016" width="10.5703125" customWidth="1"/>
    <col min="16017" max="16152" width="11.5703125" customWidth="1"/>
  </cols>
  <sheetData>
    <row r="1" spans="1:28" ht="31.9" customHeight="1">
      <c r="A1" t="s">
        <v>1694</v>
      </c>
      <c r="B1" t="s">
        <v>1695</v>
      </c>
      <c r="C1" t="s">
        <v>1696</v>
      </c>
      <c r="D1" t="s">
        <v>1697</v>
      </c>
      <c r="E1" t="s">
        <v>1698</v>
      </c>
      <c r="F1" t="s">
        <v>1699</v>
      </c>
      <c r="G1" s="1" t="s">
        <v>1700</v>
      </c>
      <c r="H1" t="s">
        <v>0</v>
      </c>
      <c r="I1" t="s">
        <v>1</v>
      </c>
      <c r="J1" t="s">
        <v>1690</v>
      </c>
      <c r="K1" t="s">
        <v>2086</v>
      </c>
      <c r="L1" t="s">
        <v>2087</v>
      </c>
      <c r="M1" t="s">
        <v>2088</v>
      </c>
      <c r="N1" t="s">
        <v>2089</v>
      </c>
      <c r="O1" t="s">
        <v>2090</v>
      </c>
      <c r="P1" t="s">
        <v>2091</v>
      </c>
      <c r="Q1" t="s">
        <v>2092</v>
      </c>
      <c r="R1" t="s">
        <v>2093</v>
      </c>
      <c r="S1" t="s">
        <v>2103</v>
      </c>
      <c r="T1" t="s">
        <v>2094</v>
      </c>
      <c r="U1" t="s">
        <v>2095</v>
      </c>
      <c r="V1" t="s">
        <v>2096</v>
      </c>
      <c r="W1" t="s">
        <v>2097</v>
      </c>
      <c r="X1" t="s">
        <v>2098</v>
      </c>
      <c r="Y1" t="s">
        <v>2099</v>
      </c>
      <c r="Z1" t="s">
        <v>2100</v>
      </c>
      <c r="AA1" t="s">
        <v>2101</v>
      </c>
      <c r="AB1" t="s">
        <v>2102</v>
      </c>
    </row>
    <row r="2" spans="1:28">
      <c r="A2" t="s">
        <v>2</v>
      </c>
      <c r="B2" t="s">
        <v>3</v>
      </c>
      <c r="C2" t="s">
        <v>4</v>
      </c>
      <c r="D2" t="s">
        <v>5</v>
      </c>
      <c r="E2" t="s">
        <v>6</v>
      </c>
      <c r="F2" t="s">
        <v>7</v>
      </c>
      <c r="G2" s="2">
        <v>5</v>
      </c>
      <c r="H2" t="s">
        <v>8</v>
      </c>
      <c r="I2" t="s">
        <v>9</v>
      </c>
      <c r="J2" t="s">
        <v>10</v>
      </c>
      <c r="K2" s="4" t="s">
        <v>1701</v>
      </c>
      <c r="L2" t="str">
        <f>VLOOKUP(Tabela13[[#This Row],[CNPJ]],'[1]Exportar Planilha'!$A$1:$S$802,3,FALSE)</f>
        <v>VILA</v>
      </c>
      <c r="M2" t="str">
        <f>VLOOKUP(Tabela13[[#This Row],[CNPJ]],'[1]Exportar Planilha'!$A$1:$S$802,3,FALSE)</f>
        <v>VILA</v>
      </c>
      <c r="N2" t="str">
        <f>VLOOKUP(Tabela13[[#This Row],[CNPJ]],'[1]Exportar Planilha'!$A$1:$S$802,4,FALSE)</f>
        <v>GOIABEIRA</v>
      </c>
      <c r="O2" t="str">
        <f>VLOOKUP(Tabela13[[#This Row],[CNPJ]],'[1]Exportar Planilha'!$A$1:$S$802,5,FALSE)</f>
        <v>07</v>
      </c>
      <c r="P2">
        <f>VLOOKUP(Tabela13[[#This Row],[CNPJ]],'[1]Exportar Planilha'!$A$1:$S$802,6,FALSE)</f>
        <v>0</v>
      </c>
      <c r="Q2" t="str">
        <f>VLOOKUP(Tabela13[[#This Row],[CNPJ]],'[1]Exportar Planilha'!$A$1:$S$802,7,FALSE)</f>
        <v>FERNAO VELHO</v>
      </c>
      <c r="R2">
        <f>VLOOKUP(Tabela13[[#This Row],[CNPJ]],'[1]Exportar Planilha'!$A$1:$S$802,8,FALSE)</f>
        <v>57070440</v>
      </c>
      <c r="S2" t="str">
        <f>VLOOKUP(Tabela13[[#This Row],[CNPJ]],'[1]Exportar Planilha'!$A$1:$S$802,9,FALSE)</f>
        <v>AL</v>
      </c>
      <c r="T2">
        <f>VLOOKUP(Tabela13[[#This Row],[CNPJ]],'[1]Exportar Planilha'!$A$1:$S$802,10,FALSE)</f>
        <v>2785</v>
      </c>
      <c r="U2" t="str">
        <f>VLOOKUP(Tabela13[[#This Row],[CNPJ]],'[1]Exportar Planilha'!$A$1:$S$802,11,FALSE)</f>
        <v>MACEIO</v>
      </c>
      <c r="V2" t="str">
        <f>VLOOKUP(Tabela13[[#This Row],[CNPJ]],'[1]Exportar Planilha'!$A$1:$S$802,12,FALSE)</f>
        <v>82</v>
      </c>
      <c r="W2" t="str">
        <f>VLOOKUP(Tabela13[[#This Row],[CNPJ]],'[1]Exportar Planilha'!$A$1:$S$802,13,FALSE)</f>
        <v>30213610</v>
      </c>
      <c r="X2">
        <f>VLOOKUP(Tabela13[[#This Row],[CNPJ]],'[1]Exportar Planilha'!$A$1:$S$802,14,FALSE)</f>
        <v>0</v>
      </c>
      <c r="Y2">
        <f>VLOOKUP(Tabela13[[#This Row],[CNPJ]],'[1]Exportar Planilha'!$A$1:$S$802,15,FALSE)</f>
        <v>0</v>
      </c>
      <c r="Z2" s="5">
        <f>VLOOKUP(Tabela13[[#This Row],[CNPJ]],'[1]Exportar Planilha'!$A$1:$S$802,16,FALSE)</f>
        <v>0</v>
      </c>
      <c r="AA2" s="5">
        <f>VLOOKUP(Tabela13[[#This Row],[CNPJ]],'[1]Exportar Planilha'!$A$1:$S$802,17,FALSE)</f>
        <v>0</v>
      </c>
      <c r="AB2" s="5" t="str">
        <f>VLOOKUP(Tabela13[[#This Row],[CNPJ]],'[1]Exportar Planilha'!$A$1:$S$802,18,FALSE)</f>
        <v>EXATA-CONTABIL.AL@HOTMAIL.COM</v>
      </c>
    </row>
    <row r="3" spans="1:28">
      <c r="A3" t="s">
        <v>11</v>
      </c>
      <c r="B3" t="s">
        <v>12</v>
      </c>
      <c r="C3" t="s">
        <v>13</v>
      </c>
      <c r="D3" t="s">
        <v>14</v>
      </c>
      <c r="E3" t="s">
        <v>6</v>
      </c>
      <c r="F3" t="s">
        <v>15</v>
      </c>
      <c r="G3" s="2">
        <v>10</v>
      </c>
      <c r="H3" t="s">
        <v>16</v>
      </c>
      <c r="I3" t="s">
        <v>17</v>
      </c>
      <c r="J3" t="s">
        <v>18</v>
      </c>
      <c r="K3" s="4" t="s">
        <v>1702</v>
      </c>
      <c r="L3" t="str">
        <f>VLOOKUP(Tabela13[[#This Row],[CNPJ]],'[1]Exportar Planilha'!$A$1:$S$802,3,FALSE)</f>
        <v>AVENIDA</v>
      </c>
      <c r="M3" t="str">
        <f>VLOOKUP(Tabela13[[#This Row],[CNPJ]],'[1]Exportar Planilha'!$A$1:$S$802,3,FALSE)</f>
        <v>AVENIDA</v>
      </c>
      <c r="N3" t="str">
        <f>VLOOKUP(Tabela13[[#This Row],[CNPJ]],'[1]Exportar Planilha'!$A$1:$S$802,4,FALSE)</f>
        <v>MAX TEIXEIRA</v>
      </c>
      <c r="O3" t="str">
        <f>VLOOKUP(Tabela13[[#This Row],[CNPJ]],'[1]Exportar Planilha'!$A$1:$S$802,5,FALSE)</f>
        <v>1800</v>
      </c>
      <c r="P3" t="str">
        <f>VLOOKUP(Tabela13[[#This Row],[CNPJ]],'[1]Exportar Planilha'!$A$1:$S$802,6,FALSE)</f>
        <v>A</v>
      </c>
      <c r="Q3" t="str">
        <f>VLOOKUP(Tabela13[[#This Row],[CNPJ]],'[1]Exportar Planilha'!$A$1:$S$802,7,FALSE)</f>
        <v>COLONIA STO ANTONIO</v>
      </c>
      <c r="R3">
        <f>VLOOKUP(Tabela13[[#This Row],[CNPJ]],'[1]Exportar Planilha'!$A$1:$S$802,8,FALSE)</f>
        <v>69093770</v>
      </c>
      <c r="S3" t="str">
        <f>VLOOKUP(Tabela13[[#This Row],[CNPJ]],'[1]Exportar Planilha'!$A$1:$S$802,9,FALSE)</f>
        <v>AM</v>
      </c>
      <c r="T3">
        <f>VLOOKUP(Tabela13[[#This Row],[CNPJ]],'[1]Exportar Planilha'!$A$1:$S$802,10,FALSE)</f>
        <v>255</v>
      </c>
      <c r="U3" t="str">
        <f>VLOOKUP(Tabela13[[#This Row],[CNPJ]],'[1]Exportar Planilha'!$A$1:$S$802,11,FALSE)</f>
        <v>MANAUS</v>
      </c>
      <c r="V3" t="str">
        <f>VLOOKUP(Tabela13[[#This Row],[CNPJ]],'[1]Exportar Planilha'!$A$1:$S$802,12,FALSE)</f>
        <v>092</v>
      </c>
      <c r="W3" t="str">
        <f>VLOOKUP(Tabela13[[#This Row],[CNPJ]],'[1]Exportar Planilha'!$A$1:$S$802,13,FALSE)</f>
        <v>6229243</v>
      </c>
      <c r="X3">
        <f>VLOOKUP(Tabela13[[#This Row],[CNPJ]],'[1]Exportar Planilha'!$A$1:$S$802,14,FALSE)</f>
        <v>0</v>
      </c>
      <c r="Y3">
        <f>VLOOKUP(Tabela13[[#This Row],[CNPJ]],'[1]Exportar Planilha'!$A$1:$S$802,15,FALSE)</f>
        <v>0</v>
      </c>
      <c r="Z3" s="5">
        <f>VLOOKUP(Tabela13[[#This Row],[CNPJ]],'[1]Exportar Planilha'!$A$1:$S$802,16,FALSE)</f>
        <v>0</v>
      </c>
      <c r="AA3" s="5">
        <f>VLOOKUP(Tabela13[[#This Row],[CNPJ]],'[1]Exportar Planilha'!$A$1:$S$802,17,FALSE)</f>
        <v>0</v>
      </c>
      <c r="AB3" s="5">
        <f>VLOOKUP(Tabela13[[#This Row],[CNPJ]],'[1]Exportar Planilha'!$A$1:$S$802,18,FALSE)</f>
        <v>0</v>
      </c>
    </row>
    <row r="4" spans="1:28">
      <c r="A4" t="s">
        <v>19</v>
      </c>
      <c r="B4" t="s">
        <v>20</v>
      </c>
      <c r="C4" t="s">
        <v>21</v>
      </c>
      <c r="D4" t="s">
        <v>22</v>
      </c>
      <c r="E4" t="s">
        <v>6</v>
      </c>
      <c r="F4" t="s">
        <v>23</v>
      </c>
      <c r="G4" s="2">
        <v>2</v>
      </c>
      <c r="H4" t="s">
        <v>24</v>
      </c>
      <c r="I4" t="s">
        <v>25</v>
      </c>
      <c r="J4" t="s">
        <v>26</v>
      </c>
      <c r="K4" s="4" t="s">
        <v>1703</v>
      </c>
      <c r="L4" t="str">
        <f>VLOOKUP(Tabela13[[#This Row],[CNPJ]],'[1]Exportar Planilha'!$A$1:$S$802,3,FALSE)</f>
        <v>RUA</v>
      </c>
      <c r="M4" t="str">
        <f>VLOOKUP(Tabela13[[#This Row],[CNPJ]],'[1]Exportar Planilha'!$A$1:$S$802,3,FALSE)</f>
        <v>RUA</v>
      </c>
      <c r="N4" t="str">
        <f>VLOOKUP(Tabela13[[#This Row],[CNPJ]],'[1]Exportar Planilha'!$A$1:$S$802,4,FALSE)</f>
        <v>VITORIA DA CONQUISTA</v>
      </c>
      <c r="O4" t="str">
        <f>VLOOKUP(Tabela13[[#This Row],[CNPJ]],'[1]Exportar Planilha'!$A$1:$S$802,5,FALSE)</f>
        <v>S/N</v>
      </c>
      <c r="P4" t="str">
        <f>VLOOKUP(Tabela13[[#This Row],[CNPJ]],'[1]Exportar Planilha'!$A$1:$S$802,6,FALSE)</f>
        <v>QUADRAMI                  LOTE  15</v>
      </c>
      <c r="Q4" t="str">
        <f>VLOOKUP(Tabela13[[#This Row],[CNPJ]],'[1]Exportar Planilha'!$A$1:$S$802,7,FALSE)</f>
        <v>PRAIA DE IPITANGA</v>
      </c>
      <c r="R4">
        <f>VLOOKUP(Tabela13[[#This Row],[CNPJ]],'[1]Exportar Planilha'!$A$1:$S$802,8,FALSE)</f>
        <v>42700130</v>
      </c>
      <c r="S4" t="str">
        <f>VLOOKUP(Tabela13[[#This Row],[CNPJ]],'[1]Exportar Planilha'!$A$1:$S$802,9,FALSE)</f>
        <v>BA</v>
      </c>
      <c r="T4">
        <f>VLOOKUP(Tabela13[[#This Row],[CNPJ]],'[1]Exportar Planilha'!$A$1:$S$802,10,FALSE)</f>
        <v>3685</v>
      </c>
      <c r="U4" t="str">
        <f>VLOOKUP(Tabela13[[#This Row],[CNPJ]],'[1]Exportar Planilha'!$A$1:$S$802,11,FALSE)</f>
        <v>LAURO DE FREITAS</v>
      </c>
      <c r="V4" t="str">
        <f>VLOOKUP(Tabela13[[#This Row],[CNPJ]],'[1]Exportar Planilha'!$A$1:$S$802,12,FALSE)</f>
        <v>71</v>
      </c>
      <c r="W4" t="str">
        <f>VLOOKUP(Tabela13[[#This Row],[CNPJ]],'[1]Exportar Planilha'!$A$1:$S$802,13,FALSE)</f>
        <v>32871106</v>
      </c>
      <c r="X4">
        <f>VLOOKUP(Tabela13[[#This Row],[CNPJ]],'[1]Exportar Planilha'!$A$1:$S$802,14,FALSE)</f>
        <v>0</v>
      </c>
      <c r="Y4">
        <f>VLOOKUP(Tabela13[[#This Row],[CNPJ]],'[1]Exportar Planilha'!$A$1:$S$802,15,FALSE)</f>
        <v>0</v>
      </c>
      <c r="Z4" s="5">
        <f>VLOOKUP(Tabela13[[#This Row],[CNPJ]],'[1]Exportar Planilha'!$A$1:$S$802,16,FALSE)</f>
        <v>0</v>
      </c>
      <c r="AA4" s="5">
        <f>VLOOKUP(Tabela13[[#This Row],[CNPJ]],'[1]Exportar Planilha'!$A$1:$S$802,17,FALSE)</f>
        <v>0</v>
      </c>
      <c r="AB4" s="5">
        <f>VLOOKUP(Tabela13[[#This Row],[CNPJ]],'[1]Exportar Planilha'!$A$1:$S$802,18,FALSE)</f>
        <v>0</v>
      </c>
    </row>
    <row r="5" spans="1:28">
      <c r="A5" t="s">
        <v>27</v>
      </c>
      <c r="B5" t="s">
        <v>28</v>
      </c>
      <c r="C5" t="s">
        <v>29</v>
      </c>
      <c r="D5" t="s">
        <v>30</v>
      </c>
      <c r="E5" t="s">
        <v>31</v>
      </c>
      <c r="F5" t="s">
        <v>32</v>
      </c>
      <c r="G5" s="2">
        <v>1</v>
      </c>
      <c r="H5" t="s">
        <v>33</v>
      </c>
      <c r="I5" t="s">
        <v>34</v>
      </c>
      <c r="J5" t="s">
        <v>35</v>
      </c>
      <c r="K5" s="4" t="s">
        <v>1704</v>
      </c>
      <c r="L5" t="str">
        <f>VLOOKUP(Tabela13[[#This Row],[CNPJ]],'[1]Exportar Planilha'!$A$1:$S$802,3,FALSE)</f>
        <v>RUA</v>
      </c>
      <c r="M5" t="str">
        <f>VLOOKUP(Tabela13[[#This Row],[CNPJ]],'[1]Exportar Planilha'!$A$1:$S$802,3,FALSE)</f>
        <v>RUA</v>
      </c>
      <c r="N5" t="str">
        <f>VLOOKUP(Tabela13[[#This Row],[CNPJ]],'[1]Exportar Planilha'!$A$1:$S$802,4,FALSE)</f>
        <v>MAXIMO LINHARES</v>
      </c>
      <c r="O5" t="str">
        <f>VLOOKUP(Tabela13[[#This Row],[CNPJ]],'[1]Exportar Planilha'!$A$1:$S$802,5,FALSE)</f>
        <v>430</v>
      </c>
      <c r="P5">
        <f>VLOOKUP(Tabela13[[#This Row],[CNPJ]],'[1]Exportar Planilha'!$A$1:$S$802,6,FALSE)</f>
        <v>0</v>
      </c>
      <c r="Q5" t="str">
        <f>VLOOKUP(Tabela13[[#This Row],[CNPJ]],'[1]Exportar Planilha'!$A$1:$S$802,7,FALSE)</f>
        <v>CIDADE DOS FUNCIONARIOS</v>
      </c>
      <c r="R5">
        <f>VLOOKUP(Tabela13[[#This Row],[CNPJ]],'[1]Exportar Planilha'!$A$1:$S$802,8,FALSE)</f>
        <v>60822390</v>
      </c>
      <c r="S5" t="str">
        <f>VLOOKUP(Tabela13[[#This Row],[CNPJ]],'[1]Exportar Planilha'!$A$1:$S$802,9,FALSE)</f>
        <v>CE</v>
      </c>
      <c r="T5">
        <f>VLOOKUP(Tabela13[[#This Row],[CNPJ]],'[1]Exportar Planilha'!$A$1:$S$802,10,FALSE)</f>
        <v>1389</v>
      </c>
      <c r="U5" t="str">
        <f>VLOOKUP(Tabela13[[#This Row],[CNPJ]],'[1]Exportar Planilha'!$A$1:$S$802,11,FALSE)</f>
        <v>FORTALEZA</v>
      </c>
      <c r="V5" t="str">
        <f>VLOOKUP(Tabela13[[#This Row],[CNPJ]],'[1]Exportar Planilha'!$A$1:$S$802,12,FALSE)</f>
        <v>85</v>
      </c>
      <c r="W5" t="str">
        <f>VLOOKUP(Tabela13[[#This Row],[CNPJ]],'[1]Exportar Planilha'!$A$1:$S$802,13,FALSE)</f>
        <v>32798906</v>
      </c>
      <c r="X5" t="str">
        <f>VLOOKUP(Tabela13[[#This Row],[CNPJ]],'[1]Exportar Planilha'!$A$1:$S$802,14,FALSE)</f>
        <v>85</v>
      </c>
      <c r="Y5" t="str">
        <f>VLOOKUP(Tabela13[[#This Row],[CNPJ]],'[1]Exportar Planilha'!$A$1:$S$802,15,FALSE)</f>
        <v>32717000</v>
      </c>
      <c r="Z5" s="5" t="str">
        <f>VLOOKUP(Tabela13[[#This Row],[CNPJ]],'[1]Exportar Planilha'!$A$1:$S$802,16,FALSE)</f>
        <v>85</v>
      </c>
      <c r="AA5" s="5" t="str">
        <f>VLOOKUP(Tabela13[[#This Row],[CNPJ]],'[1]Exportar Planilha'!$A$1:$S$802,17,FALSE)</f>
        <v>32718000</v>
      </c>
      <c r="AB5" s="5">
        <f>VLOOKUP(Tabela13[[#This Row],[CNPJ]],'[1]Exportar Planilha'!$A$1:$S$802,18,FALSE)</f>
        <v>0</v>
      </c>
    </row>
    <row r="6" spans="1:28">
      <c r="A6" t="s">
        <v>36</v>
      </c>
      <c r="B6" t="s">
        <v>37</v>
      </c>
      <c r="C6" t="s">
        <v>21</v>
      </c>
      <c r="D6" t="s">
        <v>38</v>
      </c>
      <c r="E6" t="s">
        <v>6</v>
      </c>
      <c r="F6" t="s">
        <v>39</v>
      </c>
      <c r="G6" s="2">
        <v>1</v>
      </c>
      <c r="H6" t="s">
        <v>24</v>
      </c>
      <c r="I6" t="s">
        <v>40</v>
      </c>
      <c r="J6" t="s">
        <v>41</v>
      </c>
      <c r="K6" s="4" t="s">
        <v>1705</v>
      </c>
      <c r="L6" t="str">
        <f>VLOOKUP(Tabela13[[#This Row],[CNPJ]],'[1]Exportar Planilha'!$A$1:$S$802,3,FALSE)</f>
        <v>AREA</v>
      </c>
      <c r="M6" t="str">
        <f>VLOOKUP(Tabela13[[#This Row],[CNPJ]],'[1]Exportar Planilha'!$A$1:$S$802,3,FALSE)</f>
        <v>AREA</v>
      </c>
      <c r="N6" t="str">
        <f>VLOOKUP(Tabela13[[#This Row],[CNPJ]],'[1]Exportar Planilha'!$A$1:$S$802,4,FALSE)</f>
        <v>ADE 402 CONJUNTO 5</v>
      </c>
      <c r="O6" t="str">
        <f>VLOOKUP(Tabela13[[#This Row],[CNPJ]],'[1]Exportar Planilha'!$A$1:$S$802,5,FALSE)</f>
        <v>S/N</v>
      </c>
      <c r="P6" t="str">
        <f>VLOOKUP(Tabela13[[#This Row],[CNPJ]],'[1]Exportar Planilha'!$A$1:$S$802,6,FALSE)</f>
        <v>LOTE  20 E 21</v>
      </c>
      <c r="Q6" t="str">
        <f>VLOOKUP(Tabela13[[#This Row],[CNPJ]],'[1]Exportar Planilha'!$A$1:$S$802,7,FALSE)</f>
        <v>RECANTO DAS EMAS</v>
      </c>
      <c r="R6">
        <f>VLOOKUP(Tabela13[[#This Row],[CNPJ]],'[1]Exportar Planilha'!$A$1:$S$802,8,FALSE)</f>
        <v>72630205</v>
      </c>
      <c r="S6" t="str">
        <f>VLOOKUP(Tabela13[[#This Row],[CNPJ]],'[1]Exportar Planilha'!$A$1:$S$802,9,FALSE)</f>
        <v>DF</v>
      </c>
      <c r="T6">
        <f>VLOOKUP(Tabela13[[#This Row],[CNPJ]],'[1]Exportar Planilha'!$A$1:$S$802,10,FALSE)</f>
        <v>9701</v>
      </c>
      <c r="U6" t="str">
        <f>VLOOKUP(Tabela13[[#This Row],[CNPJ]],'[1]Exportar Planilha'!$A$1:$S$802,11,FALSE)</f>
        <v>BRASILIA</v>
      </c>
      <c r="V6" t="str">
        <f>VLOOKUP(Tabela13[[#This Row],[CNPJ]],'[1]Exportar Planilha'!$A$1:$S$802,12,FALSE)</f>
        <v>61</v>
      </c>
      <c r="W6" t="str">
        <f>VLOOKUP(Tabela13[[#This Row],[CNPJ]],'[1]Exportar Planilha'!$A$1:$S$802,13,FALSE)</f>
        <v>33461443</v>
      </c>
      <c r="X6">
        <f>VLOOKUP(Tabela13[[#This Row],[CNPJ]],'[1]Exportar Planilha'!$A$1:$S$802,14,FALSE)</f>
        <v>0</v>
      </c>
      <c r="Y6">
        <f>VLOOKUP(Tabela13[[#This Row],[CNPJ]],'[1]Exportar Planilha'!$A$1:$S$802,15,FALSE)</f>
        <v>0</v>
      </c>
      <c r="Z6" s="5">
        <f>VLOOKUP(Tabela13[[#This Row],[CNPJ]],'[1]Exportar Planilha'!$A$1:$S$802,16,FALSE)</f>
        <v>0</v>
      </c>
      <c r="AA6" s="5">
        <f>VLOOKUP(Tabela13[[#This Row],[CNPJ]],'[1]Exportar Planilha'!$A$1:$S$802,17,FALSE)</f>
        <v>0</v>
      </c>
      <c r="AB6" s="5">
        <f>VLOOKUP(Tabela13[[#This Row],[CNPJ]],'[1]Exportar Planilha'!$A$1:$S$802,18,FALSE)</f>
        <v>0</v>
      </c>
    </row>
    <row r="7" spans="1:28">
      <c r="A7" t="s">
        <v>36</v>
      </c>
      <c r="B7" t="s">
        <v>42</v>
      </c>
      <c r="C7" t="s">
        <v>43</v>
      </c>
      <c r="D7" t="s">
        <v>44</v>
      </c>
      <c r="E7" t="s">
        <v>6</v>
      </c>
      <c r="F7" t="s">
        <v>39</v>
      </c>
      <c r="G7" s="2">
        <v>1</v>
      </c>
      <c r="H7" t="s">
        <v>24</v>
      </c>
      <c r="I7" t="s">
        <v>45</v>
      </c>
      <c r="J7" t="s">
        <v>46</v>
      </c>
      <c r="K7" s="4" t="s">
        <v>1706</v>
      </c>
      <c r="L7" t="str">
        <f>VLOOKUP(Tabela13[[#This Row],[CNPJ]],'[1]Exportar Planilha'!$A$1:$S$802,3,FALSE)</f>
        <v>JARDIM</v>
      </c>
      <c r="M7" t="str">
        <f>VLOOKUP(Tabela13[[#This Row],[CNPJ]],'[1]Exportar Planilha'!$A$1:$S$802,3,FALSE)</f>
        <v>JARDIM</v>
      </c>
      <c r="N7" t="str">
        <f>VLOOKUP(Tabela13[[#This Row],[CNPJ]],'[1]Exportar Planilha'!$A$1:$S$802,4,FALSE)</f>
        <v>JARDIM BOTANICO ETAPA 01 QUADRA</v>
      </c>
      <c r="O7" t="str">
        <f>VLOOKUP(Tabela13[[#This Row],[CNPJ]],'[1]Exportar Planilha'!$A$1:$S$802,5,FALSE)</f>
        <v>01</v>
      </c>
      <c r="P7" t="str">
        <f>VLOOKUP(Tabela13[[#This Row],[CNPJ]],'[1]Exportar Planilha'!$A$1:$S$802,6,FALSE)</f>
        <v>RUA 01 LOTE 273 SALA 102</v>
      </c>
      <c r="Q7" t="str">
        <f>VLOOKUP(Tabela13[[#This Row],[CNPJ]],'[1]Exportar Planilha'!$A$1:$S$802,7,FALSE)</f>
        <v>JARDIM BOTANICO</v>
      </c>
      <c r="R7">
        <f>VLOOKUP(Tabela13[[#This Row],[CNPJ]],'[1]Exportar Planilha'!$A$1:$S$802,8,FALSE)</f>
        <v>71680362</v>
      </c>
      <c r="S7" t="str">
        <f>VLOOKUP(Tabela13[[#This Row],[CNPJ]],'[1]Exportar Planilha'!$A$1:$S$802,9,FALSE)</f>
        <v>DF</v>
      </c>
      <c r="T7">
        <f>VLOOKUP(Tabela13[[#This Row],[CNPJ]],'[1]Exportar Planilha'!$A$1:$S$802,10,FALSE)</f>
        <v>9701</v>
      </c>
      <c r="U7" t="str">
        <f>VLOOKUP(Tabela13[[#This Row],[CNPJ]],'[1]Exportar Planilha'!$A$1:$S$802,11,FALSE)</f>
        <v>BRASILIA</v>
      </c>
      <c r="V7" t="str">
        <f>VLOOKUP(Tabela13[[#This Row],[CNPJ]],'[1]Exportar Planilha'!$A$1:$S$802,12,FALSE)</f>
        <v>61</v>
      </c>
      <c r="W7" t="str">
        <f>VLOOKUP(Tabela13[[#This Row],[CNPJ]],'[1]Exportar Planilha'!$A$1:$S$802,13,FALSE)</f>
        <v>34271466</v>
      </c>
      <c r="X7" t="str">
        <f>VLOOKUP(Tabela13[[#This Row],[CNPJ]],'[1]Exportar Planilha'!$A$1:$S$802,14,FALSE)</f>
        <v>61</v>
      </c>
      <c r="Y7" t="str">
        <f>VLOOKUP(Tabela13[[#This Row],[CNPJ]],'[1]Exportar Planilha'!$A$1:$S$802,15,FALSE)</f>
        <v>34272835</v>
      </c>
      <c r="Z7" s="5">
        <f>VLOOKUP(Tabela13[[#This Row],[CNPJ]],'[1]Exportar Planilha'!$A$1:$S$802,16,FALSE)</f>
        <v>0</v>
      </c>
      <c r="AA7" s="5">
        <f>VLOOKUP(Tabela13[[#This Row],[CNPJ]],'[1]Exportar Planilha'!$A$1:$S$802,17,FALSE)</f>
        <v>0</v>
      </c>
      <c r="AB7" s="5">
        <f>VLOOKUP(Tabela13[[#This Row],[CNPJ]],'[1]Exportar Planilha'!$A$1:$S$802,18,FALSE)</f>
        <v>0</v>
      </c>
    </row>
    <row r="8" spans="1:28">
      <c r="A8" t="s">
        <v>47</v>
      </c>
      <c r="B8" t="s">
        <v>48</v>
      </c>
      <c r="C8" t="s">
        <v>49</v>
      </c>
      <c r="D8" t="s">
        <v>50</v>
      </c>
      <c r="E8" t="s">
        <v>6</v>
      </c>
      <c r="F8" t="s">
        <v>51</v>
      </c>
      <c r="G8" s="2">
        <v>1</v>
      </c>
      <c r="H8" t="s">
        <v>24</v>
      </c>
      <c r="I8" t="s">
        <v>52</v>
      </c>
      <c r="J8" t="s">
        <v>53</v>
      </c>
      <c r="K8" s="4" t="s">
        <v>1707</v>
      </c>
      <c r="L8" t="str">
        <f>VLOOKUP(Tabela13[[#This Row],[CNPJ]],'[1]Exportar Planilha'!$A$1:$S$802,3,FALSE)</f>
        <v>RUA</v>
      </c>
      <c r="M8" t="str">
        <f>VLOOKUP(Tabela13[[#This Row],[CNPJ]],'[1]Exportar Planilha'!$A$1:$S$802,3,FALSE)</f>
        <v>RUA</v>
      </c>
      <c r="N8" t="str">
        <f>VLOOKUP(Tabela13[[#This Row],[CNPJ]],'[1]Exportar Planilha'!$A$1:$S$802,4,FALSE)</f>
        <v>HERWAN MODENESI WANDERLEY</v>
      </c>
      <c r="O8" t="str">
        <f>VLOOKUP(Tabela13[[#This Row],[CNPJ]],'[1]Exportar Planilha'!$A$1:$S$802,5,FALSE)</f>
        <v>100</v>
      </c>
      <c r="P8">
        <f>VLOOKUP(Tabela13[[#This Row],[CNPJ]],'[1]Exportar Planilha'!$A$1:$S$802,6,FALSE)</f>
        <v>0</v>
      </c>
      <c r="Q8" t="str">
        <f>VLOOKUP(Tabela13[[#This Row],[CNPJ]],'[1]Exportar Planilha'!$A$1:$S$802,7,FALSE)</f>
        <v>JARDIM CAMBURI</v>
      </c>
      <c r="R8">
        <f>VLOOKUP(Tabela13[[#This Row],[CNPJ]],'[1]Exportar Planilha'!$A$1:$S$802,8,FALSE)</f>
        <v>29090640</v>
      </c>
      <c r="S8" t="str">
        <f>VLOOKUP(Tabela13[[#This Row],[CNPJ]],'[1]Exportar Planilha'!$A$1:$S$802,9,FALSE)</f>
        <v>ES</v>
      </c>
      <c r="T8">
        <f>VLOOKUP(Tabela13[[#This Row],[CNPJ]],'[1]Exportar Planilha'!$A$1:$S$802,10,FALSE)</f>
        <v>5705</v>
      </c>
      <c r="U8" t="str">
        <f>VLOOKUP(Tabela13[[#This Row],[CNPJ]],'[1]Exportar Planilha'!$A$1:$S$802,11,FALSE)</f>
        <v>VITORIA</v>
      </c>
      <c r="V8" t="str">
        <f>VLOOKUP(Tabela13[[#This Row],[CNPJ]],'[1]Exportar Planilha'!$A$1:$S$802,12,FALSE)</f>
        <v>0027</v>
      </c>
      <c r="W8" t="str">
        <f>VLOOKUP(Tabela13[[#This Row],[CNPJ]],'[1]Exportar Planilha'!$A$1:$S$802,13,FALSE)</f>
        <v>3376277</v>
      </c>
      <c r="X8">
        <f>VLOOKUP(Tabela13[[#This Row],[CNPJ]],'[1]Exportar Planilha'!$A$1:$S$802,14,FALSE)</f>
        <v>0</v>
      </c>
      <c r="Y8">
        <f>VLOOKUP(Tabela13[[#This Row],[CNPJ]],'[1]Exportar Planilha'!$A$1:$S$802,15,FALSE)</f>
        <v>0</v>
      </c>
      <c r="Z8" s="5" t="str">
        <f>VLOOKUP(Tabela13[[#This Row],[CNPJ]],'[1]Exportar Planilha'!$A$1:$S$802,16,FALSE)</f>
        <v>0027</v>
      </c>
      <c r="AA8" s="5" t="str">
        <f>VLOOKUP(Tabela13[[#This Row],[CNPJ]],'[1]Exportar Planilha'!$A$1:$S$802,17,FALSE)</f>
        <v>3376277</v>
      </c>
      <c r="AB8" s="5">
        <f>VLOOKUP(Tabela13[[#This Row],[CNPJ]],'[1]Exportar Planilha'!$A$1:$S$802,18,FALSE)</f>
        <v>0</v>
      </c>
    </row>
    <row r="9" spans="1:28">
      <c r="A9" t="s">
        <v>47</v>
      </c>
      <c r="B9" t="s">
        <v>54</v>
      </c>
      <c r="C9" t="s">
        <v>55</v>
      </c>
      <c r="D9" t="s">
        <v>6</v>
      </c>
      <c r="E9" t="s">
        <v>6</v>
      </c>
      <c r="F9" t="s">
        <v>56</v>
      </c>
      <c r="G9" s="2">
        <v>1</v>
      </c>
      <c r="H9" t="s">
        <v>33</v>
      </c>
      <c r="I9" t="s">
        <v>57</v>
      </c>
      <c r="J9" t="s">
        <v>58</v>
      </c>
      <c r="K9" s="4" t="s">
        <v>1708</v>
      </c>
      <c r="L9" t="str">
        <f>VLOOKUP(Tabela13[[#This Row],[CNPJ]],'[1]Exportar Planilha'!$A$1:$S$802,3,FALSE)</f>
        <v>AVENIDA</v>
      </c>
      <c r="M9" t="str">
        <f>VLOOKUP(Tabela13[[#This Row],[CNPJ]],'[1]Exportar Planilha'!$A$1:$S$802,3,FALSE)</f>
        <v>AVENIDA</v>
      </c>
      <c r="N9" t="str">
        <f>VLOOKUP(Tabela13[[#This Row],[CNPJ]],'[1]Exportar Planilha'!$A$1:$S$802,4,FALSE)</f>
        <v>ARTHUR HAESE</v>
      </c>
      <c r="O9" t="str">
        <f>VLOOKUP(Tabela13[[#This Row],[CNPJ]],'[1]Exportar Planilha'!$A$1:$S$802,5,FALSE)</f>
        <v>779</v>
      </c>
      <c r="P9">
        <f>VLOOKUP(Tabela13[[#This Row],[CNPJ]],'[1]Exportar Planilha'!$A$1:$S$802,6,FALSE)</f>
        <v>0</v>
      </c>
      <c r="Q9" t="str">
        <f>VLOOKUP(Tabela13[[#This Row],[CNPJ]],'[1]Exportar Planilha'!$A$1:$S$802,7,FALSE)</f>
        <v>VALE DAS PALMAS</v>
      </c>
      <c r="R9">
        <f>VLOOKUP(Tabela13[[#This Row],[CNPJ]],'[1]Exportar Planilha'!$A$1:$S$802,8,FALSE)</f>
        <v>29255000</v>
      </c>
      <c r="S9" t="str">
        <f>VLOOKUP(Tabela13[[#This Row],[CNPJ]],'[1]Exportar Planilha'!$A$1:$S$802,9,FALSE)</f>
        <v>ES</v>
      </c>
      <c r="T9">
        <f>VLOOKUP(Tabela13[[#This Row],[CNPJ]],'[1]Exportar Planilha'!$A$1:$S$802,10,FALSE)</f>
        <v>2929</v>
      </c>
      <c r="U9" t="str">
        <f>VLOOKUP(Tabela13[[#This Row],[CNPJ]],'[1]Exportar Planilha'!$A$1:$S$802,11,FALSE)</f>
        <v>MARECHAL FLORIANO</v>
      </c>
      <c r="V9" t="str">
        <f>VLOOKUP(Tabela13[[#This Row],[CNPJ]],'[1]Exportar Planilha'!$A$1:$S$802,12,FALSE)</f>
        <v>27</v>
      </c>
      <c r="W9" t="str">
        <f>VLOOKUP(Tabela13[[#This Row],[CNPJ]],'[1]Exportar Planilha'!$A$1:$S$802,13,FALSE)</f>
        <v>32881576</v>
      </c>
      <c r="X9" t="str">
        <f>VLOOKUP(Tabela13[[#This Row],[CNPJ]],'[1]Exportar Planilha'!$A$1:$S$802,14,FALSE)</f>
        <v>27</v>
      </c>
      <c r="Y9" t="str">
        <f>VLOOKUP(Tabela13[[#This Row],[CNPJ]],'[1]Exportar Planilha'!$A$1:$S$802,15,FALSE)</f>
        <v>32881576</v>
      </c>
      <c r="Z9" s="5" t="str">
        <f>VLOOKUP(Tabela13[[#This Row],[CNPJ]],'[1]Exportar Planilha'!$A$1:$S$802,16,FALSE)</f>
        <v>27</v>
      </c>
      <c r="AA9" s="5" t="str">
        <f>VLOOKUP(Tabela13[[#This Row],[CNPJ]],'[1]Exportar Planilha'!$A$1:$S$802,17,FALSE)</f>
        <v>32881576</v>
      </c>
      <c r="AB9" s="5" t="str">
        <f>VLOOKUP(Tabela13[[#This Row],[CNPJ]],'[1]Exportar Planilha'!$A$1:$S$802,18,FALSE)</f>
        <v>dolizete@teiasat.com.br</v>
      </c>
    </row>
    <row r="10" spans="1:28">
      <c r="A10" t="s">
        <v>47</v>
      </c>
      <c r="B10" t="s">
        <v>59</v>
      </c>
      <c r="C10" t="s">
        <v>55</v>
      </c>
      <c r="D10" t="s">
        <v>60</v>
      </c>
      <c r="E10" t="s">
        <v>6</v>
      </c>
      <c r="F10" t="s">
        <v>61</v>
      </c>
      <c r="G10" s="2">
        <v>1</v>
      </c>
      <c r="H10" t="s">
        <v>33</v>
      </c>
      <c r="I10" t="s">
        <v>62</v>
      </c>
      <c r="J10" t="s">
        <v>63</v>
      </c>
      <c r="K10" s="4" t="s">
        <v>1709</v>
      </c>
      <c r="L10" t="str">
        <f>VLOOKUP(Tabela13[[#This Row],[CNPJ]],'[1]Exportar Planilha'!$A$1:$S$802,3,FALSE)</f>
        <v>RUA</v>
      </c>
      <c r="M10" t="str">
        <f>VLOOKUP(Tabela13[[#This Row],[CNPJ]],'[1]Exportar Planilha'!$A$1:$S$802,3,FALSE)</f>
        <v>RUA</v>
      </c>
      <c r="N10" t="str">
        <f>VLOOKUP(Tabela13[[#This Row],[CNPJ]],'[1]Exportar Planilha'!$A$1:$S$802,4,FALSE)</f>
        <v>6 D</v>
      </c>
      <c r="O10" t="str">
        <f>VLOOKUP(Tabela13[[#This Row],[CNPJ]],'[1]Exportar Planilha'!$A$1:$S$802,5,FALSE)</f>
        <v>68</v>
      </c>
      <c r="P10" t="str">
        <f>VLOOKUP(Tabela13[[#This Row],[CNPJ]],'[1]Exportar Planilha'!$A$1:$S$802,6,FALSE)</f>
        <v>QUADRA13 D                LOTE  03</v>
      </c>
      <c r="Q10" t="str">
        <f>VLOOKUP(Tabela13[[#This Row],[CNPJ]],'[1]Exportar Planilha'!$A$1:$S$802,7,FALSE)</f>
        <v>CIVIT II</v>
      </c>
      <c r="R10">
        <f>VLOOKUP(Tabela13[[#This Row],[CNPJ]],'[1]Exportar Planilha'!$A$1:$S$802,8,FALSE)</f>
        <v>29168070</v>
      </c>
      <c r="S10" t="str">
        <f>VLOOKUP(Tabela13[[#This Row],[CNPJ]],'[1]Exportar Planilha'!$A$1:$S$802,9,FALSE)</f>
        <v>ES</v>
      </c>
      <c r="T10">
        <f>VLOOKUP(Tabela13[[#This Row],[CNPJ]],'[1]Exportar Planilha'!$A$1:$S$802,10,FALSE)</f>
        <v>5699</v>
      </c>
      <c r="U10" t="str">
        <f>VLOOKUP(Tabela13[[#This Row],[CNPJ]],'[1]Exportar Planilha'!$A$1:$S$802,11,FALSE)</f>
        <v>SERRA</v>
      </c>
      <c r="V10" t="str">
        <f>VLOOKUP(Tabela13[[#This Row],[CNPJ]],'[1]Exportar Planilha'!$A$1:$S$802,12,FALSE)</f>
        <v>27</v>
      </c>
      <c r="W10" t="str">
        <f>VLOOKUP(Tabela13[[#This Row],[CNPJ]],'[1]Exportar Planilha'!$A$1:$S$802,13,FALSE)</f>
        <v>22338808</v>
      </c>
      <c r="X10">
        <f>VLOOKUP(Tabela13[[#This Row],[CNPJ]],'[1]Exportar Planilha'!$A$1:$S$802,14,FALSE)</f>
        <v>0</v>
      </c>
      <c r="Y10">
        <f>VLOOKUP(Tabela13[[#This Row],[CNPJ]],'[1]Exportar Planilha'!$A$1:$S$802,15,FALSE)</f>
        <v>0</v>
      </c>
      <c r="Z10" s="5" t="str">
        <f>VLOOKUP(Tabela13[[#This Row],[CNPJ]],'[1]Exportar Planilha'!$A$1:$S$802,16,FALSE)</f>
        <v>27</v>
      </c>
      <c r="AA10" s="5" t="str">
        <f>VLOOKUP(Tabela13[[#This Row],[CNPJ]],'[1]Exportar Planilha'!$A$1:$S$802,17,FALSE)</f>
        <v>32033210</v>
      </c>
      <c r="AB10" s="5" t="str">
        <f>VLOOKUP(Tabela13[[#This Row],[CNPJ]],'[1]Exportar Planilha'!$A$1:$S$802,18,FALSE)</f>
        <v>CARINACASTRO@BERLIAN.COM.BR</v>
      </c>
    </row>
    <row r="11" spans="1:28">
      <c r="A11" t="s">
        <v>64</v>
      </c>
      <c r="B11" t="s">
        <v>65</v>
      </c>
      <c r="C11" t="s">
        <v>43</v>
      </c>
      <c r="D11" t="s">
        <v>66</v>
      </c>
      <c r="E11" t="s">
        <v>66</v>
      </c>
      <c r="F11" t="s">
        <v>67</v>
      </c>
      <c r="G11" s="2">
        <v>4</v>
      </c>
      <c r="H11" t="s">
        <v>24</v>
      </c>
      <c r="I11" t="s">
        <v>68</v>
      </c>
      <c r="J11" t="s">
        <v>69</v>
      </c>
      <c r="K11" s="4" t="s">
        <v>1710</v>
      </c>
      <c r="L11" t="str">
        <f>VLOOKUP(Tabela13[[#This Row],[CNPJ]],'[1]Exportar Planilha'!$A$1:$S$802,3,FALSE)</f>
        <v>RUA</v>
      </c>
      <c r="M11" t="str">
        <f>VLOOKUP(Tabela13[[#This Row],[CNPJ]],'[1]Exportar Planilha'!$A$1:$S$802,3,FALSE)</f>
        <v>RUA</v>
      </c>
      <c r="N11" t="str">
        <f>VLOOKUP(Tabela13[[#This Row],[CNPJ]],'[1]Exportar Planilha'!$A$1:$S$802,4,FALSE)</f>
        <v>VP 1-D</v>
      </c>
      <c r="O11" t="str">
        <f>VLOOKUP(Tabela13[[#This Row],[CNPJ]],'[1]Exportar Planilha'!$A$1:$S$802,5,FALSE)</f>
        <v>S/N</v>
      </c>
      <c r="P11" t="str">
        <f>VLOOKUP(Tabela13[[#This Row],[CNPJ]],'[1]Exportar Planilha'!$A$1:$S$802,6,FALSE)</f>
        <v>QUADRA02                  LOTE  M 1E                      MODULO 01</v>
      </c>
      <c r="Q11" t="str">
        <f>VLOOKUP(Tabela13[[#This Row],[CNPJ]],'[1]Exportar Planilha'!$A$1:$S$802,7,FALSE)</f>
        <v>DAIA</v>
      </c>
      <c r="R11">
        <f>VLOOKUP(Tabela13[[#This Row],[CNPJ]],'[1]Exportar Planilha'!$A$1:$S$802,8,FALSE)</f>
        <v>75132035</v>
      </c>
      <c r="S11" t="str">
        <f>VLOOKUP(Tabela13[[#This Row],[CNPJ]],'[1]Exportar Planilha'!$A$1:$S$802,9,FALSE)</f>
        <v>GO</v>
      </c>
      <c r="T11">
        <f>VLOOKUP(Tabela13[[#This Row],[CNPJ]],'[1]Exportar Planilha'!$A$1:$S$802,10,FALSE)</f>
        <v>9221</v>
      </c>
      <c r="U11" t="str">
        <f>VLOOKUP(Tabela13[[#This Row],[CNPJ]],'[1]Exportar Planilha'!$A$1:$S$802,11,FALSE)</f>
        <v>ANAPOLIS</v>
      </c>
      <c r="V11" t="str">
        <f>VLOOKUP(Tabela13[[#This Row],[CNPJ]],'[1]Exportar Planilha'!$A$1:$S$802,12,FALSE)</f>
        <v>62</v>
      </c>
      <c r="W11" t="str">
        <f>VLOOKUP(Tabela13[[#This Row],[CNPJ]],'[1]Exportar Planilha'!$A$1:$S$802,13,FALSE)</f>
        <v>32400453</v>
      </c>
      <c r="X11" t="str">
        <f>VLOOKUP(Tabela13[[#This Row],[CNPJ]],'[1]Exportar Planilha'!$A$1:$S$802,14,FALSE)</f>
        <v>62</v>
      </c>
      <c r="Y11" t="str">
        <f>VLOOKUP(Tabela13[[#This Row],[CNPJ]],'[1]Exportar Planilha'!$A$1:$S$802,15,FALSE)</f>
        <v>32400452</v>
      </c>
      <c r="Z11" s="5" t="str">
        <f>VLOOKUP(Tabela13[[#This Row],[CNPJ]],'[1]Exportar Planilha'!$A$1:$S$802,16,FALSE)</f>
        <v>62</v>
      </c>
      <c r="AA11" s="5" t="str">
        <f>VLOOKUP(Tabela13[[#This Row],[CNPJ]],'[1]Exportar Planilha'!$A$1:$S$802,17,FALSE)</f>
        <v>32400408</v>
      </c>
      <c r="AB11" s="5" t="str">
        <f>VLOOKUP(Tabela13[[#This Row],[CNPJ]],'[1]Exportar Planilha'!$A$1:$S$802,18,FALSE)</f>
        <v>paralegal@contacnet.com.br</v>
      </c>
    </row>
    <row r="12" spans="1:28">
      <c r="A12" t="s">
        <v>64</v>
      </c>
      <c r="B12" t="s">
        <v>70</v>
      </c>
      <c r="C12" t="s">
        <v>55</v>
      </c>
      <c r="D12" t="s">
        <v>71</v>
      </c>
      <c r="E12" t="s">
        <v>6</v>
      </c>
      <c r="F12" t="s">
        <v>72</v>
      </c>
      <c r="G12" s="2">
        <v>3</v>
      </c>
      <c r="H12" t="s">
        <v>33</v>
      </c>
      <c r="I12" t="s">
        <v>73</v>
      </c>
      <c r="J12" t="s">
        <v>74</v>
      </c>
      <c r="K12" s="4" t="s">
        <v>1711</v>
      </c>
      <c r="L12" t="str">
        <f>VLOOKUP(Tabela13[[#This Row],[CNPJ]],'[1]Exportar Planilha'!$A$1:$S$802,3,FALSE)</f>
        <v>RUA</v>
      </c>
      <c r="M12" t="str">
        <f>VLOOKUP(Tabela13[[#This Row],[CNPJ]],'[1]Exportar Planilha'!$A$1:$S$802,3,FALSE)</f>
        <v>RUA</v>
      </c>
      <c r="N12" t="str">
        <f>VLOOKUP(Tabela13[[#This Row],[CNPJ]],'[1]Exportar Planilha'!$A$1:$S$802,4,FALSE)</f>
        <v>14</v>
      </c>
      <c r="O12" t="str">
        <f>VLOOKUP(Tabela13[[#This Row],[CNPJ]],'[1]Exportar Planilha'!$A$1:$S$802,5,FALSE)</f>
        <v>SN</v>
      </c>
      <c r="P12" t="str">
        <f>VLOOKUP(Tabela13[[#This Row],[CNPJ]],'[1]Exportar Planilha'!$A$1:$S$802,6,FALSE)</f>
        <v>QUADRA: 11; LOTE: 24 - E;</v>
      </c>
      <c r="Q12" t="str">
        <f>VLOOKUP(Tabela13[[#This Row],[CNPJ]],'[1]Exportar Planilha'!$A$1:$S$802,7,FALSE)</f>
        <v>POLO EMPRESARIAL GOIAS</v>
      </c>
      <c r="R12">
        <f>VLOOKUP(Tabela13[[#This Row],[CNPJ]],'[1]Exportar Planilha'!$A$1:$S$802,8,FALSE)</f>
        <v>74985220</v>
      </c>
      <c r="S12" t="str">
        <f>VLOOKUP(Tabela13[[#This Row],[CNPJ]],'[1]Exportar Planilha'!$A$1:$S$802,9,FALSE)</f>
        <v>GO</v>
      </c>
      <c r="T12">
        <f>VLOOKUP(Tabela13[[#This Row],[CNPJ]],'[1]Exportar Planilha'!$A$1:$S$802,10,FALSE)</f>
        <v>9227</v>
      </c>
      <c r="U12" t="str">
        <f>VLOOKUP(Tabela13[[#This Row],[CNPJ]],'[1]Exportar Planilha'!$A$1:$S$802,11,FALSE)</f>
        <v>APARECIDA DE GOIANIA</v>
      </c>
      <c r="V12" t="str">
        <f>VLOOKUP(Tabela13[[#This Row],[CNPJ]],'[1]Exportar Planilha'!$A$1:$S$802,12,FALSE)</f>
        <v>62</v>
      </c>
      <c r="W12" t="str">
        <f>VLOOKUP(Tabela13[[#This Row],[CNPJ]],'[1]Exportar Planilha'!$A$1:$S$802,13,FALSE)</f>
        <v>32871833</v>
      </c>
      <c r="X12">
        <f>VLOOKUP(Tabela13[[#This Row],[CNPJ]],'[1]Exportar Planilha'!$A$1:$S$802,14,FALSE)</f>
        <v>0</v>
      </c>
      <c r="Y12">
        <f>VLOOKUP(Tabela13[[#This Row],[CNPJ]],'[1]Exportar Planilha'!$A$1:$S$802,15,FALSE)</f>
        <v>0</v>
      </c>
      <c r="Z12" s="5" t="str">
        <f>VLOOKUP(Tabela13[[#This Row],[CNPJ]],'[1]Exportar Planilha'!$A$1:$S$802,16,FALSE)</f>
        <v>062</v>
      </c>
      <c r="AA12" s="5" t="str">
        <f>VLOOKUP(Tabela13[[#This Row],[CNPJ]],'[1]Exportar Planilha'!$A$1:$S$802,17,FALSE)</f>
        <v>2236539</v>
      </c>
      <c r="AB12" s="5" t="str">
        <f>VLOOKUP(Tabela13[[#This Row],[CNPJ]],'[1]Exportar Planilha'!$A$1:$S$802,18,FALSE)</f>
        <v>equipecon@uol.com.br</v>
      </c>
    </row>
    <row r="13" spans="1:28">
      <c r="A13" t="s">
        <v>64</v>
      </c>
      <c r="B13" t="s">
        <v>75</v>
      </c>
      <c r="C13" t="s">
        <v>55</v>
      </c>
      <c r="D13" t="s">
        <v>76</v>
      </c>
      <c r="E13" t="s">
        <v>6</v>
      </c>
      <c r="F13" t="s">
        <v>77</v>
      </c>
      <c r="G13" s="2"/>
      <c r="H13" t="s">
        <v>33</v>
      </c>
      <c r="I13" t="s">
        <v>3968</v>
      </c>
      <c r="J13" t="s">
        <v>3968</v>
      </c>
      <c r="K13" s="4" t="s">
        <v>1712</v>
      </c>
      <c r="L13" t="str">
        <f>VLOOKUP(Tabela13[[#This Row],[CNPJ]],'[1]Exportar Planilha'!$A$1:$S$802,3,FALSE)</f>
        <v>RUA</v>
      </c>
      <c r="M13" t="str">
        <f>VLOOKUP(Tabela13[[#This Row],[CNPJ]],'[1]Exportar Planilha'!$A$1:$S$802,3,FALSE)</f>
        <v>RUA</v>
      </c>
      <c r="N13" t="str">
        <f>VLOOKUP(Tabela13[[#This Row],[CNPJ]],'[1]Exportar Planilha'!$A$1:$S$802,4,FALSE)</f>
        <v>LUIZ DE  MATOS</v>
      </c>
      <c r="O13" t="str">
        <f>VLOOKUP(Tabela13[[#This Row],[CNPJ]],'[1]Exportar Planilha'!$A$1:$S$802,5,FALSE)</f>
        <v>376</v>
      </c>
      <c r="P13" t="str">
        <f>VLOOKUP(Tabela13[[#This Row],[CNPJ]],'[1]Exportar Planilha'!$A$1:$S$802,6,FALSE)</f>
        <v>QUADRA 188 LOTE 15</v>
      </c>
      <c r="Q13" t="str">
        <f>VLOOKUP(Tabela13[[#This Row],[CNPJ]],'[1]Exportar Planilha'!$A$1:$S$802,7,FALSE)</f>
        <v>SUDOESTE</v>
      </c>
      <c r="R13">
        <f>VLOOKUP(Tabela13[[#This Row],[CNPJ]],'[1]Exportar Planilha'!$A$1:$S$802,8,FALSE)</f>
        <v>74303010</v>
      </c>
      <c r="S13" t="str">
        <f>VLOOKUP(Tabela13[[#This Row],[CNPJ]],'[1]Exportar Planilha'!$A$1:$S$802,9,FALSE)</f>
        <v>GO</v>
      </c>
      <c r="T13">
        <f>VLOOKUP(Tabela13[[#This Row],[CNPJ]],'[1]Exportar Planilha'!$A$1:$S$802,10,FALSE)</f>
        <v>9373</v>
      </c>
      <c r="U13" t="str">
        <f>VLOOKUP(Tabela13[[#This Row],[CNPJ]],'[1]Exportar Planilha'!$A$1:$S$802,11,FALSE)</f>
        <v>GOIANIA</v>
      </c>
      <c r="V13" t="str">
        <f>VLOOKUP(Tabela13[[#This Row],[CNPJ]],'[1]Exportar Planilha'!$A$1:$S$802,12,FALSE)</f>
        <v>62</v>
      </c>
      <c r="W13" t="str">
        <f>VLOOKUP(Tabela13[[#This Row],[CNPJ]],'[1]Exportar Planilha'!$A$1:$S$802,13,FALSE)</f>
        <v>32954405</v>
      </c>
      <c r="X13" t="str">
        <f>VLOOKUP(Tabela13[[#This Row],[CNPJ]],'[1]Exportar Planilha'!$A$1:$S$802,14,FALSE)</f>
        <v>62</v>
      </c>
      <c r="Y13" t="str">
        <f>VLOOKUP(Tabela13[[#This Row],[CNPJ]],'[1]Exportar Planilha'!$A$1:$S$802,15,FALSE)</f>
        <v>35175747</v>
      </c>
      <c r="Z13" s="5">
        <f>VLOOKUP(Tabela13[[#This Row],[CNPJ]],'[1]Exportar Planilha'!$A$1:$S$802,16,FALSE)</f>
        <v>0</v>
      </c>
      <c r="AA13" s="5">
        <f>VLOOKUP(Tabela13[[#This Row],[CNPJ]],'[1]Exportar Planilha'!$A$1:$S$802,17,FALSE)</f>
        <v>0</v>
      </c>
      <c r="AB13" s="5" t="str">
        <f>VLOOKUP(Tabela13[[#This Row],[CNPJ]],'[1]Exportar Planilha'!$A$1:$S$802,18,FALSE)</f>
        <v>JMMMATOS@BOL.COM.BR</v>
      </c>
    </row>
    <row r="14" spans="1:28">
      <c r="A14" t="s">
        <v>64</v>
      </c>
      <c r="B14" t="s">
        <v>78</v>
      </c>
      <c r="C14" t="s">
        <v>79</v>
      </c>
      <c r="D14" t="s">
        <v>80</v>
      </c>
      <c r="E14" t="s">
        <v>81</v>
      </c>
      <c r="F14" t="s">
        <v>82</v>
      </c>
      <c r="G14" s="2">
        <v>18</v>
      </c>
      <c r="H14" t="s">
        <v>8</v>
      </c>
      <c r="I14" t="s">
        <v>83</v>
      </c>
      <c r="J14" t="s">
        <v>84</v>
      </c>
      <c r="K14" s="4" t="s">
        <v>1713</v>
      </c>
      <c r="L14" t="str">
        <f>VLOOKUP(Tabela13[[#This Row],[CNPJ]],'[1]Exportar Planilha'!$A$1:$S$802,3,FALSE)</f>
        <v>AVENIDA</v>
      </c>
      <c r="M14" t="str">
        <f>VLOOKUP(Tabela13[[#This Row],[CNPJ]],'[1]Exportar Planilha'!$A$1:$S$802,3,FALSE)</f>
        <v>AVENIDA</v>
      </c>
      <c r="N14" t="str">
        <f>VLOOKUP(Tabela13[[#This Row],[CNPJ]],'[1]Exportar Planilha'!$A$1:$S$802,4,FALSE)</f>
        <v>CENTRAL</v>
      </c>
      <c r="O14" t="str">
        <f>VLOOKUP(Tabela13[[#This Row],[CNPJ]],'[1]Exportar Planilha'!$A$1:$S$802,5,FALSE)</f>
        <v>SN</v>
      </c>
      <c r="P14" t="str">
        <f>VLOOKUP(Tabela13[[#This Row],[CNPJ]],'[1]Exportar Planilha'!$A$1:$S$802,6,FALSE)</f>
        <v>QUADRA03                  LOTE  01</v>
      </c>
      <c r="Q14" t="str">
        <f>VLOOKUP(Tabela13[[#This Row],[CNPJ]],'[1]Exportar Planilha'!$A$1:$S$802,7,FALSE)</f>
        <v>POLO EMPRESARIAL NOVA CANAA</v>
      </c>
      <c r="R14">
        <f>VLOOKUP(Tabela13[[#This Row],[CNPJ]],'[1]Exportar Planilha'!$A$1:$S$802,8,FALSE)</f>
        <v>75257207</v>
      </c>
      <c r="S14" t="str">
        <f>VLOOKUP(Tabela13[[#This Row],[CNPJ]],'[1]Exportar Planilha'!$A$1:$S$802,9,FALSE)</f>
        <v>GO</v>
      </c>
      <c r="T14">
        <f>VLOOKUP(Tabela13[[#This Row],[CNPJ]],'[1]Exportar Planilha'!$A$1:$S$802,10,FALSE)</f>
        <v>9753</v>
      </c>
      <c r="U14" t="str">
        <f>VLOOKUP(Tabela13[[#This Row],[CNPJ]],'[1]Exportar Planilha'!$A$1:$S$802,11,FALSE)</f>
        <v>SENADOR CANEDO</v>
      </c>
      <c r="V14" t="str">
        <f>VLOOKUP(Tabela13[[#This Row],[CNPJ]],'[1]Exportar Planilha'!$A$1:$S$802,12,FALSE)</f>
        <v>62</v>
      </c>
      <c r="W14" t="str">
        <f>VLOOKUP(Tabela13[[#This Row],[CNPJ]],'[1]Exportar Planilha'!$A$1:$S$802,13,FALSE)</f>
        <v>32612100</v>
      </c>
      <c r="X14">
        <f>VLOOKUP(Tabela13[[#This Row],[CNPJ]],'[1]Exportar Planilha'!$A$1:$S$802,14,FALSE)</f>
        <v>0</v>
      </c>
      <c r="Y14">
        <f>VLOOKUP(Tabela13[[#This Row],[CNPJ]],'[1]Exportar Planilha'!$A$1:$S$802,15,FALSE)</f>
        <v>0</v>
      </c>
      <c r="Z14" s="5" t="str">
        <f>VLOOKUP(Tabela13[[#This Row],[CNPJ]],'[1]Exportar Planilha'!$A$1:$S$802,16,FALSE)</f>
        <v>62</v>
      </c>
      <c r="AA14" s="5" t="str">
        <f>VLOOKUP(Tabela13[[#This Row],[CNPJ]],'[1]Exportar Planilha'!$A$1:$S$802,17,FALSE)</f>
        <v>32693500</v>
      </c>
      <c r="AB14" s="5" t="str">
        <f>VLOOKUP(Tabela13[[#This Row],[CNPJ]],'[1]Exportar Planilha'!$A$1:$S$802,18,FALSE)</f>
        <v>biotec@biotec.com.br</v>
      </c>
    </row>
    <row r="15" spans="1:28">
      <c r="A15" t="s">
        <v>64</v>
      </c>
      <c r="B15" t="s">
        <v>85</v>
      </c>
      <c r="C15" t="s">
        <v>86</v>
      </c>
      <c r="D15" t="s">
        <v>6</v>
      </c>
      <c r="E15" t="s">
        <v>6</v>
      </c>
      <c r="F15" t="s">
        <v>77</v>
      </c>
      <c r="G15" s="2">
        <v>2</v>
      </c>
      <c r="H15" t="s">
        <v>8</v>
      </c>
      <c r="I15" t="s">
        <v>87</v>
      </c>
      <c r="J15" t="s">
        <v>88</v>
      </c>
      <c r="K15" s="4" t="s">
        <v>1714</v>
      </c>
      <c r="L15" t="str">
        <f>VLOOKUP(Tabela13[[#This Row],[CNPJ]],'[1]Exportar Planilha'!$A$1:$S$802,3,FALSE)</f>
        <v>AVENIDA</v>
      </c>
      <c r="M15" t="str">
        <f>VLOOKUP(Tabela13[[#This Row],[CNPJ]],'[1]Exportar Planilha'!$A$1:$S$802,3,FALSE)</f>
        <v>AVENIDA</v>
      </c>
      <c r="N15" t="str">
        <f>VLOOKUP(Tabela13[[#This Row],[CNPJ]],'[1]Exportar Planilha'!$A$1:$S$802,4,FALSE)</f>
        <v>85</v>
      </c>
      <c r="O15" t="str">
        <f>VLOOKUP(Tabela13[[#This Row],[CNPJ]],'[1]Exportar Planilha'!$A$1:$S$802,5,FALSE)</f>
        <v>1940</v>
      </c>
      <c r="P15" t="str">
        <f>VLOOKUP(Tabela13[[#This Row],[CNPJ]],'[1]Exportar Planilha'!$A$1:$S$802,6,FALSE)</f>
        <v>QD. G-20 LT.26/27 SALA 19 - ED. GALERIA NACIONAL</v>
      </c>
      <c r="Q15" t="str">
        <f>VLOOKUP(Tabela13[[#This Row],[CNPJ]],'[1]Exportar Planilha'!$A$1:$S$802,7,FALSE)</f>
        <v>SETOR MARISTA</v>
      </c>
      <c r="R15">
        <f>VLOOKUP(Tabela13[[#This Row],[CNPJ]],'[1]Exportar Planilha'!$A$1:$S$802,8,FALSE)</f>
        <v>74160010</v>
      </c>
      <c r="S15" t="str">
        <f>VLOOKUP(Tabela13[[#This Row],[CNPJ]],'[1]Exportar Planilha'!$A$1:$S$802,9,FALSE)</f>
        <v>GO</v>
      </c>
      <c r="T15">
        <f>VLOOKUP(Tabela13[[#This Row],[CNPJ]],'[1]Exportar Planilha'!$A$1:$S$802,10,FALSE)</f>
        <v>9373</v>
      </c>
      <c r="U15" t="str">
        <f>VLOOKUP(Tabela13[[#This Row],[CNPJ]],'[1]Exportar Planilha'!$A$1:$S$802,11,FALSE)</f>
        <v>GOIANIA</v>
      </c>
      <c r="V15" t="str">
        <f>VLOOKUP(Tabela13[[#This Row],[CNPJ]],'[1]Exportar Planilha'!$A$1:$S$802,12,FALSE)</f>
        <v>62</v>
      </c>
      <c r="W15" t="str">
        <f>VLOOKUP(Tabela13[[#This Row],[CNPJ]],'[1]Exportar Planilha'!$A$1:$S$802,13,FALSE)</f>
        <v>39428280</v>
      </c>
      <c r="X15" t="str">
        <f>VLOOKUP(Tabela13[[#This Row],[CNPJ]],'[1]Exportar Planilha'!$A$1:$S$802,14,FALSE)</f>
        <v>62</v>
      </c>
      <c r="Y15" t="str">
        <f>VLOOKUP(Tabela13[[#This Row],[CNPJ]],'[1]Exportar Planilha'!$A$1:$S$802,15,FALSE)</f>
        <v>39427734</v>
      </c>
      <c r="Z15" s="5" t="str">
        <f>VLOOKUP(Tabela13[[#This Row],[CNPJ]],'[1]Exportar Planilha'!$A$1:$S$802,16,FALSE)</f>
        <v>62</v>
      </c>
      <c r="AA15" s="5" t="str">
        <f>VLOOKUP(Tabela13[[#This Row],[CNPJ]],'[1]Exportar Planilha'!$A$1:$S$802,17,FALSE)</f>
        <v>39427734</v>
      </c>
      <c r="AB15" s="5">
        <f>VLOOKUP(Tabela13[[#This Row],[CNPJ]],'[1]Exportar Planilha'!$A$1:$S$802,18,FALSE)</f>
        <v>0</v>
      </c>
    </row>
    <row r="16" spans="1:28">
      <c r="A16" t="s">
        <v>64</v>
      </c>
      <c r="B16" t="s">
        <v>89</v>
      </c>
      <c r="C16" t="s">
        <v>90</v>
      </c>
      <c r="D16" t="s">
        <v>91</v>
      </c>
      <c r="E16" t="s">
        <v>6</v>
      </c>
      <c r="F16" t="s">
        <v>77</v>
      </c>
      <c r="G16" s="2">
        <v>2</v>
      </c>
      <c r="H16" t="s">
        <v>24</v>
      </c>
      <c r="I16" t="s">
        <v>92</v>
      </c>
      <c r="J16" t="s">
        <v>93</v>
      </c>
      <c r="K16" s="4" t="s">
        <v>1715</v>
      </c>
      <c r="L16" t="str">
        <f>VLOOKUP(Tabela13[[#This Row],[CNPJ]],'[1]Exportar Planilha'!$A$1:$S$802,3,FALSE)</f>
        <v>RUA</v>
      </c>
      <c r="M16" t="str">
        <f>VLOOKUP(Tabela13[[#This Row],[CNPJ]],'[1]Exportar Planilha'!$A$1:$S$802,3,FALSE)</f>
        <v>RUA</v>
      </c>
      <c r="N16" t="str">
        <f>VLOOKUP(Tabela13[[#This Row],[CNPJ]],'[1]Exportar Planilha'!$A$1:$S$802,4,FALSE)</f>
        <v>86</v>
      </c>
      <c r="O16" t="str">
        <f>VLOOKUP(Tabela13[[#This Row],[CNPJ]],'[1]Exportar Planilha'!$A$1:$S$802,5,FALSE)</f>
        <v>445</v>
      </c>
      <c r="P16" t="str">
        <f>VLOOKUP(Tabela13[[#This Row],[CNPJ]],'[1]Exportar Planilha'!$A$1:$S$802,6,FALSE)</f>
        <v>QUADRAF-21                LOTE  49                  SALA  02</v>
      </c>
      <c r="Q16" t="str">
        <f>VLOOKUP(Tabela13[[#This Row],[CNPJ]],'[1]Exportar Planilha'!$A$1:$S$802,7,FALSE)</f>
        <v>SETOR SUL</v>
      </c>
      <c r="R16">
        <f>VLOOKUP(Tabela13[[#This Row],[CNPJ]],'[1]Exportar Planilha'!$A$1:$S$802,8,FALSE)</f>
        <v>74083385</v>
      </c>
      <c r="S16" t="str">
        <f>VLOOKUP(Tabela13[[#This Row],[CNPJ]],'[1]Exportar Planilha'!$A$1:$S$802,9,FALSE)</f>
        <v>GO</v>
      </c>
      <c r="T16">
        <f>VLOOKUP(Tabela13[[#This Row],[CNPJ]],'[1]Exportar Planilha'!$A$1:$S$802,10,FALSE)</f>
        <v>9373</v>
      </c>
      <c r="U16" t="str">
        <f>VLOOKUP(Tabela13[[#This Row],[CNPJ]],'[1]Exportar Planilha'!$A$1:$S$802,11,FALSE)</f>
        <v>GOIANIA</v>
      </c>
      <c r="V16" t="str">
        <f>VLOOKUP(Tabela13[[#This Row],[CNPJ]],'[1]Exportar Planilha'!$A$1:$S$802,12,FALSE)</f>
        <v>62</v>
      </c>
      <c r="W16" t="str">
        <f>VLOOKUP(Tabela13[[#This Row],[CNPJ]],'[1]Exportar Planilha'!$A$1:$S$802,13,FALSE)</f>
        <v>35413003</v>
      </c>
      <c r="X16">
        <f>VLOOKUP(Tabela13[[#This Row],[CNPJ]],'[1]Exportar Planilha'!$A$1:$S$802,14,FALSE)</f>
        <v>0</v>
      </c>
      <c r="Y16">
        <f>VLOOKUP(Tabela13[[#This Row],[CNPJ]],'[1]Exportar Planilha'!$A$1:$S$802,15,FALSE)</f>
        <v>0</v>
      </c>
      <c r="Z16" s="5" t="str">
        <f>VLOOKUP(Tabela13[[#This Row],[CNPJ]],'[1]Exportar Planilha'!$A$1:$S$802,16,FALSE)</f>
        <v>062</v>
      </c>
      <c r="AA16" s="5" t="str">
        <f>VLOOKUP(Tabela13[[#This Row],[CNPJ]],'[1]Exportar Planilha'!$A$1:$S$802,17,FALSE)</f>
        <v>2892466</v>
      </c>
      <c r="AB16" s="5" t="str">
        <f>VLOOKUP(Tabela13[[#This Row],[CNPJ]],'[1]Exportar Planilha'!$A$1:$S$802,18,FALSE)</f>
        <v>CERTA@CERTA.CNT.BR</v>
      </c>
    </row>
    <row r="17" spans="1:28">
      <c r="A17" t="s">
        <v>64</v>
      </c>
      <c r="B17" t="s">
        <v>94</v>
      </c>
      <c r="C17" t="s">
        <v>95</v>
      </c>
      <c r="D17" t="s">
        <v>96</v>
      </c>
      <c r="E17" t="s">
        <v>55</v>
      </c>
      <c r="F17" t="s">
        <v>67</v>
      </c>
      <c r="G17" s="2">
        <v>1</v>
      </c>
      <c r="H17" t="s">
        <v>8</v>
      </c>
      <c r="I17" t="s">
        <v>97</v>
      </c>
      <c r="J17" t="s">
        <v>98</v>
      </c>
      <c r="K17" s="4" t="s">
        <v>1716</v>
      </c>
      <c r="L17" t="str">
        <f>VLOOKUP(Tabela13[[#This Row],[CNPJ]],'[1]Exportar Planilha'!$A$1:$S$802,3,FALSE)</f>
        <v>RUA</v>
      </c>
      <c r="M17" t="str">
        <f>VLOOKUP(Tabela13[[#This Row],[CNPJ]],'[1]Exportar Planilha'!$A$1:$S$802,3,FALSE)</f>
        <v>RUA</v>
      </c>
      <c r="N17" t="str">
        <f>VLOOKUP(Tabela13[[#This Row],[CNPJ]],'[1]Exportar Planilha'!$A$1:$S$802,4,FALSE)</f>
        <v>VP R3E</v>
      </c>
      <c r="O17" t="str">
        <f>VLOOKUP(Tabela13[[#This Row],[CNPJ]],'[1]Exportar Planilha'!$A$1:$S$802,5,FALSE)</f>
        <v>S/N</v>
      </c>
      <c r="P17" t="str">
        <f>VLOOKUP(Tabela13[[#This Row],[CNPJ]],'[1]Exportar Planilha'!$A$1:$S$802,6,FALSE)</f>
        <v>QUADRA2E                  LOTE  MODULO 04</v>
      </c>
      <c r="Q17" t="str">
        <f>VLOOKUP(Tabela13[[#This Row],[CNPJ]],'[1]Exportar Planilha'!$A$1:$S$802,7,FALSE)</f>
        <v>DISTRITO AGROINDUSTRIAL DE ANAPOLIS</v>
      </c>
      <c r="R17">
        <f>VLOOKUP(Tabela13[[#This Row],[CNPJ]],'[1]Exportar Planilha'!$A$1:$S$802,8,FALSE)</f>
        <v>75132088</v>
      </c>
      <c r="S17" t="str">
        <f>VLOOKUP(Tabela13[[#This Row],[CNPJ]],'[1]Exportar Planilha'!$A$1:$S$802,9,FALSE)</f>
        <v>GO</v>
      </c>
      <c r="T17">
        <f>VLOOKUP(Tabela13[[#This Row],[CNPJ]],'[1]Exportar Planilha'!$A$1:$S$802,10,FALSE)</f>
        <v>9221</v>
      </c>
      <c r="U17" t="str">
        <f>VLOOKUP(Tabela13[[#This Row],[CNPJ]],'[1]Exportar Planilha'!$A$1:$S$802,11,FALSE)</f>
        <v>ANAPOLIS</v>
      </c>
      <c r="V17" t="str">
        <f>VLOOKUP(Tabela13[[#This Row],[CNPJ]],'[1]Exportar Planilha'!$A$1:$S$802,12,FALSE)</f>
        <v>62</v>
      </c>
      <c r="W17" t="str">
        <f>VLOOKUP(Tabela13[[#This Row],[CNPJ]],'[1]Exportar Planilha'!$A$1:$S$802,13,FALSE)</f>
        <v>33103424</v>
      </c>
      <c r="X17">
        <f>VLOOKUP(Tabela13[[#This Row],[CNPJ]],'[1]Exportar Planilha'!$A$1:$S$802,14,FALSE)</f>
        <v>0</v>
      </c>
      <c r="Y17">
        <f>VLOOKUP(Tabela13[[#This Row],[CNPJ]],'[1]Exportar Planilha'!$A$1:$S$802,15,FALSE)</f>
        <v>0</v>
      </c>
      <c r="Z17" s="5" t="str">
        <f>VLOOKUP(Tabela13[[#This Row],[CNPJ]],'[1]Exportar Planilha'!$A$1:$S$802,16,FALSE)</f>
        <v>62</v>
      </c>
      <c r="AA17" s="5" t="str">
        <f>VLOOKUP(Tabela13[[#This Row],[CNPJ]],'[1]Exportar Planilha'!$A$1:$S$802,17,FALSE)</f>
        <v>33872038</v>
      </c>
      <c r="AB17" s="5" t="str">
        <f>VLOOKUP(Tabela13[[#This Row],[CNPJ]],'[1]Exportar Planilha'!$A$1:$S$802,18,FALSE)</f>
        <v>cmcont@brturbo.com.br</v>
      </c>
    </row>
    <row r="18" spans="1:28">
      <c r="A18" t="s">
        <v>99</v>
      </c>
      <c r="B18" t="s">
        <v>100</v>
      </c>
      <c r="C18" t="s">
        <v>101</v>
      </c>
      <c r="D18" t="s">
        <v>102</v>
      </c>
      <c r="E18" t="s">
        <v>103</v>
      </c>
      <c r="F18" t="s">
        <v>104</v>
      </c>
      <c r="G18" s="2">
        <v>2</v>
      </c>
      <c r="H18" t="s">
        <v>33</v>
      </c>
      <c r="I18" t="s">
        <v>105</v>
      </c>
      <c r="J18" t="s">
        <v>106</v>
      </c>
      <c r="K18" s="4" t="s">
        <v>1717</v>
      </c>
      <c r="L18" t="str">
        <f>VLOOKUP(Tabela13[[#This Row],[CNPJ]],'[1]Exportar Planilha'!$A$1:$S$802,3,FALSE)</f>
        <v>RUA</v>
      </c>
      <c r="M18" t="str">
        <f>VLOOKUP(Tabela13[[#This Row],[CNPJ]],'[1]Exportar Planilha'!$A$1:$S$802,3,FALSE)</f>
        <v>RUA</v>
      </c>
      <c r="N18" t="str">
        <f>VLOOKUP(Tabela13[[#This Row],[CNPJ]],'[1]Exportar Planilha'!$A$1:$S$802,4,FALSE)</f>
        <v>SANTO ANTONIO</v>
      </c>
      <c r="O18" t="str">
        <f>VLOOKUP(Tabela13[[#This Row],[CNPJ]],'[1]Exportar Planilha'!$A$1:$S$802,5,FALSE)</f>
        <v>519</v>
      </c>
      <c r="P18" t="str">
        <f>VLOOKUP(Tabela13[[#This Row],[CNPJ]],'[1]Exportar Planilha'!$A$1:$S$802,6,FALSE)</f>
        <v>A</v>
      </c>
      <c r="Q18" t="str">
        <f>VLOOKUP(Tabela13[[#This Row],[CNPJ]],'[1]Exportar Planilha'!$A$1:$S$802,7,FALSE)</f>
        <v>SANTO ANTONIO</v>
      </c>
      <c r="R18">
        <f>VLOOKUP(Tabela13[[#This Row],[CNPJ]],'[1]Exportar Planilha'!$A$1:$S$802,8,FALSE)</f>
        <v>65727000</v>
      </c>
      <c r="S18" t="str">
        <f>VLOOKUP(Tabela13[[#This Row],[CNPJ]],'[1]Exportar Planilha'!$A$1:$S$802,9,FALSE)</f>
        <v>MA</v>
      </c>
      <c r="T18">
        <f>VLOOKUP(Tabela13[[#This Row],[CNPJ]],'[1]Exportar Planilha'!$A$1:$S$802,10,FALSE)</f>
        <v>258</v>
      </c>
      <c r="U18" t="str">
        <f>VLOOKUP(Tabela13[[#This Row],[CNPJ]],'[1]Exportar Planilha'!$A$1:$S$802,11,FALSE)</f>
        <v>TRIZIDELA DO VALE</v>
      </c>
      <c r="V18" t="str">
        <f>VLOOKUP(Tabela13[[#This Row],[CNPJ]],'[1]Exportar Planilha'!$A$1:$S$802,12,FALSE)</f>
        <v>0098</v>
      </c>
      <c r="W18" t="str">
        <f>VLOOKUP(Tabela13[[#This Row],[CNPJ]],'[1]Exportar Planilha'!$A$1:$S$802,13,FALSE)</f>
        <v>06421500</v>
      </c>
      <c r="X18">
        <f>VLOOKUP(Tabela13[[#This Row],[CNPJ]],'[1]Exportar Planilha'!$A$1:$S$802,14,FALSE)</f>
        <v>0</v>
      </c>
      <c r="Y18">
        <f>VLOOKUP(Tabela13[[#This Row],[CNPJ]],'[1]Exportar Planilha'!$A$1:$S$802,15,FALSE)</f>
        <v>0</v>
      </c>
      <c r="Z18" s="5">
        <f>VLOOKUP(Tabela13[[#This Row],[CNPJ]],'[1]Exportar Planilha'!$A$1:$S$802,16,FALSE)</f>
        <v>0</v>
      </c>
      <c r="AA18" s="5">
        <f>VLOOKUP(Tabela13[[#This Row],[CNPJ]],'[1]Exportar Planilha'!$A$1:$S$802,17,FALSE)</f>
        <v>0</v>
      </c>
      <c r="AB18" s="5" t="str">
        <f>VLOOKUP(Tabela13[[#This Row],[CNPJ]],'[1]Exportar Planilha'!$A$1:$S$802,18,FALSE)</f>
        <v>SAPONOLEO@IVMNET.COM.BR</v>
      </c>
    </row>
    <row r="19" spans="1:28">
      <c r="A19" t="s">
        <v>107</v>
      </c>
      <c r="B19" t="s">
        <v>108</v>
      </c>
      <c r="C19" t="s">
        <v>109</v>
      </c>
      <c r="D19" t="s">
        <v>110</v>
      </c>
      <c r="E19" t="s">
        <v>6</v>
      </c>
      <c r="F19" t="s">
        <v>111</v>
      </c>
      <c r="G19" s="2">
        <v>1</v>
      </c>
      <c r="H19" t="s">
        <v>24</v>
      </c>
      <c r="I19" t="s">
        <v>112</v>
      </c>
      <c r="J19" t="s">
        <v>113</v>
      </c>
      <c r="K19" s="4" t="s">
        <v>1718</v>
      </c>
      <c r="L19" t="str">
        <f>VLOOKUP(Tabela13[[#This Row],[CNPJ]],'[1]Exportar Planilha'!$A$1:$S$802,3,FALSE)</f>
        <v>AVENIDA</v>
      </c>
      <c r="M19" t="str">
        <f>VLOOKUP(Tabela13[[#This Row],[CNPJ]],'[1]Exportar Planilha'!$A$1:$S$802,3,FALSE)</f>
        <v>AVENIDA</v>
      </c>
      <c r="N19" t="str">
        <f>VLOOKUP(Tabela13[[#This Row],[CNPJ]],'[1]Exportar Planilha'!$A$1:$S$802,4,FALSE)</f>
        <v>JOAO PINHEIRO</v>
      </c>
      <c r="O19" t="str">
        <f>VLOOKUP(Tabela13[[#This Row],[CNPJ]],'[1]Exportar Planilha'!$A$1:$S$802,5,FALSE)</f>
        <v>4040</v>
      </c>
      <c r="P19">
        <f>VLOOKUP(Tabela13[[#This Row],[CNPJ]],'[1]Exportar Planilha'!$A$1:$S$802,6,FALSE)</f>
        <v>0</v>
      </c>
      <c r="Q19" t="str">
        <f>VLOOKUP(Tabela13[[#This Row],[CNPJ]],'[1]Exportar Planilha'!$A$1:$S$802,7,FALSE)</f>
        <v>PEDRA BRANCA</v>
      </c>
      <c r="R19">
        <f>VLOOKUP(Tabela13[[#This Row],[CNPJ]],'[1]Exportar Planilha'!$A$1:$S$802,8,FALSE)</f>
        <v>34800000</v>
      </c>
      <c r="S19" t="str">
        <f>VLOOKUP(Tabela13[[#This Row],[CNPJ]],'[1]Exportar Planilha'!$A$1:$S$802,9,FALSE)</f>
        <v>MG</v>
      </c>
      <c r="T19">
        <f>VLOOKUP(Tabela13[[#This Row],[CNPJ]],'[1]Exportar Planilha'!$A$1:$S$802,10,FALSE)</f>
        <v>4199</v>
      </c>
      <c r="U19" t="str">
        <f>VLOOKUP(Tabela13[[#This Row],[CNPJ]],'[1]Exportar Planilha'!$A$1:$S$802,11,FALSE)</f>
        <v>CAETE</v>
      </c>
      <c r="V19" t="str">
        <f>VLOOKUP(Tabela13[[#This Row],[CNPJ]],'[1]Exportar Planilha'!$A$1:$S$802,12,FALSE)</f>
        <v>31</v>
      </c>
      <c r="W19" t="str">
        <f>VLOOKUP(Tabela13[[#This Row],[CNPJ]],'[1]Exportar Planilha'!$A$1:$S$802,13,FALSE)</f>
        <v>21262800</v>
      </c>
      <c r="X19">
        <f>VLOOKUP(Tabela13[[#This Row],[CNPJ]],'[1]Exportar Planilha'!$A$1:$S$802,14,FALSE)</f>
        <v>0</v>
      </c>
      <c r="Y19">
        <f>VLOOKUP(Tabela13[[#This Row],[CNPJ]],'[1]Exportar Planilha'!$A$1:$S$802,15,FALSE)</f>
        <v>0</v>
      </c>
      <c r="Z19" s="5" t="str">
        <f>VLOOKUP(Tabela13[[#This Row],[CNPJ]],'[1]Exportar Planilha'!$A$1:$S$802,16,FALSE)</f>
        <v>31</v>
      </c>
      <c r="AA19" s="5" t="str">
        <f>VLOOKUP(Tabela13[[#This Row],[CNPJ]],'[1]Exportar Planilha'!$A$1:$S$802,17,FALSE)</f>
        <v>21262800</v>
      </c>
      <c r="AB19" s="5" t="str">
        <f>VLOOKUP(Tabela13[[#This Row],[CNPJ]],'[1]Exportar Planilha'!$A$1:$S$802,18,FALSE)</f>
        <v>DESPACHANTE@PAPYRUSCONTABIL.COM.BR</v>
      </c>
    </row>
    <row r="20" spans="1:28">
      <c r="A20" t="s">
        <v>107</v>
      </c>
      <c r="B20" t="s">
        <v>114</v>
      </c>
      <c r="C20" t="s">
        <v>115</v>
      </c>
      <c r="D20" t="s">
        <v>116</v>
      </c>
      <c r="E20" t="s">
        <v>117</v>
      </c>
      <c r="F20" t="s">
        <v>118</v>
      </c>
      <c r="G20" s="2">
        <v>1</v>
      </c>
      <c r="H20" t="s">
        <v>24</v>
      </c>
      <c r="I20" t="s">
        <v>119</v>
      </c>
      <c r="J20" t="s">
        <v>120</v>
      </c>
      <c r="K20" s="4" t="s">
        <v>1719</v>
      </c>
      <c r="L20" t="str">
        <f>VLOOKUP(Tabela13[[#This Row],[CNPJ]],'[1]Exportar Planilha'!$A$1:$S$802,3,FALSE)</f>
        <v>AVENIDA</v>
      </c>
      <c r="M20" t="str">
        <f>VLOOKUP(Tabela13[[#This Row],[CNPJ]],'[1]Exportar Planilha'!$A$1:$S$802,3,FALSE)</f>
        <v>AVENIDA</v>
      </c>
      <c r="N20" t="str">
        <f>VLOOKUP(Tabela13[[#This Row],[CNPJ]],'[1]Exportar Planilha'!$A$1:$S$802,4,FALSE)</f>
        <v>ASTOLFO LEMOS</v>
      </c>
      <c r="O20" t="str">
        <f>VLOOKUP(Tabela13[[#This Row],[CNPJ]],'[1]Exportar Planilha'!$A$1:$S$802,5,FALSE)</f>
        <v>330</v>
      </c>
      <c r="P20">
        <f>VLOOKUP(Tabela13[[#This Row],[CNPJ]],'[1]Exportar Planilha'!$A$1:$S$802,6,FALSE)</f>
        <v>0</v>
      </c>
      <c r="Q20" t="str">
        <f>VLOOKUP(Tabela13[[#This Row],[CNPJ]],'[1]Exportar Planilha'!$A$1:$S$802,7,FALSE)</f>
        <v>URCIANO LEMOS</v>
      </c>
      <c r="R20">
        <f>VLOOKUP(Tabela13[[#This Row],[CNPJ]],'[1]Exportar Planilha'!$A$1:$S$802,8,FALSE)</f>
        <v>38181140</v>
      </c>
      <c r="S20" t="str">
        <f>VLOOKUP(Tabela13[[#This Row],[CNPJ]],'[1]Exportar Planilha'!$A$1:$S$802,9,FALSE)</f>
        <v>MG</v>
      </c>
      <c r="T20">
        <f>VLOOKUP(Tabela13[[#This Row],[CNPJ]],'[1]Exportar Planilha'!$A$1:$S$802,10,FALSE)</f>
        <v>4079</v>
      </c>
      <c r="U20" t="str">
        <f>VLOOKUP(Tabela13[[#This Row],[CNPJ]],'[1]Exportar Planilha'!$A$1:$S$802,11,FALSE)</f>
        <v>ARAXA</v>
      </c>
      <c r="V20">
        <f>VLOOKUP(Tabela13[[#This Row],[CNPJ]],'[1]Exportar Planilha'!$A$1:$S$802,12,FALSE)</f>
        <v>0</v>
      </c>
      <c r="W20">
        <f>VLOOKUP(Tabela13[[#This Row],[CNPJ]],'[1]Exportar Planilha'!$A$1:$S$802,13,FALSE)</f>
        <v>0</v>
      </c>
      <c r="X20">
        <f>VLOOKUP(Tabela13[[#This Row],[CNPJ]],'[1]Exportar Planilha'!$A$1:$S$802,14,FALSE)</f>
        <v>0</v>
      </c>
      <c r="Y20">
        <f>VLOOKUP(Tabela13[[#This Row],[CNPJ]],'[1]Exportar Planilha'!$A$1:$S$802,15,FALSE)</f>
        <v>0</v>
      </c>
      <c r="Z20" s="5">
        <f>VLOOKUP(Tabela13[[#This Row],[CNPJ]],'[1]Exportar Planilha'!$A$1:$S$802,16,FALSE)</f>
        <v>0</v>
      </c>
      <c r="AA20" s="5">
        <f>VLOOKUP(Tabela13[[#This Row],[CNPJ]],'[1]Exportar Planilha'!$A$1:$S$802,17,FALSE)</f>
        <v>0</v>
      </c>
      <c r="AB20" s="5">
        <f>VLOOKUP(Tabela13[[#This Row],[CNPJ]],'[1]Exportar Planilha'!$A$1:$S$802,18,FALSE)</f>
        <v>0</v>
      </c>
    </row>
    <row r="21" spans="1:28">
      <c r="A21" t="s">
        <v>107</v>
      </c>
      <c r="B21" t="s">
        <v>121</v>
      </c>
      <c r="C21" t="s">
        <v>122</v>
      </c>
      <c r="D21" t="s">
        <v>123</v>
      </c>
      <c r="E21" t="s">
        <v>103</v>
      </c>
      <c r="F21" t="s">
        <v>124</v>
      </c>
      <c r="G21" s="2">
        <v>1</v>
      </c>
      <c r="H21" t="s">
        <v>8</v>
      </c>
      <c r="I21" t="s">
        <v>125</v>
      </c>
      <c r="J21" t="s">
        <v>126</v>
      </c>
      <c r="K21" s="4" t="s">
        <v>1720</v>
      </c>
      <c r="L21" t="str">
        <f>VLOOKUP(Tabela13[[#This Row],[CNPJ]],'[1]Exportar Planilha'!$A$1:$S$802,3,FALSE)</f>
        <v>AVENIDA</v>
      </c>
      <c r="M21" t="str">
        <f>VLOOKUP(Tabela13[[#This Row],[CNPJ]],'[1]Exportar Planilha'!$A$1:$S$802,3,FALSE)</f>
        <v>AVENIDA</v>
      </c>
      <c r="N21" t="str">
        <f>VLOOKUP(Tabela13[[#This Row],[CNPJ]],'[1]Exportar Planilha'!$A$1:$S$802,4,FALSE)</f>
        <v>JUSCELINO KUBITSCHEK</v>
      </c>
      <c r="O21" t="str">
        <f>VLOOKUP(Tabela13[[#This Row],[CNPJ]],'[1]Exportar Planilha'!$A$1:$S$802,5,FALSE)</f>
        <v>1383</v>
      </c>
      <c r="P21">
        <f>VLOOKUP(Tabela13[[#This Row],[CNPJ]],'[1]Exportar Planilha'!$A$1:$S$802,6,FALSE)</f>
        <v>0</v>
      </c>
      <c r="Q21" t="str">
        <f>VLOOKUP(Tabela13[[#This Row],[CNPJ]],'[1]Exportar Planilha'!$A$1:$S$802,7,FALSE)</f>
        <v>SAO BENEDITO</v>
      </c>
      <c r="R21">
        <f>VLOOKUP(Tabela13[[#This Row],[CNPJ]],'[1]Exportar Planilha'!$A$1:$S$802,8,FALSE)</f>
        <v>38740001</v>
      </c>
      <c r="S21" t="str">
        <f>VLOOKUP(Tabela13[[#This Row],[CNPJ]],'[1]Exportar Planilha'!$A$1:$S$802,9,FALSE)</f>
        <v>MG</v>
      </c>
      <c r="T21">
        <f>VLOOKUP(Tabela13[[#This Row],[CNPJ]],'[1]Exportar Planilha'!$A$1:$S$802,10,FALSE)</f>
        <v>4961</v>
      </c>
      <c r="U21" t="str">
        <f>VLOOKUP(Tabela13[[#This Row],[CNPJ]],'[1]Exportar Planilha'!$A$1:$S$802,11,FALSE)</f>
        <v>PATROCINIO</v>
      </c>
      <c r="V21" t="str">
        <f>VLOOKUP(Tabela13[[#This Row],[CNPJ]],'[1]Exportar Planilha'!$A$1:$S$802,12,FALSE)</f>
        <v>34</v>
      </c>
      <c r="W21" t="str">
        <f>VLOOKUP(Tabela13[[#This Row],[CNPJ]],'[1]Exportar Planilha'!$A$1:$S$802,13,FALSE)</f>
        <v>38237915</v>
      </c>
      <c r="X21">
        <f>VLOOKUP(Tabela13[[#This Row],[CNPJ]],'[1]Exportar Planilha'!$A$1:$S$802,14,FALSE)</f>
        <v>0</v>
      </c>
      <c r="Y21">
        <f>VLOOKUP(Tabela13[[#This Row],[CNPJ]],'[1]Exportar Planilha'!$A$1:$S$802,15,FALSE)</f>
        <v>0</v>
      </c>
      <c r="Z21" s="5" t="str">
        <f>VLOOKUP(Tabela13[[#This Row],[CNPJ]],'[1]Exportar Planilha'!$A$1:$S$802,16,FALSE)</f>
        <v>34</v>
      </c>
      <c r="AA21" s="5" t="str">
        <f>VLOOKUP(Tabela13[[#This Row],[CNPJ]],'[1]Exportar Planilha'!$A$1:$S$802,17,FALSE)</f>
        <v>38216983</v>
      </c>
      <c r="AB21" s="5" t="str">
        <f>VLOOKUP(Tabela13[[#This Row],[CNPJ]],'[1]Exportar Planilha'!$A$1:$S$802,18,FALSE)</f>
        <v>MARCOS@MUNDIMCONTABILIDADE.COM.BR</v>
      </c>
    </row>
    <row r="22" spans="1:28">
      <c r="A22" t="s">
        <v>107</v>
      </c>
      <c r="B22" t="s">
        <v>127</v>
      </c>
      <c r="C22" t="s">
        <v>128</v>
      </c>
      <c r="D22" t="s">
        <v>129</v>
      </c>
      <c r="E22" t="s">
        <v>6</v>
      </c>
      <c r="F22" t="s">
        <v>130</v>
      </c>
      <c r="G22" s="2">
        <v>2</v>
      </c>
      <c r="H22" t="s">
        <v>16</v>
      </c>
      <c r="I22" t="s">
        <v>131</v>
      </c>
      <c r="J22" t="s">
        <v>132</v>
      </c>
      <c r="K22" s="4" t="s">
        <v>1721</v>
      </c>
      <c r="L22" t="str">
        <f>VLOOKUP(Tabela13[[#This Row],[CNPJ]],'[1]Exportar Planilha'!$A$1:$S$802,3,FALSE)</f>
        <v>RUA</v>
      </c>
      <c r="M22" t="str">
        <f>VLOOKUP(Tabela13[[#This Row],[CNPJ]],'[1]Exportar Planilha'!$A$1:$S$802,3,FALSE)</f>
        <v>RUA</v>
      </c>
      <c r="N22" t="str">
        <f>VLOOKUP(Tabela13[[#This Row],[CNPJ]],'[1]Exportar Planilha'!$A$1:$S$802,4,FALSE)</f>
        <v>ANTONIO OLINTO</v>
      </c>
      <c r="O22" t="str">
        <f>VLOOKUP(Tabela13[[#This Row],[CNPJ]],'[1]Exportar Planilha'!$A$1:$S$802,5,FALSE)</f>
        <v>623</v>
      </c>
      <c r="P22">
        <f>VLOOKUP(Tabela13[[#This Row],[CNPJ]],'[1]Exportar Planilha'!$A$1:$S$802,6,FALSE)</f>
        <v>0</v>
      </c>
      <c r="Q22" t="str">
        <f>VLOOKUP(Tabela13[[#This Row],[CNPJ]],'[1]Exportar Planilha'!$A$1:$S$802,7,FALSE)</f>
        <v>ESPLANADA</v>
      </c>
      <c r="R22">
        <f>VLOOKUP(Tabela13[[#This Row],[CNPJ]],'[1]Exportar Planilha'!$A$1:$S$802,8,FALSE)</f>
        <v>30280040</v>
      </c>
      <c r="S22" t="str">
        <f>VLOOKUP(Tabela13[[#This Row],[CNPJ]],'[1]Exportar Planilha'!$A$1:$S$802,9,FALSE)</f>
        <v>MG</v>
      </c>
      <c r="T22">
        <f>VLOOKUP(Tabela13[[#This Row],[CNPJ]],'[1]Exportar Planilha'!$A$1:$S$802,10,FALSE)</f>
        <v>4123</v>
      </c>
      <c r="U22" t="str">
        <f>VLOOKUP(Tabela13[[#This Row],[CNPJ]],'[1]Exportar Planilha'!$A$1:$S$802,11,FALSE)</f>
        <v>BELO HORIZONTE</v>
      </c>
      <c r="V22" t="str">
        <f>VLOOKUP(Tabela13[[#This Row],[CNPJ]],'[1]Exportar Planilha'!$A$1:$S$802,12,FALSE)</f>
        <v>31</v>
      </c>
      <c r="W22" t="str">
        <f>VLOOKUP(Tabela13[[#This Row],[CNPJ]],'[1]Exportar Planilha'!$A$1:$S$802,13,FALSE)</f>
        <v>32411913</v>
      </c>
      <c r="X22">
        <f>VLOOKUP(Tabela13[[#This Row],[CNPJ]],'[1]Exportar Planilha'!$A$1:$S$802,14,FALSE)</f>
        <v>0</v>
      </c>
      <c r="Y22">
        <f>VLOOKUP(Tabela13[[#This Row],[CNPJ]],'[1]Exportar Planilha'!$A$1:$S$802,15,FALSE)</f>
        <v>0</v>
      </c>
      <c r="Z22" s="5" t="str">
        <f>VLOOKUP(Tabela13[[#This Row],[CNPJ]],'[1]Exportar Planilha'!$A$1:$S$802,16,FALSE)</f>
        <v>31</v>
      </c>
      <c r="AA22" s="5" t="str">
        <f>VLOOKUP(Tabela13[[#This Row],[CNPJ]],'[1]Exportar Planilha'!$A$1:$S$802,17,FALSE)</f>
        <v>32411913</v>
      </c>
      <c r="AB22" s="5" t="str">
        <f>VLOOKUP(Tabela13[[#This Row],[CNPJ]],'[1]Exportar Planilha'!$A$1:$S$802,18,FALSE)</f>
        <v>BELMED@BELMED.COM.BR</v>
      </c>
    </row>
    <row r="23" spans="1:28">
      <c r="A23" t="s">
        <v>107</v>
      </c>
      <c r="B23" t="s">
        <v>133</v>
      </c>
      <c r="C23" t="s">
        <v>134</v>
      </c>
      <c r="D23" t="s">
        <v>135</v>
      </c>
      <c r="E23" t="s">
        <v>6</v>
      </c>
      <c r="F23" t="s">
        <v>136</v>
      </c>
      <c r="G23" s="2">
        <v>4</v>
      </c>
      <c r="H23" t="s">
        <v>8</v>
      </c>
      <c r="I23" t="s">
        <v>137</v>
      </c>
      <c r="J23" t="s">
        <v>138</v>
      </c>
      <c r="K23" s="4" t="s">
        <v>1722</v>
      </c>
      <c r="L23">
        <f>VLOOKUP(Tabela13[[#This Row],[CNPJ]],'[1]Exportar Planilha'!$A$1:$S$802,3,FALSE)</f>
        <v>0</v>
      </c>
      <c r="M23">
        <f>VLOOKUP(Tabela13[[#This Row],[CNPJ]],'[1]Exportar Planilha'!$A$1:$S$802,3,FALSE)</f>
        <v>0</v>
      </c>
      <c r="N23" t="str">
        <f>VLOOKUP(Tabela13[[#This Row],[CNPJ]],'[1]Exportar Planilha'!$A$1:$S$802,4,FALSE)</f>
        <v>LOC SEGREDO</v>
      </c>
      <c r="O23" t="str">
        <f>VLOOKUP(Tabela13[[#This Row],[CNPJ]],'[1]Exportar Planilha'!$A$1:$S$802,5,FALSE)</f>
        <v>S/N</v>
      </c>
      <c r="P23">
        <f>VLOOKUP(Tabela13[[#This Row],[CNPJ]],'[1]Exportar Planilha'!$A$1:$S$802,6,FALSE)</f>
        <v>0</v>
      </c>
      <c r="Q23" t="str">
        <f>VLOOKUP(Tabela13[[#This Row],[CNPJ]],'[1]Exportar Planilha'!$A$1:$S$802,7,FALSE)</f>
        <v>ZONA RURAL</v>
      </c>
      <c r="R23">
        <f>VLOOKUP(Tabela13[[#This Row],[CNPJ]],'[1]Exportar Planilha'!$A$1:$S$802,8,FALSE)</f>
        <v>35570000</v>
      </c>
      <c r="S23" t="str">
        <f>VLOOKUP(Tabela13[[#This Row],[CNPJ]],'[1]Exportar Planilha'!$A$1:$S$802,9,FALSE)</f>
        <v>MG</v>
      </c>
      <c r="T23">
        <f>VLOOKUP(Tabela13[[#This Row],[CNPJ]],'[1]Exportar Planilha'!$A$1:$S$802,10,FALSE)</f>
        <v>4521</v>
      </c>
      <c r="U23" t="str">
        <f>VLOOKUP(Tabela13[[#This Row],[CNPJ]],'[1]Exportar Planilha'!$A$1:$S$802,11,FALSE)</f>
        <v>FORMIGA</v>
      </c>
      <c r="V23">
        <f>VLOOKUP(Tabela13[[#This Row],[CNPJ]],'[1]Exportar Planilha'!$A$1:$S$802,12,FALSE)</f>
        <v>0</v>
      </c>
      <c r="W23">
        <f>VLOOKUP(Tabela13[[#This Row],[CNPJ]],'[1]Exportar Planilha'!$A$1:$S$802,13,FALSE)</f>
        <v>0</v>
      </c>
      <c r="X23">
        <f>VLOOKUP(Tabela13[[#This Row],[CNPJ]],'[1]Exportar Planilha'!$A$1:$S$802,14,FALSE)</f>
        <v>0</v>
      </c>
      <c r="Y23">
        <f>VLOOKUP(Tabela13[[#This Row],[CNPJ]],'[1]Exportar Planilha'!$A$1:$S$802,15,FALSE)</f>
        <v>0</v>
      </c>
      <c r="Z23" s="5">
        <f>VLOOKUP(Tabela13[[#This Row],[CNPJ]],'[1]Exportar Planilha'!$A$1:$S$802,16,FALSE)</f>
        <v>0</v>
      </c>
      <c r="AA23" s="5">
        <f>VLOOKUP(Tabela13[[#This Row],[CNPJ]],'[1]Exportar Planilha'!$A$1:$S$802,17,FALSE)</f>
        <v>0</v>
      </c>
      <c r="AB23" s="5">
        <f>VLOOKUP(Tabela13[[#This Row],[CNPJ]],'[1]Exportar Planilha'!$A$1:$S$802,18,FALSE)</f>
        <v>0</v>
      </c>
    </row>
    <row r="24" spans="1:28">
      <c r="A24" t="s">
        <v>107</v>
      </c>
      <c r="B24" t="s">
        <v>139</v>
      </c>
      <c r="C24" t="s">
        <v>50</v>
      </c>
      <c r="D24" t="s">
        <v>140</v>
      </c>
      <c r="E24" t="s">
        <v>6</v>
      </c>
      <c r="F24" t="s">
        <v>141</v>
      </c>
      <c r="G24" s="2">
        <v>9</v>
      </c>
      <c r="H24" t="s">
        <v>142</v>
      </c>
      <c r="I24" t="s">
        <v>143</v>
      </c>
      <c r="J24" t="s">
        <v>144</v>
      </c>
      <c r="K24" s="4" t="s">
        <v>1723</v>
      </c>
      <c r="L24" t="str">
        <f>VLOOKUP(Tabela13[[#This Row],[CNPJ]],'[1]Exportar Planilha'!$A$1:$S$802,3,FALSE)</f>
        <v>AVENIDA</v>
      </c>
      <c r="M24" t="str">
        <f>VLOOKUP(Tabela13[[#This Row],[CNPJ]],'[1]Exportar Planilha'!$A$1:$S$802,3,FALSE)</f>
        <v>AVENIDA</v>
      </c>
      <c r="N24" t="str">
        <f>VLOOKUP(Tabela13[[#This Row],[CNPJ]],'[1]Exportar Planilha'!$A$1:$S$802,4,FALSE)</f>
        <v>NICOMEDES ALVES DOS SANTOS</v>
      </c>
      <c r="O24" t="str">
        <f>VLOOKUP(Tabela13[[#This Row],[CNPJ]],'[1]Exportar Planilha'!$A$1:$S$802,5,FALSE)</f>
        <v>297</v>
      </c>
      <c r="P24">
        <f>VLOOKUP(Tabela13[[#This Row],[CNPJ]],'[1]Exportar Planilha'!$A$1:$S$802,6,FALSE)</f>
        <v>0</v>
      </c>
      <c r="Q24" t="str">
        <f>VLOOKUP(Tabela13[[#This Row],[CNPJ]],'[1]Exportar Planilha'!$A$1:$S$802,7,FALSE)</f>
        <v>LIDICE</v>
      </c>
      <c r="R24">
        <f>VLOOKUP(Tabela13[[#This Row],[CNPJ]],'[1]Exportar Planilha'!$A$1:$S$802,8,FALSE)</f>
        <v>38400170</v>
      </c>
      <c r="S24" t="str">
        <f>VLOOKUP(Tabela13[[#This Row],[CNPJ]],'[1]Exportar Planilha'!$A$1:$S$802,9,FALSE)</f>
        <v>MG</v>
      </c>
      <c r="T24">
        <f>VLOOKUP(Tabela13[[#This Row],[CNPJ]],'[1]Exportar Planilha'!$A$1:$S$802,10,FALSE)</f>
        <v>5403</v>
      </c>
      <c r="U24" t="str">
        <f>VLOOKUP(Tabela13[[#This Row],[CNPJ]],'[1]Exportar Planilha'!$A$1:$S$802,11,FALSE)</f>
        <v>UBERLANDIA</v>
      </c>
      <c r="V24" t="str">
        <f>VLOOKUP(Tabela13[[#This Row],[CNPJ]],'[1]Exportar Planilha'!$A$1:$S$802,12,FALSE)</f>
        <v>0034</v>
      </c>
      <c r="W24" t="str">
        <f>VLOOKUP(Tabela13[[#This Row],[CNPJ]],'[1]Exportar Planilha'!$A$1:$S$802,13,FALSE)</f>
        <v>23588866</v>
      </c>
      <c r="X24">
        <f>VLOOKUP(Tabela13[[#This Row],[CNPJ]],'[1]Exportar Planilha'!$A$1:$S$802,14,FALSE)</f>
        <v>0</v>
      </c>
      <c r="Y24">
        <f>VLOOKUP(Tabela13[[#This Row],[CNPJ]],'[1]Exportar Planilha'!$A$1:$S$802,15,FALSE)</f>
        <v>0</v>
      </c>
      <c r="Z24" s="5" t="str">
        <f>VLOOKUP(Tabela13[[#This Row],[CNPJ]],'[1]Exportar Planilha'!$A$1:$S$802,16,FALSE)</f>
        <v>0000</v>
      </c>
      <c r="AA24" s="5" t="str">
        <f>VLOOKUP(Tabela13[[#This Row],[CNPJ]],'[1]Exportar Planilha'!$A$1:$S$802,17,FALSE)</f>
        <v>00000000</v>
      </c>
      <c r="AB24" s="5">
        <f>VLOOKUP(Tabela13[[#This Row],[CNPJ]],'[1]Exportar Planilha'!$A$1:$S$802,18,FALSE)</f>
        <v>0</v>
      </c>
    </row>
    <row r="25" spans="1:28">
      <c r="A25" t="s">
        <v>107</v>
      </c>
      <c r="B25" t="s">
        <v>145</v>
      </c>
      <c r="C25" t="s">
        <v>146</v>
      </c>
      <c r="D25" t="s">
        <v>147</v>
      </c>
      <c r="E25" t="s">
        <v>6</v>
      </c>
      <c r="F25" t="s">
        <v>130</v>
      </c>
      <c r="G25" s="2">
        <v>1</v>
      </c>
      <c r="H25" t="s">
        <v>24</v>
      </c>
      <c r="I25" t="s">
        <v>148</v>
      </c>
      <c r="J25" t="s">
        <v>149</v>
      </c>
      <c r="K25" s="4" t="s">
        <v>1724</v>
      </c>
      <c r="L25" t="str">
        <f>VLOOKUP(Tabela13[[#This Row],[CNPJ]],'[1]Exportar Planilha'!$A$1:$S$802,3,FALSE)</f>
        <v>RUA</v>
      </c>
      <c r="M25" t="str">
        <f>VLOOKUP(Tabela13[[#This Row],[CNPJ]],'[1]Exportar Planilha'!$A$1:$S$802,3,FALSE)</f>
        <v>RUA</v>
      </c>
      <c r="N25" t="str">
        <f>VLOOKUP(Tabela13[[#This Row],[CNPJ]],'[1]Exportar Planilha'!$A$1:$S$802,4,FALSE)</f>
        <v>CEARA</v>
      </c>
      <c r="O25" t="str">
        <f>VLOOKUP(Tabela13[[#This Row],[CNPJ]],'[1]Exportar Planilha'!$A$1:$S$802,5,FALSE)</f>
        <v>450</v>
      </c>
      <c r="P25">
        <f>VLOOKUP(Tabela13[[#This Row],[CNPJ]],'[1]Exportar Planilha'!$A$1:$S$802,6,FALSE)</f>
        <v>0</v>
      </c>
      <c r="Q25" t="str">
        <f>VLOOKUP(Tabela13[[#This Row],[CNPJ]],'[1]Exportar Planilha'!$A$1:$S$802,7,FALSE)</f>
        <v>SAO LUCAS</v>
      </c>
      <c r="R25">
        <f>VLOOKUP(Tabela13[[#This Row],[CNPJ]],'[1]Exportar Planilha'!$A$1:$S$802,8,FALSE)</f>
        <v>30150310</v>
      </c>
      <c r="S25" t="str">
        <f>VLOOKUP(Tabela13[[#This Row],[CNPJ]],'[1]Exportar Planilha'!$A$1:$S$802,9,FALSE)</f>
        <v>MG</v>
      </c>
      <c r="T25">
        <f>VLOOKUP(Tabela13[[#This Row],[CNPJ]],'[1]Exportar Planilha'!$A$1:$S$802,10,FALSE)</f>
        <v>4123</v>
      </c>
      <c r="U25" t="str">
        <f>VLOOKUP(Tabela13[[#This Row],[CNPJ]],'[1]Exportar Planilha'!$A$1:$S$802,11,FALSE)</f>
        <v>BELO HORIZONTE</v>
      </c>
      <c r="V25">
        <f>VLOOKUP(Tabela13[[#This Row],[CNPJ]],'[1]Exportar Planilha'!$A$1:$S$802,12,FALSE)</f>
        <v>0</v>
      </c>
      <c r="W25">
        <f>VLOOKUP(Tabela13[[#This Row],[CNPJ]],'[1]Exportar Planilha'!$A$1:$S$802,13,FALSE)</f>
        <v>0</v>
      </c>
      <c r="X25">
        <f>VLOOKUP(Tabela13[[#This Row],[CNPJ]],'[1]Exportar Planilha'!$A$1:$S$802,14,FALSE)</f>
        <v>0</v>
      </c>
      <c r="Y25">
        <f>VLOOKUP(Tabela13[[#This Row],[CNPJ]],'[1]Exportar Planilha'!$A$1:$S$802,15,FALSE)</f>
        <v>0</v>
      </c>
      <c r="Z25" s="5">
        <f>VLOOKUP(Tabela13[[#This Row],[CNPJ]],'[1]Exportar Planilha'!$A$1:$S$802,16,FALSE)</f>
        <v>0</v>
      </c>
      <c r="AA25" s="5">
        <f>VLOOKUP(Tabela13[[#This Row],[CNPJ]],'[1]Exportar Planilha'!$A$1:$S$802,17,FALSE)</f>
        <v>0</v>
      </c>
      <c r="AB25" s="5">
        <f>VLOOKUP(Tabela13[[#This Row],[CNPJ]],'[1]Exportar Planilha'!$A$1:$S$802,18,FALSE)</f>
        <v>0</v>
      </c>
    </row>
    <row r="26" spans="1:28">
      <c r="A26" t="s">
        <v>107</v>
      </c>
      <c r="B26" t="s">
        <v>150</v>
      </c>
      <c r="C26" t="s">
        <v>151</v>
      </c>
      <c r="D26" t="s">
        <v>152</v>
      </c>
      <c r="E26" t="s">
        <v>6</v>
      </c>
      <c r="F26" t="s">
        <v>153</v>
      </c>
      <c r="G26" s="2">
        <v>2</v>
      </c>
      <c r="H26" t="s">
        <v>8</v>
      </c>
      <c r="I26" t="s">
        <v>154</v>
      </c>
      <c r="J26" t="s">
        <v>155</v>
      </c>
      <c r="K26" s="4" t="s">
        <v>1725</v>
      </c>
      <c r="L26" t="str">
        <f>VLOOKUP(Tabela13[[#This Row],[CNPJ]],'[1]Exportar Planilha'!$A$1:$S$802,3,FALSE)</f>
        <v>RUA</v>
      </c>
      <c r="M26" t="str">
        <f>VLOOKUP(Tabela13[[#This Row],[CNPJ]],'[1]Exportar Planilha'!$A$1:$S$802,3,FALSE)</f>
        <v>RUA</v>
      </c>
      <c r="N26" t="str">
        <f>VLOOKUP(Tabela13[[#This Row],[CNPJ]],'[1]Exportar Planilha'!$A$1:$S$802,4,FALSE)</f>
        <v>PERNAMBUCO</v>
      </c>
      <c r="O26" t="str">
        <f>VLOOKUP(Tabela13[[#This Row],[CNPJ]],'[1]Exportar Planilha'!$A$1:$S$802,5,FALSE)</f>
        <v>842</v>
      </c>
      <c r="P26" t="str">
        <f>VLOOKUP(Tabela13[[#This Row],[CNPJ]],'[1]Exportar Planilha'!$A$1:$S$802,6,FALSE)</f>
        <v>LOJA: 01;</v>
      </c>
      <c r="Q26" t="str">
        <f>VLOOKUP(Tabela13[[#This Row],[CNPJ]],'[1]Exportar Planilha'!$A$1:$S$802,7,FALSE)</f>
        <v>CENTRO</v>
      </c>
      <c r="R26">
        <f>VLOOKUP(Tabela13[[#This Row],[CNPJ]],'[1]Exportar Planilha'!$A$1:$S$802,8,FALSE)</f>
        <v>37701021</v>
      </c>
      <c r="S26" t="str">
        <f>VLOOKUP(Tabela13[[#This Row],[CNPJ]],'[1]Exportar Planilha'!$A$1:$S$802,9,FALSE)</f>
        <v>MG</v>
      </c>
      <c r="T26">
        <f>VLOOKUP(Tabela13[[#This Row],[CNPJ]],'[1]Exportar Planilha'!$A$1:$S$802,10,FALSE)</f>
        <v>5035</v>
      </c>
      <c r="U26" t="str">
        <f>VLOOKUP(Tabela13[[#This Row],[CNPJ]],'[1]Exportar Planilha'!$A$1:$S$802,11,FALSE)</f>
        <v>POCOS DE CALDAS</v>
      </c>
      <c r="V26" t="str">
        <f>VLOOKUP(Tabela13[[#This Row],[CNPJ]],'[1]Exportar Planilha'!$A$1:$S$802,12,FALSE)</f>
        <v>35</v>
      </c>
      <c r="W26" t="str">
        <f>VLOOKUP(Tabela13[[#This Row],[CNPJ]],'[1]Exportar Planilha'!$A$1:$S$802,13,FALSE)</f>
        <v>37222123</v>
      </c>
      <c r="X26">
        <f>VLOOKUP(Tabela13[[#This Row],[CNPJ]],'[1]Exportar Planilha'!$A$1:$S$802,14,FALSE)</f>
        <v>0</v>
      </c>
      <c r="Y26">
        <f>VLOOKUP(Tabela13[[#This Row],[CNPJ]],'[1]Exportar Planilha'!$A$1:$S$802,15,FALSE)</f>
        <v>0</v>
      </c>
      <c r="Z26" s="5">
        <f>VLOOKUP(Tabela13[[#This Row],[CNPJ]],'[1]Exportar Planilha'!$A$1:$S$802,16,FALSE)</f>
        <v>0</v>
      </c>
      <c r="AA26" s="5">
        <f>VLOOKUP(Tabela13[[#This Row],[CNPJ]],'[1]Exportar Planilha'!$A$1:$S$802,17,FALSE)</f>
        <v>0</v>
      </c>
      <c r="AB26" s="5" t="str">
        <f>VLOOKUP(Tabela13[[#This Row],[CNPJ]],'[1]Exportar Planilha'!$A$1:$S$802,18,FALSE)</f>
        <v>JURIDICO@CAMILOCONTABILIDADE.COM.BR</v>
      </c>
    </row>
    <row r="27" spans="1:28">
      <c r="A27" t="s">
        <v>107</v>
      </c>
      <c r="B27" t="s">
        <v>156</v>
      </c>
      <c r="C27" t="s">
        <v>157</v>
      </c>
      <c r="D27" t="s">
        <v>158</v>
      </c>
      <c r="E27" t="s">
        <v>6</v>
      </c>
      <c r="F27" t="s">
        <v>130</v>
      </c>
      <c r="G27" s="2">
        <v>1</v>
      </c>
      <c r="H27" t="s">
        <v>24</v>
      </c>
      <c r="I27" t="s">
        <v>159</v>
      </c>
      <c r="J27" t="s">
        <v>160</v>
      </c>
      <c r="K27" s="4" t="s">
        <v>1726</v>
      </c>
      <c r="L27" t="str">
        <f>VLOOKUP(Tabela13[[#This Row],[CNPJ]],'[1]Exportar Planilha'!$A$1:$S$802,3,FALSE)</f>
        <v>RUA</v>
      </c>
      <c r="M27" t="str">
        <f>VLOOKUP(Tabela13[[#This Row],[CNPJ]],'[1]Exportar Planilha'!$A$1:$S$802,3,FALSE)</f>
        <v>RUA</v>
      </c>
      <c r="N27" t="str">
        <f>VLOOKUP(Tabela13[[#This Row],[CNPJ]],'[1]Exportar Planilha'!$A$1:$S$802,4,FALSE)</f>
        <v>MARANHAO</v>
      </c>
      <c r="O27" t="str">
        <f>VLOOKUP(Tabela13[[#This Row],[CNPJ]],'[1]Exportar Planilha'!$A$1:$S$802,5,FALSE)</f>
        <v>1642</v>
      </c>
      <c r="P27" t="str">
        <f>VLOOKUP(Tabela13[[#This Row],[CNPJ]],'[1]Exportar Planilha'!$A$1:$S$802,6,FALSE)</f>
        <v>SALA  301</v>
      </c>
      <c r="Q27" t="str">
        <f>VLOOKUP(Tabela13[[#This Row],[CNPJ]],'[1]Exportar Planilha'!$A$1:$S$802,7,FALSE)</f>
        <v>FUNCIONARIOS</v>
      </c>
      <c r="R27">
        <f>VLOOKUP(Tabela13[[#This Row],[CNPJ]],'[1]Exportar Planilha'!$A$1:$S$802,8,FALSE)</f>
        <v>30150338</v>
      </c>
      <c r="S27" t="str">
        <f>VLOOKUP(Tabela13[[#This Row],[CNPJ]],'[1]Exportar Planilha'!$A$1:$S$802,9,FALSE)</f>
        <v>MG</v>
      </c>
      <c r="T27">
        <f>VLOOKUP(Tabela13[[#This Row],[CNPJ]],'[1]Exportar Planilha'!$A$1:$S$802,10,FALSE)</f>
        <v>4123</v>
      </c>
      <c r="U27" t="str">
        <f>VLOOKUP(Tabela13[[#This Row],[CNPJ]],'[1]Exportar Planilha'!$A$1:$S$802,11,FALSE)</f>
        <v>BELO HORIZONTE</v>
      </c>
      <c r="V27" t="str">
        <f>VLOOKUP(Tabela13[[#This Row],[CNPJ]],'[1]Exportar Planilha'!$A$1:$S$802,12,FALSE)</f>
        <v>31</v>
      </c>
      <c r="W27" t="str">
        <f>VLOOKUP(Tabela13[[#This Row],[CNPJ]],'[1]Exportar Planilha'!$A$1:$S$802,13,FALSE)</f>
        <v>32233108</v>
      </c>
      <c r="X27">
        <f>VLOOKUP(Tabela13[[#This Row],[CNPJ]],'[1]Exportar Planilha'!$A$1:$S$802,14,FALSE)</f>
        <v>0</v>
      </c>
      <c r="Y27">
        <f>VLOOKUP(Tabela13[[#This Row],[CNPJ]],'[1]Exportar Planilha'!$A$1:$S$802,15,FALSE)</f>
        <v>0</v>
      </c>
      <c r="Z27" s="5" t="str">
        <f>VLOOKUP(Tabela13[[#This Row],[CNPJ]],'[1]Exportar Planilha'!$A$1:$S$802,16,FALSE)</f>
        <v>31</v>
      </c>
      <c r="AA27" s="5" t="str">
        <f>VLOOKUP(Tabela13[[#This Row],[CNPJ]],'[1]Exportar Planilha'!$A$1:$S$802,17,FALSE)</f>
        <v>33096209</v>
      </c>
      <c r="AB27" s="5" t="str">
        <f>VLOOKUP(Tabela13[[#This Row],[CNPJ]],'[1]Exportar Planilha'!$A$1:$S$802,18,FALSE)</f>
        <v>VIRGINIA@FERRARARING.COM.BR</v>
      </c>
    </row>
    <row r="28" spans="1:28">
      <c r="A28" t="s">
        <v>107</v>
      </c>
      <c r="B28" t="s">
        <v>161</v>
      </c>
      <c r="C28" t="s">
        <v>43</v>
      </c>
      <c r="D28" t="s">
        <v>162</v>
      </c>
      <c r="E28" t="s">
        <v>6</v>
      </c>
      <c r="F28" t="s">
        <v>163</v>
      </c>
      <c r="G28" s="2">
        <v>2</v>
      </c>
      <c r="H28" t="s">
        <v>164</v>
      </c>
      <c r="I28" t="s">
        <v>165</v>
      </c>
      <c r="J28" t="s">
        <v>166</v>
      </c>
      <c r="K28" s="4" t="s">
        <v>1727</v>
      </c>
      <c r="L28" t="str">
        <f>VLOOKUP(Tabela13[[#This Row],[CNPJ]],'[1]Exportar Planilha'!$A$1:$S$802,3,FALSE)</f>
        <v>AVENIDA</v>
      </c>
      <c r="M28" t="str">
        <f>VLOOKUP(Tabela13[[#This Row],[CNPJ]],'[1]Exportar Planilha'!$A$1:$S$802,3,FALSE)</f>
        <v>AVENIDA</v>
      </c>
      <c r="N28" t="str">
        <f>VLOOKUP(Tabela13[[#This Row],[CNPJ]],'[1]Exportar Planilha'!$A$1:$S$802,4,FALSE)</f>
        <v>BARAO DO RIO BRANCO</v>
      </c>
      <c r="O28" t="str">
        <f>VLOOKUP(Tabela13[[#This Row],[CNPJ]],'[1]Exportar Planilha'!$A$1:$S$802,5,FALSE)</f>
        <v>5194</v>
      </c>
      <c r="P28">
        <f>VLOOKUP(Tabela13[[#This Row],[CNPJ]],'[1]Exportar Planilha'!$A$1:$S$802,6,FALSE)</f>
        <v>0</v>
      </c>
      <c r="Q28" t="str">
        <f>VLOOKUP(Tabela13[[#This Row],[CNPJ]],'[1]Exportar Planilha'!$A$1:$S$802,7,FALSE)</f>
        <v>PASSOS</v>
      </c>
      <c r="R28">
        <f>VLOOKUP(Tabela13[[#This Row],[CNPJ]],'[1]Exportar Planilha'!$A$1:$S$802,8,FALSE)</f>
        <v>36026500</v>
      </c>
      <c r="S28" t="str">
        <f>VLOOKUP(Tabela13[[#This Row],[CNPJ]],'[1]Exportar Planilha'!$A$1:$S$802,9,FALSE)</f>
        <v>MG</v>
      </c>
      <c r="T28">
        <f>VLOOKUP(Tabela13[[#This Row],[CNPJ]],'[1]Exportar Planilha'!$A$1:$S$802,10,FALSE)</f>
        <v>4733</v>
      </c>
      <c r="U28" t="str">
        <f>VLOOKUP(Tabela13[[#This Row],[CNPJ]],'[1]Exportar Planilha'!$A$1:$S$802,11,FALSE)</f>
        <v>JUIZ DE FORA</v>
      </c>
      <c r="V28" t="str">
        <f>VLOOKUP(Tabela13[[#This Row],[CNPJ]],'[1]Exportar Planilha'!$A$1:$S$802,12,FALSE)</f>
        <v>32</v>
      </c>
      <c r="W28" t="str">
        <f>VLOOKUP(Tabela13[[#This Row],[CNPJ]],'[1]Exportar Planilha'!$A$1:$S$802,13,FALSE)</f>
        <v>32156374</v>
      </c>
      <c r="X28">
        <f>VLOOKUP(Tabela13[[#This Row],[CNPJ]],'[1]Exportar Planilha'!$A$1:$S$802,14,FALSE)</f>
        <v>0</v>
      </c>
      <c r="Y28">
        <f>VLOOKUP(Tabela13[[#This Row],[CNPJ]],'[1]Exportar Planilha'!$A$1:$S$802,15,FALSE)</f>
        <v>0</v>
      </c>
      <c r="Z28" s="5">
        <f>VLOOKUP(Tabela13[[#This Row],[CNPJ]],'[1]Exportar Planilha'!$A$1:$S$802,16,FALSE)</f>
        <v>0</v>
      </c>
      <c r="AA28" s="5">
        <f>VLOOKUP(Tabela13[[#This Row],[CNPJ]],'[1]Exportar Planilha'!$A$1:$S$802,17,FALSE)</f>
        <v>0</v>
      </c>
      <c r="AB28" s="5" t="str">
        <f>VLOOKUP(Tabela13[[#This Row],[CNPJ]],'[1]Exportar Planilha'!$A$1:$S$802,18,FALSE)</f>
        <v>SPTECCON@POWERMAIL.COM.BR</v>
      </c>
    </row>
    <row r="29" spans="1:28">
      <c r="A29" t="s">
        <v>107</v>
      </c>
      <c r="B29" t="s">
        <v>167</v>
      </c>
      <c r="C29" t="s">
        <v>43</v>
      </c>
      <c r="D29" t="s">
        <v>168</v>
      </c>
      <c r="E29" t="s">
        <v>6</v>
      </c>
      <c r="F29" t="s">
        <v>169</v>
      </c>
      <c r="G29" s="2">
        <v>2</v>
      </c>
      <c r="H29" t="s">
        <v>24</v>
      </c>
      <c r="I29" t="s">
        <v>170</v>
      </c>
      <c r="J29" t="s">
        <v>171</v>
      </c>
      <c r="K29" s="4" t="s">
        <v>1728</v>
      </c>
      <c r="L29" t="str">
        <f>VLOOKUP(Tabela13[[#This Row],[CNPJ]],'[1]Exportar Planilha'!$A$1:$S$802,3,FALSE)</f>
        <v>AVENIDA</v>
      </c>
      <c r="M29" t="str">
        <f>VLOOKUP(Tabela13[[#This Row],[CNPJ]],'[1]Exportar Planilha'!$A$1:$S$802,3,FALSE)</f>
        <v>AVENIDA</v>
      </c>
      <c r="N29" t="str">
        <f>VLOOKUP(Tabela13[[#This Row],[CNPJ]],'[1]Exportar Planilha'!$A$1:$S$802,4,FALSE)</f>
        <v>SEBASTIAO REGINALDO DA CUNHA</v>
      </c>
      <c r="O29" t="str">
        <f>VLOOKUP(Tabela13[[#This Row],[CNPJ]],'[1]Exportar Planilha'!$A$1:$S$802,5,FALSE)</f>
        <v>500</v>
      </c>
      <c r="P29">
        <f>VLOOKUP(Tabela13[[#This Row],[CNPJ]],'[1]Exportar Planilha'!$A$1:$S$802,6,FALSE)</f>
        <v>0</v>
      </c>
      <c r="Q29" t="str">
        <f>VLOOKUP(Tabela13[[#This Row],[CNPJ]],'[1]Exportar Planilha'!$A$1:$S$802,7,FALSE)</f>
        <v>LOTEAMENTO VIANNA</v>
      </c>
      <c r="R29">
        <f>VLOOKUP(Tabela13[[#This Row],[CNPJ]],'[1]Exportar Planilha'!$A$1:$S$802,8,FALSE)</f>
        <v>37540000</v>
      </c>
      <c r="S29" t="str">
        <f>VLOOKUP(Tabela13[[#This Row],[CNPJ]],'[1]Exportar Planilha'!$A$1:$S$802,9,FALSE)</f>
        <v>MG</v>
      </c>
      <c r="T29">
        <f>VLOOKUP(Tabela13[[#This Row],[CNPJ]],'[1]Exportar Planilha'!$A$1:$S$802,10,FALSE)</f>
        <v>5191</v>
      </c>
      <c r="U29" t="str">
        <f>VLOOKUP(Tabela13[[#This Row],[CNPJ]],'[1]Exportar Planilha'!$A$1:$S$802,11,FALSE)</f>
        <v>SANTA RITA DO SAPUCAI</v>
      </c>
      <c r="V29" t="str">
        <f>VLOOKUP(Tabela13[[#This Row],[CNPJ]],'[1]Exportar Planilha'!$A$1:$S$802,12,FALSE)</f>
        <v>35</v>
      </c>
      <c r="W29" t="str">
        <f>VLOOKUP(Tabela13[[#This Row],[CNPJ]],'[1]Exportar Planilha'!$A$1:$S$802,13,FALSE)</f>
        <v>34716730</v>
      </c>
      <c r="X29">
        <f>VLOOKUP(Tabela13[[#This Row],[CNPJ]],'[1]Exportar Planilha'!$A$1:$S$802,14,FALSE)</f>
        <v>0</v>
      </c>
      <c r="Y29">
        <f>VLOOKUP(Tabela13[[#This Row],[CNPJ]],'[1]Exportar Planilha'!$A$1:$S$802,15,FALSE)</f>
        <v>0</v>
      </c>
      <c r="Z29" s="5">
        <f>VLOOKUP(Tabela13[[#This Row],[CNPJ]],'[1]Exportar Planilha'!$A$1:$S$802,16,FALSE)</f>
        <v>0</v>
      </c>
      <c r="AA29" s="5">
        <f>VLOOKUP(Tabela13[[#This Row],[CNPJ]],'[1]Exportar Planilha'!$A$1:$S$802,17,FALSE)</f>
        <v>0</v>
      </c>
      <c r="AB29" s="5">
        <f>VLOOKUP(Tabela13[[#This Row],[CNPJ]],'[1]Exportar Planilha'!$A$1:$S$802,18,FALSE)</f>
        <v>0</v>
      </c>
    </row>
    <row r="30" spans="1:28">
      <c r="A30" t="s">
        <v>107</v>
      </c>
      <c r="B30" t="s">
        <v>172</v>
      </c>
      <c r="C30" t="s">
        <v>21</v>
      </c>
      <c r="D30" t="s">
        <v>173</v>
      </c>
      <c r="E30" t="s">
        <v>6</v>
      </c>
      <c r="F30" t="s">
        <v>174</v>
      </c>
      <c r="G30" s="2">
        <v>1</v>
      </c>
      <c r="H30" t="s">
        <v>24</v>
      </c>
      <c r="I30" t="s">
        <v>175</v>
      </c>
      <c r="J30" t="s">
        <v>176</v>
      </c>
      <c r="K30" s="4" t="s">
        <v>1729</v>
      </c>
      <c r="L30" t="str">
        <f>VLOOKUP(Tabela13[[#This Row],[CNPJ]],'[1]Exportar Planilha'!$A$1:$S$802,3,FALSE)</f>
        <v>RUA</v>
      </c>
      <c r="M30" t="str">
        <f>VLOOKUP(Tabela13[[#This Row],[CNPJ]],'[1]Exportar Planilha'!$A$1:$S$802,3,FALSE)</f>
        <v>RUA</v>
      </c>
      <c r="N30" t="str">
        <f>VLOOKUP(Tabela13[[#This Row],[CNPJ]],'[1]Exportar Planilha'!$A$1:$S$802,4,FALSE)</f>
        <v>DA PAISAGEM</v>
      </c>
      <c r="O30" t="str">
        <f>VLOOKUP(Tabela13[[#This Row],[CNPJ]],'[1]Exportar Planilha'!$A$1:$S$802,5,FALSE)</f>
        <v>250</v>
      </c>
      <c r="P30" t="str">
        <f>VLOOKUP(Tabela13[[#This Row],[CNPJ]],'[1]Exportar Planilha'!$A$1:$S$802,6,FALSE)</f>
        <v>2.ANDAR</v>
      </c>
      <c r="Q30" t="str">
        <f>VLOOKUP(Tabela13[[#This Row],[CNPJ]],'[1]Exportar Planilha'!$A$1:$S$802,7,FALSE)</f>
        <v>VILA DA SERRA</v>
      </c>
      <c r="R30">
        <f>VLOOKUP(Tabela13[[#This Row],[CNPJ]],'[1]Exportar Planilha'!$A$1:$S$802,8,FALSE)</f>
        <v>34000001</v>
      </c>
      <c r="S30" t="str">
        <f>VLOOKUP(Tabela13[[#This Row],[CNPJ]],'[1]Exportar Planilha'!$A$1:$S$802,9,FALSE)</f>
        <v>MG</v>
      </c>
      <c r="T30">
        <f>VLOOKUP(Tabela13[[#This Row],[CNPJ]],'[1]Exportar Planilha'!$A$1:$S$802,10,FALSE)</f>
        <v>4895</v>
      </c>
      <c r="U30" t="str">
        <f>VLOOKUP(Tabela13[[#This Row],[CNPJ]],'[1]Exportar Planilha'!$A$1:$S$802,11,FALSE)</f>
        <v>NOVA LIMA</v>
      </c>
      <c r="V30" t="str">
        <f>VLOOKUP(Tabela13[[#This Row],[CNPJ]],'[1]Exportar Planilha'!$A$1:$S$802,12,FALSE)</f>
        <v>031</v>
      </c>
      <c r="W30" t="str">
        <f>VLOOKUP(Tabela13[[#This Row],[CNPJ]],'[1]Exportar Planilha'!$A$1:$S$802,13,FALSE)</f>
        <v>2895012</v>
      </c>
      <c r="X30">
        <f>VLOOKUP(Tabela13[[#This Row],[CNPJ]],'[1]Exportar Planilha'!$A$1:$S$802,14,FALSE)</f>
        <v>0</v>
      </c>
      <c r="Y30">
        <f>VLOOKUP(Tabela13[[#This Row],[CNPJ]],'[1]Exportar Planilha'!$A$1:$S$802,15,FALSE)</f>
        <v>0</v>
      </c>
      <c r="Z30" s="5" t="str">
        <f>VLOOKUP(Tabela13[[#This Row],[CNPJ]],'[1]Exportar Planilha'!$A$1:$S$802,16,FALSE)</f>
        <v>031</v>
      </c>
      <c r="AA30" s="5" t="str">
        <f>VLOOKUP(Tabela13[[#This Row],[CNPJ]],'[1]Exportar Planilha'!$A$1:$S$802,17,FALSE)</f>
        <v>2861981</v>
      </c>
      <c r="AB30" s="5">
        <f>VLOOKUP(Tabela13[[#This Row],[CNPJ]],'[1]Exportar Planilha'!$A$1:$S$802,18,FALSE)</f>
        <v>0</v>
      </c>
    </row>
    <row r="31" spans="1:28">
      <c r="A31" t="s">
        <v>107</v>
      </c>
      <c r="B31" t="s">
        <v>177</v>
      </c>
      <c r="C31" t="s">
        <v>178</v>
      </c>
      <c r="D31" t="s">
        <v>179</v>
      </c>
      <c r="E31" t="s">
        <v>21</v>
      </c>
      <c r="F31" t="s">
        <v>130</v>
      </c>
      <c r="G31" s="2">
        <v>1</v>
      </c>
      <c r="H31" t="s">
        <v>24</v>
      </c>
      <c r="I31" t="s">
        <v>180</v>
      </c>
      <c r="J31" t="s">
        <v>181</v>
      </c>
      <c r="K31" s="4" t="s">
        <v>1730</v>
      </c>
      <c r="L31" t="str">
        <f>VLOOKUP(Tabela13[[#This Row],[CNPJ]],'[1]Exportar Planilha'!$A$1:$S$802,3,FALSE)</f>
        <v>RUA</v>
      </c>
      <c r="M31" t="str">
        <f>VLOOKUP(Tabela13[[#This Row],[CNPJ]],'[1]Exportar Planilha'!$A$1:$S$802,3,FALSE)</f>
        <v>RUA</v>
      </c>
      <c r="N31" t="str">
        <f>VLOOKUP(Tabela13[[#This Row],[CNPJ]],'[1]Exportar Planilha'!$A$1:$S$802,4,FALSE)</f>
        <v>HELENA MESQUITA</v>
      </c>
      <c r="O31" t="str">
        <f>VLOOKUP(Tabela13[[#This Row],[CNPJ]],'[1]Exportar Planilha'!$A$1:$S$802,5,FALSE)</f>
        <v>204</v>
      </c>
      <c r="P31">
        <f>VLOOKUP(Tabela13[[#This Row],[CNPJ]],'[1]Exportar Planilha'!$A$1:$S$802,6,FALSE)</f>
        <v>0</v>
      </c>
      <c r="Q31" t="str">
        <f>VLOOKUP(Tabela13[[#This Row],[CNPJ]],'[1]Exportar Planilha'!$A$1:$S$802,7,FALSE)</f>
        <v>NOVA SUICA</v>
      </c>
      <c r="R31">
        <f>VLOOKUP(Tabela13[[#This Row],[CNPJ]],'[1]Exportar Planilha'!$A$1:$S$802,8,FALSE)</f>
        <v>30480690</v>
      </c>
      <c r="S31" t="str">
        <f>VLOOKUP(Tabela13[[#This Row],[CNPJ]],'[1]Exportar Planilha'!$A$1:$S$802,9,FALSE)</f>
        <v>MG</v>
      </c>
      <c r="T31">
        <f>VLOOKUP(Tabela13[[#This Row],[CNPJ]],'[1]Exportar Planilha'!$A$1:$S$802,10,FALSE)</f>
        <v>4123</v>
      </c>
      <c r="U31" t="str">
        <f>VLOOKUP(Tabela13[[#This Row],[CNPJ]],'[1]Exportar Planilha'!$A$1:$S$802,11,FALSE)</f>
        <v>BELO HORIZONTE</v>
      </c>
      <c r="V31" t="str">
        <f>VLOOKUP(Tabela13[[#This Row],[CNPJ]],'[1]Exportar Planilha'!$A$1:$S$802,12,FALSE)</f>
        <v>31</v>
      </c>
      <c r="W31" t="str">
        <f>VLOOKUP(Tabela13[[#This Row],[CNPJ]],'[1]Exportar Planilha'!$A$1:$S$802,13,FALSE)</f>
        <v>33729595</v>
      </c>
      <c r="X31">
        <f>VLOOKUP(Tabela13[[#This Row],[CNPJ]],'[1]Exportar Planilha'!$A$1:$S$802,14,FALSE)</f>
        <v>0</v>
      </c>
      <c r="Y31">
        <f>VLOOKUP(Tabela13[[#This Row],[CNPJ]],'[1]Exportar Planilha'!$A$1:$S$802,15,FALSE)</f>
        <v>0</v>
      </c>
      <c r="Z31" s="5">
        <f>VLOOKUP(Tabela13[[#This Row],[CNPJ]],'[1]Exportar Planilha'!$A$1:$S$802,16,FALSE)</f>
        <v>0</v>
      </c>
      <c r="AA31" s="5">
        <f>VLOOKUP(Tabela13[[#This Row],[CNPJ]],'[1]Exportar Planilha'!$A$1:$S$802,17,FALSE)</f>
        <v>0</v>
      </c>
      <c r="AB31" s="5">
        <f>VLOOKUP(Tabela13[[#This Row],[CNPJ]],'[1]Exportar Planilha'!$A$1:$S$802,18,FALSE)</f>
        <v>0</v>
      </c>
    </row>
    <row r="32" spans="1:28">
      <c r="A32" t="s">
        <v>107</v>
      </c>
      <c r="B32" t="s">
        <v>182</v>
      </c>
      <c r="C32" t="s">
        <v>183</v>
      </c>
      <c r="D32" t="s">
        <v>184</v>
      </c>
      <c r="E32" t="s">
        <v>21</v>
      </c>
      <c r="F32" t="s">
        <v>185</v>
      </c>
      <c r="G32" s="2">
        <v>9</v>
      </c>
      <c r="H32" t="s">
        <v>24</v>
      </c>
      <c r="I32" t="s">
        <v>186</v>
      </c>
      <c r="J32" t="s">
        <v>187</v>
      </c>
      <c r="K32" s="4" t="s">
        <v>1731</v>
      </c>
      <c r="L32" t="str">
        <f>VLOOKUP(Tabela13[[#This Row],[CNPJ]],'[1]Exportar Planilha'!$A$1:$S$802,3,FALSE)</f>
        <v>RUA</v>
      </c>
      <c r="M32" t="str">
        <f>VLOOKUP(Tabela13[[#This Row],[CNPJ]],'[1]Exportar Planilha'!$A$1:$S$802,3,FALSE)</f>
        <v>RUA</v>
      </c>
      <c r="N32" t="str">
        <f>VLOOKUP(Tabela13[[#This Row],[CNPJ]],'[1]Exportar Planilha'!$A$1:$S$802,4,FALSE)</f>
        <v>PAULO FERREIRA DA COSTA</v>
      </c>
      <c r="O32" t="str">
        <f>VLOOKUP(Tabela13[[#This Row],[CNPJ]],'[1]Exportar Planilha'!$A$1:$S$802,5,FALSE)</f>
        <v>555</v>
      </c>
      <c r="P32" t="str">
        <f>VLOOKUP(Tabela13[[#This Row],[CNPJ]],'[1]Exportar Planilha'!$A$1:$S$802,6,FALSE)</f>
        <v>GALPAO 04</v>
      </c>
      <c r="Q32" t="str">
        <f>VLOOKUP(Tabela13[[#This Row],[CNPJ]],'[1]Exportar Planilha'!$A$1:$S$802,7,FALSE)</f>
        <v>VISTA ALEGRE</v>
      </c>
      <c r="R32">
        <f>VLOOKUP(Tabela13[[#This Row],[CNPJ]],'[1]Exportar Planilha'!$A$1:$S$802,8,FALSE)</f>
        <v>33400000</v>
      </c>
      <c r="S32" t="str">
        <f>VLOOKUP(Tabela13[[#This Row],[CNPJ]],'[1]Exportar Planilha'!$A$1:$S$802,9,FALSE)</f>
        <v>MG</v>
      </c>
      <c r="T32">
        <f>VLOOKUP(Tabela13[[#This Row],[CNPJ]],'[1]Exportar Planilha'!$A$1:$S$802,10,FALSE)</f>
        <v>4751</v>
      </c>
      <c r="U32" t="str">
        <f>VLOOKUP(Tabela13[[#This Row],[CNPJ]],'[1]Exportar Planilha'!$A$1:$S$802,11,FALSE)</f>
        <v>LAGOA SANTA</v>
      </c>
      <c r="V32">
        <f>VLOOKUP(Tabela13[[#This Row],[CNPJ]],'[1]Exportar Planilha'!$A$1:$S$802,12,FALSE)</f>
        <v>0</v>
      </c>
      <c r="W32">
        <f>VLOOKUP(Tabela13[[#This Row],[CNPJ]],'[1]Exportar Planilha'!$A$1:$S$802,13,FALSE)</f>
        <v>0</v>
      </c>
      <c r="X32">
        <f>VLOOKUP(Tabela13[[#This Row],[CNPJ]],'[1]Exportar Planilha'!$A$1:$S$802,14,FALSE)</f>
        <v>0</v>
      </c>
      <c r="Y32">
        <f>VLOOKUP(Tabela13[[#This Row],[CNPJ]],'[1]Exportar Planilha'!$A$1:$S$802,15,FALSE)</f>
        <v>0</v>
      </c>
      <c r="Z32" s="5">
        <f>VLOOKUP(Tabela13[[#This Row],[CNPJ]],'[1]Exportar Planilha'!$A$1:$S$802,16,FALSE)</f>
        <v>0</v>
      </c>
      <c r="AA32" s="5">
        <f>VLOOKUP(Tabela13[[#This Row],[CNPJ]],'[1]Exportar Planilha'!$A$1:$S$802,17,FALSE)</f>
        <v>0</v>
      </c>
      <c r="AB32" s="5">
        <f>VLOOKUP(Tabela13[[#This Row],[CNPJ]],'[1]Exportar Planilha'!$A$1:$S$802,18,FALSE)</f>
        <v>0</v>
      </c>
    </row>
    <row r="33" spans="1:28">
      <c r="A33" t="s">
        <v>107</v>
      </c>
      <c r="B33" t="s">
        <v>188</v>
      </c>
      <c r="C33" t="s">
        <v>55</v>
      </c>
      <c r="D33" t="s">
        <v>189</v>
      </c>
      <c r="E33" t="s">
        <v>66</v>
      </c>
      <c r="F33" t="s">
        <v>130</v>
      </c>
      <c r="G33" s="2">
        <v>9</v>
      </c>
      <c r="H33" t="s">
        <v>24</v>
      </c>
      <c r="I33" t="s">
        <v>190</v>
      </c>
      <c r="J33" t="s">
        <v>191</v>
      </c>
      <c r="K33" s="4" t="s">
        <v>1732</v>
      </c>
      <c r="L33" t="str">
        <f>VLOOKUP(Tabela13[[#This Row],[CNPJ]],'[1]Exportar Planilha'!$A$1:$S$802,3,FALSE)</f>
        <v>RUA</v>
      </c>
      <c r="M33" t="str">
        <f>VLOOKUP(Tabela13[[#This Row],[CNPJ]],'[1]Exportar Planilha'!$A$1:$S$802,3,FALSE)</f>
        <v>RUA</v>
      </c>
      <c r="N33" t="str">
        <f>VLOOKUP(Tabela13[[#This Row],[CNPJ]],'[1]Exportar Planilha'!$A$1:$S$802,4,FALSE)</f>
        <v>ALTAMIRO AVELINO SOARES</v>
      </c>
      <c r="O33" t="str">
        <f>VLOOKUP(Tabela13[[#This Row],[CNPJ]],'[1]Exportar Planilha'!$A$1:$S$802,5,FALSE)</f>
        <v>136</v>
      </c>
      <c r="P33" t="str">
        <f>VLOOKUP(Tabela13[[#This Row],[CNPJ]],'[1]Exportar Planilha'!$A$1:$S$802,6,FALSE)</f>
        <v>136 A</v>
      </c>
      <c r="Q33" t="str">
        <f>VLOOKUP(Tabela13[[#This Row],[CNPJ]],'[1]Exportar Planilha'!$A$1:$S$802,7,FALSE)</f>
        <v>CASTELO</v>
      </c>
      <c r="R33">
        <f>VLOOKUP(Tabela13[[#This Row],[CNPJ]],'[1]Exportar Planilha'!$A$1:$S$802,8,FALSE)</f>
        <v>31330000</v>
      </c>
      <c r="S33" t="str">
        <f>VLOOKUP(Tabela13[[#This Row],[CNPJ]],'[1]Exportar Planilha'!$A$1:$S$802,9,FALSE)</f>
        <v>MG</v>
      </c>
      <c r="T33">
        <f>VLOOKUP(Tabela13[[#This Row],[CNPJ]],'[1]Exportar Planilha'!$A$1:$S$802,10,FALSE)</f>
        <v>4123</v>
      </c>
      <c r="U33" t="str">
        <f>VLOOKUP(Tabela13[[#This Row],[CNPJ]],'[1]Exportar Planilha'!$A$1:$S$802,11,FALSE)</f>
        <v>BELO HORIZONTE</v>
      </c>
      <c r="V33" t="str">
        <f>VLOOKUP(Tabela13[[#This Row],[CNPJ]],'[1]Exportar Planilha'!$A$1:$S$802,12,FALSE)</f>
        <v>31</v>
      </c>
      <c r="W33" t="str">
        <f>VLOOKUP(Tabela13[[#This Row],[CNPJ]],'[1]Exportar Planilha'!$A$1:$S$802,13,FALSE)</f>
        <v>32731263</v>
      </c>
      <c r="X33">
        <f>VLOOKUP(Tabela13[[#This Row],[CNPJ]],'[1]Exportar Planilha'!$A$1:$S$802,14,FALSE)</f>
        <v>0</v>
      </c>
      <c r="Y33">
        <f>VLOOKUP(Tabela13[[#This Row],[CNPJ]],'[1]Exportar Planilha'!$A$1:$S$802,15,FALSE)</f>
        <v>0</v>
      </c>
      <c r="Z33" s="5" t="str">
        <f>VLOOKUP(Tabela13[[#This Row],[CNPJ]],'[1]Exportar Planilha'!$A$1:$S$802,16,FALSE)</f>
        <v>31</v>
      </c>
      <c r="AA33" s="5" t="str">
        <f>VLOOKUP(Tabela13[[#This Row],[CNPJ]],'[1]Exportar Planilha'!$A$1:$S$802,17,FALSE)</f>
        <v>32131972</v>
      </c>
      <c r="AB33" s="5">
        <f>VLOOKUP(Tabela13[[#This Row],[CNPJ]],'[1]Exportar Planilha'!$A$1:$S$802,18,FALSE)</f>
        <v>0</v>
      </c>
    </row>
    <row r="34" spans="1:28">
      <c r="A34" t="s">
        <v>107</v>
      </c>
      <c r="B34" t="s">
        <v>192</v>
      </c>
      <c r="C34" t="s">
        <v>22</v>
      </c>
      <c r="D34" t="s">
        <v>193</v>
      </c>
      <c r="E34" t="s">
        <v>6</v>
      </c>
      <c r="F34" t="s">
        <v>169</v>
      </c>
      <c r="G34" s="2">
        <v>2</v>
      </c>
      <c r="H34" t="s">
        <v>24</v>
      </c>
      <c r="I34" t="s">
        <v>194</v>
      </c>
      <c r="J34" t="s">
        <v>195</v>
      </c>
      <c r="K34" s="4" t="s">
        <v>1733</v>
      </c>
      <c r="L34" t="str">
        <f>VLOOKUP(Tabela13[[#This Row],[CNPJ]],'[1]Exportar Planilha'!$A$1:$S$802,3,FALSE)</f>
        <v>RUA</v>
      </c>
      <c r="M34" t="str">
        <f>VLOOKUP(Tabela13[[#This Row],[CNPJ]],'[1]Exportar Planilha'!$A$1:$S$802,3,FALSE)</f>
        <v>RUA</v>
      </c>
      <c r="N34" t="str">
        <f>VLOOKUP(Tabela13[[#This Row],[CNPJ]],'[1]Exportar Planilha'!$A$1:$S$802,4,FALSE)</f>
        <v>JUCA CASTELO</v>
      </c>
      <c r="O34" t="str">
        <f>VLOOKUP(Tabela13[[#This Row],[CNPJ]],'[1]Exportar Planilha'!$A$1:$S$802,5,FALSE)</f>
        <v>219</v>
      </c>
      <c r="P34">
        <f>VLOOKUP(Tabela13[[#This Row],[CNPJ]],'[1]Exportar Planilha'!$A$1:$S$802,6,FALSE)</f>
        <v>0</v>
      </c>
      <c r="Q34" t="str">
        <f>VLOOKUP(Tabela13[[#This Row],[CNPJ]],'[1]Exportar Planilha'!$A$1:$S$802,7,FALSE)</f>
        <v>CENTRO</v>
      </c>
      <c r="R34">
        <f>VLOOKUP(Tabela13[[#This Row],[CNPJ]],'[1]Exportar Planilha'!$A$1:$S$802,8,FALSE)</f>
        <v>37540000</v>
      </c>
      <c r="S34" t="str">
        <f>VLOOKUP(Tabela13[[#This Row],[CNPJ]],'[1]Exportar Planilha'!$A$1:$S$802,9,FALSE)</f>
        <v>MG</v>
      </c>
      <c r="T34">
        <f>VLOOKUP(Tabela13[[#This Row],[CNPJ]],'[1]Exportar Planilha'!$A$1:$S$802,10,FALSE)</f>
        <v>5191</v>
      </c>
      <c r="U34" t="str">
        <f>VLOOKUP(Tabela13[[#This Row],[CNPJ]],'[1]Exportar Planilha'!$A$1:$S$802,11,FALSE)</f>
        <v>SANTA RITA DO SAPUCAI</v>
      </c>
      <c r="V34" t="str">
        <f>VLOOKUP(Tabela13[[#This Row],[CNPJ]],'[1]Exportar Planilha'!$A$1:$S$802,12,FALSE)</f>
        <v>35</v>
      </c>
      <c r="W34" t="str">
        <f>VLOOKUP(Tabela13[[#This Row],[CNPJ]],'[1]Exportar Planilha'!$A$1:$S$802,13,FALSE)</f>
        <v>36291621</v>
      </c>
      <c r="X34">
        <f>VLOOKUP(Tabela13[[#This Row],[CNPJ]],'[1]Exportar Planilha'!$A$1:$S$802,14,FALSE)</f>
        <v>0</v>
      </c>
      <c r="Y34">
        <f>VLOOKUP(Tabela13[[#This Row],[CNPJ]],'[1]Exportar Planilha'!$A$1:$S$802,15,FALSE)</f>
        <v>0</v>
      </c>
      <c r="Z34" s="5" t="str">
        <f>VLOOKUP(Tabela13[[#This Row],[CNPJ]],'[1]Exportar Planilha'!$A$1:$S$802,16,FALSE)</f>
        <v>11</v>
      </c>
      <c r="AA34" s="5" t="str">
        <f>VLOOKUP(Tabela13[[#This Row],[CNPJ]],'[1]Exportar Planilha'!$A$1:$S$802,17,FALSE)</f>
        <v>46146072</v>
      </c>
      <c r="AB34" s="5" t="str">
        <f>VLOOKUP(Tabela13[[#This Row],[CNPJ]],'[1]Exportar Planilha'!$A$1:$S$802,18,FALSE)</f>
        <v>ROBERTO@VENTRIX.COM.BR</v>
      </c>
    </row>
    <row r="35" spans="1:28">
      <c r="A35" t="s">
        <v>107</v>
      </c>
      <c r="B35" t="s">
        <v>196</v>
      </c>
      <c r="C35" t="s">
        <v>197</v>
      </c>
      <c r="D35" t="s">
        <v>198</v>
      </c>
      <c r="E35" t="s">
        <v>6</v>
      </c>
      <c r="F35" t="s">
        <v>130</v>
      </c>
      <c r="G35" s="2">
        <v>1</v>
      </c>
      <c r="H35" t="s">
        <v>24</v>
      </c>
      <c r="I35" t="s">
        <v>199</v>
      </c>
      <c r="J35" t="s">
        <v>200</v>
      </c>
      <c r="K35" s="4" t="s">
        <v>1734</v>
      </c>
      <c r="L35" t="str">
        <f>VLOOKUP(Tabela13[[#This Row],[CNPJ]],'[1]Exportar Planilha'!$A$1:$S$802,3,FALSE)</f>
        <v>RUA</v>
      </c>
      <c r="M35" t="str">
        <f>VLOOKUP(Tabela13[[#This Row],[CNPJ]],'[1]Exportar Planilha'!$A$1:$S$802,3,FALSE)</f>
        <v>RUA</v>
      </c>
      <c r="N35" t="str">
        <f>VLOOKUP(Tabela13[[#This Row],[CNPJ]],'[1]Exportar Planilha'!$A$1:$S$802,4,FALSE)</f>
        <v>CARLOS NORDER</v>
      </c>
      <c r="O35" t="str">
        <f>VLOOKUP(Tabela13[[#This Row],[CNPJ]],'[1]Exportar Planilha'!$A$1:$S$802,5,FALSE)</f>
        <v>213</v>
      </c>
      <c r="P35">
        <f>VLOOKUP(Tabela13[[#This Row],[CNPJ]],'[1]Exportar Planilha'!$A$1:$S$802,6,FALSE)</f>
        <v>0</v>
      </c>
      <c r="Q35" t="str">
        <f>VLOOKUP(Tabela13[[#This Row],[CNPJ]],'[1]Exportar Planilha'!$A$1:$S$802,7,FALSE)</f>
        <v>JARDINOPOLIS</v>
      </c>
      <c r="R35">
        <f>VLOOKUP(Tabela13[[#This Row],[CNPJ]],'[1]Exportar Planilha'!$A$1:$S$802,8,FALSE)</f>
        <v>30532200</v>
      </c>
      <c r="S35" t="str">
        <f>VLOOKUP(Tabela13[[#This Row],[CNPJ]],'[1]Exportar Planilha'!$A$1:$S$802,9,FALSE)</f>
        <v>MG</v>
      </c>
      <c r="T35">
        <f>VLOOKUP(Tabela13[[#This Row],[CNPJ]],'[1]Exportar Planilha'!$A$1:$S$802,10,FALSE)</f>
        <v>4123</v>
      </c>
      <c r="U35" t="str">
        <f>VLOOKUP(Tabela13[[#This Row],[CNPJ]],'[1]Exportar Planilha'!$A$1:$S$802,11,FALSE)</f>
        <v>BELO HORIZONTE</v>
      </c>
      <c r="V35" t="str">
        <f>VLOOKUP(Tabela13[[#This Row],[CNPJ]],'[1]Exportar Planilha'!$A$1:$S$802,12,FALSE)</f>
        <v>31</v>
      </c>
      <c r="W35" t="str">
        <f>VLOOKUP(Tabela13[[#This Row],[CNPJ]],'[1]Exportar Planilha'!$A$1:$S$802,13,FALSE)</f>
        <v>25260202</v>
      </c>
      <c r="X35">
        <f>VLOOKUP(Tabela13[[#This Row],[CNPJ]],'[1]Exportar Planilha'!$A$1:$S$802,14,FALSE)</f>
        <v>0</v>
      </c>
      <c r="Y35">
        <f>VLOOKUP(Tabela13[[#This Row],[CNPJ]],'[1]Exportar Planilha'!$A$1:$S$802,15,FALSE)</f>
        <v>0</v>
      </c>
      <c r="Z35" s="5" t="str">
        <f>VLOOKUP(Tabela13[[#This Row],[CNPJ]],'[1]Exportar Planilha'!$A$1:$S$802,16,FALSE)</f>
        <v>31</v>
      </c>
      <c r="AA35" s="5" t="str">
        <f>VLOOKUP(Tabela13[[#This Row],[CNPJ]],'[1]Exportar Planilha'!$A$1:$S$802,17,FALSE)</f>
        <v>90579001</v>
      </c>
      <c r="AB35" s="5" t="str">
        <f>VLOOKUP(Tabela13[[#This Row],[CNPJ]],'[1]Exportar Planilha'!$A$1:$S$802,18,FALSE)</f>
        <v>AMG@AMGCONSULTORES.COM.BR</v>
      </c>
    </row>
    <row r="36" spans="1:28">
      <c r="A36" t="s">
        <v>107</v>
      </c>
      <c r="B36" t="s">
        <v>201</v>
      </c>
      <c r="C36" t="s">
        <v>21</v>
      </c>
      <c r="D36" t="s">
        <v>22</v>
      </c>
      <c r="E36" t="s">
        <v>6</v>
      </c>
      <c r="F36" t="s">
        <v>202</v>
      </c>
      <c r="G36" s="2">
        <v>1</v>
      </c>
      <c r="H36" t="s">
        <v>24</v>
      </c>
      <c r="I36" t="s">
        <v>203</v>
      </c>
      <c r="J36" t="s">
        <v>204</v>
      </c>
      <c r="K36" s="4" t="s">
        <v>1735</v>
      </c>
      <c r="L36" t="str">
        <f>VLOOKUP(Tabela13[[#This Row],[CNPJ]],'[1]Exportar Planilha'!$A$1:$S$802,3,FALSE)</f>
        <v>RUA</v>
      </c>
      <c r="M36" t="str">
        <f>VLOOKUP(Tabela13[[#This Row],[CNPJ]],'[1]Exportar Planilha'!$A$1:$S$802,3,FALSE)</f>
        <v>RUA</v>
      </c>
      <c r="N36" t="str">
        <f>VLOOKUP(Tabela13[[#This Row],[CNPJ]],'[1]Exportar Planilha'!$A$1:$S$802,4,FALSE)</f>
        <v>AQUIRAL</v>
      </c>
      <c r="O36" t="str">
        <f>VLOOKUP(Tabela13[[#This Row],[CNPJ]],'[1]Exportar Planilha'!$A$1:$S$802,5,FALSE)</f>
        <v>200</v>
      </c>
      <c r="P36">
        <f>VLOOKUP(Tabela13[[#This Row],[CNPJ]],'[1]Exportar Planilha'!$A$1:$S$802,6,FALSE)</f>
        <v>0</v>
      </c>
      <c r="Q36" t="str">
        <f>VLOOKUP(Tabela13[[#This Row],[CNPJ]],'[1]Exportar Planilha'!$A$1:$S$802,7,FALSE)</f>
        <v>XANGRILA 1A. SECAO</v>
      </c>
      <c r="R36">
        <f>VLOOKUP(Tabela13[[#This Row],[CNPJ]],'[1]Exportar Planilha'!$A$1:$S$802,8,FALSE)</f>
        <v>32186370</v>
      </c>
      <c r="S36" t="str">
        <f>VLOOKUP(Tabela13[[#This Row],[CNPJ]],'[1]Exportar Planilha'!$A$1:$S$802,9,FALSE)</f>
        <v>MG</v>
      </c>
      <c r="T36">
        <f>VLOOKUP(Tabela13[[#This Row],[CNPJ]],'[1]Exportar Planilha'!$A$1:$S$802,10,FALSE)</f>
        <v>4371</v>
      </c>
      <c r="U36" t="str">
        <f>VLOOKUP(Tabela13[[#This Row],[CNPJ]],'[1]Exportar Planilha'!$A$1:$S$802,11,FALSE)</f>
        <v>CONTAGEM</v>
      </c>
      <c r="V36" t="str">
        <f>VLOOKUP(Tabela13[[#This Row],[CNPJ]],'[1]Exportar Planilha'!$A$1:$S$802,12,FALSE)</f>
        <v>31</v>
      </c>
      <c r="W36" t="str">
        <f>VLOOKUP(Tabela13[[#This Row],[CNPJ]],'[1]Exportar Planilha'!$A$1:$S$802,13,FALSE)</f>
        <v>34918081</v>
      </c>
      <c r="X36">
        <f>VLOOKUP(Tabela13[[#This Row],[CNPJ]],'[1]Exportar Planilha'!$A$1:$S$802,14,FALSE)</f>
        <v>0</v>
      </c>
      <c r="Y36">
        <f>VLOOKUP(Tabela13[[#This Row],[CNPJ]],'[1]Exportar Planilha'!$A$1:$S$802,15,FALSE)</f>
        <v>0</v>
      </c>
      <c r="Z36" s="5" t="str">
        <f>VLOOKUP(Tabela13[[#This Row],[CNPJ]],'[1]Exportar Planilha'!$A$1:$S$802,16,FALSE)</f>
        <v>31</v>
      </c>
      <c r="AA36" s="5" t="str">
        <f>VLOOKUP(Tabela13[[#This Row],[CNPJ]],'[1]Exportar Planilha'!$A$1:$S$802,17,FALSE)</f>
        <v>32712224</v>
      </c>
      <c r="AB36" s="5" t="str">
        <f>VLOOKUP(Tabela13[[#This Row],[CNPJ]],'[1]Exportar Planilha'!$A$1:$S$802,18,FALSE)</f>
        <v>FINANCEIRO@ODOUSINSTRUMENTOS.COM.BR</v>
      </c>
    </row>
    <row r="37" spans="1:28">
      <c r="A37" t="s">
        <v>107</v>
      </c>
      <c r="B37" t="s">
        <v>205</v>
      </c>
      <c r="C37" t="s">
        <v>21</v>
      </c>
      <c r="D37" t="s">
        <v>206</v>
      </c>
      <c r="E37" t="s">
        <v>6</v>
      </c>
      <c r="F37" t="s">
        <v>202</v>
      </c>
      <c r="G37" s="2">
        <v>1</v>
      </c>
      <c r="H37" t="s">
        <v>24</v>
      </c>
      <c r="I37" t="s">
        <v>207</v>
      </c>
      <c r="J37" t="s">
        <v>208</v>
      </c>
      <c r="K37" s="4" t="s">
        <v>1736</v>
      </c>
      <c r="L37" t="str">
        <f>VLOOKUP(Tabela13[[#This Row],[CNPJ]],'[1]Exportar Planilha'!$A$1:$S$802,3,FALSE)</f>
        <v>RUA</v>
      </c>
      <c r="M37" t="str">
        <f>VLOOKUP(Tabela13[[#This Row],[CNPJ]],'[1]Exportar Planilha'!$A$1:$S$802,3,FALSE)</f>
        <v>RUA</v>
      </c>
      <c r="N37" t="str">
        <f>VLOOKUP(Tabela13[[#This Row],[CNPJ]],'[1]Exportar Planilha'!$A$1:$S$802,4,FALSE)</f>
        <v>DIAMANTE</v>
      </c>
      <c r="O37" t="str">
        <f>VLOOKUP(Tabela13[[#This Row],[CNPJ]],'[1]Exportar Planilha'!$A$1:$S$802,5,FALSE)</f>
        <v>832</v>
      </c>
      <c r="P37">
        <f>VLOOKUP(Tabela13[[#This Row],[CNPJ]],'[1]Exportar Planilha'!$A$1:$S$802,6,FALSE)</f>
        <v>0</v>
      </c>
      <c r="Q37" t="str">
        <f>VLOOKUP(Tabela13[[#This Row],[CNPJ]],'[1]Exportar Planilha'!$A$1:$S$802,7,FALSE)</f>
        <v>ARVOREDO</v>
      </c>
      <c r="R37">
        <f>VLOOKUP(Tabela13[[#This Row],[CNPJ]],'[1]Exportar Planilha'!$A$1:$S$802,8,FALSE)</f>
        <v>32113000</v>
      </c>
      <c r="S37" t="str">
        <f>VLOOKUP(Tabela13[[#This Row],[CNPJ]],'[1]Exportar Planilha'!$A$1:$S$802,9,FALSE)</f>
        <v>MG</v>
      </c>
      <c r="T37">
        <f>VLOOKUP(Tabela13[[#This Row],[CNPJ]],'[1]Exportar Planilha'!$A$1:$S$802,10,FALSE)</f>
        <v>4371</v>
      </c>
      <c r="U37" t="str">
        <f>VLOOKUP(Tabela13[[#This Row],[CNPJ]],'[1]Exportar Planilha'!$A$1:$S$802,11,FALSE)</f>
        <v>CONTAGEM</v>
      </c>
      <c r="V37" t="str">
        <f>VLOOKUP(Tabela13[[#This Row],[CNPJ]],'[1]Exportar Planilha'!$A$1:$S$802,12,FALSE)</f>
        <v>031</v>
      </c>
      <c r="W37" t="str">
        <f>VLOOKUP(Tabela13[[#This Row],[CNPJ]],'[1]Exportar Planilha'!$A$1:$S$802,13,FALSE)</f>
        <v>4772033</v>
      </c>
      <c r="X37">
        <f>VLOOKUP(Tabela13[[#This Row],[CNPJ]],'[1]Exportar Planilha'!$A$1:$S$802,14,FALSE)</f>
        <v>0</v>
      </c>
      <c r="Y37">
        <f>VLOOKUP(Tabela13[[#This Row],[CNPJ]],'[1]Exportar Planilha'!$A$1:$S$802,15,FALSE)</f>
        <v>0</v>
      </c>
      <c r="Z37" s="5" t="str">
        <f>VLOOKUP(Tabela13[[#This Row],[CNPJ]],'[1]Exportar Planilha'!$A$1:$S$802,16,FALSE)</f>
        <v>031</v>
      </c>
      <c r="AA37" s="5" t="str">
        <f>VLOOKUP(Tabela13[[#This Row],[CNPJ]],'[1]Exportar Planilha'!$A$1:$S$802,17,FALSE)</f>
        <v>4771722</v>
      </c>
      <c r="AB37" s="5">
        <f>VLOOKUP(Tabela13[[#This Row],[CNPJ]],'[1]Exportar Planilha'!$A$1:$S$802,18,FALSE)</f>
        <v>0</v>
      </c>
    </row>
    <row r="38" spans="1:28">
      <c r="A38" t="s">
        <v>107</v>
      </c>
      <c r="B38" t="s">
        <v>209</v>
      </c>
      <c r="C38" t="s">
        <v>210</v>
      </c>
      <c r="D38" t="s">
        <v>211</v>
      </c>
      <c r="E38" t="s">
        <v>6</v>
      </c>
      <c r="F38" t="s">
        <v>130</v>
      </c>
      <c r="G38" s="2">
        <v>1</v>
      </c>
      <c r="H38" t="s">
        <v>8</v>
      </c>
      <c r="I38" t="s">
        <v>212</v>
      </c>
      <c r="J38" t="s">
        <v>213</v>
      </c>
      <c r="K38" s="4" t="s">
        <v>1737</v>
      </c>
      <c r="L38" t="str">
        <f>VLOOKUP(Tabela13[[#This Row],[CNPJ]],'[1]Exportar Planilha'!$A$1:$S$802,3,FALSE)</f>
        <v>RUA</v>
      </c>
      <c r="M38" t="str">
        <f>VLOOKUP(Tabela13[[#This Row],[CNPJ]],'[1]Exportar Planilha'!$A$1:$S$802,3,FALSE)</f>
        <v>RUA</v>
      </c>
      <c r="N38" t="str">
        <f>VLOOKUP(Tabela13[[#This Row],[CNPJ]],'[1]Exportar Planilha'!$A$1:$S$802,4,FALSE)</f>
        <v>BELMIRO BRAGA</v>
      </c>
      <c r="O38" t="str">
        <f>VLOOKUP(Tabela13[[#This Row],[CNPJ]],'[1]Exportar Planilha'!$A$1:$S$802,5,FALSE)</f>
        <v>275</v>
      </c>
      <c r="P38">
        <f>VLOOKUP(Tabela13[[#This Row],[CNPJ]],'[1]Exportar Planilha'!$A$1:$S$802,6,FALSE)</f>
        <v>0</v>
      </c>
      <c r="Q38" t="str">
        <f>VLOOKUP(Tabela13[[#This Row],[CNPJ]],'[1]Exportar Planilha'!$A$1:$S$802,7,FALSE)</f>
        <v>BAIRRO CAICARAS</v>
      </c>
      <c r="R38">
        <f>VLOOKUP(Tabela13[[#This Row],[CNPJ]],'[1]Exportar Planilha'!$A$1:$S$802,8,FALSE)</f>
        <v>30770550</v>
      </c>
      <c r="S38" t="str">
        <f>VLOOKUP(Tabela13[[#This Row],[CNPJ]],'[1]Exportar Planilha'!$A$1:$S$802,9,FALSE)</f>
        <v>MG</v>
      </c>
      <c r="T38">
        <f>VLOOKUP(Tabela13[[#This Row],[CNPJ]],'[1]Exportar Planilha'!$A$1:$S$802,10,FALSE)</f>
        <v>4123</v>
      </c>
      <c r="U38" t="str">
        <f>VLOOKUP(Tabela13[[#This Row],[CNPJ]],'[1]Exportar Planilha'!$A$1:$S$802,11,FALSE)</f>
        <v>BELO HORIZONTE</v>
      </c>
      <c r="V38" t="str">
        <f>VLOOKUP(Tabela13[[#This Row],[CNPJ]],'[1]Exportar Planilha'!$A$1:$S$802,12,FALSE)</f>
        <v>31</v>
      </c>
      <c r="W38" t="str">
        <f>VLOOKUP(Tabela13[[#This Row],[CNPJ]],'[1]Exportar Planilha'!$A$1:$S$802,13,FALSE)</f>
        <v>21125200</v>
      </c>
      <c r="X38">
        <f>VLOOKUP(Tabela13[[#This Row],[CNPJ]],'[1]Exportar Planilha'!$A$1:$S$802,14,FALSE)</f>
        <v>0</v>
      </c>
      <c r="Y38">
        <f>VLOOKUP(Tabela13[[#This Row],[CNPJ]],'[1]Exportar Planilha'!$A$1:$S$802,15,FALSE)</f>
        <v>0</v>
      </c>
      <c r="Z38" s="5">
        <f>VLOOKUP(Tabela13[[#This Row],[CNPJ]],'[1]Exportar Planilha'!$A$1:$S$802,16,FALSE)</f>
        <v>0</v>
      </c>
      <c r="AA38" s="5">
        <f>VLOOKUP(Tabela13[[#This Row],[CNPJ]],'[1]Exportar Planilha'!$A$1:$S$802,17,FALSE)</f>
        <v>0</v>
      </c>
      <c r="AB38" s="5" t="str">
        <f>VLOOKUP(Tabela13[[#This Row],[CNPJ]],'[1]Exportar Planilha'!$A$1:$S$802,18,FALSE)</f>
        <v>REGISTRO@ESACONT.COM.BR</v>
      </c>
    </row>
    <row r="39" spans="1:28">
      <c r="A39" t="s">
        <v>107</v>
      </c>
      <c r="B39" t="s">
        <v>214</v>
      </c>
      <c r="C39" t="s">
        <v>197</v>
      </c>
      <c r="D39" t="s">
        <v>215</v>
      </c>
      <c r="E39" t="s">
        <v>117</v>
      </c>
      <c r="F39" t="s">
        <v>216</v>
      </c>
      <c r="G39" s="2">
        <v>5</v>
      </c>
      <c r="H39" t="s">
        <v>217</v>
      </c>
      <c r="I39" t="s">
        <v>218</v>
      </c>
      <c r="J39" t="s">
        <v>219</v>
      </c>
      <c r="K39" s="4" t="s">
        <v>1738</v>
      </c>
      <c r="L39" t="str">
        <f>VLOOKUP(Tabela13[[#This Row],[CNPJ]],'[1]Exportar Planilha'!$A$1:$S$802,3,FALSE)</f>
        <v>RODOVIA</v>
      </c>
      <c r="M39" t="str">
        <f>VLOOKUP(Tabela13[[#This Row],[CNPJ]],'[1]Exportar Planilha'!$A$1:$S$802,3,FALSE)</f>
        <v>RODOVIA</v>
      </c>
      <c r="N39" t="str">
        <f>VLOOKUP(Tabela13[[#This Row],[CNPJ]],'[1]Exportar Planilha'!$A$1:$S$802,4,FALSE)</f>
        <v>FERNAO DIAS</v>
      </c>
      <c r="O39" t="str">
        <f>VLOOKUP(Tabela13[[#This Row],[CNPJ]],'[1]Exportar Planilha'!$A$1:$S$802,5,FALSE)</f>
        <v>S/N</v>
      </c>
      <c r="P39" t="str">
        <f>VLOOKUP(Tabela13[[#This Row],[CNPJ]],'[1]Exportar Planilha'!$A$1:$S$802,6,FALSE)</f>
        <v>KM: 801(BR 381); CXPST: 58;</v>
      </c>
      <c r="Q39" t="str">
        <f>VLOOKUP(Tabela13[[#This Row],[CNPJ]],'[1]Exportar Planilha'!$A$1:$S$802,7,FALSE)</f>
        <v>MOINHO VELHO</v>
      </c>
      <c r="R39">
        <f>VLOOKUP(Tabela13[[#This Row],[CNPJ]],'[1]Exportar Planilha'!$A$1:$S$802,8,FALSE)</f>
        <v>37490000</v>
      </c>
      <c r="S39" t="str">
        <f>VLOOKUP(Tabela13[[#This Row],[CNPJ]],'[1]Exportar Planilha'!$A$1:$S$802,9,FALSE)</f>
        <v>MG</v>
      </c>
      <c r="T39">
        <f>VLOOKUP(Tabela13[[#This Row],[CNPJ]],'[1]Exportar Planilha'!$A$1:$S$802,10,FALSE)</f>
        <v>5239</v>
      </c>
      <c r="U39" t="str">
        <f>VLOOKUP(Tabela13[[#This Row],[CNPJ]],'[1]Exportar Planilha'!$A$1:$S$802,11,FALSE)</f>
        <v>SAO GONCALO DO SAPUCAI</v>
      </c>
      <c r="V39" t="str">
        <f>VLOOKUP(Tabela13[[#This Row],[CNPJ]],'[1]Exportar Planilha'!$A$1:$S$802,12,FALSE)</f>
        <v>35</v>
      </c>
      <c r="W39" t="str">
        <f>VLOOKUP(Tabela13[[#This Row],[CNPJ]],'[1]Exportar Planilha'!$A$1:$S$802,13,FALSE)</f>
        <v>32411592</v>
      </c>
      <c r="X39">
        <f>VLOOKUP(Tabela13[[#This Row],[CNPJ]],'[1]Exportar Planilha'!$A$1:$S$802,14,FALSE)</f>
        <v>0</v>
      </c>
      <c r="Y39">
        <f>VLOOKUP(Tabela13[[#This Row],[CNPJ]],'[1]Exportar Planilha'!$A$1:$S$802,15,FALSE)</f>
        <v>0</v>
      </c>
      <c r="Z39" s="5">
        <f>VLOOKUP(Tabela13[[#This Row],[CNPJ]],'[1]Exportar Planilha'!$A$1:$S$802,16,FALSE)</f>
        <v>0</v>
      </c>
      <c r="AA39" s="5">
        <f>VLOOKUP(Tabela13[[#This Row],[CNPJ]],'[1]Exportar Planilha'!$A$1:$S$802,17,FALSE)</f>
        <v>0</v>
      </c>
      <c r="AB39" s="5" t="str">
        <f>VLOOKUP(Tabela13[[#This Row],[CNPJ]],'[1]Exportar Planilha'!$A$1:$S$802,18,FALSE)</f>
        <v>EBM@EBMCONTABIL.COM.BR</v>
      </c>
    </row>
    <row r="40" spans="1:28">
      <c r="A40" t="s">
        <v>107</v>
      </c>
      <c r="B40" t="s">
        <v>220</v>
      </c>
      <c r="C40" t="s">
        <v>117</v>
      </c>
      <c r="D40" t="s">
        <v>221</v>
      </c>
      <c r="E40" t="s">
        <v>6</v>
      </c>
      <c r="F40" t="s">
        <v>222</v>
      </c>
      <c r="G40" s="2">
        <v>1</v>
      </c>
      <c r="H40" t="s">
        <v>24</v>
      </c>
      <c r="I40" t="s">
        <v>223</v>
      </c>
      <c r="J40" t="s">
        <v>224</v>
      </c>
      <c r="K40" s="4" t="s">
        <v>1739</v>
      </c>
      <c r="L40" t="str">
        <f>VLOOKUP(Tabela13[[#This Row],[CNPJ]],'[1]Exportar Planilha'!$A$1:$S$802,3,FALSE)</f>
        <v>RUA</v>
      </c>
      <c r="M40" t="str">
        <f>VLOOKUP(Tabela13[[#This Row],[CNPJ]],'[1]Exportar Planilha'!$A$1:$S$802,3,FALSE)</f>
        <v>RUA</v>
      </c>
      <c r="N40" t="str">
        <f>VLOOKUP(Tabela13[[#This Row],[CNPJ]],'[1]Exportar Planilha'!$A$1:$S$802,4,FALSE)</f>
        <v>PADRE MARIANO GARZO</v>
      </c>
      <c r="O40" t="str">
        <f>VLOOKUP(Tabela13[[#This Row],[CNPJ]],'[1]Exportar Planilha'!$A$1:$S$802,5,FALSE)</f>
        <v>732</v>
      </c>
      <c r="P40">
        <f>VLOOKUP(Tabela13[[#This Row],[CNPJ]],'[1]Exportar Planilha'!$A$1:$S$802,6,FALSE)</f>
        <v>0</v>
      </c>
      <c r="Q40" t="str">
        <f>VLOOKUP(Tabela13[[#This Row],[CNPJ]],'[1]Exportar Planilha'!$A$1:$S$802,7,FALSE)</f>
        <v>CENTRO</v>
      </c>
      <c r="R40">
        <f>VLOOKUP(Tabela13[[#This Row],[CNPJ]],'[1]Exportar Planilha'!$A$1:$S$802,8,FALSE)</f>
        <v>37795000</v>
      </c>
      <c r="S40" t="str">
        <f>VLOOKUP(Tabela13[[#This Row],[CNPJ]],'[1]Exportar Planilha'!$A$1:$S$802,9,FALSE)</f>
        <v>MG</v>
      </c>
      <c r="T40">
        <f>VLOOKUP(Tabela13[[#This Row],[CNPJ]],'[1]Exportar Planilha'!$A$1:$S$802,10,FALSE)</f>
        <v>4051</v>
      </c>
      <c r="U40" t="str">
        <f>VLOOKUP(Tabela13[[#This Row],[CNPJ]],'[1]Exportar Planilha'!$A$1:$S$802,11,FALSE)</f>
        <v>ANDRADAS</v>
      </c>
      <c r="V40" t="str">
        <f>VLOOKUP(Tabela13[[#This Row],[CNPJ]],'[1]Exportar Planilha'!$A$1:$S$802,12,FALSE)</f>
        <v>35</v>
      </c>
      <c r="W40" t="str">
        <f>VLOOKUP(Tabela13[[#This Row],[CNPJ]],'[1]Exportar Planilha'!$A$1:$S$802,13,FALSE)</f>
        <v>37318578</v>
      </c>
      <c r="X40" t="str">
        <f>VLOOKUP(Tabela13[[#This Row],[CNPJ]],'[1]Exportar Planilha'!$A$1:$S$802,14,FALSE)</f>
        <v>35</v>
      </c>
      <c r="Y40" t="str">
        <f>VLOOKUP(Tabela13[[#This Row],[CNPJ]],'[1]Exportar Planilha'!$A$1:$S$802,15,FALSE)</f>
        <v>37312407</v>
      </c>
      <c r="Z40" s="5" t="str">
        <f>VLOOKUP(Tabela13[[#This Row],[CNPJ]],'[1]Exportar Planilha'!$A$1:$S$802,16,FALSE)</f>
        <v>35</v>
      </c>
      <c r="AA40" s="5" t="str">
        <f>VLOOKUP(Tabela13[[#This Row],[CNPJ]],'[1]Exportar Planilha'!$A$1:$S$802,17,FALSE)</f>
        <v>37318578</v>
      </c>
      <c r="AB40" s="5" t="str">
        <f>VLOOKUP(Tabela13[[#This Row],[CNPJ]],'[1]Exportar Planilha'!$A$1:$S$802,18,FALSE)</f>
        <v>CIRO@AZBRASILEPI.COM.BR</v>
      </c>
    </row>
    <row r="41" spans="1:28">
      <c r="A41" t="s">
        <v>107</v>
      </c>
      <c r="B41" t="s">
        <v>225</v>
      </c>
      <c r="C41" t="s">
        <v>226</v>
      </c>
      <c r="D41" t="s">
        <v>227</v>
      </c>
      <c r="E41" t="s">
        <v>6</v>
      </c>
      <c r="F41" t="s">
        <v>228</v>
      </c>
      <c r="G41" s="2">
        <v>2</v>
      </c>
      <c r="H41" t="s">
        <v>164</v>
      </c>
      <c r="I41" t="s">
        <v>229</v>
      </c>
      <c r="J41" t="s">
        <v>230</v>
      </c>
      <c r="K41" s="4" t="s">
        <v>1740</v>
      </c>
      <c r="L41" t="str">
        <f>VLOOKUP(Tabela13[[#This Row],[CNPJ]],'[1]Exportar Planilha'!$A$1:$S$802,3,FALSE)</f>
        <v>RUA</v>
      </c>
      <c r="M41" t="str">
        <f>VLOOKUP(Tabela13[[#This Row],[CNPJ]],'[1]Exportar Planilha'!$A$1:$S$802,3,FALSE)</f>
        <v>RUA</v>
      </c>
      <c r="N41" t="str">
        <f>VLOOKUP(Tabela13[[#This Row],[CNPJ]],'[1]Exportar Planilha'!$A$1:$S$802,4,FALSE)</f>
        <v>ALEXINA MARIA DO CARMO</v>
      </c>
      <c r="O41" t="str">
        <f>VLOOKUP(Tabela13[[#This Row],[CNPJ]],'[1]Exportar Planilha'!$A$1:$S$802,5,FALSE)</f>
        <v>77</v>
      </c>
      <c r="P41">
        <f>VLOOKUP(Tabela13[[#This Row],[CNPJ]],'[1]Exportar Planilha'!$A$1:$S$802,6,FALSE)</f>
        <v>0</v>
      </c>
      <c r="Q41" t="str">
        <f>VLOOKUP(Tabela13[[#This Row],[CNPJ]],'[1]Exportar Planilha'!$A$1:$S$802,7,FALSE)</f>
        <v>BARRINHA</v>
      </c>
      <c r="R41">
        <f>VLOOKUP(Tabela13[[#This Row],[CNPJ]],'[1]Exportar Planilha'!$A$1:$S$802,8,FALSE)</f>
        <v>36574442</v>
      </c>
      <c r="S41" t="str">
        <f>VLOOKUP(Tabela13[[#This Row],[CNPJ]],'[1]Exportar Planilha'!$A$1:$S$802,9,FALSE)</f>
        <v>MG</v>
      </c>
      <c r="T41">
        <f>VLOOKUP(Tabela13[[#This Row],[CNPJ]],'[1]Exportar Planilha'!$A$1:$S$802,10,FALSE)</f>
        <v>5427</v>
      </c>
      <c r="U41" t="str">
        <f>VLOOKUP(Tabela13[[#This Row],[CNPJ]],'[1]Exportar Planilha'!$A$1:$S$802,11,FALSE)</f>
        <v>VICOSA</v>
      </c>
      <c r="V41" t="str">
        <f>VLOOKUP(Tabela13[[#This Row],[CNPJ]],'[1]Exportar Planilha'!$A$1:$S$802,12,FALSE)</f>
        <v>31</v>
      </c>
      <c r="W41" t="str">
        <f>VLOOKUP(Tabela13[[#This Row],[CNPJ]],'[1]Exportar Planilha'!$A$1:$S$802,13,FALSE)</f>
        <v>38198008</v>
      </c>
      <c r="X41">
        <f>VLOOKUP(Tabela13[[#This Row],[CNPJ]],'[1]Exportar Planilha'!$A$1:$S$802,14,FALSE)</f>
        <v>0</v>
      </c>
      <c r="Y41">
        <f>VLOOKUP(Tabela13[[#This Row],[CNPJ]],'[1]Exportar Planilha'!$A$1:$S$802,15,FALSE)</f>
        <v>0</v>
      </c>
      <c r="Z41" s="5" t="str">
        <f>VLOOKUP(Tabela13[[#This Row],[CNPJ]],'[1]Exportar Planilha'!$A$1:$S$802,16,FALSE)</f>
        <v>31</v>
      </c>
      <c r="AA41" s="5" t="str">
        <f>VLOOKUP(Tabela13[[#This Row],[CNPJ]],'[1]Exportar Planilha'!$A$1:$S$802,17,FALSE)</f>
        <v>38172414</v>
      </c>
      <c r="AB41" s="5" t="str">
        <f>VLOOKUP(Tabela13[[#This Row],[CNPJ]],'[1]Exportar Planilha'!$A$1:$S$802,18,FALSE)</f>
        <v>GESTAO@DORTLERDOBRASIL.COM.BR</v>
      </c>
    </row>
    <row r="42" spans="1:28">
      <c r="A42" t="s">
        <v>107</v>
      </c>
      <c r="B42" t="s">
        <v>231</v>
      </c>
      <c r="C42" t="s">
        <v>232</v>
      </c>
      <c r="D42" t="s">
        <v>233</v>
      </c>
      <c r="E42" t="s">
        <v>6</v>
      </c>
      <c r="F42" t="s">
        <v>130</v>
      </c>
      <c r="G42" s="2">
        <v>1</v>
      </c>
      <c r="H42" t="s">
        <v>8</v>
      </c>
      <c r="I42" t="s">
        <v>234</v>
      </c>
      <c r="J42" t="s">
        <v>235</v>
      </c>
      <c r="K42" s="4" t="s">
        <v>1741</v>
      </c>
      <c r="L42" t="str">
        <f>VLOOKUP(Tabela13[[#This Row],[CNPJ]],'[1]Exportar Planilha'!$A$1:$S$802,3,FALSE)</f>
        <v>AVENIDA</v>
      </c>
      <c r="M42" t="str">
        <f>VLOOKUP(Tabela13[[#This Row],[CNPJ]],'[1]Exportar Planilha'!$A$1:$S$802,3,FALSE)</f>
        <v>AVENIDA</v>
      </c>
      <c r="N42" t="str">
        <f>VLOOKUP(Tabela13[[#This Row],[CNPJ]],'[1]Exportar Planilha'!$A$1:$S$802,4,FALSE)</f>
        <v>DO CONTORNO</v>
      </c>
      <c r="O42" t="str">
        <f>VLOOKUP(Tabela13[[#This Row],[CNPJ]],'[1]Exportar Planilha'!$A$1:$S$802,5,FALSE)</f>
        <v>9.237</v>
      </c>
      <c r="P42">
        <f>VLOOKUP(Tabela13[[#This Row],[CNPJ]],'[1]Exportar Planilha'!$A$1:$S$802,6,FALSE)</f>
        <v>0</v>
      </c>
      <c r="Q42" t="str">
        <f>VLOOKUP(Tabela13[[#This Row],[CNPJ]],'[1]Exportar Planilha'!$A$1:$S$802,7,FALSE)</f>
        <v>PRADO</v>
      </c>
      <c r="R42">
        <f>VLOOKUP(Tabela13[[#This Row],[CNPJ]],'[1]Exportar Planilha'!$A$1:$S$802,8,FALSE)</f>
        <v>30110067</v>
      </c>
      <c r="S42" t="str">
        <f>VLOOKUP(Tabela13[[#This Row],[CNPJ]],'[1]Exportar Planilha'!$A$1:$S$802,9,FALSE)</f>
        <v>MG</v>
      </c>
      <c r="T42">
        <f>VLOOKUP(Tabela13[[#This Row],[CNPJ]],'[1]Exportar Planilha'!$A$1:$S$802,10,FALSE)</f>
        <v>4123</v>
      </c>
      <c r="U42" t="str">
        <f>VLOOKUP(Tabela13[[#This Row],[CNPJ]],'[1]Exportar Planilha'!$A$1:$S$802,11,FALSE)</f>
        <v>BELO HORIZONTE</v>
      </c>
      <c r="V42" t="str">
        <f>VLOOKUP(Tabela13[[#This Row],[CNPJ]],'[1]Exportar Planilha'!$A$1:$S$802,12,FALSE)</f>
        <v>31</v>
      </c>
      <c r="W42" t="str">
        <f>VLOOKUP(Tabela13[[#This Row],[CNPJ]],'[1]Exportar Planilha'!$A$1:$S$802,13,FALSE)</f>
        <v>32900990</v>
      </c>
      <c r="X42">
        <f>VLOOKUP(Tabela13[[#This Row],[CNPJ]],'[1]Exportar Planilha'!$A$1:$S$802,14,FALSE)</f>
        <v>0</v>
      </c>
      <c r="Y42">
        <f>VLOOKUP(Tabela13[[#This Row],[CNPJ]],'[1]Exportar Planilha'!$A$1:$S$802,15,FALSE)</f>
        <v>0</v>
      </c>
      <c r="Z42" s="5">
        <f>VLOOKUP(Tabela13[[#This Row],[CNPJ]],'[1]Exportar Planilha'!$A$1:$S$802,16,FALSE)</f>
        <v>0</v>
      </c>
      <c r="AA42" s="5">
        <f>VLOOKUP(Tabela13[[#This Row],[CNPJ]],'[1]Exportar Planilha'!$A$1:$S$802,17,FALSE)</f>
        <v>0</v>
      </c>
      <c r="AB42" s="5" t="str">
        <f>VLOOKUP(Tabela13[[#This Row],[CNPJ]],'[1]Exportar Planilha'!$A$1:$S$802,18,FALSE)</f>
        <v>FERNANDA@BSPHARMA.COM.BR</v>
      </c>
    </row>
    <row r="43" spans="1:28">
      <c r="A43" t="s">
        <v>107</v>
      </c>
      <c r="B43" t="s">
        <v>236</v>
      </c>
      <c r="C43" t="s">
        <v>90</v>
      </c>
      <c r="D43" t="s">
        <v>237</v>
      </c>
      <c r="E43" t="s">
        <v>6</v>
      </c>
      <c r="F43" t="s">
        <v>130</v>
      </c>
      <c r="G43" s="2">
        <v>2</v>
      </c>
      <c r="H43" t="s">
        <v>24</v>
      </c>
      <c r="I43" t="s">
        <v>238</v>
      </c>
      <c r="J43" t="s">
        <v>239</v>
      </c>
      <c r="K43" s="4" t="s">
        <v>1742</v>
      </c>
      <c r="L43" t="str">
        <f>VLOOKUP(Tabela13[[#This Row],[CNPJ]],'[1]Exportar Planilha'!$A$1:$S$802,3,FALSE)</f>
        <v>RUA</v>
      </c>
      <c r="M43" t="str">
        <f>VLOOKUP(Tabela13[[#This Row],[CNPJ]],'[1]Exportar Planilha'!$A$1:$S$802,3,FALSE)</f>
        <v>RUA</v>
      </c>
      <c r="N43" t="str">
        <f>VLOOKUP(Tabela13[[#This Row],[CNPJ]],'[1]Exportar Planilha'!$A$1:$S$802,4,FALSE)</f>
        <v>BENTO MENDES CASTANHEIRA</v>
      </c>
      <c r="O43" t="str">
        <f>VLOOKUP(Tabela13[[#This Row],[CNPJ]],'[1]Exportar Planilha'!$A$1:$S$802,5,FALSE)</f>
        <v>31</v>
      </c>
      <c r="P43" t="str">
        <f>VLOOKUP(Tabela13[[#This Row],[CNPJ]],'[1]Exportar Planilha'!$A$1:$S$802,6,FALSE)</f>
        <v>ANDAR 2</v>
      </c>
      <c r="Q43" t="str">
        <f>VLOOKUP(Tabela13[[#This Row],[CNPJ]],'[1]Exportar Planilha'!$A$1:$S$802,7,FALSE)</f>
        <v>DONA CLARA</v>
      </c>
      <c r="R43">
        <f>VLOOKUP(Tabela13[[#This Row],[CNPJ]],'[1]Exportar Planilha'!$A$1:$S$802,8,FALSE)</f>
        <v>31260270</v>
      </c>
      <c r="S43" t="str">
        <f>VLOOKUP(Tabela13[[#This Row],[CNPJ]],'[1]Exportar Planilha'!$A$1:$S$802,9,FALSE)</f>
        <v>MG</v>
      </c>
      <c r="T43">
        <f>VLOOKUP(Tabela13[[#This Row],[CNPJ]],'[1]Exportar Planilha'!$A$1:$S$802,10,FALSE)</f>
        <v>4123</v>
      </c>
      <c r="U43" t="str">
        <f>VLOOKUP(Tabela13[[#This Row],[CNPJ]],'[1]Exportar Planilha'!$A$1:$S$802,11,FALSE)</f>
        <v>BELO HORIZONTE</v>
      </c>
      <c r="V43" t="str">
        <f>VLOOKUP(Tabela13[[#This Row],[CNPJ]],'[1]Exportar Planilha'!$A$1:$S$802,12,FALSE)</f>
        <v>31</v>
      </c>
      <c r="W43" t="str">
        <f>VLOOKUP(Tabela13[[#This Row],[CNPJ]],'[1]Exportar Planilha'!$A$1:$S$802,13,FALSE)</f>
        <v>34951497</v>
      </c>
      <c r="X43">
        <f>VLOOKUP(Tabela13[[#This Row],[CNPJ]],'[1]Exportar Planilha'!$A$1:$S$802,14,FALSE)</f>
        <v>0</v>
      </c>
      <c r="Y43">
        <f>VLOOKUP(Tabela13[[#This Row],[CNPJ]],'[1]Exportar Planilha'!$A$1:$S$802,15,FALSE)</f>
        <v>0</v>
      </c>
      <c r="Z43" s="5">
        <f>VLOOKUP(Tabela13[[#This Row],[CNPJ]],'[1]Exportar Planilha'!$A$1:$S$802,16,FALSE)</f>
        <v>0</v>
      </c>
      <c r="AA43" s="5">
        <f>VLOOKUP(Tabela13[[#This Row],[CNPJ]],'[1]Exportar Planilha'!$A$1:$S$802,17,FALSE)</f>
        <v>0</v>
      </c>
      <c r="AB43" s="5" t="str">
        <f>VLOOKUP(Tabela13[[#This Row],[CNPJ]],'[1]Exportar Planilha'!$A$1:$S$802,18,FALSE)</f>
        <v>ADRIANO@GERAESTEC.COM.BR</v>
      </c>
    </row>
    <row r="44" spans="1:28">
      <c r="A44" t="s">
        <v>107</v>
      </c>
      <c r="B44" t="s">
        <v>240</v>
      </c>
      <c r="C44" t="s">
        <v>21</v>
      </c>
      <c r="D44" t="s">
        <v>6</v>
      </c>
      <c r="E44" t="s">
        <v>6</v>
      </c>
      <c r="F44" t="s">
        <v>130</v>
      </c>
      <c r="G44" s="2">
        <v>9</v>
      </c>
      <c r="H44" t="s">
        <v>24</v>
      </c>
      <c r="I44" t="s">
        <v>241</v>
      </c>
      <c r="J44" t="s">
        <v>242</v>
      </c>
      <c r="K44" s="4" t="s">
        <v>1743</v>
      </c>
      <c r="L44" t="str">
        <f>VLOOKUP(Tabela13[[#This Row],[CNPJ]],'[1]Exportar Planilha'!$A$1:$S$802,3,FALSE)</f>
        <v>RUA</v>
      </c>
      <c r="M44" t="str">
        <f>VLOOKUP(Tabela13[[#This Row],[CNPJ]],'[1]Exportar Planilha'!$A$1:$S$802,3,FALSE)</f>
        <v>RUA</v>
      </c>
      <c r="N44" t="str">
        <f>VLOOKUP(Tabela13[[#This Row],[CNPJ]],'[1]Exportar Planilha'!$A$1:$S$802,4,FALSE)</f>
        <v>EUCLASIO</v>
      </c>
      <c r="O44" t="str">
        <f>VLOOKUP(Tabela13[[#This Row],[CNPJ]],'[1]Exportar Planilha'!$A$1:$S$802,5,FALSE)</f>
        <v>96</v>
      </c>
      <c r="P44">
        <f>VLOOKUP(Tabela13[[#This Row],[CNPJ]],'[1]Exportar Planilha'!$A$1:$S$802,6,FALSE)</f>
        <v>0</v>
      </c>
      <c r="Q44" t="str">
        <f>VLOOKUP(Tabela13[[#This Row],[CNPJ]],'[1]Exportar Planilha'!$A$1:$S$802,7,FALSE)</f>
        <v>SANTA EFIGENIA</v>
      </c>
      <c r="R44">
        <f>VLOOKUP(Tabela13[[#This Row],[CNPJ]],'[1]Exportar Planilha'!$A$1:$S$802,8,FALSE)</f>
        <v>30260220</v>
      </c>
      <c r="S44" t="str">
        <f>VLOOKUP(Tabela13[[#This Row],[CNPJ]],'[1]Exportar Planilha'!$A$1:$S$802,9,FALSE)</f>
        <v>MG</v>
      </c>
      <c r="T44">
        <f>VLOOKUP(Tabela13[[#This Row],[CNPJ]],'[1]Exportar Planilha'!$A$1:$S$802,10,FALSE)</f>
        <v>4123</v>
      </c>
      <c r="U44" t="str">
        <f>VLOOKUP(Tabela13[[#This Row],[CNPJ]],'[1]Exportar Planilha'!$A$1:$S$802,11,FALSE)</f>
        <v>BELO HORIZONTE</v>
      </c>
      <c r="V44">
        <f>VLOOKUP(Tabela13[[#This Row],[CNPJ]],'[1]Exportar Planilha'!$A$1:$S$802,12,FALSE)</f>
        <v>0</v>
      </c>
      <c r="W44">
        <f>VLOOKUP(Tabela13[[#This Row],[CNPJ]],'[1]Exportar Planilha'!$A$1:$S$802,13,FALSE)</f>
        <v>0</v>
      </c>
      <c r="X44">
        <f>VLOOKUP(Tabela13[[#This Row],[CNPJ]],'[1]Exportar Planilha'!$A$1:$S$802,14,FALSE)</f>
        <v>0</v>
      </c>
      <c r="Y44">
        <f>VLOOKUP(Tabela13[[#This Row],[CNPJ]],'[1]Exportar Planilha'!$A$1:$S$802,15,FALSE)</f>
        <v>0</v>
      </c>
      <c r="Z44" s="5">
        <f>VLOOKUP(Tabela13[[#This Row],[CNPJ]],'[1]Exportar Planilha'!$A$1:$S$802,16,FALSE)</f>
        <v>0</v>
      </c>
      <c r="AA44" s="5">
        <f>VLOOKUP(Tabela13[[#This Row],[CNPJ]],'[1]Exportar Planilha'!$A$1:$S$802,17,FALSE)</f>
        <v>0</v>
      </c>
      <c r="AB44" s="5">
        <f>VLOOKUP(Tabela13[[#This Row],[CNPJ]],'[1]Exportar Planilha'!$A$1:$S$802,18,FALSE)</f>
        <v>0</v>
      </c>
    </row>
    <row r="45" spans="1:28">
      <c r="A45" t="s">
        <v>107</v>
      </c>
      <c r="B45" t="s">
        <v>243</v>
      </c>
      <c r="C45" t="s">
        <v>244</v>
      </c>
      <c r="D45" t="s">
        <v>245</v>
      </c>
      <c r="E45" t="s">
        <v>21</v>
      </c>
      <c r="F45" t="s">
        <v>169</v>
      </c>
      <c r="G45" s="2"/>
      <c r="H45" t="s">
        <v>24</v>
      </c>
      <c r="I45" t="s">
        <v>3968</v>
      </c>
      <c r="J45" t="s">
        <v>3968</v>
      </c>
      <c r="K45" s="4" t="s">
        <v>1744</v>
      </c>
      <c r="L45" t="str">
        <f>VLOOKUP(Tabela13[[#This Row],[CNPJ]],'[1]Exportar Planilha'!$A$1:$S$802,3,FALSE)</f>
        <v>RUA</v>
      </c>
      <c r="M45" t="str">
        <f>VLOOKUP(Tabela13[[#This Row],[CNPJ]],'[1]Exportar Planilha'!$A$1:$S$802,3,FALSE)</f>
        <v>RUA</v>
      </c>
      <c r="N45" t="str">
        <f>VLOOKUP(Tabela13[[#This Row],[CNPJ]],'[1]Exportar Planilha'!$A$1:$S$802,4,FALSE)</f>
        <v>DR JOSE PINTO VILELA</v>
      </c>
      <c r="O45" t="str">
        <f>VLOOKUP(Tabela13[[#This Row],[CNPJ]],'[1]Exportar Planilha'!$A$1:$S$802,5,FALSE)</f>
        <v>371</v>
      </c>
      <c r="P45">
        <f>VLOOKUP(Tabela13[[#This Row],[CNPJ]],'[1]Exportar Planilha'!$A$1:$S$802,6,FALSE)</f>
        <v>0</v>
      </c>
      <c r="Q45" t="str">
        <f>VLOOKUP(Tabela13[[#This Row],[CNPJ]],'[1]Exportar Planilha'!$A$1:$S$802,7,FALSE)</f>
        <v>CENTRO</v>
      </c>
      <c r="R45">
        <f>VLOOKUP(Tabela13[[#This Row],[CNPJ]],'[1]Exportar Planilha'!$A$1:$S$802,8,FALSE)</f>
        <v>37540000</v>
      </c>
      <c r="S45" t="str">
        <f>VLOOKUP(Tabela13[[#This Row],[CNPJ]],'[1]Exportar Planilha'!$A$1:$S$802,9,FALSE)</f>
        <v>MG</v>
      </c>
      <c r="T45">
        <f>VLOOKUP(Tabela13[[#This Row],[CNPJ]],'[1]Exportar Planilha'!$A$1:$S$802,10,FALSE)</f>
        <v>5191</v>
      </c>
      <c r="U45" t="str">
        <f>VLOOKUP(Tabela13[[#This Row],[CNPJ]],'[1]Exportar Planilha'!$A$1:$S$802,11,FALSE)</f>
        <v>SANTA RITA DO SAPUCAI</v>
      </c>
      <c r="V45" t="str">
        <f>VLOOKUP(Tabela13[[#This Row],[CNPJ]],'[1]Exportar Planilha'!$A$1:$S$802,12,FALSE)</f>
        <v>35</v>
      </c>
      <c r="W45" t="str">
        <f>VLOOKUP(Tabela13[[#This Row],[CNPJ]],'[1]Exportar Planilha'!$A$1:$S$802,13,FALSE)</f>
        <v>34714598</v>
      </c>
      <c r="X45" t="str">
        <f>VLOOKUP(Tabela13[[#This Row],[CNPJ]],'[1]Exportar Planilha'!$A$1:$S$802,14,FALSE)</f>
        <v>35</v>
      </c>
      <c r="Y45" t="str">
        <f>VLOOKUP(Tabela13[[#This Row],[CNPJ]],'[1]Exportar Planilha'!$A$1:$S$802,15,FALSE)</f>
        <v>34714463</v>
      </c>
      <c r="Z45" s="5" t="str">
        <f>VLOOKUP(Tabela13[[#This Row],[CNPJ]],'[1]Exportar Planilha'!$A$1:$S$802,16,FALSE)</f>
        <v>35</v>
      </c>
      <c r="AA45" s="5" t="str">
        <f>VLOOKUP(Tabela13[[#This Row],[CNPJ]],'[1]Exportar Planilha'!$A$1:$S$802,17,FALSE)</f>
        <v>34714463</v>
      </c>
      <c r="AB45" s="5" t="str">
        <f>VLOOKUP(Tabela13[[#This Row],[CNPJ]],'[1]Exportar Planilha'!$A$1:$S$802,18,FALSE)</f>
        <v>FINANCEIRO@VISIONENERGIA.COM.BR</v>
      </c>
    </row>
    <row r="46" spans="1:28">
      <c r="A46" t="s">
        <v>107</v>
      </c>
      <c r="B46" t="s">
        <v>246</v>
      </c>
      <c r="C46" t="s">
        <v>247</v>
      </c>
      <c r="D46" t="s">
        <v>248</v>
      </c>
      <c r="E46" t="s">
        <v>117</v>
      </c>
      <c r="F46" t="s">
        <v>249</v>
      </c>
      <c r="G46" s="2">
        <v>1</v>
      </c>
      <c r="H46" t="s">
        <v>217</v>
      </c>
      <c r="I46" t="s">
        <v>250</v>
      </c>
      <c r="J46" t="s">
        <v>251</v>
      </c>
      <c r="K46" s="4" t="s">
        <v>1745</v>
      </c>
      <c r="L46" t="str">
        <f>VLOOKUP(Tabela13[[#This Row],[CNPJ]],'[1]Exportar Planilha'!$A$1:$S$802,3,FALSE)</f>
        <v>RUA</v>
      </c>
      <c r="M46" t="str">
        <f>VLOOKUP(Tabela13[[#This Row],[CNPJ]],'[1]Exportar Planilha'!$A$1:$S$802,3,FALSE)</f>
        <v>RUA</v>
      </c>
      <c r="N46" t="str">
        <f>VLOOKUP(Tabela13[[#This Row],[CNPJ]],'[1]Exportar Planilha'!$A$1:$S$802,4,FALSE)</f>
        <v>JOSE RODRIGUES PEREIRA</v>
      </c>
      <c r="O46" t="str">
        <f>VLOOKUP(Tabela13[[#This Row],[CNPJ]],'[1]Exportar Planilha'!$A$1:$S$802,5,FALSE)</f>
        <v>60</v>
      </c>
      <c r="P46">
        <f>VLOOKUP(Tabela13[[#This Row],[CNPJ]],'[1]Exportar Planilha'!$A$1:$S$802,6,FALSE)</f>
        <v>0</v>
      </c>
      <c r="Q46" t="str">
        <f>VLOOKUP(Tabela13[[#This Row],[CNPJ]],'[1]Exportar Planilha'!$A$1:$S$802,7,FALSE)</f>
        <v>OLHOS DAGUA</v>
      </c>
      <c r="R46">
        <f>VLOOKUP(Tabela13[[#This Row],[CNPJ]],'[1]Exportar Planilha'!$A$1:$S$802,8,FALSE)</f>
        <v>32670098</v>
      </c>
      <c r="S46" t="str">
        <f>VLOOKUP(Tabela13[[#This Row],[CNPJ]],'[1]Exportar Planilha'!$A$1:$S$802,9,FALSE)</f>
        <v>MG</v>
      </c>
      <c r="T46">
        <f>VLOOKUP(Tabela13[[#This Row],[CNPJ]],'[1]Exportar Planilha'!$A$1:$S$802,10,FALSE)</f>
        <v>4133</v>
      </c>
      <c r="U46" t="str">
        <f>VLOOKUP(Tabela13[[#This Row],[CNPJ]],'[1]Exportar Planilha'!$A$1:$S$802,11,FALSE)</f>
        <v>BETIM</v>
      </c>
      <c r="V46">
        <f>VLOOKUP(Tabela13[[#This Row],[CNPJ]],'[1]Exportar Planilha'!$A$1:$S$802,12,FALSE)</f>
        <v>0</v>
      </c>
      <c r="W46">
        <f>VLOOKUP(Tabela13[[#This Row],[CNPJ]],'[1]Exportar Planilha'!$A$1:$S$802,13,FALSE)</f>
        <v>0</v>
      </c>
      <c r="X46">
        <f>VLOOKUP(Tabela13[[#This Row],[CNPJ]],'[1]Exportar Planilha'!$A$1:$S$802,14,FALSE)</f>
        <v>0</v>
      </c>
      <c r="Y46">
        <f>VLOOKUP(Tabela13[[#This Row],[CNPJ]],'[1]Exportar Planilha'!$A$1:$S$802,15,FALSE)</f>
        <v>0</v>
      </c>
      <c r="Z46" s="5">
        <f>VLOOKUP(Tabela13[[#This Row],[CNPJ]],'[1]Exportar Planilha'!$A$1:$S$802,16,FALSE)</f>
        <v>0</v>
      </c>
      <c r="AA46" s="5">
        <f>VLOOKUP(Tabela13[[#This Row],[CNPJ]],'[1]Exportar Planilha'!$A$1:$S$802,17,FALSE)</f>
        <v>0</v>
      </c>
      <c r="AB46" s="5">
        <f>VLOOKUP(Tabela13[[#This Row],[CNPJ]],'[1]Exportar Planilha'!$A$1:$S$802,18,FALSE)</f>
        <v>0</v>
      </c>
    </row>
    <row r="47" spans="1:28">
      <c r="A47" t="s">
        <v>107</v>
      </c>
      <c r="B47" t="s">
        <v>252</v>
      </c>
      <c r="C47" t="s">
        <v>22</v>
      </c>
      <c r="D47" t="s">
        <v>253</v>
      </c>
      <c r="E47" t="s">
        <v>6</v>
      </c>
      <c r="F47" t="s">
        <v>130</v>
      </c>
      <c r="G47" s="2">
        <v>1</v>
      </c>
      <c r="H47" t="s">
        <v>24</v>
      </c>
      <c r="I47" t="s">
        <v>254</v>
      </c>
      <c r="J47" t="s">
        <v>255</v>
      </c>
      <c r="K47" s="4" t="s">
        <v>1746</v>
      </c>
      <c r="L47" t="str">
        <f>VLOOKUP(Tabela13[[#This Row],[CNPJ]],'[1]Exportar Planilha'!$A$1:$S$802,3,FALSE)</f>
        <v>AVENIDA</v>
      </c>
      <c r="M47" t="str">
        <f>VLOOKUP(Tabela13[[#This Row],[CNPJ]],'[1]Exportar Planilha'!$A$1:$S$802,3,FALSE)</f>
        <v>AVENIDA</v>
      </c>
      <c r="N47" t="str">
        <f>VLOOKUP(Tabela13[[#This Row],[CNPJ]],'[1]Exportar Planilha'!$A$1:$S$802,4,FALSE)</f>
        <v>ALPHONSUS DE GUIMARAES</v>
      </c>
      <c r="O47" t="str">
        <f>VLOOKUP(Tabela13[[#This Row],[CNPJ]],'[1]Exportar Planilha'!$A$1:$S$802,5,FALSE)</f>
        <v>115</v>
      </c>
      <c r="P47">
        <f>VLOOKUP(Tabela13[[#This Row],[CNPJ]],'[1]Exportar Planilha'!$A$1:$S$802,6,FALSE)</f>
        <v>0</v>
      </c>
      <c r="Q47" t="str">
        <f>VLOOKUP(Tabela13[[#This Row],[CNPJ]],'[1]Exportar Planilha'!$A$1:$S$802,7,FALSE)</f>
        <v>SANTA EFIGENIA</v>
      </c>
      <c r="R47">
        <f>VLOOKUP(Tabela13[[#This Row],[CNPJ]],'[1]Exportar Planilha'!$A$1:$S$802,8,FALSE)</f>
        <v>30270020</v>
      </c>
      <c r="S47" t="str">
        <f>VLOOKUP(Tabela13[[#This Row],[CNPJ]],'[1]Exportar Planilha'!$A$1:$S$802,9,FALSE)</f>
        <v>MG</v>
      </c>
      <c r="T47">
        <f>VLOOKUP(Tabela13[[#This Row],[CNPJ]],'[1]Exportar Planilha'!$A$1:$S$802,10,FALSE)</f>
        <v>4123</v>
      </c>
      <c r="U47" t="str">
        <f>VLOOKUP(Tabela13[[#This Row],[CNPJ]],'[1]Exportar Planilha'!$A$1:$S$802,11,FALSE)</f>
        <v>BELO HORIZONTE</v>
      </c>
      <c r="V47" t="str">
        <f>VLOOKUP(Tabela13[[#This Row],[CNPJ]],'[1]Exportar Planilha'!$A$1:$S$802,12,FALSE)</f>
        <v>31</v>
      </c>
      <c r="W47" t="str">
        <f>VLOOKUP(Tabela13[[#This Row],[CNPJ]],'[1]Exportar Planilha'!$A$1:$S$802,13,FALSE)</f>
        <v>34617226</v>
      </c>
      <c r="X47">
        <f>VLOOKUP(Tabela13[[#This Row],[CNPJ]],'[1]Exportar Planilha'!$A$1:$S$802,14,FALSE)</f>
        <v>0</v>
      </c>
      <c r="Y47">
        <f>VLOOKUP(Tabela13[[#This Row],[CNPJ]],'[1]Exportar Planilha'!$A$1:$S$802,15,FALSE)</f>
        <v>0</v>
      </c>
      <c r="Z47" s="5">
        <f>VLOOKUP(Tabela13[[#This Row],[CNPJ]],'[1]Exportar Planilha'!$A$1:$S$802,16,FALSE)</f>
        <v>0</v>
      </c>
      <c r="AA47" s="5">
        <f>VLOOKUP(Tabela13[[#This Row],[CNPJ]],'[1]Exportar Planilha'!$A$1:$S$802,17,FALSE)</f>
        <v>0</v>
      </c>
      <c r="AB47" s="5" t="str">
        <f>VLOOKUP(Tabela13[[#This Row],[CNPJ]],'[1]Exportar Planilha'!$A$1:$S$802,18,FALSE)</f>
        <v>FINANCEIRO@HW.IND.BR</v>
      </c>
    </row>
    <row r="48" spans="1:28">
      <c r="A48" t="s">
        <v>107</v>
      </c>
      <c r="B48" t="s">
        <v>256</v>
      </c>
      <c r="C48" t="s">
        <v>101</v>
      </c>
      <c r="D48" t="s">
        <v>257</v>
      </c>
      <c r="E48" t="s">
        <v>6</v>
      </c>
      <c r="F48" t="s">
        <v>258</v>
      </c>
      <c r="G48" s="2">
        <v>1</v>
      </c>
      <c r="H48" t="s">
        <v>33</v>
      </c>
      <c r="I48" t="s">
        <v>3968</v>
      </c>
      <c r="J48" t="s">
        <v>3968</v>
      </c>
      <c r="K48" s="4" t="s">
        <v>1747</v>
      </c>
      <c r="L48" t="str">
        <f>VLOOKUP(Tabela13[[#This Row],[CNPJ]],'[1]Exportar Planilha'!$A$1:$S$802,3,FALSE)</f>
        <v>AVENIDA</v>
      </c>
      <c r="M48" t="str">
        <f>VLOOKUP(Tabela13[[#This Row],[CNPJ]],'[1]Exportar Planilha'!$A$1:$S$802,3,FALSE)</f>
        <v>AVENIDA</v>
      </c>
      <c r="N48" t="str">
        <f>VLOOKUP(Tabela13[[#This Row],[CNPJ]],'[1]Exportar Planilha'!$A$1:$S$802,4,FALSE)</f>
        <v>ALBERTO VIEIRA ROMAO</v>
      </c>
      <c r="O48" t="str">
        <f>VLOOKUP(Tabela13[[#This Row],[CNPJ]],'[1]Exportar Planilha'!$A$1:$S$802,5,FALSE)</f>
        <v>584</v>
      </c>
      <c r="P48">
        <f>VLOOKUP(Tabela13[[#This Row],[CNPJ]],'[1]Exportar Planilha'!$A$1:$S$802,6,FALSE)</f>
        <v>0</v>
      </c>
      <c r="Q48" t="str">
        <f>VLOOKUP(Tabela13[[#This Row],[CNPJ]],'[1]Exportar Planilha'!$A$1:$S$802,7,FALSE)</f>
        <v>DISTRITO INDUSTRIAL</v>
      </c>
      <c r="R48">
        <f>VLOOKUP(Tabela13[[#This Row],[CNPJ]],'[1]Exportar Planilha'!$A$1:$S$802,8,FALSE)</f>
        <v>37135516</v>
      </c>
      <c r="S48" t="str">
        <f>VLOOKUP(Tabela13[[#This Row],[CNPJ]],'[1]Exportar Planilha'!$A$1:$S$802,9,FALSE)</f>
        <v>MG</v>
      </c>
      <c r="T48">
        <f>VLOOKUP(Tabela13[[#This Row],[CNPJ]],'[1]Exportar Planilha'!$A$1:$S$802,10,FALSE)</f>
        <v>4031</v>
      </c>
      <c r="U48" t="str">
        <f>VLOOKUP(Tabela13[[#This Row],[CNPJ]],'[1]Exportar Planilha'!$A$1:$S$802,11,FALSE)</f>
        <v>ALFENAS</v>
      </c>
      <c r="V48" t="str">
        <f>VLOOKUP(Tabela13[[#This Row],[CNPJ]],'[1]Exportar Planilha'!$A$1:$S$802,12,FALSE)</f>
        <v>35</v>
      </c>
      <c r="W48" t="str">
        <f>VLOOKUP(Tabela13[[#This Row],[CNPJ]],'[1]Exportar Planilha'!$A$1:$S$802,13,FALSE)</f>
        <v>32913973</v>
      </c>
      <c r="X48">
        <f>VLOOKUP(Tabela13[[#This Row],[CNPJ]],'[1]Exportar Planilha'!$A$1:$S$802,14,FALSE)</f>
        <v>0</v>
      </c>
      <c r="Y48">
        <f>VLOOKUP(Tabela13[[#This Row],[CNPJ]],'[1]Exportar Planilha'!$A$1:$S$802,15,FALSE)</f>
        <v>0</v>
      </c>
      <c r="Z48" s="5">
        <f>VLOOKUP(Tabela13[[#This Row],[CNPJ]],'[1]Exportar Planilha'!$A$1:$S$802,16,FALSE)</f>
        <v>0</v>
      </c>
      <c r="AA48" s="5">
        <f>VLOOKUP(Tabela13[[#This Row],[CNPJ]],'[1]Exportar Planilha'!$A$1:$S$802,17,FALSE)</f>
        <v>0</v>
      </c>
      <c r="AB48" s="5">
        <f>VLOOKUP(Tabela13[[#This Row],[CNPJ]],'[1]Exportar Planilha'!$A$1:$S$802,18,FALSE)</f>
        <v>0</v>
      </c>
    </row>
    <row r="49" spans="1:28">
      <c r="A49" t="s">
        <v>107</v>
      </c>
      <c r="B49" t="s">
        <v>259</v>
      </c>
      <c r="C49" t="s">
        <v>55</v>
      </c>
      <c r="D49" t="s">
        <v>260</v>
      </c>
      <c r="E49" t="s">
        <v>6</v>
      </c>
      <c r="F49" t="s">
        <v>261</v>
      </c>
      <c r="G49" s="2">
        <v>1</v>
      </c>
      <c r="H49" t="s">
        <v>33</v>
      </c>
      <c r="I49" t="s">
        <v>262</v>
      </c>
      <c r="J49" t="s">
        <v>263</v>
      </c>
      <c r="K49" s="4" t="s">
        <v>1748</v>
      </c>
      <c r="L49" t="str">
        <f>VLOOKUP(Tabela13[[#This Row],[CNPJ]],'[1]Exportar Planilha'!$A$1:$S$802,3,FALSE)</f>
        <v>RUA</v>
      </c>
      <c r="M49" t="str">
        <f>VLOOKUP(Tabela13[[#This Row],[CNPJ]],'[1]Exportar Planilha'!$A$1:$S$802,3,FALSE)</f>
        <v>RUA</v>
      </c>
      <c r="N49" t="str">
        <f>VLOOKUP(Tabela13[[#This Row],[CNPJ]],'[1]Exportar Planilha'!$A$1:$S$802,4,FALSE)</f>
        <v>WILSON MENDES NOGUEIRA</v>
      </c>
      <c r="O49" t="str">
        <f>VLOOKUP(Tabela13[[#This Row],[CNPJ]],'[1]Exportar Planilha'!$A$1:$S$802,5,FALSE)</f>
        <v>265</v>
      </c>
      <c r="P49">
        <f>VLOOKUP(Tabela13[[#This Row],[CNPJ]],'[1]Exportar Planilha'!$A$1:$S$802,6,FALSE)</f>
        <v>0</v>
      </c>
      <c r="Q49" t="str">
        <f>VLOOKUP(Tabela13[[#This Row],[CNPJ]],'[1]Exportar Planilha'!$A$1:$S$802,7,FALSE)</f>
        <v>SANTA MONICA</v>
      </c>
      <c r="R49">
        <f>VLOOKUP(Tabela13[[#This Row],[CNPJ]],'[1]Exportar Planilha'!$A$1:$S$802,8,FALSE)</f>
        <v>35681220</v>
      </c>
      <c r="S49" t="str">
        <f>VLOOKUP(Tabela13[[#This Row],[CNPJ]],'[1]Exportar Planilha'!$A$1:$S$802,9,FALSE)</f>
        <v>MG</v>
      </c>
      <c r="T49">
        <f>VLOOKUP(Tabela13[[#This Row],[CNPJ]],'[1]Exportar Planilha'!$A$1:$S$802,10,FALSE)</f>
        <v>4675</v>
      </c>
      <c r="U49" t="str">
        <f>VLOOKUP(Tabela13[[#This Row],[CNPJ]],'[1]Exportar Planilha'!$A$1:$S$802,11,FALSE)</f>
        <v>ITAUNA</v>
      </c>
      <c r="V49" t="str">
        <f>VLOOKUP(Tabela13[[#This Row],[CNPJ]],'[1]Exportar Planilha'!$A$1:$S$802,12,FALSE)</f>
        <v>37</v>
      </c>
      <c r="W49" t="str">
        <f>VLOOKUP(Tabela13[[#This Row],[CNPJ]],'[1]Exportar Planilha'!$A$1:$S$802,13,FALSE)</f>
        <v>41010345</v>
      </c>
      <c r="X49">
        <f>VLOOKUP(Tabela13[[#This Row],[CNPJ]],'[1]Exportar Planilha'!$A$1:$S$802,14,FALSE)</f>
        <v>0</v>
      </c>
      <c r="Y49">
        <f>VLOOKUP(Tabela13[[#This Row],[CNPJ]],'[1]Exportar Planilha'!$A$1:$S$802,15,FALSE)</f>
        <v>0</v>
      </c>
      <c r="Z49" s="5" t="str">
        <f>VLOOKUP(Tabela13[[#This Row],[CNPJ]],'[1]Exportar Planilha'!$A$1:$S$802,16,FALSE)</f>
        <v>37</v>
      </c>
      <c r="AA49" s="5" t="str">
        <f>VLOOKUP(Tabela13[[#This Row],[CNPJ]],'[1]Exportar Planilha'!$A$1:$S$802,17,FALSE)</f>
        <v>32414536</v>
      </c>
      <c r="AB49" s="5" t="str">
        <f>VLOOKUP(Tabela13[[#This Row],[CNPJ]],'[1]Exportar Planilha'!$A$1:$S$802,18,FALSE)</f>
        <v>CARINA@YEVACOSMETIQUES.COM.BR</v>
      </c>
    </row>
    <row r="50" spans="1:28">
      <c r="A50" t="s">
        <v>107</v>
      </c>
      <c r="B50" t="s">
        <v>264</v>
      </c>
      <c r="C50" t="s">
        <v>265</v>
      </c>
      <c r="D50" t="s">
        <v>266</v>
      </c>
      <c r="E50" t="s">
        <v>266</v>
      </c>
      <c r="F50" t="s">
        <v>267</v>
      </c>
      <c r="G50" s="2">
        <v>1</v>
      </c>
      <c r="H50" t="s">
        <v>8</v>
      </c>
      <c r="I50" t="s">
        <v>268</v>
      </c>
      <c r="J50" t="s">
        <v>269</v>
      </c>
      <c r="K50" s="4" t="s">
        <v>1749</v>
      </c>
      <c r="L50" t="str">
        <f>VLOOKUP(Tabela13[[#This Row],[CNPJ]],'[1]Exportar Planilha'!$A$1:$S$802,3,FALSE)</f>
        <v>RUA</v>
      </c>
      <c r="M50" t="str">
        <f>VLOOKUP(Tabela13[[#This Row],[CNPJ]],'[1]Exportar Planilha'!$A$1:$S$802,3,FALSE)</f>
        <v>RUA</v>
      </c>
      <c r="N50" t="str">
        <f>VLOOKUP(Tabela13[[#This Row],[CNPJ]],'[1]Exportar Planilha'!$A$1:$S$802,4,FALSE)</f>
        <v>OURO BRANCO</v>
      </c>
      <c r="O50" t="str">
        <f>VLOOKUP(Tabela13[[#This Row],[CNPJ]],'[1]Exportar Planilha'!$A$1:$S$802,5,FALSE)</f>
        <v>345</v>
      </c>
      <c r="P50">
        <f>VLOOKUP(Tabela13[[#This Row],[CNPJ]],'[1]Exportar Planilha'!$A$1:$S$802,6,FALSE)</f>
        <v>0</v>
      </c>
      <c r="Q50" t="str">
        <f>VLOOKUP(Tabela13[[#This Row],[CNPJ]],'[1]Exportar Planilha'!$A$1:$S$802,7,FALSE)</f>
        <v>NOVO ALVORADA</v>
      </c>
      <c r="R50">
        <f>VLOOKUP(Tabela13[[#This Row],[CNPJ]],'[1]Exportar Planilha'!$A$1:$S$802,8,FALSE)</f>
        <v>34650120</v>
      </c>
      <c r="S50" t="str">
        <f>VLOOKUP(Tabela13[[#This Row],[CNPJ]],'[1]Exportar Planilha'!$A$1:$S$802,9,FALSE)</f>
        <v>MG</v>
      </c>
      <c r="T50">
        <f>VLOOKUP(Tabela13[[#This Row],[CNPJ]],'[1]Exportar Planilha'!$A$1:$S$802,10,FALSE)</f>
        <v>5133</v>
      </c>
      <c r="U50" t="str">
        <f>VLOOKUP(Tabela13[[#This Row],[CNPJ]],'[1]Exportar Planilha'!$A$1:$S$802,11,FALSE)</f>
        <v>SABARA</v>
      </c>
      <c r="V50" t="str">
        <f>VLOOKUP(Tabela13[[#This Row],[CNPJ]],'[1]Exportar Planilha'!$A$1:$S$802,12,FALSE)</f>
        <v>031</v>
      </c>
      <c r="W50" t="str">
        <f>VLOOKUP(Tabela13[[#This Row],[CNPJ]],'[1]Exportar Planilha'!$A$1:$S$802,13,FALSE)</f>
        <v>34882441</v>
      </c>
      <c r="X50">
        <f>VLOOKUP(Tabela13[[#This Row],[CNPJ]],'[1]Exportar Planilha'!$A$1:$S$802,14,FALSE)</f>
        <v>0</v>
      </c>
      <c r="Y50">
        <f>VLOOKUP(Tabela13[[#This Row],[CNPJ]],'[1]Exportar Planilha'!$A$1:$S$802,15,FALSE)</f>
        <v>0</v>
      </c>
      <c r="Z50" s="5">
        <f>VLOOKUP(Tabela13[[#This Row],[CNPJ]],'[1]Exportar Planilha'!$A$1:$S$802,16,FALSE)</f>
        <v>0</v>
      </c>
      <c r="AA50" s="5">
        <f>VLOOKUP(Tabela13[[#This Row],[CNPJ]],'[1]Exportar Planilha'!$A$1:$S$802,17,FALSE)</f>
        <v>0</v>
      </c>
      <c r="AB50" s="5">
        <f>VLOOKUP(Tabela13[[#This Row],[CNPJ]],'[1]Exportar Planilha'!$A$1:$S$802,18,FALSE)</f>
        <v>0</v>
      </c>
    </row>
    <row r="51" spans="1:28">
      <c r="A51" t="s">
        <v>270</v>
      </c>
      <c r="B51" t="s">
        <v>271</v>
      </c>
      <c r="C51" t="s">
        <v>272</v>
      </c>
      <c r="D51" t="s">
        <v>273</v>
      </c>
      <c r="E51" t="s">
        <v>6</v>
      </c>
      <c r="F51" t="s">
        <v>274</v>
      </c>
      <c r="G51" s="2">
        <v>1</v>
      </c>
      <c r="H51" t="s">
        <v>275</v>
      </c>
      <c r="I51" t="s">
        <v>276</v>
      </c>
      <c r="J51" t="s">
        <v>277</v>
      </c>
      <c r="K51" s="4" t="s">
        <v>1750</v>
      </c>
      <c r="L51" t="str">
        <f>VLOOKUP(Tabela13[[#This Row],[CNPJ]],'[1]Exportar Planilha'!$A$1:$S$802,3,FALSE)</f>
        <v>RUA</v>
      </c>
      <c r="M51" t="str">
        <f>VLOOKUP(Tabela13[[#This Row],[CNPJ]],'[1]Exportar Planilha'!$A$1:$S$802,3,FALSE)</f>
        <v>RUA</v>
      </c>
      <c r="N51" t="str">
        <f>VLOOKUP(Tabela13[[#This Row],[CNPJ]],'[1]Exportar Planilha'!$A$1:$S$802,4,FALSE)</f>
        <v>FILINTO MULLER</v>
      </c>
      <c r="O51" t="str">
        <f>VLOOKUP(Tabela13[[#This Row],[CNPJ]],'[1]Exportar Planilha'!$A$1:$S$802,5,FALSE)</f>
        <v>171</v>
      </c>
      <c r="P51">
        <f>VLOOKUP(Tabela13[[#This Row],[CNPJ]],'[1]Exportar Planilha'!$A$1:$S$802,6,FALSE)</f>
        <v>0</v>
      </c>
      <c r="Q51" t="str">
        <f>VLOOKUP(Tabela13[[#This Row],[CNPJ]],'[1]Exportar Planilha'!$A$1:$S$802,7,FALSE)</f>
        <v>CENTRO</v>
      </c>
      <c r="R51">
        <f>VLOOKUP(Tabela13[[#This Row],[CNPJ]],'[1]Exportar Planilha'!$A$1:$S$802,8,FALSE)</f>
        <v>79490000</v>
      </c>
      <c r="S51" t="str">
        <f>VLOOKUP(Tabela13[[#This Row],[CNPJ]],'[1]Exportar Planilha'!$A$1:$S$802,9,FALSE)</f>
        <v>MS</v>
      </c>
      <c r="T51">
        <f>VLOOKUP(Tabela13[[#This Row],[CNPJ]],'[1]Exportar Planilha'!$A$1:$S$802,10,FALSE)</f>
        <v>9809</v>
      </c>
      <c r="U51" t="str">
        <f>VLOOKUP(Tabela13[[#This Row],[CNPJ]],'[1]Exportar Planilha'!$A$1:$S$802,11,FALSE)</f>
        <v>SAO GABRIEL DO OESTE</v>
      </c>
      <c r="V51">
        <f>VLOOKUP(Tabela13[[#This Row],[CNPJ]],'[1]Exportar Planilha'!$A$1:$S$802,12,FALSE)</f>
        <v>0</v>
      </c>
      <c r="W51">
        <f>VLOOKUP(Tabela13[[#This Row],[CNPJ]],'[1]Exportar Planilha'!$A$1:$S$802,13,FALSE)</f>
        <v>0</v>
      </c>
      <c r="X51">
        <f>VLOOKUP(Tabela13[[#This Row],[CNPJ]],'[1]Exportar Planilha'!$A$1:$S$802,14,FALSE)</f>
        <v>0</v>
      </c>
      <c r="Y51">
        <f>VLOOKUP(Tabela13[[#This Row],[CNPJ]],'[1]Exportar Planilha'!$A$1:$S$802,15,FALSE)</f>
        <v>0</v>
      </c>
      <c r="Z51" s="5">
        <f>VLOOKUP(Tabela13[[#This Row],[CNPJ]],'[1]Exportar Planilha'!$A$1:$S$802,16,FALSE)</f>
        <v>0</v>
      </c>
      <c r="AA51" s="5">
        <f>VLOOKUP(Tabela13[[#This Row],[CNPJ]],'[1]Exportar Planilha'!$A$1:$S$802,17,FALSE)</f>
        <v>0</v>
      </c>
      <c r="AB51" s="5">
        <f>VLOOKUP(Tabela13[[#This Row],[CNPJ]],'[1]Exportar Planilha'!$A$1:$S$802,18,FALSE)</f>
        <v>0</v>
      </c>
    </row>
    <row r="52" spans="1:28">
      <c r="A52" t="s">
        <v>270</v>
      </c>
      <c r="B52" t="s">
        <v>278</v>
      </c>
      <c r="C52" t="s">
        <v>279</v>
      </c>
      <c r="D52" t="s">
        <v>6</v>
      </c>
      <c r="E52" t="s">
        <v>6</v>
      </c>
      <c r="F52" t="s">
        <v>280</v>
      </c>
      <c r="G52" s="2">
        <v>1</v>
      </c>
      <c r="H52" t="s">
        <v>24</v>
      </c>
      <c r="I52" t="s">
        <v>281</v>
      </c>
      <c r="J52" t="s">
        <v>282</v>
      </c>
      <c r="K52" s="4" t="s">
        <v>1751</v>
      </c>
      <c r="L52" t="str">
        <f>VLOOKUP(Tabela13[[#This Row],[CNPJ]],'[1]Exportar Planilha'!$A$1:$S$802,3,FALSE)</f>
        <v>RUA</v>
      </c>
      <c r="M52" t="str">
        <f>VLOOKUP(Tabela13[[#This Row],[CNPJ]],'[1]Exportar Planilha'!$A$1:$S$802,3,FALSE)</f>
        <v>RUA</v>
      </c>
      <c r="N52" t="str">
        <f>VLOOKUP(Tabela13[[#This Row],[CNPJ]],'[1]Exportar Planilha'!$A$1:$S$802,4,FALSE)</f>
        <v>ALBERT SABIN</v>
      </c>
      <c r="O52" t="str">
        <f>VLOOKUP(Tabela13[[#This Row],[CNPJ]],'[1]Exportar Planilha'!$A$1:$S$802,5,FALSE)</f>
        <v>1920</v>
      </c>
      <c r="P52">
        <f>VLOOKUP(Tabela13[[#This Row],[CNPJ]],'[1]Exportar Planilha'!$A$1:$S$802,6,FALSE)</f>
        <v>0</v>
      </c>
      <c r="Q52" t="str">
        <f>VLOOKUP(Tabela13[[#This Row],[CNPJ]],'[1]Exportar Planilha'!$A$1:$S$802,7,FALSE)</f>
        <v>JARDIM ANAHY</v>
      </c>
      <c r="R52">
        <f>VLOOKUP(Tabela13[[#This Row],[CNPJ]],'[1]Exportar Planilha'!$A$1:$S$802,8,FALSE)</f>
        <v>79090160</v>
      </c>
      <c r="S52" t="str">
        <f>VLOOKUP(Tabela13[[#This Row],[CNPJ]],'[1]Exportar Planilha'!$A$1:$S$802,9,FALSE)</f>
        <v>MS</v>
      </c>
      <c r="T52">
        <f>VLOOKUP(Tabela13[[#This Row],[CNPJ]],'[1]Exportar Planilha'!$A$1:$S$802,10,FALSE)</f>
        <v>9051</v>
      </c>
      <c r="U52" t="str">
        <f>VLOOKUP(Tabela13[[#This Row],[CNPJ]],'[1]Exportar Planilha'!$A$1:$S$802,11,FALSE)</f>
        <v>CAMPO GRANDE</v>
      </c>
      <c r="V52">
        <f>VLOOKUP(Tabela13[[#This Row],[CNPJ]],'[1]Exportar Planilha'!$A$1:$S$802,12,FALSE)</f>
        <v>0</v>
      </c>
      <c r="W52">
        <f>VLOOKUP(Tabela13[[#This Row],[CNPJ]],'[1]Exportar Planilha'!$A$1:$S$802,13,FALSE)</f>
        <v>0</v>
      </c>
      <c r="X52">
        <f>VLOOKUP(Tabela13[[#This Row],[CNPJ]],'[1]Exportar Planilha'!$A$1:$S$802,14,FALSE)</f>
        <v>0</v>
      </c>
      <c r="Y52">
        <f>VLOOKUP(Tabela13[[#This Row],[CNPJ]],'[1]Exportar Planilha'!$A$1:$S$802,15,FALSE)</f>
        <v>0</v>
      </c>
      <c r="Z52" s="5">
        <f>VLOOKUP(Tabela13[[#This Row],[CNPJ]],'[1]Exportar Planilha'!$A$1:$S$802,16,FALSE)</f>
        <v>0</v>
      </c>
      <c r="AA52" s="5">
        <f>VLOOKUP(Tabela13[[#This Row],[CNPJ]],'[1]Exportar Planilha'!$A$1:$S$802,17,FALSE)</f>
        <v>0</v>
      </c>
      <c r="AB52" s="5">
        <f>VLOOKUP(Tabela13[[#This Row],[CNPJ]],'[1]Exportar Planilha'!$A$1:$S$802,18,FALSE)</f>
        <v>0</v>
      </c>
    </row>
    <row r="53" spans="1:28">
      <c r="A53" t="s">
        <v>270</v>
      </c>
      <c r="B53" t="s">
        <v>283</v>
      </c>
      <c r="C53" t="s">
        <v>284</v>
      </c>
      <c r="D53" t="s">
        <v>285</v>
      </c>
      <c r="E53" t="s">
        <v>6</v>
      </c>
      <c r="F53" t="s">
        <v>274</v>
      </c>
      <c r="G53" s="2">
        <v>3</v>
      </c>
      <c r="H53" t="s">
        <v>275</v>
      </c>
      <c r="I53" t="s">
        <v>286</v>
      </c>
      <c r="J53" t="s">
        <v>287</v>
      </c>
      <c r="K53" s="4" t="s">
        <v>1752</v>
      </c>
      <c r="L53" t="str">
        <f>VLOOKUP(Tabela13[[#This Row],[CNPJ]],'[1]Exportar Planilha'!$A$1:$S$802,3,FALSE)</f>
        <v>RODOVIA</v>
      </c>
      <c r="M53" t="str">
        <f>VLOOKUP(Tabela13[[#This Row],[CNPJ]],'[1]Exportar Planilha'!$A$1:$S$802,3,FALSE)</f>
        <v>RODOVIA</v>
      </c>
      <c r="N53" t="str">
        <f>VLOOKUP(Tabela13[[#This Row],[CNPJ]],'[1]Exportar Planilha'!$A$1:$S$802,4,FALSE)</f>
        <v>BR 163 KM 616</v>
      </c>
      <c r="O53" t="str">
        <f>VLOOKUP(Tabela13[[#This Row],[CNPJ]],'[1]Exportar Planilha'!$A$1:$S$802,5,FALSE)</f>
        <v>SN</v>
      </c>
      <c r="P53">
        <f>VLOOKUP(Tabela13[[#This Row],[CNPJ]],'[1]Exportar Planilha'!$A$1:$S$802,6,FALSE)</f>
        <v>0</v>
      </c>
      <c r="Q53" t="str">
        <f>VLOOKUP(Tabela13[[#This Row],[CNPJ]],'[1]Exportar Planilha'!$A$1:$S$802,7,FALSE)</f>
        <v>ZONA URBANA</v>
      </c>
      <c r="R53">
        <f>VLOOKUP(Tabela13[[#This Row],[CNPJ]],'[1]Exportar Planilha'!$A$1:$S$802,8,FALSE)</f>
        <v>79490000</v>
      </c>
      <c r="S53" t="str">
        <f>VLOOKUP(Tabela13[[#This Row],[CNPJ]],'[1]Exportar Planilha'!$A$1:$S$802,9,FALSE)</f>
        <v>MS</v>
      </c>
      <c r="T53">
        <f>VLOOKUP(Tabela13[[#This Row],[CNPJ]],'[1]Exportar Planilha'!$A$1:$S$802,10,FALSE)</f>
        <v>9809</v>
      </c>
      <c r="U53" t="str">
        <f>VLOOKUP(Tabela13[[#This Row],[CNPJ]],'[1]Exportar Planilha'!$A$1:$S$802,11,FALSE)</f>
        <v>SAO GABRIEL DO OESTE</v>
      </c>
      <c r="V53" t="str">
        <f>VLOOKUP(Tabela13[[#This Row],[CNPJ]],'[1]Exportar Planilha'!$A$1:$S$802,12,FALSE)</f>
        <v>67</v>
      </c>
      <c r="W53" t="str">
        <f>VLOOKUP(Tabela13[[#This Row],[CNPJ]],'[1]Exportar Planilha'!$A$1:$S$802,13,FALSE)</f>
        <v>32951096</v>
      </c>
      <c r="X53" t="str">
        <f>VLOOKUP(Tabela13[[#This Row],[CNPJ]],'[1]Exportar Planilha'!$A$1:$S$802,14,FALSE)</f>
        <v>67</v>
      </c>
      <c r="Y53" t="str">
        <f>VLOOKUP(Tabela13[[#This Row],[CNPJ]],'[1]Exportar Planilha'!$A$1:$S$802,15,FALSE)</f>
        <v>32951096</v>
      </c>
      <c r="Z53" s="5">
        <f>VLOOKUP(Tabela13[[#This Row],[CNPJ]],'[1]Exportar Planilha'!$A$1:$S$802,16,FALSE)</f>
        <v>0</v>
      </c>
      <c r="AA53" s="5">
        <f>VLOOKUP(Tabela13[[#This Row],[CNPJ]],'[1]Exportar Planilha'!$A$1:$S$802,17,FALSE)</f>
        <v>0</v>
      </c>
      <c r="AB53" s="5" t="str">
        <f>VLOOKUP(Tabela13[[#This Row],[CNPJ]],'[1]Exportar Planilha'!$A$1:$S$802,18,FALSE)</f>
        <v>escritoriofiscontabil@hotmail.com</v>
      </c>
    </row>
    <row r="54" spans="1:28">
      <c r="A54" t="s">
        <v>270</v>
      </c>
      <c r="B54" t="s">
        <v>288</v>
      </c>
      <c r="C54" t="s">
        <v>289</v>
      </c>
      <c r="D54" t="s">
        <v>290</v>
      </c>
      <c r="E54" t="s">
        <v>6</v>
      </c>
      <c r="F54" t="s">
        <v>280</v>
      </c>
      <c r="G54" s="2">
        <v>1</v>
      </c>
      <c r="H54" t="s">
        <v>291</v>
      </c>
      <c r="I54" t="s">
        <v>292</v>
      </c>
      <c r="J54" t="s">
        <v>293</v>
      </c>
      <c r="K54" s="4" t="s">
        <v>1753</v>
      </c>
      <c r="L54" t="str">
        <f>VLOOKUP(Tabela13[[#This Row],[CNPJ]],'[1]Exportar Planilha'!$A$1:$S$802,3,FALSE)</f>
        <v>RUA</v>
      </c>
      <c r="M54" t="str">
        <f>VLOOKUP(Tabela13[[#This Row],[CNPJ]],'[1]Exportar Planilha'!$A$1:$S$802,3,FALSE)</f>
        <v>RUA</v>
      </c>
      <c r="N54" t="str">
        <f>VLOOKUP(Tabela13[[#This Row],[CNPJ]],'[1]Exportar Planilha'!$A$1:$S$802,4,FALSE)</f>
        <v>DA PAZ</v>
      </c>
      <c r="O54" t="str">
        <f>VLOOKUP(Tabela13[[#This Row],[CNPJ]],'[1]Exportar Planilha'!$A$1:$S$802,5,FALSE)</f>
        <v>185</v>
      </c>
      <c r="P54">
        <f>VLOOKUP(Tabela13[[#This Row],[CNPJ]],'[1]Exportar Planilha'!$A$1:$S$802,6,FALSE)</f>
        <v>0</v>
      </c>
      <c r="Q54" t="str">
        <f>VLOOKUP(Tabela13[[#This Row],[CNPJ]],'[1]Exportar Planilha'!$A$1:$S$802,7,FALSE)</f>
        <v>JARDIM DOS ESTADOS</v>
      </c>
      <c r="R54">
        <f>VLOOKUP(Tabela13[[#This Row],[CNPJ]],'[1]Exportar Planilha'!$A$1:$S$802,8,FALSE)</f>
        <v>79002190</v>
      </c>
      <c r="S54" t="str">
        <f>VLOOKUP(Tabela13[[#This Row],[CNPJ]],'[1]Exportar Planilha'!$A$1:$S$802,9,FALSE)</f>
        <v>MS</v>
      </c>
      <c r="T54">
        <f>VLOOKUP(Tabela13[[#This Row],[CNPJ]],'[1]Exportar Planilha'!$A$1:$S$802,10,FALSE)</f>
        <v>9051</v>
      </c>
      <c r="U54" t="str">
        <f>VLOOKUP(Tabela13[[#This Row],[CNPJ]],'[1]Exportar Planilha'!$A$1:$S$802,11,FALSE)</f>
        <v>CAMPO GRANDE</v>
      </c>
      <c r="V54" t="str">
        <f>VLOOKUP(Tabela13[[#This Row],[CNPJ]],'[1]Exportar Planilha'!$A$1:$S$802,12,FALSE)</f>
        <v>67</v>
      </c>
      <c r="W54" t="str">
        <f>VLOOKUP(Tabela13[[#This Row],[CNPJ]],'[1]Exportar Planilha'!$A$1:$S$802,13,FALSE)</f>
        <v>30420012</v>
      </c>
      <c r="X54">
        <f>VLOOKUP(Tabela13[[#This Row],[CNPJ]],'[1]Exportar Planilha'!$A$1:$S$802,14,FALSE)</f>
        <v>0</v>
      </c>
      <c r="Y54">
        <f>VLOOKUP(Tabela13[[#This Row],[CNPJ]],'[1]Exportar Planilha'!$A$1:$S$802,15,FALSE)</f>
        <v>0</v>
      </c>
      <c r="Z54" s="5">
        <f>VLOOKUP(Tabela13[[#This Row],[CNPJ]],'[1]Exportar Planilha'!$A$1:$S$802,16,FALSE)</f>
        <v>0</v>
      </c>
      <c r="AA54" s="5">
        <f>VLOOKUP(Tabela13[[#This Row],[CNPJ]],'[1]Exportar Planilha'!$A$1:$S$802,17,FALSE)</f>
        <v>0</v>
      </c>
      <c r="AB54" s="5">
        <f>VLOOKUP(Tabela13[[#This Row],[CNPJ]],'[1]Exportar Planilha'!$A$1:$S$802,18,FALSE)</f>
        <v>0</v>
      </c>
    </row>
    <row r="55" spans="1:28">
      <c r="A55" t="s">
        <v>294</v>
      </c>
      <c r="B55" t="s">
        <v>295</v>
      </c>
      <c r="C55" t="s">
        <v>103</v>
      </c>
      <c r="D55" t="s">
        <v>296</v>
      </c>
      <c r="E55" t="s">
        <v>6</v>
      </c>
      <c r="F55" t="s">
        <v>297</v>
      </c>
      <c r="G55" s="2">
        <v>2</v>
      </c>
      <c r="H55" t="s">
        <v>275</v>
      </c>
      <c r="I55" t="s">
        <v>298</v>
      </c>
      <c r="J55" t="s">
        <v>299</v>
      </c>
      <c r="K55" s="4" t="s">
        <v>1754</v>
      </c>
      <c r="L55" t="str">
        <f>VLOOKUP(Tabela13[[#This Row],[CNPJ]],'[1]Exportar Planilha'!$A$1:$S$802,3,FALSE)</f>
        <v>RUA</v>
      </c>
      <c r="M55" t="str">
        <f>VLOOKUP(Tabela13[[#This Row],[CNPJ]],'[1]Exportar Planilha'!$A$1:$S$802,3,FALSE)</f>
        <v>RUA</v>
      </c>
      <c r="N55" t="str">
        <f>VLOOKUP(Tabela13[[#This Row],[CNPJ]],'[1]Exportar Planilha'!$A$1:$S$802,4,FALSE)</f>
        <v>ALBERTO SADDI</v>
      </c>
      <c r="O55" t="str">
        <f>VLOOKUP(Tabela13[[#This Row],[CNPJ]],'[1]Exportar Planilha'!$A$1:$S$802,5,FALSE)</f>
        <v>695</v>
      </c>
      <c r="P55" t="str">
        <f>VLOOKUP(Tabela13[[#This Row],[CNPJ]],'[1]Exportar Planilha'!$A$1:$S$802,6,FALSE)</f>
        <v>QUADRAIND.4               LOTE  05</v>
      </c>
      <c r="Q55" t="str">
        <f>VLOOKUP(Tabela13[[#This Row],[CNPJ]],'[1]Exportar Planilha'!$A$1:$S$802,7,FALSE)</f>
        <v>DISTRITO INDUSTRIAL</v>
      </c>
      <c r="R55">
        <f>VLOOKUP(Tabela13[[#This Row],[CNPJ]],'[1]Exportar Planilha'!$A$1:$S$802,8,FALSE)</f>
        <v>78745710</v>
      </c>
      <c r="S55" t="str">
        <f>VLOOKUP(Tabela13[[#This Row],[CNPJ]],'[1]Exportar Planilha'!$A$1:$S$802,9,FALSE)</f>
        <v>MT</v>
      </c>
      <c r="T55">
        <f>VLOOKUP(Tabela13[[#This Row],[CNPJ]],'[1]Exportar Planilha'!$A$1:$S$802,10,FALSE)</f>
        <v>9151</v>
      </c>
      <c r="U55" t="str">
        <f>VLOOKUP(Tabela13[[#This Row],[CNPJ]],'[1]Exportar Planilha'!$A$1:$S$802,11,FALSE)</f>
        <v>RONDONOPOLIS</v>
      </c>
      <c r="V55" t="str">
        <f>VLOOKUP(Tabela13[[#This Row],[CNPJ]],'[1]Exportar Planilha'!$A$1:$S$802,12,FALSE)</f>
        <v>66</v>
      </c>
      <c r="W55" t="str">
        <f>VLOOKUP(Tabela13[[#This Row],[CNPJ]],'[1]Exportar Planilha'!$A$1:$S$802,13,FALSE)</f>
        <v>34232260</v>
      </c>
      <c r="X55">
        <f>VLOOKUP(Tabela13[[#This Row],[CNPJ]],'[1]Exportar Planilha'!$A$1:$S$802,14,FALSE)</f>
        <v>0</v>
      </c>
      <c r="Y55">
        <f>VLOOKUP(Tabela13[[#This Row],[CNPJ]],'[1]Exportar Planilha'!$A$1:$S$802,15,FALSE)</f>
        <v>0</v>
      </c>
      <c r="Z55" s="5">
        <f>VLOOKUP(Tabela13[[#This Row],[CNPJ]],'[1]Exportar Planilha'!$A$1:$S$802,16,FALSE)</f>
        <v>0</v>
      </c>
      <c r="AA55" s="5">
        <f>VLOOKUP(Tabela13[[#This Row],[CNPJ]],'[1]Exportar Planilha'!$A$1:$S$802,17,FALSE)</f>
        <v>0</v>
      </c>
      <c r="AB55" s="5">
        <f>VLOOKUP(Tabela13[[#This Row],[CNPJ]],'[1]Exportar Planilha'!$A$1:$S$802,18,FALSE)</f>
        <v>0</v>
      </c>
    </row>
    <row r="56" spans="1:28">
      <c r="A56" t="s">
        <v>294</v>
      </c>
      <c r="B56" t="s">
        <v>300</v>
      </c>
      <c r="C56" t="s">
        <v>197</v>
      </c>
      <c r="D56" t="s">
        <v>215</v>
      </c>
      <c r="E56" t="s">
        <v>117</v>
      </c>
      <c r="F56" t="s">
        <v>301</v>
      </c>
      <c r="G56" s="2">
        <v>1</v>
      </c>
      <c r="H56" t="s">
        <v>217</v>
      </c>
      <c r="I56" t="s">
        <v>302</v>
      </c>
      <c r="J56" t="s">
        <v>303</v>
      </c>
      <c r="K56" s="4" t="s">
        <v>1755</v>
      </c>
      <c r="L56">
        <f>VLOOKUP(Tabela13[[#This Row],[CNPJ]],'[1]Exportar Planilha'!$A$1:$S$802,3,FALSE)</f>
        <v>0</v>
      </c>
      <c r="M56">
        <f>VLOOKUP(Tabela13[[#This Row],[CNPJ]],'[1]Exportar Planilha'!$A$1:$S$802,3,FALSE)</f>
        <v>0</v>
      </c>
      <c r="N56" t="str">
        <f>VLOOKUP(Tabela13[[#This Row],[CNPJ]],'[1]Exportar Planilha'!$A$1:$S$802,4,FALSE)</f>
        <v>ALD  AMALIA CURVO DE CAMPOS</v>
      </c>
      <c r="O56" t="str">
        <f>VLOOKUP(Tabela13[[#This Row],[CNPJ]],'[1]Exportar Planilha'!$A$1:$S$802,5,FALSE)</f>
        <v>100</v>
      </c>
      <c r="P56">
        <f>VLOOKUP(Tabela13[[#This Row],[CNPJ]],'[1]Exportar Planilha'!$A$1:$S$802,6,FALSE)</f>
        <v>0</v>
      </c>
      <c r="Q56" t="str">
        <f>VLOOKUP(Tabela13[[#This Row],[CNPJ]],'[1]Exportar Planilha'!$A$1:$S$802,7,FALSE)</f>
        <v>VILA MARIA</v>
      </c>
      <c r="R56">
        <f>VLOOKUP(Tabela13[[#This Row],[CNPJ]],'[1]Exportar Planilha'!$A$1:$S$802,8,FALSE)</f>
        <v>78110798</v>
      </c>
      <c r="S56" t="str">
        <f>VLOOKUP(Tabela13[[#This Row],[CNPJ]],'[1]Exportar Planilha'!$A$1:$S$802,9,FALSE)</f>
        <v>MT</v>
      </c>
      <c r="T56">
        <f>VLOOKUP(Tabela13[[#This Row],[CNPJ]],'[1]Exportar Planilha'!$A$1:$S$802,10,FALSE)</f>
        <v>9167</v>
      </c>
      <c r="U56" t="str">
        <f>VLOOKUP(Tabela13[[#This Row],[CNPJ]],'[1]Exportar Planilha'!$A$1:$S$802,11,FALSE)</f>
        <v>VARZEA GRANDE</v>
      </c>
      <c r="V56">
        <f>VLOOKUP(Tabela13[[#This Row],[CNPJ]],'[1]Exportar Planilha'!$A$1:$S$802,12,FALSE)</f>
        <v>0</v>
      </c>
      <c r="W56">
        <f>VLOOKUP(Tabela13[[#This Row],[CNPJ]],'[1]Exportar Planilha'!$A$1:$S$802,13,FALSE)</f>
        <v>0</v>
      </c>
      <c r="X56">
        <f>VLOOKUP(Tabela13[[#This Row],[CNPJ]],'[1]Exportar Planilha'!$A$1:$S$802,14,FALSE)</f>
        <v>0</v>
      </c>
      <c r="Y56">
        <f>VLOOKUP(Tabela13[[#This Row],[CNPJ]],'[1]Exportar Planilha'!$A$1:$S$802,15,FALSE)</f>
        <v>0</v>
      </c>
      <c r="Z56" s="5">
        <f>VLOOKUP(Tabela13[[#This Row],[CNPJ]],'[1]Exportar Planilha'!$A$1:$S$802,16,FALSE)</f>
        <v>0</v>
      </c>
      <c r="AA56" s="5">
        <f>VLOOKUP(Tabela13[[#This Row],[CNPJ]],'[1]Exportar Planilha'!$A$1:$S$802,17,FALSE)</f>
        <v>0</v>
      </c>
      <c r="AB56" s="5">
        <f>VLOOKUP(Tabela13[[#This Row],[CNPJ]],'[1]Exportar Planilha'!$A$1:$S$802,18,FALSE)</f>
        <v>0</v>
      </c>
    </row>
    <row r="57" spans="1:28">
      <c r="A57" t="s">
        <v>304</v>
      </c>
      <c r="B57" t="s">
        <v>305</v>
      </c>
      <c r="C57" t="s">
        <v>306</v>
      </c>
      <c r="D57" t="s">
        <v>307</v>
      </c>
      <c r="E57" t="s">
        <v>6</v>
      </c>
      <c r="F57" t="s">
        <v>308</v>
      </c>
      <c r="G57" s="2">
        <v>1</v>
      </c>
      <c r="H57" t="s">
        <v>24</v>
      </c>
      <c r="I57" t="s">
        <v>309</v>
      </c>
      <c r="J57" t="s">
        <v>310</v>
      </c>
      <c r="K57" s="4" t="s">
        <v>1756</v>
      </c>
      <c r="L57" t="str">
        <f>VLOOKUP(Tabela13[[#This Row],[CNPJ]],'[1]Exportar Planilha'!$A$1:$S$802,3,FALSE)</f>
        <v>RUA</v>
      </c>
      <c r="M57" t="str">
        <f>VLOOKUP(Tabela13[[#This Row],[CNPJ]],'[1]Exportar Planilha'!$A$1:$S$802,3,FALSE)</f>
        <v>RUA</v>
      </c>
      <c r="N57" t="str">
        <f>VLOOKUP(Tabela13[[#This Row],[CNPJ]],'[1]Exportar Planilha'!$A$1:$S$802,4,FALSE)</f>
        <v>PAMPULHAS</v>
      </c>
      <c r="O57" t="str">
        <f>VLOOKUP(Tabela13[[#This Row],[CNPJ]],'[1]Exportar Planilha'!$A$1:$S$802,5,FALSE)</f>
        <v>8</v>
      </c>
      <c r="P57" t="str">
        <f>VLOOKUP(Tabela13[[#This Row],[CNPJ]],'[1]Exportar Planilha'!$A$1:$S$802,6,FALSE)</f>
        <v>SALA: B;</v>
      </c>
      <c r="Q57" t="str">
        <f>VLOOKUP(Tabela13[[#This Row],[CNPJ]],'[1]Exportar Planilha'!$A$1:$S$802,7,FALSE)</f>
        <v>MARACANGALHA</v>
      </c>
      <c r="R57">
        <f>VLOOKUP(Tabela13[[#This Row],[CNPJ]],'[1]Exportar Planilha'!$A$1:$S$802,8,FALSE)</f>
        <v>66110110</v>
      </c>
      <c r="S57" t="str">
        <f>VLOOKUP(Tabela13[[#This Row],[CNPJ]],'[1]Exportar Planilha'!$A$1:$S$802,9,FALSE)</f>
        <v>PA</v>
      </c>
      <c r="T57">
        <f>VLOOKUP(Tabela13[[#This Row],[CNPJ]],'[1]Exportar Planilha'!$A$1:$S$802,10,FALSE)</f>
        <v>427</v>
      </c>
      <c r="U57" t="str">
        <f>VLOOKUP(Tabela13[[#This Row],[CNPJ]],'[1]Exportar Planilha'!$A$1:$S$802,11,FALSE)</f>
        <v>BELEM</v>
      </c>
      <c r="V57" t="str">
        <f>VLOOKUP(Tabela13[[#This Row],[CNPJ]],'[1]Exportar Planilha'!$A$1:$S$802,12,FALSE)</f>
        <v>91</v>
      </c>
      <c r="W57" t="str">
        <f>VLOOKUP(Tabela13[[#This Row],[CNPJ]],'[1]Exportar Planilha'!$A$1:$S$802,13,FALSE)</f>
        <v>32244668</v>
      </c>
      <c r="X57">
        <f>VLOOKUP(Tabela13[[#This Row],[CNPJ]],'[1]Exportar Planilha'!$A$1:$S$802,14,FALSE)</f>
        <v>0</v>
      </c>
      <c r="Y57">
        <f>VLOOKUP(Tabela13[[#This Row],[CNPJ]],'[1]Exportar Planilha'!$A$1:$S$802,15,FALSE)</f>
        <v>0</v>
      </c>
      <c r="Z57" s="5">
        <f>VLOOKUP(Tabela13[[#This Row],[CNPJ]],'[1]Exportar Planilha'!$A$1:$S$802,16,FALSE)</f>
        <v>0</v>
      </c>
      <c r="AA57" s="5">
        <f>VLOOKUP(Tabela13[[#This Row],[CNPJ]],'[1]Exportar Planilha'!$A$1:$S$802,17,FALSE)</f>
        <v>0</v>
      </c>
      <c r="AB57" s="5">
        <f>VLOOKUP(Tabela13[[#This Row],[CNPJ]],'[1]Exportar Planilha'!$A$1:$S$802,18,FALSE)</f>
        <v>0</v>
      </c>
    </row>
    <row r="58" spans="1:28">
      <c r="A58" t="s">
        <v>311</v>
      </c>
      <c r="B58" t="s">
        <v>312</v>
      </c>
      <c r="C58" t="s">
        <v>313</v>
      </c>
      <c r="D58" t="s">
        <v>314</v>
      </c>
      <c r="E58" t="s">
        <v>6</v>
      </c>
      <c r="F58" t="s">
        <v>315</v>
      </c>
      <c r="G58" s="2">
        <v>1</v>
      </c>
      <c r="H58" t="s">
        <v>24</v>
      </c>
      <c r="I58" t="s">
        <v>316</v>
      </c>
      <c r="J58" t="s">
        <v>317</v>
      </c>
      <c r="K58" s="4" t="s">
        <v>1757</v>
      </c>
      <c r="L58" t="str">
        <f>VLOOKUP(Tabela13[[#This Row],[CNPJ]],'[1]Exportar Planilha'!$A$1:$S$802,3,FALSE)</f>
        <v>RUA</v>
      </c>
      <c r="M58" t="str">
        <f>VLOOKUP(Tabela13[[#This Row],[CNPJ]],'[1]Exportar Planilha'!$A$1:$S$802,3,FALSE)</f>
        <v>RUA</v>
      </c>
      <c r="N58" t="str">
        <f>VLOOKUP(Tabela13[[#This Row],[CNPJ]],'[1]Exportar Planilha'!$A$1:$S$802,4,FALSE)</f>
        <v>DELMIRO GOUVEIA</v>
      </c>
      <c r="O58" t="str">
        <f>VLOOKUP(Tabela13[[#This Row],[CNPJ]],'[1]Exportar Planilha'!$A$1:$S$802,5,FALSE)</f>
        <v>349</v>
      </c>
      <c r="P58" t="str">
        <f>VLOOKUP(Tabela13[[#This Row],[CNPJ]],'[1]Exportar Planilha'!$A$1:$S$802,6,FALSE)</f>
        <v>SALA  03</v>
      </c>
      <c r="Q58" t="str">
        <f>VLOOKUP(Tabela13[[#This Row],[CNPJ]],'[1]Exportar Planilha'!$A$1:$S$802,7,FALSE)</f>
        <v>CENTENARIO</v>
      </c>
      <c r="R58">
        <f>VLOOKUP(Tabela13[[#This Row],[CNPJ]],'[1]Exportar Planilha'!$A$1:$S$802,8,FALSE)</f>
        <v>58428016</v>
      </c>
      <c r="S58" t="str">
        <f>VLOOKUP(Tabela13[[#This Row],[CNPJ]],'[1]Exportar Planilha'!$A$1:$S$802,9,FALSE)</f>
        <v>PB</v>
      </c>
      <c r="T58">
        <f>VLOOKUP(Tabela13[[#This Row],[CNPJ]],'[1]Exportar Planilha'!$A$1:$S$802,10,FALSE)</f>
        <v>1981</v>
      </c>
      <c r="U58" t="str">
        <f>VLOOKUP(Tabela13[[#This Row],[CNPJ]],'[1]Exportar Planilha'!$A$1:$S$802,11,FALSE)</f>
        <v>CAMPINA GRANDE</v>
      </c>
      <c r="V58" t="str">
        <f>VLOOKUP(Tabela13[[#This Row],[CNPJ]],'[1]Exportar Planilha'!$A$1:$S$802,12,FALSE)</f>
        <v>83</v>
      </c>
      <c r="W58" t="str">
        <f>VLOOKUP(Tabela13[[#This Row],[CNPJ]],'[1]Exportar Planilha'!$A$1:$S$802,13,FALSE)</f>
        <v>33222305</v>
      </c>
      <c r="X58" t="str">
        <f>VLOOKUP(Tabela13[[#This Row],[CNPJ]],'[1]Exportar Planilha'!$A$1:$S$802,14,FALSE)</f>
        <v>83</v>
      </c>
      <c r="Y58" t="str">
        <f>VLOOKUP(Tabela13[[#This Row],[CNPJ]],'[1]Exportar Planilha'!$A$1:$S$802,15,FALSE)</f>
        <v>30651777</v>
      </c>
      <c r="Z58" s="5" t="str">
        <f>VLOOKUP(Tabela13[[#This Row],[CNPJ]],'[1]Exportar Planilha'!$A$1:$S$802,16,FALSE)</f>
        <v>83</v>
      </c>
      <c r="AA58" s="5" t="str">
        <f>VLOOKUP(Tabela13[[#This Row],[CNPJ]],'[1]Exportar Planilha'!$A$1:$S$802,17,FALSE)</f>
        <v>21020102</v>
      </c>
      <c r="AB58" s="5" t="str">
        <f>VLOOKUP(Tabela13[[#This Row],[CNPJ]],'[1]Exportar Planilha'!$A$1:$S$802,18,FALSE)</f>
        <v>CONTATO@CICATRIZACG.COM.BR</v>
      </c>
    </row>
    <row r="59" spans="1:28">
      <c r="A59" t="s">
        <v>318</v>
      </c>
      <c r="B59" t="s">
        <v>319</v>
      </c>
      <c r="C59" t="s">
        <v>320</v>
      </c>
      <c r="D59" t="s">
        <v>321</v>
      </c>
      <c r="E59" t="s">
        <v>6</v>
      </c>
      <c r="F59" t="s">
        <v>322</v>
      </c>
      <c r="G59" s="2">
        <v>5</v>
      </c>
      <c r="H59" t="s">
        <v>24</v>
      </c>
      <c r="I59" t="s">
        <v>323</v>
      </c>
      <c r="J59" t="s">
        <v>324</v>
      </c>
      <c r="K59" s="4" t="s">
        <v>1758</v>
      </c>
      <c r="L59" t="str">
        <f>VLOOKUP(Tabela13[[#This Row],[CNPJ]],'[1]Exportar Planilha'!$A$1:$S$802,3,FALSE)</f>
        <v>RUA</v>
      </c>
      <c r="M59" t="str">
        <f>VLOOKUP(Tabela13[[#This Row],[CNPJ]],'[1]Exportar Planilha'!$A$1:$S$802,3,FALSE)</f>
        <v>RUA</v>
      </c>
      <c r="N59" t="str">
        <f>VLOOKUP(Tabela13[[#This Row],[CNPJ]],'[1]Exportar Planilha'!$A$1:$S$802,4,FALSE)</f>
        <v>PADRE CARAPUCEIRO</v>
      </c>
      <c r="O59" t="str">
        <f>VLOOKUP(Tabela13[[#This Row],[CNPJ]],'[1]Exportar Planilha'!$A$1:$S$802,5,FALSE)</f>
        <v>858</v>
      </c>
      <c r="P59" t="str">
        <f>VLOOKUP(Tabela13[[#This Row],[CNPJ]],'[1]Exportar Planilha'!$A$1:$S$802,6,FALSE)</f>
        <v>SALA 701 EMP CICERO       DIAS ANDAR 7 CXPST        127A</v>
      </c>
      <c r="Q59" t="str">
        <f>VLOOKUP(Tabela13[[#This Row],[CNPJ]],'[1]Exportar Planilha'!$A$1:$S$802,7,FALSE)</f>
        <v>BOA VIAGEM</v>
      </c>
      <c r="R59">
        <f>VLOOKUP(Tabela13[[#This Row],[CNPJ]],'[1]Exportar Planilha'!$A$1:$S$802,8,FALSE)</f>
        <v>51020280</v>
      </c>
      <c r="S59" t="str">
        <f>VLOOKUP(Tabela13[[#This Row],[CNPJ]],'[1]Exportar Planilha'!$A$1:$S$802,9,FALSE)</f>
        <v>PE</v>
      </c>
      <c r="T59">
        <f>VLOOKUP(Tabela13[[#This Row],[CNPJ]],'[1]Exportar Planilha'!$A$1:$S$802,10,FALSE)</f>
        <v>2531</v>
      </c>
      <c r="U59" t="str">
        <f>VLOOKUP(Tabela13[[#This Row],[CNPJ]],'[1]Exportar Planilha'!$A$1:$S$802,11,FALSE)</f>
        <v>RECIFE</v>
      </c>
      <c r="V59" t="str">
        <f>VLOOKUP(Tabela13[[#This Row],[CNPJ]],'[1]Exportar Planilha'!$A$1:$S$802,12,FALSE)</f>
        <v>81</v>
      </c>
      <c r="W59" t="str">
        <f>VLOOKUP(Tabela13[[#This Row],[CNPJ]],'[1]Exportar Planilha'!$A$1:$S$802,13,FALSE)</f>
        <v>99758745</v>
      </c>
      <c r="X59">
        <f>VLOOKUP(Tabela13[[#This Row],[CNPJ]],'[1]Exportar Planilha'!$A$1:$S$802,14,FALSE)</f>
        <v>0</v>
      </c>
      <c r="Y59">
        <f>VLOOKUP(Tabela13[[#This Row],[CNPJ]],'[1]Exportar Planilha'!$A$1:$S$802,15,FALSE)</f>
        <v>0</v>
      </c>
      <c r="Z59" s="5">
        <f>VLOOKUP(Tabela13[[#This Row],[CNPJ]],'[1]Exportar Planilha'!$A$1:$S$802,16,FALSE)</f>
        <v>0</v>
      </c>
      <c r="AA59" s="5">
        <f>VLOOKUP(Tabela13[[#This Row],[CNPJ]],'[1]Exportar Planilha'!$A$1:$S$802,17,FALSE)</f>
        <v>0</v>
      </c>
      <c r="AB59" s="5" t="str">
        <f>VLOOKUP(Tabela13[[#This Row],[CNPJ]],'[1]Exportar Planilha'!$A$1:$S$802,18,FALSE)</f>
        <v>CONTATO@SALVUS.ME</v>
      </c>
    </row>
    <row r="60" spans="1:28">
      <c r="A60" t="s">
        <v>318</v>
      </c>
      <c r="B60" t="s">
        <v>325</v>
      </c>
      <c r="C60" t="s">
        <v>21</v>
      </c>
      <c r="D60" t="s">
        <v>326</v>
      </c>
      <c r="E60" t="s">
        <v>6</v>
      </c>
      <c r="F60" t="s">
        <v>327</v>
      </c>
      <c r="G60" s="2">
        <v>5</v>
      </c>
      <c r="H60" t="s">
        <v>24</v>
      </c>
      <c r="I60" t="s">
        <v>3968</v>
      </c>
      <c r="J60" t="s">
        <v>3968</v>
      </c>
      <c r="K60" s="4" t="s">
        <v>1759</v>
      </c>
      <c r="L60" t="str">
        <f>VLOOKUP(Tabela13[[#This Row],[CNPJ]],'[1]Exportar Planilha'!$A$1:$S$802,3,FALSE)</f>
        <v>RUA</v>
      </c>
      <c r="M60" t="str">
        <f>VLOOKUP(Tabela13[[#This Row],[CNPJ]],'[1]Exportar Planilha'!$A$1:$S$802,3,FALSE)</f>
        <v>RUA</v>
      </c>
      <c r="N60" t="str">
        <f>VLOOKUP(Tabela13[[#This Row],[CNPJ]],'[1]Exportar Planilha'!$A$1:$S$802,4,FALSE)</f>
        <v>PROFESSOR ALFEU RABELO</v>
      </c>
      <c r="O60" t="str">
        <f>VLOOKUP(Tabela13[[#This Row],[CNPJ]],'[1]Exportar Planilha'!$A$1:$S$802,5,FALSE)</f>
        <v>169</v>
      </c>
      <c r="P60">
        <f>VLOOKUP(Tabela13[[#This Row],[CNPJ]],'[1]Exportar Planilha'!$A$1:$S$802,6,FALSE)</f>
        <v>0</v>
      </c>
      <c r="Q60" t="str">
        <f>VLOOKUP(Tabela13[[#This Row],[CNPJ]],'[1]Exportar Planilha'!$A$1:$S$802,7,FALSE)</f>
        <v>CASA CAIADA</v>
      </c>
      <c r="R60">
        <f>VLOOKUP(Tabela13[[#This Row],[CNPJ]],'[1]Exportar Planilha'!$A$1:$S$802,8,FALSE)</f>
        <v>53130420</v>
      </c>
      <c r="S60" t="str">
        <f>VLOOKUP(Tabela13[[#This Row],[CNPJ]],'[1]Exportar Planilha'!$A$1:$S$802,9,FALSE)</f>
        <v>PE</v>
      </c>
      <c r="T60">
        <f>VLOOKUP(Tabela13[[#This Row],[CNPJ]],'[1]Exportar Planilha'!$A$1:$S$802,10,FALSE)</f>
        <v>2491</v>
      </c>
      <c r="U60" t="str">
        <f>VLOOKUP(Tabela13[[#This Row],[CNPJ]],'[1]Exportar Planilha'!$A$1:$S$802,11,FALSE)</f>
        <v>OLINDA</v>
      </c>
      <c r="V60" t="str">
        <f>VLOOKUP(Tabela13[[#This Row],[CNPJ]],'[1]Exportar Planilha'!$A$1:$S$802,12,FALSE)</f>
        <v>81</v>
      </c>
      <c r="W60" t="str">
        <f>VLOOKUP(Tabela13[[#This Row],[CNPJ]],'[1]Exportar Planilha'!$A$1:$S$802,13,FALSE)</f>
        <v>34316148</v>
      </c>
      <c r="X60">
        <f>VLOOKUP(Tabela13[[#This Row],[CNPJ]],'[1]Exportar Planilha'!$A$1:$S$802,14,FALSE)</f>
        <v>0</v>
      </c>
      <c r="Y60">
        <f>VLOOKUP(Tabela13[[#This Row],[CNPJ]],'[1]Exportar Planilha'!$A$1:$S$802,15,FALSE)</f>
        <v>0</v>
      </c>
      <c r="Z60" s="5" t="str">
        <f>VLOOKUP(Tabela13[[#This Row],[CNPJ]],'[1]Exportar Planilha'!$A$1:$S$802,16,FALSE)</f>
        <v>81</v>
      </c>
      <c r="AA60" s="5" t="str">
        <f>VLOOKUP(Tabela13[[#This Row],[CNPJ]],'[1]Exportar Planilha'!$A$1:$S$802,17,FALSE)</f>
        <v>21373002</v>
      </c>
      <c r="AB60" s="5">
        <f>VLOOKUP(Tabela13[[#This Row],[CNPJ]],'[1]Exportar Planilha'!$A$1:$S$802,18,FALSE)</f>
        <v>0</v>
      </c>
    </row>
    <row r="61" spans="1:28">
      <c r="A61" t="s">
        <v>318</v>
      </c>
      <c r="B61" t="s">
        <v>328</v>
      </c>
      <c r="C61" t="s">
        <v>329</v>
      </c>
      <c r="D61" t="s">
        <v>330</v>
      </c>
      <c r="E61" t="s">
        <v>331</v>
      </c>
      <c r="F61" t="s">
        <v>332</v>
      </c>
      <c r="G61" s="2">
        <v>1</v>
      </c>
      <c r="H61" t="s">
        <v>24</v>
      </c>
      <c r="I61" t="s">
        <v>333</v>
      </c>
      <c r="J61" t="s">
        <v>334</v>
      </c>
      <c r="K61" s="4" t="s">
        <v>1760</v>
      </c>
      <c r="L61" t="str">
        <f>VLOOKUP(Tabela13[[#This Row],[CNPJ]],'[1]Exportar Planilha'!$A$1:$S$802,3,FALSE)</f>
        <v>RUA</v>
      </c>
      <c r="M61" t="str">
        <f>VLOOKUP(Tabela13[[#This Row],[CNPJ]],'[1]Exportar Planilha'!$A$1:$S$802,3,FALSE)</f>
        <v>RUA</v>
      </c>
      <c r="N61" t="str">
        <f>VLOOKUP(Tabela13[[#This Row],[CNPJ]],'[1]Exportar Planilha'!$A$1:$S$802,4,FALSE)</f>
        <v>BAGRE</v>
      </c>
      <c r="O61" t="str">
        <f>VLOOKUP(Tabela13[[#This Row],[CNPJ]],'[1]Exportar Planilha'!$A$1:$S$802,5,FALSE)</f>
        <v>S/N</v>
      </c>
      <c r="P61">
        <f>VLOOKUP(Tabela13[[#This Row],[CNPJ]],'[1]Exportar Planilha'!$A$1:$S$802,6,FALSE)</f>
        <v>0</v>
      </c>
      <c r="Q61" t="str">
        <f>VLOOKUP(Tabela13[[#This Row],[CNPJ]],'[1]Exportar Planilha'!$A$1:$S$802,7,FALSE)</f>
        <v>PRAZERES</v>
      </c>
      <c r="R61">
        <f>VLOOKUP(Tabela13[[#This Row],[CNPJ]],'[1]Exportar Planilha'!$A$1:$S$802,8,FALSE)</f>
        <v>54340180</v>
      </c>
      <c r="S61" t="str">
        <f>VLOOKUP(Tabela13[[#This Row],[CNPJ]],'[1]Exportar Planilha'!$A$1:$S$802,9,FALSE)</f>
        <v>PE</v>
      </c>
      <c r="T61">
        <f>VLOOKUP(Tabela13[[#This Row],[CNPJ]],'[1]Exportar Planilha'!$A$1:$S$802,10,FALSE)</f>
        <v>2457</v>
      </c>
      <c r="U61" t="str">
        <f>VLOOKUP(Tabela13[[#This Row],[CNPJ]],'[1]Exportar Planilha'!$A$1:$S$802,11,FALSE)</f>
        <v>JABOATAO DOS GUARARAPES</v>
      </c>
      <c r="V61" t="str">
        <f>VLOOKUP(Tabela13[[#This Row],[CNPJ]],'[1]Exportar Planilha'!$A$1:$S$802,12,FALSE)</f>
        <v>81</v>
      </c>
      <c r="W61" t="str">
        <f>VLOOKUP(Tabela13[[#This Row],[CNPJ]],'[1]Exportar Planilha'!$A$1:$S$802,13,FALSE)</f>
        <v>32245888</v>
      </c>
      <c r="X61" t="str">
        <f>VLOOKUP(Tabela13[[#This Row],[CNPJ]],'[1]Exportar Planilha'!$A$1:$S$802,14,FALSE)</f>
        <v>81</v>
      </c>
      <c r="Y61" t="str">
        <f>VLOOKUP(Tabela13[[#This Row],[CNPJ]],'[1]Exportar Planilha'!$A$1:$S$802,15,FALSE)</f>
        <v>32245888</v>
      </c>
      <c r="Z61" s="5" t="str">
        <f>VLOOKUP(Tabela13[[#This Row],[CNPJ]],'[1]Exportar Planilha'!$A$1:$S$802,16,FALSE)</f>
        <v>81</v>
      </c>
      <c r="AA61" s="5" t="str">
        <f>VLOOKUP(Tabela13[[#This Row],[CNPJ]],'[1]Exportar Planilha'!$A$1:$S$802,17,FALSE)</f>
        <v>32245888</v>
      </c>
      <c r="AB61" s="5" t="str">
        <f>VLOOKUP(Tabela13[[#This Row],[CNPJ]],'[1]Exportar Planilha'!$A$1:$S$802,18,FALSE)</f>
        <v>exatec@exatecont.com.br</v>
      </c>
    </row>
    <row r="62" spans="1:28">
      <c r="A62" t="s">
        <v>318</v>
      </c>
      <c r="B62" t="s">
        <v>335</v>
      </c>
      <c r="C62" t="s">
        <v>157</v>
      </c>
      <c r="D62" t="s">
        <v>336</v>
      </c>
      <c r="E62" t="s">
        <v>6</v>
      </c>
      <c r="F62" t="s">
        <v>322</v>
      </c>
      <c r="G62" s="2">
        <v>1</v>
      </c>
      <c r="H62" t="s">
        <v>24</v>
      </c>
      <c r="I62" t="s">
        <v>337</v>
      </c>
      <c r="J62" t="s">
        <v>338</v>
      </c>
      <c r="K62" s="4" t="s">
        <v>1761</v>
      </c>
      <c r="L62" t="str">
        <f>VLOOKUP(Tabela13[[#This Row],[CNPJ]],'[1]Exportar Planilha'!$A$1:$S$802,3,FALSE)</f>
        <v>RUA</v>
      </c>
      <c r="M62" t="str">
        <f>VLOOKUP(Tabela13[[#This Row],[CNPJ]],'[1]Exportar Planilha'!$A$1:$S$802,3,FALSE)</f>
        <v>RUA</v>
      </c>
      <c r="N62" t="str">
        <f>VLOOKUP(Tabela13[[#This Row],[CNPJ]],'[1]Exportar Planilha'!$A$1:$S$802,4,FALSE)</f>
        <v>WALDEMAR NERY CARNEIRO MONTEIRO</v>
      </c>
      <c r="O62" t="str">
        <f>VLOOKUP(Tabela13[[#This Row],[CNPJ]],'[1]Exportar Planilha'!$A$1:$S$802,5,FALSE)</f>
        <v>795</v>
      </c>
      <c r="P62" t="str">
        <f>VLOOKUP(Tabela13[[#This Row],[CNPJ]],'[1]Exportar Planilha'!$A$1:$S$802,6,FALSE)</f>
        <v>CASA</v>
      </c>
      <c r="Q62" t="str">
        <f>VLOOKUP(Tabela13[[#This Row],[CNPJ]],'[1]Exportar Planilha'!$A$1:$S$802,7,FALSE)</f>
        <v>BOA VIAGEM</v>
      </c>
      <c r="R62">
        <f>VLOOKUP(Tabela13[[#This Row],[CNPJ]],'[1]Exportar Planilha'!$A$1:$S$802,8,FALSE)</f>
        <v>51130100</v>
      </c>
      <c r="S62" t="str">
        <f>VLOOKUP(Tabela13[[#This Row],[CNPJ]],'[1]Exportar Planilha'!$A$1:$S$802,9,FALSE)</f>
        <v>PE</v>
      </c>
      <c r="T62">
        <f>VLOOKUP(Tabela13[[#This Row],[CNPJ]],'[1]Exportar Planilha'!$A$1:$S$802,10,FALSE)</f>
        <v>2531</v>
      </c>
      <c r="U62" t="str">
        <f>VLOOKUP(Tabela13[[#This Row],[CNPJ]],'[1]Exportar Planilha'!$A$1:$S$802,11,FALSE)</f>
        <v>RECIFE</v>
      </c>
      <c r="V62" t="str">
        <f>VLOOKUP(Tabela13[[#This Row],[CNPJ]],'[1]Exportar Planilha'!$A$1:$S$802,12,FALSE)</f>
        <v>81</v>
      </c>
      <c r="W62" t="str">
        <f>VLOOKUP(Tabela13[[#This Row],[CNPJ]],'[1]Exportar Planilha'!$A$1:$S$802,13,FALSE)</f>
        <v>34236182</v>
      </c>
      <c r="X62" t="str">
        <f>VLOOKUP(Tabela13[[#This Row],[CNPJ]],'[1]Exportar Planilha'!$A$1:$S$802,14,FALSE)</f>
        <v>81</v>
      </c>
      <c r="Y62" t="str">
        <f>VLOOKUP(Tabela13[[#This Row],[CNPJ]],'[1]Exportar Planilha'!$A$1:$S$802,15,FALSE)</f>
        <v>32314191</v>
      </c>
      <c r="Z62" s="5" t="str">
        <f>VLOOKUP(Tabela13[[#This Row],[CNPJ]],'[1]Exportar Planilha'!$A$1:$S$802,16,FALSE)</f>
        <v>81</v>
      </c>
      <c r="AA62" s="5" t="str">
        <f>VLOOKUP(Tabela13[[#This Row],[CNPJ]],'[1]Exportar Planilha'!$A$1:$S$802,17,FALSE)</f>
        <v>32314191</v>
      </c>
      <c r="AB62" s="5" t="str">
        <f>VLOOKUP(Tabela13[[#This Row],[CNPJ]],'[1]Exportar Planilha'!$A$1:$S$802,18,FALSE)</f>
        <v>financeiro@mtwems.com.br</v>
      </c>
    </row>
    <row r="63" spans="1:28">
      <c r="A63" t="s">
        <v>339</v>
      </c>
      <c r="B63" t="s">
        <v>340</v>
      </c>
      <c r="C63" t="s">
        <v>117</v>
      </c>
      <c r="D63" t="s">
        <v>341</v>
      </c>
      <c r="E63" t="s">
        <v>6</v>
      </c>
      <c r="F63" t="s">
        <v>342</v>
      </c>
      <c r="G63" s="2">
        <v>1</v>
      </c>
      <c r="H63" t="s">
        <v>217</v>
      </c>
      <c r="I63" t="s">
        <v>343</v>
      </c>
      <c r="J63" t="s">
        <v>344</v>
      </c>
      <c r="K63" s="4" t="s">
        <v>1762</v>
      </c>
      <c r="L63" t="str">
        <f>VLOOKUP(Tabela13[[#This Row],[CNPJ]],'[1]Exportar Planilha'!$A$1:$S$802,3,FALSE)</f>
        <v>RUA</v>
      </c>
      <c r="M63" t="str">
        <f>VLOOKUP(Tabela13[[#This Row],[CNPJ]],'[1]Exportar Planilha'!$A$1:$S$802,3,FALSE)</f>
        <v>RUA</v>
      </c>
      <c r="N63" t="str">
        <f>VLOOKUP(Tabela13[[#This Row],[CNPJ]],'[1]Exportar Planilha'!$A$1:$S$802,4,FALSE)</f>
        <v>O BRASIL PARA CRISTO</v>
      </c>
      <c r="O63" t="str">
        <f>VLOOKUP(Tabela13[[#This Row],[CNPJ]],'[1]Exportar Planilha'!$A$1:$S$802,5,FALSE)</f>
        <v>2177</v>
      </c>
      <c r="P63">
        <f>VLOOKUP(Tabela13[[#This Row],[CNPJ]],'[1]Exportar Planilha'!$A$1:$S$802,6,FALSE)</f>
        <v>0</v>
      </c>
      <c r="Q63" t="str">
        <f>VLOOKUP(Tabela13[[#This Row],[CNPJ]],'[1]Exportar Planilha'!$A$1:$S$802,7,FALSE)</f>
        <v>BOQUEIRAO</v>
      </c>
      <c r="R63">
        <f>VLOOKUP(Tabela13[[#This Row],[CNPJ]],'[1]Exportar Planilha'!$A$1:$S$802,8,FALSE)</f>
        <v>81730070</v>
      </c>
      <c r="S63" t="str">
        <f>VLOOKUP(Tabela13[[#This Row],[CNPJ]],'[1]Exportar Planilha'!$A$1:$S$802,9,FALSE)</f>
        <v>PR</v>
      </c>
      <c r="T63">
        <f>VLOOKUP(Tabela13[[#This Row],[CNPJ]],'[1]Exportar Planilha'!$A$1:$S$802,10,FALSE)</f>
        <v>7535</v>
      </c>
      <c r="U63" t="str">
        <f>VLOOKUP(Tabela13[[#This Row],[CNPJ]],'[1]Exportar Planilha'!$A$1:$S$802,11,FALSE)</f>
        <v>CURITIBA</v>
      </c>
      <c r="V63" t="str">
        <f>VLOOKUP(Tabela13[[#This Row],[CNPJ]],'[1]Exportar Planilha'!$A$1:$S$802,12,FALSE)</f>
        <v>41</v>
      </c>
      <c r="W63" t="str">
        <f>VLOOKUP(Tabela13[[#This Row],[CNPJ]],'[1]Exportar Planilha'!$A$1:$S$802,13,FALSE)</f>
        <v>30935877</v>
      </c>
      <c r="X63">
        <f>VLOOKUP(Tabela13[[#This Row],[CNPJ]],'[1]Exportar Planilha'!$A$1:$S$802,14,FALSE)</f>
        <v>0</v>
      </c>
      <c r="Y63">
        <f>VLOOKUP(Tabela13[[#This Row],[CNPJ]],'[1]Exportar Planilha'!$A$1:$S$802,15,FALSE)</f>
        <v>0</v>
      </c>
      <c r="Z63" s="5" t="str">
        <f>VLOOKUP(Tabela13[[#This Row],[CNPJ]],'[1]Exportar Planilha'!$A$1:$S$802,16,FALSE)</f>
        <v>41</v>
      </c>
      <c r="AA63" s="5" t="str">
        <f>VLOOKUP(Tabela13[[#This Row],[CNPJ]],'[1]Exportar Planilha'!$A$1:$S$802,17,FALSE)</f>
        <v>32339876</v>
      </c>
      <c r="AB63" s="5" t="str">
        <f>VLOOKUP(Tabela13[[#This Row],[CNPJ]],'[1]Exportar Planilha'!$A$1:$S$802,18,FALSE)</f>
        <v>contatt@contatt.com.br</v>
      </c>
    </row>
    <row r="64" spans="1:28">
      <c r="A64" t="s">
        <v>339</v>
      </c>
      <c r="B64" t="s">
        <v>345</v>
      </c>
      <c r="C64" t="s">
        <v>346</v>
      </c>
      <c r="D64" t="s">
        <v>347</v>
      </c>
      <c r="E64" t="s">
        <v>6</v>
      </c>
      <c r="F64" t="s">
        <v>348</v>
      </c>
      <c r="G64" s="2">
        <v>1</v>
      </c>
      <c r="H64" t="s">
        <v>24</v>
      </c>
      <c r="I64" t="s">
        <v>349</v>
      </c>
      <c r="J64" t="s">
        <v>350</v>
      </c>
      <c r="K64" s="4" t="s">
        <v>1763</v>
      </c>
      <c r="L64" t="str">
        <f>VLOOKUP(Tabela13[[#This Row],[CNPJ]],'[1]Exportar Planilha'!$A$1:$S$802,3,FALSE)</f>
        <v>AVENIDA</v>
      </c>
      <c r="M64" t="str">
        <f>VLOOKUP(Tabela13[[#This Row],[CNPJ]],'[1]Exportar Planilha'!$A$1:$S$802,3,FALSE)</f>
        <v>AVENIDA</v>
      </c>
      <c r="N64" t="str">
        <f>VLOOKUP(Tabela13[[#This Row],[CNPJ]],'[1]Exportar Planilha'!$A$1:$S$802,4,FALSE)</f>
        <v>VILA RICA</v>
      </c>
      <c r="O64" t="str">
        <f>VLOOKUP(Tabela13[[#This Row],[CNPJ]],'[1]Exportar Planilha'!$A$1:$S$802,5,FALSE)</f>
        <v>398</v>
      </c>
      <c r="P64" t="str">
        <f>VLOOKUP(Tabela13[[#This Row],[CNPJ]],'[1]Exportar Planilha'!$A$1:$S$802,6,FALSE)</f>
        <v>SALA  02</v>
      </c>
      <c r="Q64" t="str">
        <f>VLOOKUP(Tabela13[[#This Row],[CNPJ]],'[1]Exportar Planilha'!$A$1:$S$802,7,FALSE)</f>
        <v>CENTRO</v>
      </c>
      <c r="R64">
        <f>VLOOKUP(Tabela13[[#This Row],[CNPJ]],'[1]Exportar Planilha'!$A$1:$S$802,8,FALSE)</f>
        <v>87250000</v>
      </c>
      <c r="S64" t="str">
        <f>VLOOKUP(Tabela13[[#This Row],[CNPJ]],'[1]Exportar Planilha'!$A$1:$S$802,9,FALSE)</f>
        <v>PR</v>
      </c>
      <c r="T64">
        <f>VLOOKUP(Tabela13[[#This Row],[CNPJ]],'[1]Exportar Planilha'!$A$1:$S$802,10,FALSE)</f>
        <v>7757</v>
      </c>
      <c r="U64" t="str">
        <f>VLOOKUP(Tabela13[[#This Row],[CNPJ]],'[1]Exportar Planilha'!$A$1:$S$802,11,FALSE)</f>
        <v>PEABIRU</v>
      </c>
      <c r="V64" t="str">
        <f>VLOOKUP(Tabela13[[#This Row],[CNPJ]],'[1]Exportar Planilha'!$A$1:$S$802,12,FALSE)</f>
        <v>44</v>
      </c>
      <c r="W64" t="str">
        <f>VLOOKUP(Tabela13[[#This Row],[CNPJ]],'[1]Exportar Planilha'!$A$1:$S$802,13,FALSE)</f>
        <v>84180750</v>
      </c>
      <c r="X64" t="str">
        <f>VLOOKUP(Tabela13[[#This Row],[CNPJ]],'[1]Exportar Planilha'!$A$1:$S$802,14,FALSE)</f>
        <v>44</v>
      </c>
      <c r="Y64" t="str">
        <f>VLOOKUP(Tabela13[[#This Row],[CNPJ]],'[1]Exportar Planilha'!$A$1:$S$802,15,FALSE)</f>
        <v>98530389</v>
      </c>
      <c r="Z64" s="5">
        <f>VLOOKUP(Tabela13[[#This Row],[CNPJ]],'[1]Exportar Planilha'!$A$1:$S$802,16,FALSE)</f>
        <v>0</v>
      </c>
      <c r="AA64" s="5">
        <f>VLOOKUP(Tabela13[[#This Row],[CNPJ]],'[1]Exportar Planilha'!$A$1:$S$802,17,FALSE)</f>
        <v>0</v>
      </c>
      <c r="AB64" s="5">
        <f>VLOOKUP(Tabela13[[#This Row],[CNPJ]],'[1]Exportar Planilha'!$A$1:$S$802,18,FALSE)</f>
        <v>0</v>
      </c>
    </row>
    <row r="65" spans="1:28">
      <c r="A65" t="s">
        <v>339</v>
      </c>
      <c r="B65" t="s">
        <v>351</v>
      </c>
      <c r="C65" t="s">
        <v>128</v>
      </c>
      <c r="D65" t="s">
        <v>352</v>
      </c>
      <c r="E65" t="s">
        <v>21</v>
      </c>
      <c r="F65" t="s">
        <v>353</v>
      </c>
      <c r="G65" s="2">
        <v>2</v>
      </c>
      <c r="H65" t="s">
        <v>24</v>
      </c>
      <c r="I65" t="s">
        <v>354</v>
      </c>
      <c r="J65" t="s">
        <v>355</v>
      </c>
      <c r="K65" s="4" t="s">
        <v>1764</v>
      </c>
      <c r="L65" t="str">
        <f>VLOOKUP(Tabela13[[#This Row],[CNPJ]],'[1]Exportar Planilha'!$A$1:$S$802,3,FALSE)</f>
        <v>RUA</v>
      </c>
      <c r="M65" t="str">
        <f>VLOOKUP(Tabela13[[#This Row],[CNPJ]],'[1]Exportar Planilha'!$A$1:$S$802,3,FALSE)</f>
        <v>RUA</v>
      </c>
      <c r="N65" t="str">
        <f>VLOOKUP(Tabela13[[#This Row],[CNPJ]],'[1]Exportar Planilha'!$A$1:$S$802,4,FALSE)</f>
        <v>MINAS GERAIS</v>
      </c>
      <c r="O65" t="str">
        <f>VLOOKUP(Tabela13[[#This Row],[CNPJ]],'[1]Exportar Planilha'!$A$1:$S$802,5,FALSE)</f>
        <v>220</v>
      </c>
      <c r="P65">
        <f>VLOOKUP(Tabela13[[#This Row],[CNPJ]],'[1]Exportar Planilha'!$A$1:$S$802,6,FALSE)</f>
        <v>0</v>
      </c>
      <c r="Q65" t="str">
        <f>VLOOKUP(Tabela13[[#This Row],[CNPJ]],'[1]Exportar Planilha'!$A$1:$S$802,7,FALSE)</f>
        <v>CAMPO PEQUENO</v>
      </c>
      <c r="R65">
        <f>VLOOKUP(Tabela13[[#This Row],[CNPJ]],'[1]Exportar Planilha'!$A$1:$S$802,8,FALSE)</f>
        <v>83404230</v>
      </c>
      <c r="S65" t="str">
        <f>VLOOKUP(Tabela13[[#This Row],[CNPJ]],'[1]Exportar Planilha'!$A$1:$S$802,9,FALSE)</f>
        <v>PR</v>
      </c>
      <c r="T65">
        <f>VLOOKUP(Tabela13[[#This Row],[CNPJ]],'[1]Exportar Planilha'!$A$1:$S$802,10,FALSE)</f>
        <v>7513</v>
      </c>
      <c r="U65" t="str">
        <f>VLOOKUP(Tabela13[[#This Row],[CNPJ]],'[1]Exportar Planilha'!$A$1:$S$802,11,FALSE)</f>
        <v>COLOMBO</v>
      </c>
      <c r="V65" t="str">
        <f>VLOOKUP(Tabela13[[#This Row],[CNPJ]],'[1]Exportar Planilha'!$A$1:$S$802,12,FALSE)</f>
        <v>41</v>
      </c>
      <c r="W65" t="str">
        <f>VLOOKUP(Tabela13[[#This Row],[CNPJ]],'[1]Exportar Planilha'!$A$1:$S$802,13,FALSE)</f>
        <v>32324779</v>
      </c>
      <c r="X65" t="str">
        <f>VLOOKUP(Tabela13[[#This Row],[CNPJ]],'[1]Exportar Planilha'!$A$1:$S$802,14,FALSE)</f>
        <v>41</v>
      </c>
      <c r="Y65" t="str">
        <f>VLOOKUP(Tabela13[[#This Row],[CNPJ]],'[1]Exportar Planilha'!$A$1:$S$802,15,FALSE)</f>
        <v>32255618</v>
      </c>
      <c r="Z65" s="5">
        <f>VLOOKUP(Tabela13[[#This Row],[CNPJ]],'[1]Exportar Planilha'!$A$1:$S$802,16,FALSE)</f>
        <v>0</v>
      </c>
      <c r="AA65" s="5">
        <f>VLOOKUP(Tabela13[[#This Row],[CNPJ]],'[1]Exportar Planilha'!$A$1:$S$802,17,FALSE)</f>
        <v>0</v>
      </c>
      <c r="AB65" s="5" t="str">
        <f>VLOOKUP(Tabela13[[#This Row],[CNPJ]],'[1]Exportar Planilha'!$A$1:$S$802,18,FALSE)</f>
        <v>SCOLIMOSKI@JSOL.COM.BR</v>
      </c>
    </row>
    <row r="66" spans="1:28">
      <c r="A66" t="s">
        <v>339</v>
      </c>
      <c r="B66" t="s">
        <v>356</v>
      </c>
      <c r="C66" t="s">
        <v>247</v>
      </c>
      <c r="D66" t="s">
        <v>248</v>
      </c>
      <c r="E66" t="s">
        <v>117</v>
      </c>
      <c r="F66" t="s">
        <v>357</v>
      </c>
      <c r="G66" s="2">
        <v>1</v>
      </c>
      <c r="H66" t="s">
        <v>358</v>
      </c>
      <c r="I66" t="s">
        <v>359</v>
      </c>
      <c r="J66" t="s">
        <v>360</v>
      </c>
      <c r="K66" s="4" t="s">
        <v>1765</v>
      </c>
      <c r="L66" t="str">
        <f>VLOOKUP(Tabela13[[#This Row],[CNPJ]],'[1]Exportar Planilha'!$A$1:$S$802,3,FALSE)</f>
        <v>RUA</v>
      </c>
      <c r="M66" t="str">
        <f>VLOOKUP(Tabela13[[#This Row],[CNPJ]],'[1]Exportar Planilha'!$A$1:$S$802,3,FALSE)</f>
        <v>RUA</v>
      </c>
      <c r="N66" t="str">
        <f>VLOOKUP(Tabela13[[#This Row],[CNPJ]],'[1]Exportar Planilha'!$A$1:$S$802,4,FALSE)</f>
        <v>ESCOCIA</v>
      </c>
      <c r="O66" t="str">
        <f>VLOOKUP(Tabela13[[#This Row],[CNPJ]],'[1]Exportar Planilha'!$A$1:$S$802,5,FALSE)</f>
        <v>595</v>
      </c>
      <c r="P66">
        <f>VLOOKUP(Tabela13[[#This Row],[CNPJ]],'[1]Exportar Planilha'!$A$1:$S$802,6,FALSE)</f>
        <v>0</v>
      </c>
      <c r="Q66" t="str">
        <f>VLOOKUP(Tabela13[[#This Row],[CNPJ]],'[1]Exportar Planilha'!$A$1:$S$802,7,FALSE)</f>
        <v>JARDIM PIZA</v>
      </c>
      <c r="R66">
        <f>VLOOKUP(Tabela13[[#This Row],[CNPJ]],'[1]Exportar Planilha'!$A$1:$S$802,8,FALSE)</f>
        <v>86046390</v>
      </c>
      <c r="S66" t="str">
        <f>VLOOKUP(Tabela13[[#This Row],[CNPJ]],'[1]Exportar Planilha'!$A$1:$S$802,9,FALSE)</f>
        <v>PR</v>
      </c>
      <c r="T66">
        <f>VLOOKUP(Tabela13[[#This Row],[CNPJ]],'[1]Exportar Planilha'!$A$1:$S$802,10,FALSE)</f>
        <v>7667</v>
      </c>
      <c r="U66" t="str">
        <f>VLOOKUP(Tabela13[[#This Row],[CNPJ]],'[1]Exportar Planilha'!$A$1:$S$802,11,FALSE)</f>
        <v>LONDRINA</v>
      </c>
      <c r="V66">
        <f>VLOOKUP(Tabela13[[#This Row],[CNPJ]],'[1]Exportar Planilha'!$A$1:$S$802,12,FALSE)</f>
        <v>0</v>
      </c>
      <c r="W66">
        <f>VLOOKUP(Tabela13[[#This Row],[CNPJ]],'[1]Exportar Planilha'!$A$1:$S$802,13,FALSE)</f>
        <v>0</v>
      </c>
      <c r="X66">
        <f>VLOOKUP(Tabela13[[#This Row],[CNPJ]],'[1]Exportar Planilha'!$A$1:$S$802,14,FALSE)</f>
        <v>0</v>
      </c>
      <c r="Y66">
        <f>VLOOKUP(Tabela13[[#This Row],[CNPJ]],'[1]Exportar Planilha'!$A$1:$S$802,15,FALSE)</f>
        <v>0</v>
      </c>
      <c r="Z66" s="5">
        <f>VLOOKUP(Tabela13[[#This Row],[CNPJ]],'[1]Exportar Planilha'!$A$1:$S$802,16,FALSE)</f>
        <v>0</v>
      </c>
      <c r="AA66" s="5">
        <f>VLOOKUP(Tabela13[[#This Row],[CNPJ]],'[1]Exportar Planilha'!$A$1:$S$802,17,FALSE)</f>
        <v>0</v>
      </c>
      <c r="AB66" s="5">
        <f>VLOOKUP(Tabela13[[#This Row],[CNPJ]],'[1]Exportar Planilha'!$A$1:$S$802,18,FALSE)</f>
        <v>0</v>
      </c>
    </row>
    <row r="67" spans="1:28">
      <c r="A67" t="s">
        <v>339</v>
      </c>
      <c r="B67" t="s">
        <v>361</v>
      </c>
      <c r="C67" t="s">
        <v>43</v>
      </c>
      <c r="D67" t="s">
        <v>66</v>
      </c>
      <c r="E67" t="s">
        <v>66</v>
      </c>
      <c r="F67" t="s">
        <v>362</v>
      </c>
      <c r="G67" s="2">
        <v>1</v>
      </c>
      <c r="H67" t="s">
        <v>24</v>
      </c>
      <c r="I67" t="s">
        <v>3968</v>
      </c>
      <c r="J67" t="s">
        <v>3968</v>
      </c>
      <c r="K67" s="4" t="s">
        <v>1766</v>
      </c>
      <c r="L67" t="str">
        <f>VLOOKUP(Tabela13[[#This Row],[CNPJ]],'[1]Exportar Planilha'!$A$1:$S$802,3,FALSE)</f>
        <v>RUA</v>
      </c>
      <c r="M67" t="str">
        <f>VLOOKUP(Tabela13[[#This Row],[CNPJ]],'[1]Exportar Planilha'!$A$1:$S$802,3,FALSE)</f>
        <v>RUA</v>
      </c>
      <c r="N67" t="str">
        <f>VLOOKUP(Tabela13[[#This Row],[CNPJ]],'[1]Exportar Planilha'!$A$1:$S$802,4,FALSE)</f>
        <v>RONAT WALTER SODRE</v>
      </c>
      <c r="O67" t="str">
        <f>VLOOKUP(Tabela13[[#This Row],[CNPJ]],'[1]Exportar Planilha'!$A$1:$S$802,5,FALSE)</f>
        <v>4350</v>
      </c>
      <c r="P67">
        <f>VLOOKUP(Tabela13[[#This Row],[CNPJ]],'[1]Exportar Planilha'!$A$1:$S$802,6,FALSE)</f>
        <v>0</v>
      </c>
      <c r="Q67" t="str">
        <f>VLOOKUP(Tabela13[[#This Row],[CNPJ]],'[1]Exportar Planilha'!$A$1:$S$802,7,FALSE)</f>
        <v>PQ INDUSTRIAL IV</v>
      </c>
      <c r="R67">
        <f>VLOOKUP(Tabela13[[#This Row],[CNPJ]],'[1]Exportar Planilha'!$A$1:$S$802,8,FALSE)</f>
        <v>86200000</v>
      </c>
      <c r="S67" t="str">
        <f>VLOOKUP(Tabela13[[#This Row],[CNPJ]],'[1]Exportar Planilha'!$A$1:$S$802,9,FALSE)</f>
        <v>PR</v>
      </c>
      <c r="T67">
        <f>VLOOKUP(Tabela13[[#This Row],[CNPJ]],'[1]Exportar Planilha'!$A$1:$S$802,10,FALSE)</f>
        <v>7591</v>
      </c>
      <c r="U67" t="str">
        <f>VLOOKUP(Tabela13[[#This Row],[CNPJ]],'[1]Exportar Planilha'!$A$1:$S$802,11,FALSE)</f>
        <v>IBIPORA</v>
      </c>
      <c r="V67" t="str">
        <f>VLOOKUP(Tabela13[[#This Row],[CNPJ]],'[1]Exportar Planilha'!$A$1:$S$802,12,FALSE)</f>
        <v>043</v>
      </c>
      <c r="W67" t="str">
        <f>VLOOKUP(Tabela13[[#This Row],[CNPJ]],'[1]Exportar Planilha'!$A$1:$S$802,13,FALSE)</f>
        <v>2584636</v>
      </c>
      <c r="X67">
        <f>VLOOKUP(Tabela13[[#This Row],[CNPJ]],'[1]Exportar Planilha'!$A$1:$S$802,14,FALSE)</f>
        <v>0</v>
      </c>
      <c r="Y67">
        <f>VLOOKUP(Tabela13[[#This Row],[CNPJ]],'[1]Exportar Planilha'!$A$1:$S$802,15,FALSE)</f>
        <v>0</v>
      </c>
      <c r="Z67" s="5" t="str">
        <f>VLOOKUP(Tabela13[[#This Row],[CNPJ]],'[1]Exportar Planilha'!$A$1:$S$802,16,FALSE)</f>
        <v>043</v>
      </c>
      <c r="AA67" s="5" t="str">
        <f>VLOOKUP(Tabela13[[#This Row],[CNPJ]],'[1]Exportar Planilha'!$A$1:$S$802,17,FALSE)</f>
        <v>2585510</v>
      </c>
      <c r="AB67" s="5">
        <f>VLOOKUP(Tabela13[[#This Row],[CNPJ]],'[1]Exportar Planilha'!$A$1:$S$802,18,FALSE)</f>
        <v>0</v>
      </c>
    </row>
    <row r="68" spans="1:28">
      <c r="A68" t="s">
        <v>339</v>
      </c>
      <c r="B68" t="s">
        <v>363</v>
      </c>
      <c r="C68" t="s">
        <v>55</v>
      </c>
      <c r="D68" t="s">
        <v>364</v>
      </c>
      <c r="E68" t="s">
        <v>6</v>
      </c>
      <c r="F68" t="s">
        <v>357</v>
      </c>
      <c r="G68" s="2">
        <v>1</v>
      </c>
      <c r="H68" t="s">
        <v>33</v>
      </c>
      <c r="I68" t="s">
        <v>365</v>
      </c>
      <c r="J68" t="s">
        <v>366</v>
      </c>
      <c r="K68" s="4" t="s">
        <v>1767</v>
      </c>
      <c r="L68" t="str">
        <f>VLOOKUP(Tabela13[[#This Row],[CNPJ]],'[1]Exportar Planilha'!$A$1:$S$802,3,FALSE)</f>
        <v>RUA</v>
      </c>
      <c r="M68" t="str">
        <f>VLOOKUP(Tabela13[[#This Row],[CNPJ]],'[1]Exportar Planilha'!$A$1:$S$802,3,FALSE)</f>
        <v>RUA</v>
      </c>
      <c r="N68" t="str">
        <f>VLOOKUP(Tabela13[[#This Row],[CNPJ]],'[1]Exportar Planilha'!$A$1:$S$802,4,FALSE)</f>
        <v>PEDRO BOTELHO DE REZENDE</v>
      </c>
      <c r="O68" t="str">
        <f>VLOOKUP(Tabela13[[#This Row],[CNPJ]],'[1]Exportar Planilha'!$A$1:$S$802,5,FALSE)</f>
        <v>2427</v>
      </c>
      <c r="P68">
        <f>VLOOKUP(Tabela13[[#This Row],[CNPJ]],'[1]Exportar Planilha'!$A$1:$S$802,6,FALSE)</f>
        <v>0</v>
      </c>
      <c r="Q68" t="str">
        <f>VLOOKUP(Tabela13[[#This Row],[CNPJ]],'[1]Exportar Planilha'!$A$1:$S$802,7,FALSE)</f>
        <v>JD BURLE MARX</v>
      </c>
      <c r="R68">
        <f>VLOOKUP(Tabela13[[#This Row],[CNPJ]],'[1]Exportar Planilha'!$A$1:$S$802,8,FALSE)</f>
        <v>86047780</v>
      </c>
      <c r="S68" t="str">
        <f>VLOOKUP(Tabela13[[#This Row],[CNPJ]],'[1]Exportar Planilha'!$A$1:$S$802,9,FALSE)</f>
        <v>PR</v>
      </c>
      <c r="T68">
        <f>VLOOKUP(Tabela13[[#This Row],[CNPJ]],'[1]Exportar Planilha'!$A$1:$S$802,10,FALSE)</f>
        <v>7667</v>
      </c>
      <c r="U68" t="str">
        <f>VLOOKUP(Tabela13[[#This Row],[CNPJ]],'[1]Exportar Planilha'!$A$1:$S$802,11,FALSE)</f>
        <v>LONDRINA</v>
      </c>
      <c r="V68" t="str">
        <f>VLOOKUP(Tabela13[[#This Row],[CNPJ]],'[1]Exportar Planilha'!$A$1:$S$802,12,FALSE)</f>
        <v>43</v>
      </c>
      <c r="W68" t="str">
        <f>VLOOKUP(Tabela13[[#This Row],[CNPJ]],'[1]Exportar Planilha'!$A$1:$S$802,13,FALSE)</f>
        <v>30290888</v>
      </c>
      <c r="X68">
        <f>VLOOKUP(Tabela13[[#This Row],[CNPJ]],'[1]Exportar Planilha'!$A$1:$S$802,14,FALSE)</f>
        <v>0</v>
      </c>
      <c r="Y68">
        <f>VLOOKUP(Tabela13[[#This Row],[CNPJ]],'[1]Exportar Planilha'!$A$1:$S$802,15,FALSE)</f>
        <v>0</v>
      </c>
      <c r="Z68" s="5">
        <f>VLOOKUP(Tabela13[[#This Row],[CNPJ]],'[1]Exportar Planilha'!$A$1:$S$802,16,FALSE)</f>
        <v>0</v>
      </c>
      <c r="AA68" s="5">
        <f>VLOOKUP(Tabela13[[#This Row],[CNPJ]],'[1]Exportar Planilha'!$A$1:$S$802,17,FALSE)</f>
        <v>0</v>
      </c>
      <c r="AB68" s="5" t="str">
        <f>VLOOKUP(Tabela13[[#This Row],[CNPJ]],'[1]Exportar Planilha'!$A$1:$S$802,18,FALSE)</f>
        <v>CONTATO@BIODIVERSITE.COM.BR</v>
      </c>
    </row>
    <row r="69" spans="1:28">
      <c r="A69" t="s">
        <v>339</v>
      </c>
      <c r="B69" t="s">
        <v>367</v>
      </c>
      <c r="C69" t="s">
        <v>368</v>
      </c>
      <c r="D69" t="s">
        <v>369</v>
      </c>
      <c r="E69" t="s">
        <v>101</v>
      </c>
      <c r="F69" t="s">
        <v>357</v>
      </c>
      <c r="G69" s="2">
        <v>1</v>
      </c>
      <c r="H69" t="s">
        <v>33</v>
      </c>
      <c r="I69" t="s">
        <v>370</v>
      </c>
      <c r="J69" t="s">
        <v>371</v>
      </c>
      <c r="K69" s="4" t="s">
        <v>1768</v>
      </c>
      <c r="L69" t="str">
        <f>VLOOKUP(Tabela13[[#This Row],[CNPJ]],'[1]Exportar Planilha'!$A$1:$S$802,3,FALSE)</f>
        <v>RUA</v>
      </c>
      <c r="M69" t="str">
        <f>VLOOKUP(Tabela13[[#This Row],[CNPJ]],'[1]Exportar Planilha'!$A$1:$S$802,3,FALSE)</f>
        <v>RUA</v>
      </c>
      <c r="N69" t="str">
        <f>VLOOKUP(Tabela13[[#This Row],[CNPJ]],'[1]Exportar Planilha'!$A$1:$S$802,4,FALSE)</f>
        <v>SEIMU OGUIDO</v>
      </c>
      <c r="O69" t="str">
        <f>VLOOKUP(Tabela13[[#This Row],[CNPJ]],'[1]Exportar Planilha'!$A$1:$S$802,5,FALSE)</f>
        <v>196</v>
      </c>
      <c r="P69">
        <f>VLOOKUP(Tabela13[[#This Row],[CNPJ]],'[1]Exportar Planilha'!$A$1:$S$802,6,FALSE)</f>
        <v>0</v>
      </c>
      <c r="Q69" t="str">
        <f>VLOOKUP(Tabela13[[#This Row],[CNPJ]],'[1]Exportar Planilha'!$A$1:$S$802,7,FALSE)</f>
        <v>PARQUE ABC</v>
      </c>
      <c r="R69">
        <f>VLOOKUP(Tabela13[[#This Row],[CNPJ]],'[1]Exportar Planilha'!$A$1:$S$802,8,FALSE)</f>
        <v>86075140</v>
      </c>
      <c r="S69" t="str">
        <f>VLOOKUP(Tabela13[[#This Row],[CNPJ]],'[1]Exportar Planilha'!$A$1:$S$802,9,FALSE)</f>
        <v>PR</v>
      </c>
      <c r="T69">
        <f>VLOOKUP(Tabela13[[#This Row],[CNPJ]],'[1]Exportar Planilha'!$A$1:$S$802,10,FALSE)</f>
        <v>7667</v>
      </c>
      <c r="U69" t="str">
        <f>VLOOKUP(Tabela13[[#This Row],[CNPJ]],'[1]Exportar Planilha'!$A$1:$S$802,11,FALSE)</f>
        <v>LONDRINA</v>
      </c>
      <c r="V69" t="str">
        <f>VLOOKUP(Tabela13[[#This Row],[CNPJ]],'[1]Exportar Planilha'!$A$1:$S$802,12,FALSE)</f>
        <v>43</v>
      </c>
      <c r="W69" t="str">
        <f>VLOOKUP(Tabela13[[#This Row],[CNPJ]],'[1]Exportar Planilha'!$A$1:$S$802,13,FALSE)</f>
        <v>33290081</v>
      </c>
      <c r="X69" t="str">
        <f>VLOOKUP(Tabela13[[#This Row],[CNPJ]],'[1]Exportar Planilha'!$A$1:$S$802,14,FALSE)</f>
        <v>43</v>
      </c>
      <c r="Y69" t="str">
        <f>VLOOKUP(Tabela13[[#This Row],[CNPJ]],'[1]Exportar Planilha'!$A$1:$S$802,15,FALSE)</f>
        <v>33210032</v>
      </c>
      <c r="Z69" s="5" t="str">
        <f>VLOOKUP(Tabela13[[#This Row],[CNPJ]],'[1]Exportar Planilha'!$A$1:$S$802,16,FALSE)</f>
        <v>43</v>
      </c>
      <c r="AA69" s="5" t="str">
        <f>VLOOKUP(Tabela13[[#This Row],[CNPJ]],'[1]Exportar Planilha'!$A$1:$S$802,17,FALSE)</f>
        <v>30254322</v>
      </c>
      <c r="AB69" s="5" t="str">
        <f>VLOOKUP(Tabela13[[#This Row],[CNPJ]],'[1]Exportar Planilha'!$A$1:$S$802,18,FALSE)</f>
        <v>RENATO@RBSCONTABEIS.COM.BR</v>
      </c>
    </row>
    <row r="70" spans="1:28">
      <c r="A70" t="s">
        <v>339</v>
      </c>
      <c r="B70" t="s">
        <v>372</v>
      </c>
      <c r="C70" t="s">
        <v>373</v>
      </c>
      <c r="D70" t="s">
        <v>346</v>
      </c>
      <c r="E70" t="s">
        <v>6</v>
      </c>
      <c r="F70" t="s">
        <v>374</v>
      </c>
      <c r="G70" s="2">
        <v>3</v>
      </c>
      <c r="H70" t="s">
        <v>24</v>
      </c>
      <c r="I70" t="s">
        <v>375</v>
      </c>
      <c r="J70" t="s">
        <v>376</v>
      </c>
      <c r="K70" s="4" t="s">
        <v>1769</v>
      </c>
      <c r="L70" t="str">
        <f>VLOOKUP(Tabela13[[#This Row],[CNPJ]],'[1]Exportar Planilha'!$A$1:$S$802,3,FALSE)</f>
        <v>RUA</v>
      </c>
      <c r="M70" t="str">
        <f>VLOOKUP(Tabela13[[#This Row],[CNPJ]],'[1]Exportar Planilha'!$A$1:$S$802,3,FALSE)</f>
        <v>RUA</v>
      </c>
      <c r="N70" t="str">
        <f>VLOOKUP(Tabela13[[#This Row],[CNPJ]],'[1]Exportar Planilha'!$A$1:$S$802,4,FALSE)</f>
        <v>DR. ARI GERALDO ASSUNCAO</v>
      </c>
      <c r="O70" t="str">
        <f>VLOOKUP(Tabela13[[#This Row],[CNPJ]],'[1]Exportar Planilha'!$A$1:$S$802,5,FALSE)</f>
        <v>89</v>
      </c>
      <c r="P70">
        <f>VLOOKUP(Tabela13[[#This Row],[CNPJ]],'[1]Exportar Planilha'!$A$1:$S$802,6,FALSE)</f>
        <v>0</v>
      </c>
      <c r="Q70" t="str">
        <f>VLOOKUP(Tabela13[[#This Row],[CNPJ]],'[1]Exportar Planilha'!$A$1:$S$802,7,FALSE)</f>
        <v>JD. N. SRA. APARECIDA</v>
      </c>
      <c r="R70">
        <f>VLOOKUP(Tabela13[[#This Row],[CNPJ]],'[1]Exportar Planilha'!$A$1:$S$802,8,FALSE)</f>
        <v>87309240</v>
      </c>
      <c r="S70" t="str">
        <f>VLOOKUP(Tabela13[[#This Row],[CNPJ]],'[1]Exportar Planilha'!$A$1:$S$802,9,FALSE)</f>
        <v>PR</v>
      </c>
      <c r="T70">
        <f>VLOOKUP(Tabela13[[#This Row],[CNPJ]],'[1]Exportar Planilha'!$A$1:$S$802,10,FALSE)</f>
        <v>7483</v>
      </c>
      <c r="U70" t="str">
        <f>VLOOKUP(Tabela13[[#This Row],[CNPJ]],'[1]Exportar Planilha'!$A$1:$S$802,11,FALSE)</f>
        <v>CAMPO MOURAO</v>
      </c>
      <c r="V70" t="str">
        <f>VLOOKUP(Tabela13[[#This Row],[CNPJ]],'[1]Exportar Planilha'!$A$1:$S$802,12,FALSE)</f>
        <v>44</v>
      </c>
      <c r="W70" t="str">
        <f>VLOOKUP(Tabela13[[#This Row],[CNPJ]],'[1]Exportar Planilha'!$A$1:$S$802,13,FALSE)</f>
        <v>35256686</v>
      </c>
      <c r="X70" t="str">
        <f>VLOOKUP(Tabela13[[#This Row],[CNPJ]],'[1]Exportar Planilha'!$A$1:$S$802,14,FALSE)</f>
        <v>44</v>
      </c>
      <c r="Y70" t="str">
        <f>VLOOKUP(Tabela13[[#This Row],[CNPJ]],'[1]Exportar Planilha'!$A$1:$S$802,15,FALSE)</f>
        <v>35256686</v>
      </c>
      <c r="Z70" s="5" t="str">
        <f>VLOOKUP(Tabela13[[#This Row],[CNPJ]],'[1]Exportar Planilha'!$A$1:$S$802,16,FALSE)</f>
        <v>44</v>
      </c>
      <c r="AA70" s="5" t="str">
        <f>VLOOKUP(Tabela13[[#This Row],[CNPJ]],'[1]Exportar Planilha'!$A$1:$S$802,17,FALSE)</f>
        <v>35256686</v>
      </c>
      <c r="AB70" s="5" t="str">
        <f>VLOOKUP(Tabela13[[#This Row],[CNPJ]],'[1]Exportar Planilha'!$A$1:$S$802,18,FALSE)</f>
        <v>ANA@BIOVISIUM.COM.BR</v>
      </c>
    </row>
    <row r="71" spans="1:28">
      <c r="A71" t="s">
        <v>339</v>
      </c>
      <c r="B71" t="s">
        <v>377</v>
      </c>
      <c r="C71" t="s">
        <v>244</v>
      </c>
      <c r="D71" t="s">
        <v>378</v>
      </c>
      <c r="E71" t="s">
        <v>21</v>
      </c>
      <c r="F71" t="s">
        <v>374</v>
      </c>
      <c r="G71" s="2">
        <v>1</v>
      </c>
      <c r="H71" t="s">
        <v>24</v>
      </c>
      <c r="I71" t="s">
        <v>379</v>
      </c>
      <c r="J71" t="s">
        <v>380</v>
      </c>
      <c r="K71" s="4" t="s">
        <v>1770</v>
      </c>
      <c r="L71" t="str">
        <f>VLOOKUP(Tabela13[[#This Row],[CNPJ]],'[1]Exportar Planilha'!$A$1:$S$802,3,FALSE)</f>
        <v>AVENIDA</v>
      </c>
      <c r="M71" t="str">
        <f>VLOOKUP(Tabela13[[#This Row],[CNPJ]],'[1]Exportar Planilha'!$A$1:$S$802,3,FALSE)</f>
        <v>AVENIDA</v>
      </c>
      <c r="N71" t="str">
        <f>VLOOKUP(Tabela13[[#This Row],[CNPJ]],'[1]Exportar Planilha'!$A$1:$S$802,4,FALSE)</f>
        <v>PERIMETRAL PRESIDENTE TANCREDO DE ALMEIDA NEVES</v>
      </c>
      <c r="O71" t="str">
        <f>VLOOKUP(Tabela13[[#This Row],[CNPJ]],'[1]Exportar Planilha'!$A$1:$S$802,5,FALSE)</f>
        <v>3881</v>
      </c>
      <c r="P71">
        <f>VLOOKUP(Tabela13[[#This Row],[CNPJ]],'[1]Exportar Planilha'!$A$1:$S$802,6,FALSE)</f>
        <v>0</v>
      </c>
      <c r="Q71" t="str">
        <f>VLOOKUP(Tabela13[[#This Row],[CNPJ]],'[1]Exportar Planilha'!$A$1:$S$802,7,FALSE)</f>
        <v>JARDIM BANDEIRANTES</v>
      </c>
      <c r="R71">
        <f>VLOOKUP(Tabela13[[#This Row],[CNPJ]],'[1]Exportar Planilha'!$A$1:$S$802,8,FALSE)</f>
        <v>87308395</v>
      </c>
      <c r="S71" t="str">
        <f>VLOOKUP(Tabela13[[#This Row],[CNPJ]],'[1]Exportar Planilha'!$A$1:$S$802,9,FALSE)</f>
        <v>PR</v>
      </c>
      <c r="T71">
        <f>VLOOKUP(Tabela13[[#This Row],[CNPJ]],'[1]Exportar Planilha'!$A$1:$S$802,10,FALSE)</f>
        <v>7483</v>
      </c>
      <c r="U71" t="str">
        <f>VLOOKUP(Tabela13[[#This Row],[CNPJ]],'[1]Exportar Planilha'!$A$1:$S$802,11,FALSE)</f>
        <v>CAMPO MOURAO</v>
      </c>
      <c r="V71" t="str">
        <f>VLOOKUP(Tabela13[[#This Row],[CNPJ]],'[1]Exportar Planilha'!$A$1:$S$802,12,FALSE)</f>
        <v>44</v>
      </c>
      <c r="W71" t="str">
        <f>VLOOKUP(Tabela13[[#This Row],[CNPJ]],'[1]Exportar Planilha'!$A$1:$S$802,13,FALSE)</f>
        <v>35241210</v>
      </c>
      <c r="X71">
        <f>VLOOKUP(Tabela13[[#This Row],[CNPJ]],'[1]Exportar Planilha'!$A$1:$S$802,14,FALSE)</f>
        <v>0</v>
      </c>
      <c r="Y71">
        <f>VLOOKUP(Tabela13[[#This Row],[CNPJ]],'[1]Exportar Planilha'!$A$1:$S$802,15,FALSE)</f>
        <v>0</v>
      </c>
      <c r="Z71" s="5" t="str">
        <f>VLOOKUP(Tabela13[[#This Row],[CNPJ]],'[1]Exportar Planilha'!$A$1:$S$802,16,FALSE)</f>
        <v>44</v>
      </c>
      <c r="AA71" s="5" t="str">
        <f>VLOOKUP(Tabela13[[#This Row],[CNPJ]],'[1]Exportar Planilha'!$A$1:$S$802,17,FALSE)</f>
        <v>35257991</v>
      </c>
      <c r="AB71" s="5" t="str">
        <f>VLOOKUP(Tabela13[[#This Row],[CNPJ]],'[1]Exportar Planilha'!$A$1:$S$802,18,FALSE)</f>
        <v>juliano@evolutec.ind.br</v>
      </c>
    </row>
    <row r="72" spans="1:28">
      <c r="A72" t="s">
        <v>339</v>
      </c>
      <c r="B72" t="s">
        <v>381</v>
      </c>
      <c r="C72" t="s">
        <v>43</v>
      </c>
      <c r="D72" t="s">
        <v>382</v>
      </c>
      <c r="E72" t="s">
        <v>382</v>
      </c>
      <c r="F72" t="s">
        <v>383</v>
      </c>
      <c r="G72" s="2">
        <v>1</v>
      </c>
      <c r="H72" t="s">
        <v>8</v>
      </c>
      <c r="I72" t="s">
        <v>384</v>
      </c>
      <c r="J72" t="s">
        <v>385</v>
      </c>
      <c r="K72" s="4" t="s">
        <v>1771</v>
      </c>
      <c r="L72" t="str">
        <f>VLOOKUP(Tabela13[[#This Row],[CNPJ]],'[1]Exportar Planilha'!$A$1:$S$802,3,FALSE)</f>
        <v>AVENIDA</v>
      </c>
      <c r="M72" t="str">
        <f>VLOOKUP(Tabela13[[#This Row],[CNPJ]],'[1]Exportar Planilha'!$A$1:$S$802,3,FALSE)</f>
        <v>AVENIDA</v>
      </c>
      <c r="N72" t="str">
        <f>VLOOKUP(Tabela13[[#This Row],[CNPJ]],'[1]Exportar Planilha'!$A$1:$S$802,4,FALSE)</f>
        <v>MELVIM JONES</v>
      </c>
      <c r="O72" t="str">
        <f>VLOOKUP(Tabela13[[#This Row],[CNPJ]],'[1]Exportar Planilha'!$A$1:$S$802,5,FALSE)</f>
        <v>773-AB</v>
      </c>
      <c r="P72" t="str">
        <f>VLOOKUP(Tabela13[[#This Row],[CNPJ]],'[1]Exportar Planilha'!$A$1:$S$802,6,FALSE)</f>
        <v>BLOCO II                  SALA  III</v>
      </c>
      <c r="Q72" t="str">
        <f>VLOOKUP(Tabela13[[#This Row],[CNPJ]],'[1]Exportar Planilha'!$A$1:$S$802,7,FALSE)</f>
        <v>PARQUE INDUSTRIAL BANDEIRANTES</v>
      </c>
      <c r="R72">
        <f>VLOOKUP(Tabela13[[#This Row],[CNPJ]],'[1]Exportar Planilha'!$A$1:$S$802,8,FALSE)</f>
        <v>87070030</v>
      </c>
      <c r="S72" t="str">
        <f>VLOOKUP(Tabela13[[#This Row],[CNPJ]],'[1]Exportar Planilha'!$A$1:$S$802,9,FALSE)</f>
        <v>PR</v>
      </c>
      <c r="T72">
        <f>VLOOKUP(Tabela13[[#This Row],[CNPJ]],'[1]Exportar Planilha'!$A$1:$S$802,10,FALSE)</f>
        <v>7691</v>
      </c>
      <c r="U72" t="str">
        <f>VLOOKUP(Tabela13[[#This Row],[CNPJ]],'[1]Exportar Planilha'!$A$1:$S$802,11,FALSE)</f>
        <v>MARINGA</v>
      </c>
      <c r="V72" t="str">
        <f>VLOOKUP(Tabela13[[#This Row],[CNPJ]],'[1]Exportar Planilha'!$A$1:$S$802,12,FALSE)</f>
        <v>44</v>
      </c>
      <c r="W72" t="str">
        <f>VLOOKUP(Tabela13[[#This Row],[CNPJ]],'[1]Exportar Planilha'!$A$1:$S$802,13,FALSE)</f>
        <v>40095800</v>
      </c>
      <c r="X72" t="str">
        <f>VLOOKUP(Tabela13[[#This Row],[CNPJ]],'[1]Exportar Planilha'!$A$1:$S$802,14,FALSE)</f>
        <v>44</v>
      </c>
      <c r="Y72" t="str">
        <f>VLOOKUP(Tabela13[[#This Row],[CNPJ]],'[1]Exportar Planilha'!$A$1:$S$802,15,FALSE)</f>
        <v>40095801</v>
      </c>
      <c r="Z72" s="5" t="str">
        <f>VLOOKUP(Tabela13[[#This Row],[CNPJ]],'[1]Exportar Planilha'!$A$1:$S$802,16,FALSE)</f>
        <v>44</v>
      </c>
      <c r="AA72" s="5" t="str">
        <f>VLOOKUP(Tabela13[[#This Row],[CNPJ]],'[1]Exportar Planilha'!$A$1:$S$802,17,FALSE)</f>
        <v>40095800</v>
      </c>
      <c r="AB72" s="5" t="str">
        <f>VLOOKUP(Tabela13[[#This Row],[CNPJ]],'[1]Exportar Planilha'!$A$1:$S$802,18,FALSE)</f>
        <v>CONTABILIDADE@MAQUIRA.COM.BR</v>
      </c>
    </row>
    <row r="73" spans="1:28">
      <c r="A73" t="s">
        <v>339</v>
      </c>
      <c r="B73" t="s">
        <v>386</v>
      </c>
      <c r="C73" t="s">
        <v>226</v>
      </c>
      <c r="D73" t="s">
        <v>387</v>
      </c>
      <c r="E73" t="s">
        <v>6</v>
      </c>
      <c r="F73" t="s">
        <v>388</v>
      </c>
      <c r="G73" s="2">
        <v>1</v>
      </c>
      <c r="H73" t="s">
        <v>24</v>
      </c>
      <c r="I73" t="s">
        <v>389</v>
      </c>
      <c r="J73" t="s">
        <v>390</v>
      </c>
      <c r="K73" s="4" t="s">
        <v>1772</v>
      </c>
      <c r="L73" t="str">
        <f>VLOOKUP(Tabela13[[#This Row],[CNPJ]],'[1]Exportar Planilha'!$A$1:$S$802,3,FALSE)</f>
        <v>RUA</v>
      </c>
      <c r="M73" t="str">
        <f>VLOOKUP(Tabela13[[#This Row],[CNPJ]],'[1]Exportar Planilha'!$A$1:$S$802,3,FALSE)</f>
        <v>RUA</v>
      </c>
      <c r="N73" t="str">
        <f>VLOOKUP(Tabela13[[#This Row],[CNPJ]],'[1]Exportar Planilha'!$A$1:$S$802,4,FALSE)</f>
        <v>OCTAVIO COLLI</v>
      </c>
      <c r="O73" t="str">
        <f>VLOOKUP(Tabela13[[#This Row],[CNPJ]],'[1]Exportar Planilha'!$A$1:$S$802,5,FALSE)</f>
        <v>2109</v>
      </c>
      <c r="P73">
        <f>VLOOKUP(Tabela13[[#This Row],[CNPJ]],'[1]Exportar Planilha'!$A$1:$S$802,6,FALSE)</f>
        <v>0</v>
      </c>
      <c r="Q73" t="str">
        <f>VLOOKUP(Tabela13[[#This Row],[CNPJ]],'[1]Exportar Planilha'!$A$1:$S$802,7,FALSE)</f>
        <v>CONJUNTO FLORESTA</v>
      </c>
      <c r="R73">
        <f>VLOOKUP(Tabela13[[#This Row],[CNPJ]],'[1]Exportar Planilha'!$A$1:$S$802,8,FALSE)</f>
        <v>87112600</v>
      </c>
      <c r="S73" t="str">
        <f>VLOOKUP(Tabela13[[#This Row],[CNPJ]],'[1]Exportar Planilha'!$A$1:$S$802,9,FALSE)</f>
        <v>PR</v>
      </c>
      <c r="T73">
        <f>VLOOKUP(Tabela13[[#This Row],[CNPJ]],'[1]Exportar Planilha'!$A$1:$S$802,10,FALSE)</f>
        <v>8461</v>
      </c>
      <c r="U73" t="str">
        <f>VLOOKUP(Tabela13[[#This Row],[CNPJ]],'[1]Exportar Planilha'!$A$1:$S$802,11,FALSE)</f>
        <v>SARANDI</v>
      </c>
      <c r="V73" t="str">
        <f>VLOOKUP(Tabela13[[#This Row],[CNPJ]],'[1]Exportar Planilha'!$A$1:$S$802,12,FALSE)</f>
        <v>44</v>
      </c>
      <c r="W73" t="str">
        <f>VLOOKUP(Tabela13[[#This Row],[CNPJ]],'[1]Exportar Planilha'!$A$1:$S$802,13,FALSE)</f>
        <v>30463141</v>
      </c>
      <c r="X73">
        <f>VLOOKUP(Tabela13[[#This Row],[CNPJ]],'[1]Exportar Planilha'!$A$1:$S$802,14,FALSE)</f>
        <v>0</v>
      </c>
      <c r="Y73">
        <f>VLOOKUP(Tabela13[[#This Row],[CNPJ]],'[1]Exportar Planilha'!$A$1:$S$802,15,FALSE)</f>
        <v>0</v>
      </c>
      <c r="Z73" s="5" t="str">
        <f>VLOOKUP(Tabela13[[#This Row],[CNPJ]],'[1]Exportar Planilha'!$A$1:$S$802,16,FALSE)</f>
        <v>44</v>
      </c>
      <c r="AA73" s="5" t="str">
        <f>VLOOKUP(Tabela13[[#This Row],[CNPJ]],'[1]Exportar Planilha'!$A$1:$S$802,17,FALSE)</f>
        <v>30253634</v>
      </c>
      <c r="AB73" s="5">
        <f>VLOOKUP(Tabela13[[#This Row],[CNPJ]],'[1]Exportar Planilha'!$A$1:$S$802,18,FALSE)</f>
        <v>0</v>
      </c>
    </row>
    <row r="74" spans="1:28">
      <c r="A74" t="s">
        <v>339</v>
      </c>
      <c r="B74" t="s">
        <v>391</v>
      </c>
      <c r="C74" t="s">
        <v>392</v>
      </c>
      <c r="D74" t="s">
        <v>393</v>
      </c>
      <c r="E74" t="s">
        <v>6</v>
      </c>
      <c r="F74" t="s">
        <v>357</v>
      </c>
      <c r="G74" s="2">
        <v>4</v>
      </c>
      <c r="H74" t="s">
        <v>24</v>
      </c>
      <c r="I74" t="s">
        <v>394</v>
      </c>
      <c r="J74" t="s">
        <v>395</v>
      </c>
      <c r="K74" s="4" t="s">
        <v>1773</v>
      </c>
      <c r="L74" t="str">
        <f>VLOOKUP(Tabela13[[#This Row],[CNPJ]],'[1]Exportar Planilha'!$A$1:$S$802,3,FALSE)</f>
        <v>RUA</v>
      </c>
      <c r="M74" t="str">
        <f>VLOOKUP(Tabela13[[#This Row],[CNPJ]],'[1]Exportar Planilha'!$A$1:$S$802,3,FALSE)</f>
        <v>RUA</v>
      </c>
      <c r="N74" t="str">
        <f>VLOOKUP(Tabela13[[#This Row],[CNPJ]],'[1]Exportar Planilha'!$A$1:$S$802,4,FALSE)</f>
        <v>HENRIQUE DIAS</v>
      </c>
      <c r="O74" t="str">
        <f>VLOOKUP(Tabela13[[#This Row],[CNPJ]],'[1]Exportar Planilha'!$A$1:$S$802,5,FALSE)</f>
        <v>366</v>
      </c>
      <c r="P74" t="str">
        <f>VLOOKUP(Tabela13[[#This Row],[CNPJ]],'[1]Exportar Planilha'!$A$1:$S$802,6,FALSE)</f>
        <v>TERREOTERREO</v>
      </c>
      <c r="Q74" t="str">
        <f>VLOOKUP(Tabela13[[#This Row],[CNPJ]],'[1]Exportar Planilha'!$A$1:$S$802,7,FALSE)</f>
        <v>VILA FUJITA</v>
      </c>
      <c r="R74">
        <f>VLOOKUP(Tabela13[[#This Row],[CNPJ]],'[1]Exportar Planilha'!$A$1:$S$802,8,FALSE)</f>
        <v>86015810</v>
      </c>
      <c r="S74" t="str">
        <f>VLOOKUP(Tabela13[[#This Row],[CNPJ]],'[1]Exportar Planilha'!$A$1:$S$802,9,FALSE)</f>
        <v>PR</v>
      </c>
      <c r="T74">
        <f>VLOOKUP(Tabela13[[#This Row],[CNPJ]],'[1]Exportar Planilha'!$A$1:$S$802,10,FALSE)</f>
        <v>7667</v>
      </c>
      <c r="U74" t="str">
        <f>VLOOKUP(Tabela13[[#This Row],[CNPJ]],'[1]Exportar Planilha'!$A$1:$S$802,11,FALSE)</f>
        <v>LONDRINA</v>
      </c>
      <c r="V74" t="str">
        <f>VLOOKUP(Tabela13[[#This Row],[CNPJ]],'[1]Exportar Planilha'!$A$1:$S$802,12,FALSE)</f>
        <v>43</v>
      </c>
      <c r="W74" t="str">
        <f>VLOOKUP(Tabela13[[#This Row],[CNPJ]],'[1]Exportar Planilha'!$A$1:$S$802,13,FALSE)</f>
        <v>33753130</v>
      </c>
      <c r="X74">
        <f>VLOOKUP(Tabela13[[#This Row],[CNPJ]],'[1]Exportar Planilha'!$A$1:$S$802,14,FALSE)</f>
        <v>0</v>
      </c>
      <c r="Y74">
        <f>VLOOKUP(Tabela13[[#This Row],[CNPJ]],'[1]Exportar Planilha'!$A$1:$S$802,15,FALSE)</f>
        <v>0</v>
      </c>
      <c r="Z74" s="5" t="str">
        <f>VLOOKUP(Tabela13[[#This Row],[CNPJ]],'[1]Exportar Planilha'!$A$1:$S$802,16,FALSE)</f>
        <v>43</v>
      </c>
      <c r="AA74" s="5" t="str">
        <f>VLOOKUP(Tabela13[[#This Row],[CNPJ]],'[1]Exportar Planilha'!$A$1:$S$802,17,FALSE)</f>
        <v>33753107</v>
      </c>
      <c r="AB74" s="5" t="str">
        <f>VLOOKUP(Tabela13[[#This Row],[CNPJ]],'[1]Exportar Planilha'!$A$1:$S$802,18,FALSE)</f>
        <v>clientes@conase.com.br</v>
      </c>
    </row>
    <row r="75" spans="1:28">
      <c r="A75" t="s">
        <v>339</v>
      </c>
      <c r="B75" t="s">
        <v>396</v>
      </c>
      <c r="C75" t="s">
        <v>397</v>
      </c>
      <c r="D75" t="s">
        <v>398</v>
      </c>
      <c r="E75" t="s">
        <v>6</v>
      </c>
      <c r="F75" t="s">
        <v>399</v>
      </c>
      <c r="G75" s="2">
        <v>7</v>
      </c>
      <c r="H75" t="s">
        <v>24</v>
      </c>
      <c r="I75" t="s">
        <v>400</v>
      </c>
      <c r="J75" t="s">
        <v>401</v>
      </c>
      <c r="K75" s="4" t="s">
        <v>1774</v>
      </c>
      <c r="L75" t="str">
        <f>VLOOKUP(Tabela13[[#This Row],[CNPJ]],'[1]Exportar Planilha'!$A$1:$S$802,3,FALSE)</f>
        <v>RUA</v>
      </c>
      <c r="M75" t="str">
        <f>VLOOKUP(Tabela13[[#This Row],[CNPJ]],'[1]Exportar Planilha'!$A$1:$S$802,3,FALSE)</f>
        <v>RUA</v>
      </c>
      <c r="N75" t="str">
        <f>VLOOKUP(Tabela13[[#This Row],[CNPJ]],'[1]Exportar Planilha'!$A$1:$S$802,4,FALSE)</f>
        <v>F</v>
      </c>
      <c r="O75" t="str">
        <f>VLOOKUP(Tabela13[[#This Row],[CNPJ]],'[1]Exportar Planilha'!$A$1:$S$802,5,FALSE)</f>
        <v>3510</v>
      </c>
      <c r="P75">
        <f>VLOOKUP(Tabela13[[#This Row],[CNPJ]],'[1]Exportar Planilha'!$A$1:$S$802,6,FALSE)</f>
        <v>0</v>
      </c>
      <c r="Q75" t="str">
        <f>VLOOKUP(Tabela13[[#This Row],[CNPJ]],'[1]Exportar Planilha'!$A$1:$S$802,7,FALSE)</f>
        <v>PARQUE INDUSTRIAL</v>
      </c>
      <c r="R75">
        <f>VLOOKUP(Tabela13[[#This Row],[CNPJ]],'[1]Exportar Planilha'!$A$1:$S$802,8,FALSE)</f>
        <v>85660000</v>
      </c>
      <c r="S75" t="str">
        <f>VLOOKUP(Tabela13[[#This Row],[CNPJ]],'[1]Exportar Planilha'!$A$1:$S$802,9,FALSE)</f>
        <v>PR</v>
      </c>
      <c r="T75">
        <f>VLOOKUP(Tabela13[[#This Row],[CNPJ]],'[1]Exportar Planilha'!$A$1:$S$802,10,FALSE)</f>
        <v>7541</v>
      </c>
      <c r="U75" t="str">
        <f>VLOOKUP(Tabela13[[#This Row],[CNPJ]],'[1]Exportar Planilha'!$A$1:$S$802,11,FALSE)</f>
        <v>DOIS VIZINHOS</v>
      </c>
      <c r="V75" t="str">
        <f>VLOOKUP(Tabela13[[#This Row],[CNPJ]],'[1]Exportar Planilha'!$A$1:$S$802,12,FALSE)</f>
        <v>46</v>
      </c>
      <c r="W75" t="str">
        <f>VLOOKUP(Tabela13[[#This Row],[CNPJ]],'[1]Exportar Planilha'!$A$1:$S$802,13,FALSE)</f>
        <v>35366697</v>
      </c>
      <c r="X75" t="str">
        <f>VLOOKUP(Tabela13[[#This Row],[CNPJ]],'[1]Exportar Planilha'!$A$1:$S$802,14,FALSE)</f>
        <v>46</v>
      </c>
      <c r="Y75" t="str">
        <f>VLOOKUP(Tabela13[[#This Row],[CNPJ]],'[1]Exportar Planilha'!$A$1:$S$802,15,FALSE)</f>
        <v>91097306</v>
      </c>
      <c r="Z75" s="5" t="str">
        <f>VLOOKUP(Tabela13[[#This Row],[CNPJ]],'[1]Exportar Planilha'!$A$1:$S$802,16,FALSE)</f>
        <v>46</v>
      </c>
      <c r="AA75" s="5" t="str">
        <f>VLOOKUP(Tabela13[[#This Row],[CNPJ]],'[1]Exportar Planilha'!$A$1:$S$802,17,FALSE)</f>
        <v>35362816</v>
      </c>
      <c r="AB75" s="5" t="str">
        <f>VLOOKUP(Tabela13[[#This Row],[CNPJ]],'[1]Exportar Planilha'!$A$1:$S$802,18,FALSE)</f>
        <v>TRIMAQ_IND@HOTMAIL.COM</v>
      </c>
    </row>
    <row r="76" spans="1:28">
      <c r="A76" t="s">
        <v>339</v>
      </c>
      <c r="B76" t="s">
        <v>402</v>
      </c>
      <c r="C76" t="s">
        <v>403</v>
      </c>
      <c r="D76" t="s">
        <v>404</v>
      </c>
      <c r="E76" t="s">
        <v>103</v>
      </c>
      <c r="F76" t="s">
        <v>405</v>
      </c>
      <c r="G76" s="2">
        <v>1</v>
      </c>
      <c r="H76" t="s">
        <v>406</v>
      </c>
      <c r="I76" t="s">
        <v>407</v>
      </c>
      <c r="J76" t="s">
        <v>408</v>
      </c>
      <c r="K76" s="4" t="s">
        <v>1775</v>
      </c>
      <c r="L76" t="str">
        <f>VLOOKUP(Tabela13[[#This Row],[CNPJ]],'[1]Exportar Planilha'!$A$1:$S$802,3,FALSE)</f>
        <v>RUA</v>
      </c>
      <c r="M76" t="str">
        <f>VLOOKUP(Tabela13[[#This Row],[CNPJ]],'[1]Exportar Planilha'!$A$1:$S$802,3,FALSE)</f>
        <v>RUA</v>
      </c>
      <c r="N76" t="str">
        <f>VLOOKUP(Tabela13[[#This Row],[CNPJ]],'[1]Exportar Planilha'!$A$1:$S$802,4,FALSE)</f>
        <v>GUILHERME WIECHETECK</v>
      </c>
      <c r="O76" t="str">
        <f>VLOOKUP(Tabela13[[#This Row],[CNPJ]],'[1]Exportar Planilha'!$A$1:$S$802,5,FALSE)</f>
        <v>1019</v>
      </c>
      <c r="P76">
        <f>VLOOKUP(Tabela13[[#This Row],[CNPJ]],'[1]Exportar Planilha'!$A$1:$S$802,6,FALSE)</f>
        <v>0</v>
      </c>
      <c r="Q76" t="str">
        <f>VLOOKUP(Tabela13[[#This Row],[CNPJ]],'[1]Exportar Planilha'!$A$1:$S$802,7,FALSE)</f>
        <v>DISTRITO INDUSTRIAL</v>
      </c>
      <c r="R76">
        <f>VLOOKUP(Tabela13[[#This Row],[CNPJ]],'[1]Exportar Planilha'!$A$1:$S$802,8,FALSE)</f>
        <v>84043752</v>
      </c>
      <c r="S76" t="str">
        <f>VLOOKUP(Tabela13[[#This Row],[CNPJ]],'[1]Exportar Planilha'!$A$1:$S$802,9,FALSE)</f>
        <v>PR</v>
      </c>
      <c r="T76">
        <f>VLOOKUP(Tabela13[[#This Row],[CNPJ]],'[1]Exportar Planilha'!$A$1:$S$802,10,FALSE)</f>
        <v>7777</v>
      </c>
      <c r="U76" t="str">
        <f>VLOOKUP(Tabela13[[#This Row],[CNPJ]],'[1]Exportar Planilha'!$A$1:$S$802,11,FALSE)</f>
        <v>PONTA GROSSA</v>
      </c>
      <c r="V76" t="str">
        <f>VLOOKUP(Tabela13[[#This Row],[CNPJ]],'[1]Exportar Planilha'!$A$1:$S$802,12,FALSE)</f>
        <v>42</v>
      </c>
      <c r="W76" t="str">
        <f>VLOOKUP(Tabela13[[#This Row],[CNPJ]],'[1]Exportar Planilha'!$A$1:$S$802,13,FALSE)</f>
        <v>30280966</v>
      </c>
      <c r="X76" t="str">
        <f>VLOOKUP(Tabela13[[#This Row],[CNPJ]],'[1]Exportar Planilha'!$A$1:$S$802,14,FALSE)</f>
        <v>42</v>
      </c>
      <c r="Y76" t="str">
        <f>VLOOKUP(Tabela13[[#This Row],[CNPJ]],'[1]Exportar Planilha'!$A$1:$S$802,15,FALSE)</f>
        <v>30280966</v>
      </c>
      <c r="Z76" s="5" t="str">
        <f>VLOOKUP(Tabela13[[#This Row],[CNPJ]],'[1]Exportar Planilha'!$A$1:$S$802,16,FALSE)</f>
        <v>42</v>
      </c>
      <c r="AA76" s="5" t="str">
        <f>VLOOKUP(Tabela13[[#This Row],[CNPJ]],'[1]Exportar Planilha'!$A$1:$S$802,17,FALSE)</f>
        <v>30280966</v>
      </c>
      <c r="AB76" s="5" t="str">
        <f>VLOOKUP(Tabela13[[#This Row],[CNPJ]],'[1]Exportar Planilha'!$A$1:$S$802,18,FALSE)</f>
        <v>patricia@sollonet.com.br</v>
      </c>
    </row>
    <row r="77" spans="1:28">
      <c r="A77" t="s">
        <v>339</v>
      </c>
      <c r="B77" t="s">
        <v>409</v>
      </c>
      <c r="C77" t="s">
        <v>373</v>
      </c>
      <c r="D77" t="s">
        <v>410</v>
      </c>
      <c r="E77" t="s">
        <v>6</v>
      </c>
      <c r="F77" t="s">
        <v>342</v>
      </c>
      <c r="G77" s="2">
        <v>4</v>
      </c>
      <c r="H77" t="s">
        <v>24</v>
      </c>
      <c r="I77" t="s">
        <v>411</v>
      </c>
      <c r="J77" t="s">
        <v>412</v>
      </c>
      <c r="K77" s="4" t="s">
        <v>1776</v>
      </c>
      <c r="L77" t="str">
        <f>VLOOKUP(Tabela13[[#This Row],[CNPJ]],'[1]Exportar Planilha'!$A$1:$S$802,3,FALSE)</f>
        <v>RUA</v>
      </c>
      <c r="M77" t="str">
        <f>VLOOKUP(Tabela13[[#This Row],[CNPJ]],'[1]Exportar Planilha'!$A$1:$S$802,3,FALSE)</f>
        <v>RUA</v>
      </c>
      <c r="N77" t="str">
        <f>VLOOKUP(Tabela13[[#This Row],[CNPJ]],'[1]Exportar Planilha'!$A$1:$S$802,4,FALSE)</f>
        <v>ARISTOTELES DA SILVA SANTOS</v>
      </c>
      <c r="O77" t="str">
        <f>VLOOKUP(Tabela13[[#This Row],[CNPJ]],'[1]Exportar Planilha'!$A$1:$S$802,5,FALSE)</f>
        <v>482</v>
      </c>
      <c r="P77">
        <f>VLOOKUP(Tabela13[[#This Row],[CNPJ]],'[1]Exportar Planilha'!$A$1:$S$802,6,FALSE)</f>
        <v>0</v>
      </c>
      <c r="Q77" t="str">
        <f>VLOOKUP(Tabela13[[#This Row],[CNPJ]],'[1]Exportar Planilha'!$A$1:$S$802,7,FALSE)</f>
        <v>BOQUEIRAO</v>
      </c>
      <c r="R77">
        <f>VLOOKUP(Tabela13[[#This Row],[CNPJ]],'[1]Exportar Planilha'!$A$1:$S$802,8,FALSE)</f>
        <v>81650160</v>
      </c>
      <c r="S77" t="str">
        <f>VLOOKUP(Tabela13[[#This Row],[CNPJ]],'[1]Exportar Planilha'!$A$1:$S$802,9,FALSE)</f>
        <v>PR</v>
      </c>
      <c r="T77">
        <f>VLOOKUP(Tabela13[[#This Row],[CNPJ]],'[1]Exportar Planilha'!$A$1:$S$802,10,FALSE)</f>
        <v>7535</v>
      </c>
      <c r="U77" t="str">
        <f>VLOOKUP(Tabela13[[#This Row],[CNPJ]],'[1]Exportar Planilha'!$A$1:$S$802,11,FALSE)</f>
        <v>CURITIBA</v>
      </c>
      <c r="V77" t="str">
        <f>VLOOKUP(Tabela13[[#This Row],[CNPJ]],'[1]Exportar Planilha'!$A$1:$S$802,12,FALSE)</f>
        <v>41</v>
      </c>
      <c r="W77" t="str">
        <f>VLOOKUP(Tabela13[[#This Row],[CNPJ]],'[1]Exportar Planilha'!$A$1:$S$802,13,FALSE)</f>
        <v>33824058</v>
      </c>
      <c r="X77" t="str">
        <f>VLOOKUP(Tabela13[[#This Row],[CNPJ]],'[1]Exportar Planilha'!$A$1:$S$802,14,FALSE)</f>
        <v>41</v>
      </c>
      <c r="Y77" t="str">
        <f>VLOOKUP(Tabela13[[#This Row],[CNPJ]],'[1]Exportar Planilha'!$A$1:$S$802,15,FALSE)</f>
        <v>35562800</v>
      </c>
      <c r="Z77" s="5" t="str">
        <f>VLOOKUP(Tabela13[[#This Row],[CNPJ]],'[1]Exportar Planilha'!$A$1:$S$802,16,FALSE)</f>
        <v>41</v>
      </c>
      <c r="AA77" s="5" t="str">
        <f>VLOOKUP(Tabela13[[#This Row],[CNPJ]],'[1]Exportar Planilha'!$A$1:$S$802,17,FALSE)</f>
        <v>33824058</v>
      </c>
      <c r="AB77" s="5">
        <f>VLOOKUP(Tabela13[[#This Row],[CNPJ]],'[1]Exportar Planilha'!$A$1:$S$802,18,FALSE)</f>
        <v>0</v>
      </c>
    </row>
    <row r="78" spans="1:28">
      <c r="A78" t="s">
        <v>339</v>
      </c>
      <c r="B78" t="s">
        <v>413</v>
      </c>
      <c r="C78" t="s">
        <v>414</v>
      </c>
      <c r="D78" t="s">
        <v>415</v>
      </c>
      <c r="E78" t="s">
        <v>6</v>
      </c>
      <c r="F78" t="s">
        <v>357</v>
      </c>
      <c r="G78" s="2">
        <v>2</v>
      </c>
      <c r="H78" t="s">
        <v>142</v>
      </c>
      <c r="I78" t="s">
        <v>416</v>
      </c>
      <c r="J78" t="s">
        <v>417</v>
      </c>
      <c r="K78" s="4" t="s">
        <v>1777</v>
      </c>
      <c r="L78" t="str">
        <f>VLOOKUP(Tabela13[[#This Row],[CNPJ]],'[1]Exportar Planilha'!$A$1:$S$802,3,FALSE)</f>
        <v>RUA</v>
      </c>
      <c r="M78" t="str">
        <f>VLOOKUP(Tabela13[[#This Row],[CNPJ]],'[1]Exportar Planilha'!$A$1:$S$802,3,FALSE)</f>
        <v>RUA</v>
      </c>
      <c r="N78" t="str">
        <f>VLOOKUP(Tabela13[[#This Row],[CNPJ]],'[1]Exportar Planilha'!$A$1:$S$802,4,FALSE)</f>
        <v>QUATA</v>
      </c>
      <c r="O78" t="str">
        <f>VLOOKUP(Tabela13[[#This Row],[CNPJ]],'[1]Exportar Planilha'!$A$1:$S$802,5,FALSE)</f>
        <v>78</v>
      </c>
      <c r="P78">
        <f>VLOOKUP(Tabela13[[#This Row],[CNPJ]],'[1]Exportar Planilha'!$A$1:$S$802,6,FALSE)</f>
        <v>0</v>
      </c>
      <c r="Q78" t="str">
        <f>VLOOKUP(Tabela13[[#This Row],[CNPJ]],'[1]Exportar Planilha'!$A$1:$S$802,7,FALSE)</f>
        <v>JARDIM ALVORADA</v>
      </c>
      <c r="R78">
        <f>VLOOKUP(Tabela13[[#This Row],[CNPJ]],'[1]Exportar Planilha'!$A$1:$S$802,8,FALSE)</f>
        <v>86062580</v>
      </c>
      <c r="S78" t="str">
        <f>VLOOKUP(Tabela13[[#This Row],[CNPJ]],'[1]Exportar Planilha'!$A$1:$S$802,9,FALSE)</f>
        <v>PR</v>
      </c>
      <c r="T78">
        <f>VLOOKUP(Tabela13[[#This Row],[CNPJ]],'[1]Exportar Planilha'!$A$1:$S$802,10,FALSE)</f>
        <v>7667</v>
      </c>
      <c r="U78" t="str">
        <f>VLOOKUP(Tabela13[[#This Row],[CNPJ]],'[1]Exportar Planilha'!$A$1:$S$802,11,FALSE)</f>
        <v>LONDRINA</v>
      </c>
      <c r="V78" t="str">
        <f>VLOOKUP(Tabela13[[#This Row],[CNPJ]],'[1]Exportar Planilha'!$A$1:$S$802,12,FALSE)</f>
        <v>43</v>
      </c>
      <c r="W78" t="str">
        <f>VLOOKUP(Tabela13[[#This Row],[CNPJ]],'[1]Exportar Planilha'!$A$1:$S$802,13,FALSE)</f>
        <v>33272373</v>
      </c>
      <c r="X78">
        <f>VLOOKUP(Tabela13[[#This Row],[CNPJ]],'[1]Exportar Planilha'!$A$1:$S$802,14,FALSE)</f>
        <v>0</v>
      </c>
      <c r="Y78">
        <f>VLOOKUP(Tabela13[[#This Row],[CNPJ]],'[1]Exportar Planilha'!$A$1:$S$802,15,FALSE)</f>
        <v>0</v>
      </c>
      <c r="Z78" s="5">
        <f>VLOOKUP(Tabela13[[#This Row],[CNPJ]],'[1]Exportar Planilha'!$A$1:$S$802,16,FALSE)</f>
        <v>0</v>
      </c>
      <c r="AA78" s="5">
        <f>VLOOKUP(Tabela13[[#This Row],[CNPJ]],'[1]Exportar Planilha'!$A$1:$S$802,17,FALSE)</f>
        <v>0</v>
      </c>
      <c r="AB78" s="5" t="str">
        <f>VLOOKUP(Tabela13[[#This Row],[CNPJ]],'[1]Exportar Planilha'!$A$1:$S$802,18,FALSE)</f>
        <v>GERENCIAECOLVET@GMAIL.COM&gt;</v>
      </c>
    </row>
    <row r="79" spans="1:28">
      <c r="A79" t="s">
        <v>339</v>
      </c>
      <c r="B79" t="s">
        <v>418</v>
      </c>
      <c r="C79" t="s">
        <v>55</v>
      </c>
      <c r="D79" t="s">
        <v>6</v>
      </c>
      <c r="E79" t="s">
        <v>6</v>
      </c>
      <c r="F79" t="s">
        <v>342</v>
      </c>
      <c r="G79" s="2">
        <v>2</v>
      </c>
      <c r="H79" t="s">
        <v>33</v>
      </c>
      <c r="I79" t="s">
        <v>419</v>
      </c>
      <c r="J79" t="s">
        <v>420</v>
      </c>
      <c r="K79" s="4" t="s">
        <v>1778</v>
      </c>
      <c r="L79" t="str">
        <f>VLOOKUP(Tabela13[[#This Row],[CNPJ]],'[1]Exportar Planilha'!$A$1:$S$802,3,FALSE)</f>
        <v>RUA</v>
      </c>
      <c r="M79" t="str">
        <f>VLOOKUP(Tabela13[[#This Row],[CNPJ]],'[1]Exportar Planilha'!$A$1:$S$802,3,FALSE)</f>
        <v>RUA</v>
      </c>
      <c r="N79" t="str">
        <f>VLOOKUP(Tabela13[[#This Row],[CNPJ]],'[1]Exportar Planilha'!$A$1:$S$802,4,FALSE)</f>
        <v>MANGABA</v>
      </c>
      <c r="O79" t="str">
        <f>VLOOKUP(Tabela13[[#This Row],[CNPJ]],'[1]Exportar Planilha'!$A$1:$S$802,5,FALSE)</f>
        <v>155</v>
      </c>
      <c r="P79">
        <f>VLOOKUP(Tabela13[[#This Row],[CNPJ]],'[1]Exportar Planilha'!$A$1:$S$802,6,FALSE)</f>
        <v>0</v>
      </c>
      <c r="Q79" t="str">
        <f>VLOOKUP(Tabela13[[#This Row],[CNPJ]],'[1]Exportar Planilha'!$A$1:$S$802,7,FALSE)</f>
        <v>UBERABA</v>
      </c>
      <c r="R79">
        <f>VLOOKUP(Tabela13[[#This Row],[CNPJ]],'[1]Exportar Planilha'!$A$1:$S$802,8,FALSE)</f>
        <v>81560390</v>
      </c>
      <c r="S79" t="str">
        <f>VLOOKUP(Tabela13[[#This Row],[CNPJ]],'[1]Exportar Planilha'!$A$1:$S$802,9,FALSE)</f>
        <v>PR</v>
      </c>
      <c r="T79">
        <f>VLOOKUP(Tabela13[[#This Row],[CNPJ]],'[1]Exportar Planilha'!$A$1:$S$802,10,FALSE)</f>
        <v>7535</v>
      </c>
      <c r="U79" t="str">
        <f>VLOOKUP(Tabela13[[#This Row],[CNPJ]],'[1]Exportar Planilha'!$A$1:$S$802,11,FALSE)</f>
        <v>CURITIBA</v>
      </c>
      <c r="V79">
        <f>VLOOKUP(Tabela13[[#This Row],[CNPJ]],'[1]Exportar Planilha'!$A$1:$S$802,12,FALSE)</f>
        <v>0</v>
      </c>
      <c r="W79">
        <f>VLOOKUP(Tabela13[[#This Row],[CNPJ]],'[1]Exportar Planilha'!$A$1:$S$802,13,FALSE)</f>
        <v>0</v>
      </c>
      <c r="X79">
        <f>VLOOKUP(Tabela13[[#This Row],[CNPJ]],'[1]Exportar Planilha'!$A$1:$S$802,14,FALSE)</f>
        <v>0</v>
      </c>
      <c r="Y79">
        <f>VLOOKUP(Tabela13[[#This Row],[CNPJ]],'[1]Exportar Planilha'!$A$1:$S$802,15,FALSE)</f>
        <v>0</v>
      </c>
      <c r="Z79" s="5">
        <f>VLOOKUP(Tabela13[[#This Row],[CNPJ]],'[1]Exportar Planilha'!$A$1:$S$802,16,FALSE)</f>
        <v>0</v>
      </c>
      <c r="AA79" s="5">
        <f>VLOOKUP(Tabela13[[#This Row],[CNPJ]],'[1]Exportar Planilha'!$A$1:$S$802,17,FALSE)</f>
        <v>0</v>
      </c>
      <c r="AB79" s="5">
        <f>VLOOKUP(Tabela13[[#This Row],[CNPJ]],'[1]Exportar Planilha'!$A$1:$S$802,18,FALSE)</f>
        <v>0</v>
      </c>
    </row>
    <row r="80" spans="1:28">
      <c r="A80" t="s">
        <v>339</v>
      </c>
      <c r="B80" t="s">
        <v>421</v>
      </c>
      <c r="C80" t="s">
        <v>244</v>
      </c>
      <c r="D80" t="s">
        <v>6</v>
      </c>
      <c r="E80" t="s">
        <v>6</v>
      </c>
      <c r="F80" t="s">
        <v>357</v>
      </c>
      <c r="G80" s="2">
        <v>2</v>
      </c>
      <c r="H80" t="s">
        <v>24</v>
      </c>
      <c r="I80" t="s">
        <v>422</v>
      </c>
      <c r="J80" t="s">
        <v>423</v>
      </c>
      <c r="K80" s="4" t="s">
        <v>1779</v>
      </c>
      <c r="L80" t="str">
        <f>VLOOKUP(Tabela13[[#This Row],[CNPJ]],'[1]Exportar Planilha'!$A$1:$S$802,3,FALSE)</f>
        <v>RUA</v>
      </c>
      <c r="M80" t="str">
        <f>VLOOKUP(Tabela13[[#This Row],[CNPJ]],'[1]Exportar Planilha'!$A$1:$S$802,3,FALSE)</f>
        <v>RUA</v>
      </c>
      <c r="N80" t="str">
        <f>VLOOKUP(Tabela13[[#This Row],[CNPJ]],'[1]Exportar Planilha'!$A$1:$S$802,4,FALSE)</f>
        <v>RIO GRANDE DO SUL</v>
      </c>
      <c r="O80" t="str">
        <f>VLOOKUP(Tabela13[[#This Row],[CNPJ]],'[1]Exportar Planilha'!$A$1:$S$802,5,FALSE)</f>
        <v>75</v>
      </c>
      <c r="P80">
        <f>VLOOKUP(Tabela13[[#This Row],[CNPJ]],'[1]Exportar Planilha'!$A$1:$S$802,6,FALSE)</f>
        <v>0</v>
      </c>
      <c r="Q80" t="str">
        <f>VLOOKUP(Tabela13[[#This Row],[CNPJ]],'[1]Exportar Planilha'!$A$1:$S$802,7,FALSE)</f>
        <v>CENTRO</v>
      </c>
      <c r="R80">
        <f>VLOOKUP(Tabela13[[#This Row],[CNPJ]],'[1]Exportar Planilha'!$A$1:$S$802,8,FALSE)</f>
        <v>86026080</v>
      </c>
      <c r="S80" t="str">
        <f>VLOOKUP(Tabela13[[#This Row],[CNPJ]],'[1]Exportar Planilha'!$A$1:$S$802,9,FALSE)</f>
        <v>PR</v>
      </c>
      <c r="T80">
        <f>VLOOKUP(Tabela13[[#This Row],[CNPJ]],'[1]Exportar Planilha'!$A$1:$S$802,10,FALSE)</f>
        <v>7667</v>
      </c>
      <c r="U80" t="str">
        <f>VLOOKUP(Tabela13[[#This Row],[CNPJ]],'[1]Exportar Planilha'!$A$1:$S$802,11,FALSE)</f>
        <v>LONDRINA</v>
      </c>
      <c r="V80" t="str">
        <f>VLOOKUP(Tabela13[[#This Row],[CNPJ]],'[1]Exportar Planilha'!$A$1:$S$802,12,FALSE)</f>
        <v>43</v>
      </c>
      <c r="W80" t="str">
        <f>VLOOKUP(Tabela13[[#This Row],[CNPJ]],'[1]Exportar Planilha'!$A$1:$S$802,13,FALSE)</f>
        <v>30281715</v>
      </c>
      <c r="X80">
        <f>VLOOKUP(Tabela13[[#This Row],[CNPJ]],'[1]Exportar Planilha'!$A$1:$S$802,14,FALSE)</f>
        <v>0</v>
      </c>
      <c r="Y80">
        <f>VLOOKUP(Tabela13[[#This Row],[CNPJ]],'[1]Exportar Planilha'!$A$1:$S$802,15,FALSE)</f>
        <v>0</v>
      </c>
      <c r="Z80" s="5">
        <f>VLOOKUP(Tabela13[[#This Row],[CNPJ]],'[1]Exportar Planilha'!$A$1:$S$802,16,FALSE)</f>
        <v>0</v>
      </c>
      <c r="AA80" s="5">
        <f>VLOOKUP(Tabela13[[#This Row],[CNPJ]],'[1]Exportar Planilha'!$A$1:$S$802,17,FALSE)</f>
        <v>0</v>
      </c>
      <c r="AB80" s="5">
        <f>VLOOKUP(Tabela13[[#This Row],[CNPJ]],'[1]Exportar Planilha'!$A$1:$S$802,18,FALSE)</f>
        <v>0</v>
      </c>
    </row>
    <row r="81" spans="1:28">
      <c r="A81" t="s">
        <v>339</v>
      </c>
      <c r="B81" t="s">
        <v>424</v>
      </c>
      <c r="C81" t="s">
        <v>55</v>
      </c>
      <c r="D81" t="s">
        <v>6</v>
      </c>
      <c r="E81" t="s">
        <v>6</v>
      </c>
      <c r="F81" t="s">
        <v>342</v>
      </c>
      <c r="G81" s="2">
        <v>2</v>
      </c>
      <c r="H81" t="s">
        <v>33</v>
      </c>
      <c r="I81" t="s">
        <v>425</v>
      </c>
      <c r="J81" t="s">
        <v>426</v>
      </c>
      <c r="K81" s="4" t="s">
        <v>1780</v>
      </c>
      <c r="L81" t="str">
        <f>VLOOKUP(Tabela13[[#This Row],[CNPJ]],'[1]Exportar Planilha'!$A$1:$S$802,3,FALSE)</f>
        <v>RUA</v>
      </c>
      <c r="M81" t="str">
        <f>VLOOKUP(Tabela13[[#This Row],[CNPJ]],'[1]Exportar Planilha'!$A$1:$S$802,3,FALSE)</f>
        <v>RUA</v>
      </c>
      <c r="N81" t="str">
        <f>VLOOKUP(Tabela13[[#This Row],[CNPJ]],'[1]Exportar Planilha'!$A$1:$S$802,4,FALSE)</f>
        <v>AFONSO PENNA</v>
      </c>
      <c r="O81" t="str">
        <f>VLOOKUP(Tabela13[[#This Row],[CNPJ]],'[1]Exportar Planilha'!$A$1:$S$802,5,FALSE)</f>
        <v>935</v>
      </c>
      <c r="P81">
        <f>VLOOKUP(Tabela13[[#This Row],[CNPJ]],'[1]Exportar Planilha'!$A$1:$S$802,6,FALSE)</f>
        <v>0</v>
      </c>
      <c r="Q81" t="str">
        <f>VLOOKUP(Tabela13[[#This Row],[CNPJ]],'[1]Exportar Planilha'!$A$1:$S$802,7,FALSE)</f>
        <v>TARUMA</v>
      </c>
      <c r="R81">
        <f>VLOOKUP(Tabela13[[#This Row],[CNPJ]],'[1]Exportar Planilha'!$A$1:$S$802,8,FALSE)</f>
        <v>82530280</v>
      </c>
      <c r="S81" t="str">
        <f>VLOOKUP(Tabela13[[#This Row],[CNPJ]],'[1]Exportar Planilha'!$A$1:$S$802,9,FALSE)</f>
        <v>PR</v>
      </c>
      <c r="T81">
        <f>VLOOKUP(Tabela13[[#This Row],[CNPJ]],'[1]Exportar Planilha'!$A$1:$S$802,10,FALSE)</f>
        <v>7535</v>
      </c>
      <c r="U81" t="str">
        <f>VLOOKUP(Tabela13[[#This Row],[CNPJ]],'[1]Exportar Planilha'!$A$1:$S$802,11,FALSE)</f>
        <v>CURITIBA</v>
      </c>
      <c r="V81" t="str">
        <f>VLOOKUP(Tabela13[[#This Row],[CNPJ]],'[1]Exportar Planilha'!$A$1:$S$802,12,FALSE)</f>
        <v>41</v>
      </c>
      <c r="W81" t="str">
        <f>VLOOKUP(Tabela13[[#This Row],[CNPJ]],'[1]Exportar Planilha'!$A$1:$S$802,13,FALSE)</f>
        <v>21049999</v>
      </c>
      <c r="X81" t="str">
        <f>VLOOKUP(Tabela13[[#This Row],[CNPJ]],'[1]Exportar Planilha'!$A$1:$S$802,14,FALSE)</f>
        <v>41</v>
      </c>
      <c r="Y81" t="str">
        <f>VLOOKUP(Tabela13[[#This Row],[CNPJ]],'[1]Exportar Planilha'!$A$1:$S$802,15,FALSE)</f>
        <v>39069999</v>
      </c>
      <c r="Z81" s="5">
        <f>VLOOKUP(Tabela13[[#This Row],[CNPJ]],'[1]Exportar Planilha'!$A$1:$S$802,16,FALSE)</f>
        <v>0</v>
      </c>
      <c r="AA81" s="5">
        <f>VLOOKUP(Tabela13[[#This Row],[CNPJ]],'[1]Exportar Planilha'!$A$1:$S$802,17,FALSE)</f>
        <v>0</v>
      </c>
      <c r="AB81" s="5" t="str">
        <f>VLOOKUP(Tabela13[[#This Row],[CNPJ]],'[1]Exportar Planilha'!$A$1:$S$802,18,FALSE)</f>
        <v>COMPRAS@PRINCESSCOSMETICOS.COM.BR</v>
      </c>
    </row>
    <row r="82" spans="1:28">
      <c r="A82" t="s">
        <v>339</v>
      </c>
      <c r="B82" t="s">
        <v>427</v>
      </c>
      <c r="C82" t="s">
        <v>428</v>
      </c>
      <c r="D82" t="s">
        <v>429</v>
      </c>
      <c r="E82" t="s">
        <v>117</v>
      </c>
      <c r="F82" t="s">
        <v>342</v>
      </c>
      <c r="G82" s="2">
        <v>1</v>
      </c>
      <c r="H82" t="s">
        <v>24</v>
      </c>
      <c r="I82" t="s">
        <v>430</v>
      </c>
      <c r="J82" t="s">
        <v>431</v>
      </c>
      <c r="K82" s="4" t="s">
        <v>1781</v>
      </c>
      <c r="L82" t="str">
        <f>VLOOKUP(Tabela13[[#This Row],[CNPJ]],'[1]Exportar Planilha'!$A$1:$S$802,3,FALSE)</f>
        <v>RUA</v>
      </c>
      <c r="M82" t="str">
        <f>VLOOKUP(Tabela13[[#This Row],[CNPJ]],'[1]Exportar Planilha'!$A$1:$S$802,3,FALSE)</f>
        <v>RUA</v>
      </c>
      <c r="N82" t="str">
        <f>VLOOKUP(Tabela13[[#This Row],[CNPJ]],'[1]Exportar Planilha'!$A$1:$S$802,4,FALSE)</f>
        <v>EMILIO SCUISSIATO</v>
      </c>
      <c r="O82" t="str">
        <f>VLOOKUP(Tabela13[[#This Row],[CNPJ]],'[1]Exportar Planilha'!$A$1:$S$802,5,FALSE)</f>
        <v>26</v>
      </c>
      <c r="P82" t="str">
        <f>VLOOKUP(Tabela13[[#This Row],[CNPJ]],'[1]Exportar Planilha'!$A$1:$S$802,6,FALSE)</f>
        <v>CASA 1</v>
      </c>
      <c r="Q82" t="str">
        <f>VLOOKUP(Tabela13[[#This Row],[CNPJ]],'[1]Exportar Planilha'!$A$1:$S$802,7,FALSE)</f>
        <v>JD INDEPENDENCIA</v>
      </c>
      <c r="R82">
        <f>VLOOKUP(Tabela13[[#This Row],[CNPJ]],'[1]Exportar Planilha'!$A$1:$S$802,8,FALSE)</f>
        <v>81330270</v>
      </c>
      <c r="S82" t="str">
        <f>VLOOKUP(Tabela13[[#This Row],[CNPJ]],'[1]Exportar Planilha'!$A$1:$S$802,9,FALSE)</f>
        <v>PR</v>
      </c>
      <c r="T82">
        <f>VLOOKUP(Tabela13[[#This Row],[CNPJ]],'[1]Exportar Planilha'!$A$1:$S$802,10,FALSE)</f>
        <v>7535</v>
      </c>
      <c r="U82" t="str">
        <f>VLOOKUP(Tabela13[[#This Row],[CNPJ]],'[1]Exportar Planilha'!$A$1:$S$802,11,FALSE)</f>
        <v>CURITIBA</v>
      </c>
      <c r="V82" t="str">
        <f>VLOOKUP(Tabela13[[#This Row],[CNPJ]],'[1]Exportar Planilha'!$A$1:$S$802,12,FALSE)</f>
        <v>041</v>
      </c>
      <c r="W82" t="str">
        <f>VLOOKUP(Tabela13[[#This Row],[CNPJ]],'[1]Exportar Planilha'!$A$1:$S$802,13,FALSE)</f>
        <v>2226991</v>
      </c>
      <c r="X82">
        <f>VLOOKUP(Tabela13[[#This Row],[CNPJ]],'[1]Exportar Planilha'!$A$1:$S$802,14,FALSE)</f>
        <v>0</v>
      </c>
      <c r="Y82">
        <f>VLOOKUP(Tabela13[[#This Row],[CNPJ]],'[1]Exportar Planilha'!$A$1:$S$802,15,FALSE)</f>
        <v>0</v>
      </c>
      <c r="Z82" s="5">
        <f>VLOOKUP(Tabela13[[#This Row],[CNPJ]],'[1]Exportar Planilha'!$A$1:$S$802,16,FALSE)</f>
        <v>0</v>
      </c>
      <c r="AA82" s="5">
        <f>VLOOKUP(Tabela13[[#This Row],[CNPJ]],'[1]Exportar Planilha'!$A$1:$S$802,17,FALSE)</f>
        <v>0</v>
      </c>
      <c r="AB82" s="5">
        <f>VLOOKUP(Tabela13[[#This Row],[CNPJ]],'[1]Exportar Planilha'!$A$1:$S$802,18,FALSE)</f>
        <v>0</v>
      </c>
    </row>
    <row r="83" spans="1:28">
      <c r="A83" t="s">
        <v>339</v>
      </c>
      <c r="B83" t="s">
        <v>432</v>
      </c>
      <c r="C83" t="s">
        <v>21</v>
      </c>
      <c r="D83" t="s">
        <v>433</v>
      </c>
      <c r="E83" t="s">
        <v>6</v>
      </c>
      <c r="F83" t="s">
        <v>342</v>
      </c>
      <c r="G83" s="2">
        <v>1</v>
      </c>
      <c r="H83" t="s">
        <v>24</v>
      </c>
      <c r="I83" t="s">
        <v>434</v>
      </c>
      <c r="J83" t="s">
        <v>435</v>
      </c>
      <c r="K83" s="4" t="s">
        <v>1782</v>
      </c>
      <c r="L83" t="str">
        <f>VLOOKUP(Tabela13[[#This Row],[CNPJ]],'[1]Exportar Planilha'!$A$1:$S$802,3,FALSE)</f>
        <v>RUA</v>
      </c>
      <c r="M83" t="str">
        <f>VLOOKUP(Tabela13[[#This Row],[CNPJ]],'[1]Exportar Planilha'!$A$1:$S$802,3,FALSE)</f>
        <v>RUA</v>
      </c>
      <c r="N83" t="str">
        <f>VLOOKUP(Tabela13[[#This Row],[CNPJ]],'[1]Exportar Planilha'!$A$1:$S$802,4,FALSE)</f>
        <v>IMACULADA CONCEICAO</v>
      </c>
      <c r="O83" t="str">
        <f>VLOOKUP(Tabela13[[#This Row],[CNPJ]],'[1]Exportar Planilha'!$A$1:$S$802,5,FALSE)</f>
        <v>1155</v>
      </c>
      <c r="P83" t="str">
        <f>VLOOKUP(Tabela13[[#This Row],[CNPJ]],'[1]Exportar Planilha'!$A$1:$S$802,6,FALSE)</f>
        <v>BLOCO 04 - PARQUE TECNOLOGICO - PUC</v>
      </c>
      <c r="Q83" t="str">
        <f>VLOOKUP(Tabela13[[#This Row],[CNPJ]],'[1]Exportar Planilha'!$A$1:$S$802,7,FALSE)</f>
        <v>PRADO VELHO</v>
      </c>
      <c r="R83">
        <f>VLOOKUP(Tabela13[[#This Row],[CNPJ]],'[1]Exportar Planilha'!$A$1:$S$802,8,FALSE)</f>
        <v>80215901</v>
      </c>
      <c r="S83" t="str">
        <f>VLOOKUP(Tabela13[[#This Row],[CNPJ]],'[1]Exportar Planilha'!$A$1:$S$802,9,FALSE)</f>
        <v>PR</v>
      </c>
      <c r="T83">
        <f>VLOOKUP(Tabela13[[#This Row],[CNPJ]],'[1]Exportar Planilha'!$A$1:$S$802,10,FALSE)</f>
        <v>7535</v>
      </c>
      <c r="U83" t="str">
        <f>VLOOKUP(Tabela13[[#This Row],[CNPJ]],'[1]Exportar Planilha'!$A$1:$S$802,11,FALSE)</f>
        <v>CURITIBA</v>
      </c>
      <c r="V83" t="str">
        <f>VLOOKUP(Tabela13[[#This Row],[CNPJ]],'[1]Exportar Planilha'!$A$1:$S$802,12,FALSE)</f>
        <v>41</v>
      </c>
      <c r="W83" t="str">
        <f>VLOOKUP(Tabela13[[#This Row],[CNPJ]],'[1]Exportar Planilha'!$A$1:$S$802,13,FALSE)</f>
        <v>30130294</v>
      </c>
      <c r="X83" t="str">
        <f>VLOOKUP(Tabela13[[#This Row],[CNPJ]],'[1]Exportar Planilha'!$A$1:$S$802,14,FALSE)</f>
        <v>41</v>
      </c>
      <c r="Y83" t="str">
        <f>VLOOKUP(Tabela13[[#This Row],[CNPJ]],'[1]Exportar Planilha'!$A$1:$S$802,15,FALSE)</f>
        <v>32323312</v>
      </c>
      <c r="Z83" s="5">
        <f>VLOOKUP(Tabela13[[#This Row],[CNPJ]],'[1]Exportar Planilha'!$A$1:$S$802,16,FALSE)</f>
        <v>0</v>
      </c>
      <c r="AA83" s="5">
        <f>VLOOKUP(Tabela13[[#This Row],[CNPJ]],'[1]Exportar Planilha'!$A$1:$S$802,17,FALSE)</f>
        <v>0</v>
      </c>
      <c r="AB83" s="5" t="str">
        <f>VLOOKUP(Tabela13[[#This Row],[CNPJ]],'[1]Exportar Planilha'!$A$1:$S$802,18,FALSE)</f>
        <v>zibetti.contabil@terra.com.br</v>
      </c>
    </row>
    <row r="84" spans="1:28">
      <c r="A84" t="s">
        <v>339</v>
      </c>
      <c r="B84" t="s">
        <v>436</v>
      </c>
      <c r="C84" t="s">
        <v>437</v>
      </c>
      <c r="D84" t="s">
        <v>438</v>
      </c>
      <c r="E84" t="s">
        <v>6</v>
      </c>
      <c r="F84" t="s">
        <v>357</v>
      </c>
      <c r="G84" s="2">
        <v>1</v>
      </c>
      <c r="H84" t="s">
        <v>24</v>
      </c>
      <c r="I84" t="s">
        <v>439</v>
      </c>
      <c r="J84" t="s">
        <v>440</v>
      </c>
      <c r="K84" s="4" t="s">
        <v>1783</v>
      </c>
      <c r="L84" t="str">
        <f>VLOOKUP(Tabela13[[#This Row],[CNPJ]],'[1]Exportar Planilha'!$A$1:$S$802,3,FALSE)</f>
        <v>RUA</v>
      </c>
      <c r="M84" t="str">
        <f>VLOOKUP(Tabela13[[#This Row],[CNPJ]],'[1]Exportar Planilha'!$A$1:$S$802,3,FALSE)</f>
        <v>RUA</v>
      </c>
      <c r="N84" t="str">
        <f>VLOOKUP(Tabela13[[#This Row],[CNPJ]],'[1]Exportar Planilha'!$A$1:$S$802,4,FALSE)</f>
        <v>DAMARIS ROSA DE MENEZES MONTEIRO</v>
      </c>
      <c r="O84" t="str">
        <f>VLOOKUP(Tabela13[[#This Row],[CNPJ]],'[1]Exportar Planilha'!$A$1:$S$802,5,FALSE)</f>
        <v>265</v>
      </c>
      <c r="P84">
        <f>VLOOKUP(Tabela13[[#This Row],[CNPJ]],'[1]Exportar Planilha'!$A$1:$S$802,6,FALSE)</f>
        <v>0</v>
      </c>
      <c r="Q84" t="str">
        <f>VLOOKUP(Tabela13[[#This Row],[CNPJ]],'[1]Exportar Planilha'!$A$1:$S$802,7,FALSE)</f>
        <v>LINDOIA</v>
      </c>
      <c r="R84">
        <f>VLOOKUP(Tabela13[[#This Row],[CNPJ]],'[1]Exportar Planilha'!$A$1:$S$802,8,FALSE)</f>
        <v>86031216</v>
      </c>
      <c r="S84" t="str">
        <f>VLOOKUP(Tabela13[[#This Row],[CNPJ]],'[1]Exportar Planilha'!$A$1:$S$802,9,FALSE)</f>
        <v>PR</v>
      </c>
      <c r="T84">
        <f>VLOOKUP(Tabela13[[#This Row],[CNPJ]],'[1]Exportar Planilha'!$A$1:$S$802,10,FALSE)</f>
        <v>7667</v>
      </c>
      <c r="U84" t="str">
        <f>VLOOKUP(Tabela13[[#This Row],[CNPJ]],'[1]Exportar Planilha'!$A$1:$S$802,11,FALSE)</f>
        <v>LONDRINA</v>
      </c>
      <c r="V84" t="str">
        <f>VLOOKUP(Tabela13[[#This Row],[CNPJ]],'[1]Exportar Planilha'!$A$1:$S$802,12,FALSE)</f>
        <v>43</v>
      </c>
      <c r="W84" t="str">
        <f>VLOOKUP(Tabela13[[#This Row],[CNPJ]],'[1]Exportar Planilha'!$A$1:$S$802,13,FALSE)</f>
        <v>33475541</v>
      </c>
      <c r="X84">
        <f>VLOOKUP(Tabela13[[#This Row],[CNPJ]],'[1]Exportar Planilha'!$A$1:$S$802,14,FALSE)</f>
        <v>0</v>
      </c>
      <c r="Y84">
        <f>VLOOKUP(Tabela13[[#This Row],[CNPJ]],'[1]Exportar Planilha'!$A$1:$S$802,15,FALSE)</f>
        <v>0</v>
      </c>
      <c r="Z84" s="5" t="str">
        <f>VLOOKUP(Tabela13[[#This Row],[CNPJ]],'[1]Exportar Planilha'!$A$1:$S$802,16,FALSE)</f>
        <v>43</v>
      </c>
      <c r="AA84" s="5" t="str">
        <f>VLOOKUP(Tabela13[[#This Row],[CNPJ]],'[1]Exportar Planilha'!$A$1:$S$802,17,FALSE)</f>
        <v>33363920</v>
      </c>
      <c r="AB84" s="5" t="str">
        <f>VLOOKUP(Tabela13[[#This Row],[CNPJ]],'[1]Exportar Planilha'!$A$1:$S$802,18,FALSE)</f>
        <v>DFISCAL@DONEGACONTABIL.COM.BR</v>
      </c>
    </row>
    <row r="85" spans="1:28">
      <c r="A85" t="s">
        <v>339</v>
      </c>
      <c r="B85" t="s">
        <v>441</v>
      </c>
      <c r="C85" t="s">
        <v>442</v>
      </c>
      <c r="D85" t="s">
        <v>443</v>
      </c>
      <c r="E85" t="s">
        <v>6</v>
      </c>
      <c r="F85" t="s">
        <v>383</v>
      </c>
      <c r="G85" s="2">
        <v>1</v>
      </c>
      <c r="H85" t="s">
        <v>24</v>
      </c>
      <c r="I85" t="s">
        <v>444</v>
      </c>
      <c r="J85" t="s">
        <v>445</v>
      </c>
      <c r="K85" s="4" t="s">
        <v>1784</v>
      </c>
      <c r="L85" t="str">
        <f>VLOOKUP(Tabela13[[#This Row],[CNPJ]],'[1]Exportar Planilha'!$A$1:$S$802,3,FALSE)</f>
        <v>AVENIDA</v>
      </c>
      <c r="M85" t="str">
        <f>VLOOKUP(Tabela13[[#This Row],[CNPJ]],'[1]Exportar Planilha'!$A$1:$S$802,3,FALSE)</f>
        <v>AVENIDA</v>
      </c>
      <c r="N85" t="str">
        <f>VLOOKUP(Tabela13[[#This Row],[CNPJ]],'[1]Exportar Planilha'!$A$1:$S$802,4,FALSE)</f>
        <v>JOAQUIM DUARTE MOLEIRINHO</v>
      </c>
      <c r="O85" t="str">
        <f>VLOOKUP(Tabela13[[#This Row],[CNPJ]],'[1]Exportar Planilha'!$A$1:$S$802,5,FALSE)</f>
        <v>4269</v>
      </c>
      <c r="P85" t="str">
        <f>VLOOKUP(Tabela13[[#This Row],[CNPJ]],'[1]Exportar Planilha'!$A$1:$S$802,6,FALSE)</f>
        <v>BRCAO 02</v>
      </c>
      <c r="Q85" t="str">
        <f>VLOOKUP(Tabela13[[#This Row],[CNPJ]],'[1]Exportar Planilha'!$A$1:$S$802,7,FALSE)</f>
        <v>JARDIM UNIVERSO</v>
      </c>
      <c r="R85">
        <f>VLOOKUP(Tabela13[[#This Row],[CNPJ]],'[1]Exportar Planilha'!$A$1:$S$802,8,FALSE)</f>
        <v>87060472</v>
      </c>
      <c r="S85" t="str">
        <f>VLOOKUP(Tabela13[[#This Row],[CNPJ]],'[1]Exportar Planilha'!$A$1:$S$802,9,FALSE)</f>
        <v>PR</v>
      </c>
      <c r="T85">
        <f>VLOOKUP(Tabela13[[#This Row],[CNPJ]],'[1]Exportar Planilha'!$A$1:$S$802,10,FALSE)</f>
        <v>7691</v>
      </c>
      <c r="U85" t="str">
        <f>VLOOKUP(Tabela13[[#This Row],[CNPJ]],'[1]Exportar Planilha'!$A$1:$S$802,11,FALSE)</f>
        <v>MARINGA</v>
      </c>
      <c r="V85" t="str">
        <f>VLOOKUP(Tabela13[[#This Row],[CNPJ]],'[1]Exportar Planilha'!$A$1:$S$802,12,FALSE)</f>
        <v>44</v>
      </c>
      <c r="W85" t="str">
        <f>VLOOKUP(Tabela13[[#This Row],[CNPJ]],'[1]Exportar Planilha'!$A$1:$S$802,13,FALSE)</f>
        <v>30353700</v>
      </c>
      <c r="X85" t="str">
        <f>VLOOKUP(Tabela13[[#This Row],[CNPJ]],'[1]Exportar Planilha'!$A$1:$S$802,14,FALSE)</f>
        <v>44</v>
      </c>
      <c r="Y85" t="str">
        <f>VLOOKUP(Tabela13[[#This Row],[CNPJ]],'[1]Exportar Planilha'!$A$1:$S$802,15,FALSE)</f>
        <v>32252007</v>
      </c>
      <c r="Z85" s="5">
        <f>VLOOKUP(Tabela13[[#This Row],[CNPJ]],'[1]Exportar Planilha'!$A$1:$S$802,16,FALSE)</f>
        <v>0</v>
      </c>
      <c r="AA85" s="5">
        <f>VLOOKUP(Tabela13[[#This Row],[CNPJ]],'[1]Exportar Planilha'!$A$1:$S$802,17,FALSE)</f>
        <v>0</v>
      </c>
      <c r="AB85" s="5" t="str">
        <f>VLOOKUP(Tabela13[[#This Row],[CNPJ]],'[1]Exportar Planilha'!$A$1:$S$802,18,FALSE)</f>
        <v>LEGALIZACAO1@HDLCONTABILIDADE.COM.BR</v>
      </c>
    </row>
    <row r="86" spans="1:28">
      <c r="A86" t="s">
        <v>339</v>
      </c>
      <c r="B86" t="s">
        <v>446</v>
      </c>
      <c r="C86" t="s">
        <v>55</v>
      </c>
      <c r="D86" t="s">
        <v>117</v>
      </c>
      <c r="E86" t="s">
        <v>117</v>
      </c>
      <c r="F86" t="s">
        <v>342</v>
      </c>
      <c r="G86" s="2">
        <v>2</v>
      </c>
      <c r="H86" t="s">
        <v>33</v>
      </c>
      <c r="I86" t="s">
        <v>370</v>
      </c>
      <c r="J86" t="s">
        <v>371</v>
      </c>
      <c r="K86" s="4" t="s">
        <v>1785</v>
      </c>
      <c r="L86" t="str">
        <f>VLOOKUP(Tabela13[[#This Row],[CNPJ]],'[1]Exportar Planilha'!$A$1:$S$802,3,FALSE)</f>
        <v>RUA</v>
      </c>
      <c r="M86" t="str">
        <f>VLOOKUP(Tabela13[[#This Row],[CNPJ]],'[1]Exportar Planilha'!$A$1:$S$802,3,FALSE)</f>
        <v>RUA</v>
      </c>
      <c r="N86" t="str">
        <f>VLOOKUP(Tabela13[[#This Row],[CNPJ]],'[1]Exportar Planilha'!$A$1:$S$802,4,FALSE)</f>
        <v>BOM JESUS DE IGUAPE</v>
      </c>
      <c r="O86" t="str">
        <f>VLOOKUP(Tabela13[[#This Row],[CNPJ]],'[1]Exportar Planilha'!$A$1:$S$802,5,FALSE)</f>
        <v>6051</v>
      </c>
      <c r="P86">
        <f>VLOOKUP(Tabela13[[#This Row],[CNPJ]],'[1]Exportar Planilha'!$A$1:$S$802,6,FALSE)</f>
        <v>0</v>
      </c>
      <c r="Q86" t="str">
        <f>VLOOKUP(Tabela13[[#This Row],[CNPJ]],'[1]Exportar Planilha'!$A$1:$S$802,7,FALSE)</f>
        <v>BOQUEIRAO</v>
      </c>
      <c r="R86">
        <f>VLOOKUP(Tabela13[[#This Row],[CNPJ]],'[1]Exportar Planilha'!$A$1:$S$802,8,FALSE)</f>
        <v>81730020</v>
      </c>
      <c r="S86" t="str">
        <f>VLOOKUP(Tabela13[[#This Row],[CNPJ]],'[1]Exportar Planilha'!$A$1:$S$802,9,FALSE)</f>
        <v>PR</v>
      </c>
      <c r="T86">
        <f>VLOOKUP(Tabela13[[#This Row],[CNPJ]],'[1]Exportar Planilha'!$A$1:$S$802,10,FALSE)</f>
        <v>7535</v>
      </c>
      <c r="U86" t="str">
        <f>VLOOKUP(Tabela13[[#This Row],[CNPJ]],'[1]Exportar Planilha'!$A$1:$S$802,11,FALSE)</f>
        <v>CURITIBA</v>
      </c>
      <c r="V86" t="str">
        <f>VLOOKUP(Tabela13[[#This Row],[CNPJ]],'[1]Exportar Planilha'!$A$1:$S$802,12,FALSE)</f>
        <v>41</v>
      </c>
      <c r="W86" t="str">
        <f>VLOOKUP(Tabela13[[#This Row],[CNPJ]],'[1]Exportar Planilha'!$A$1:$S$802,13,FALSE)</f>
        <v>33771873</v>
      </c>
      <c r="X86">
        <f>VLOOKUP(Tabela13[[#This Row],[CNPJ]],'[1]Exportar Planilha'!$A$1:$S$802,14,FALSE)</f>
        <v>0</v>
      </c>
      <c r="Y86">
        <f>VLOOKUP(Tabela13[[#This Row],[CNPJ]],'[1]Exportar Planilha'!$A$1:$S$802,15,FALSE)</f>
        <v>0</v>
      </c>
      <c r="Z86" s="5" t="str">
        <f>VLOOKUP(Tabela13[[#This Row],[CNPJ]],'[1]Exportar Planilha'!$A$1:$S$802,16,FALSE)</f>
        <v>41</v>
      </c>
      <c r="AA86" s="5" t="str">
        <f>VLOOKUP(Tabela13[[#This Row],[CNPJ]],'[1]Exportar Planilha'!$A$1:$S$802,17,FALSE)</f>
        <v>33775736</v>
      </c>
      <c r="AB86" s="5" t="str">
        <f>VLOOKUP(Tabela13[[#This Row],[CNPJ]],'[1]Exportar Planilha'!$A$1:$S$802,18,FALSE)</f>
        <v>LC@PREMISSE.COM.BR</v>
      </c>
    </row>
    <row r="87" spans="1:28">
      <c r="A87" t="s">
        <v>339</v>
      </c>
      <c r="B87" t="s">
        <v>447</v>
      </c>
      <c r="C87" t="s">
        <v>266</v>
      </c>
      <c r="D87" t="s">
        <v>448</v>
      </c>
      <c r="E87" t="s">
        <v>449</v>
      </c>
      <c r="F87" t="s">
        <v>342</v>
      </c>
      <c r="G87" s="2">
        <v>1</v>
      </c>
      <c r="H87" t="s">
        <v>8</v>
      </c>
      <c r="I87" t="s">
        <v>450</v>
      </c>
      <c r="J87" t="s">
        <v>451</v>
      </c>
      <c r="K87" s="4" t="s">
        <v>1786</v>
      </c>
      <c r="L87" t="str">
        <f>VLOOKUP(Tabela13[[#This Row],[CNPJ]],'[1]Exportar Planilha'!$A$1:$S$802,3,FALSE)</f>
        <v>RUA</v>
      </c>
      <c r="M87" t="str">
        <f>VLOOKUP(Tabela13[[#This Row],[CNPJ]],'[1]Exportar Planilha'!$A$1:$S$802,3,FALSE)</f>
        <v>RUA</v>
      </c>
      <c r="N87" t="str">
        <f>VLOOKUP(Tabela13[[#This Row],[CNPJ]],'[1]Exportar Planilha'!$A$1:$S$802,4,FALSE)</f>
        <v>EUNICE WEAVER</v>
      </c>
      <c r="O87" t="str">
        <f>VLOOKUP(Tabela13[[#This Row],[CNPJ]],'[1]Exportar Planilha'!$A$1:$S$802,5,FALSE)</f>
        <v>273</v>
      </c>
      <c r="P87">
        <f>VLOOKUP(Tabela13[[#This Row],[CNPJ]],'[1]Exportar Planilha'!$A$1:$S$802,6,FALSE)</f>
        <v>0</v>
      </c>
      <c r="Q87" t="str">
        <f>VLOOKUP(Tabela13[[#This Row],[CNPJ]],'[1]Exportar Planilha'!$A$1:$S$802,7,FALSE)</f>
        <v>CAMPO COMPRIDO</v>
      </c>
      <c r="R87">
        <f>VLOOKUP(Tabela13[[#This Row],[CNPJ]],'[1]Exportar Planilha'!$A$1:$S$802,8,FALSE)</f>
        <v>81220080</v>
      </c>
      <c r="S87" t="str">
        <f>VLOOKUP(Tabela13[[#This Row],[CNPJ]],'[1]Exportar Planilha'!$A$1:$S$802,9,FALSE)</f>
        <v>PR</v>
      </c>
      <c r="T87">
        <f>VLOOKUP(Tabela13[[#This Row],[CNPJ]],'[1]Exportar Planilha'!$A$1:$S$802,10,FALSE)</f>
        <v>7535</v>
      </c>
      <c r="U87" t="str">
        <f>VLOOKUP(Tabela13[[#This Row],[CNPJ]],'[1]Exportar Planilha'!$A$1:$S$802,11,FALSE)</f>
        <v>CURITIBA</v>
      </c>
      <c r="V87" t="str">
        <f>VLOOKUP(Tabela13[[#This Row],[CNPJ]],'[1]Exportar Planilha'!$A$1:$S$802,12,FALSE)</f>
        <v>41</v>
      </c>
      <c r="W87" t="str">
        <f>VLOOKUP(Tabela13[[#This Row],[CNPJ]],'[1]Exportar Planilha'!$A$1:$S$802,13,FALSE)</f>
        <v>32743343</v>
      </c>
      <c r="X87" t="str">
        <f>VLOOKUP(Tabela13[[#This Row],[CNPJ]],'[1]Exportar Planilha'!$A$1:$S$802,14,FALSE)</f>
        <v>41</v>
      </c>
      <c r="Y87" t="str">
        <f>VLOOKUP(Tabela13[[#This Row],[CNPJ]],'[1]Exportar Planilha'!$A$1:$S$802,15,FALSE)</f>
        <v>32921643</v>
      </c>
      <c r="Z87" s="5">
        <f>VLOOKUP(Tabela13[[#This Row],[CNPJ]],'[1]Exportar Planilha'!$A$1:$S$802,16,FALSE)</f>
        <v>0</v>
      </c>
      <c r="AA87" s="5">
        <f>VLOOKUP(Tabela13[[#This Row],[CNPJ]],'[1]Exportar Planilha'!$A$1:$S$802,17,FALSE)</f>
        <v>0</v>
      </c>
      <c r="AB87" s="5" t="str">
        <f>VLOOKUP(Tabela13[[#This Row],[CNPJ]],'[1]Exportar Planilha'!$A$1:$S$802,18,FALSE)</f>
        <v>ATENDIMENTO@ASERVASCURAM.COM.BR</v>
      </c>
    </row>
    <row r="88" spans="1:28">
      <c r="A88" t="s">
        <v>339</v>
      </c>
      <c r="B88" t="s">
        <v>452</v>
      </c>
      <c r="C88" t="s">
        <v>453</v>
      </c>
      <c r="D88" t="s">
        <v>454</v>
      </c>
      <c r="E88" t="s">
        <v>6</v>
      </c>
      <c r="F88" t="s">
        <v>455</v>
      </c>
      <c r="G88" s="2">
        <v>1</v>
      </c>
      <c r="H88" t="s">
        <v>24</v>
      </c>
      <c r="I88" t="s">
        <v>456</v>
      </c>
      <c r="J88" t="s">
        <v>457</v>
      </c>
      <c r="K88" s="4" t="s">
        <v>1787</v>
      </c>
      <c r="L88" t="str">
        <f>VLOOKUP(Tabela13[[#This Row],[CNPJ]],'[1]Exportar Planilha'!$A$1:$S$802,3,FALSE)</f>
        <v>RUA</v>
      </c>
      <c r="M88" t="str">
        <f>VLOOKUP(Tabela13[[#This Row],[CNPJ]],'[1]Exportar Planilha'!$A$1:$S$802,3,FALSE)</f>
        <v>RUA</v>
      </c>
      <c r="N88" t="str">
        <f>VLOOKUP(Tabela13[[#This Row],[CNPJ]],'[1]Exportar Planilha'!$A$1:$S$802,4,FALSE)</f>
        <v>TERRA BOA</v>
      </c>
      <c r="O88" t="str">
        <f>VLOOKUP(Tabela13[[#This Row],[CNPJ]],'[1]Exportar Planilha'!$A$1:$S$802,5,FALSE)</f>
        <v>762</v>
      </c>
      <c r="P88">
        <f>VLOOKUP(Tabela13[[#This Row],[CNPJ]],'[1]Exportar Planilha'!$A$1:$S$802,6,FALSE)</f>
        <v>0</v>
      </c>
      <c r="Q88" t="str">
        <f>VLOOKUP(Tabela13[[#This Row],[CNPJ]],'[1]Exportar Planilha'!$A$1:$S$802,7,FALSE)</f>
        <v>EMILIANO PERNETA</v>
      </c>
      <c r="R88">
        <f>VLOOKUP(Tabela13[[#This Row],[CNPJ]],'[1]Exportar Planilha'!$A$1:$S$802,8,FALSE)</f>
        <v>83324223</v>
      </c>
      <c r="S88" t="str">
        <f>VLOOKUP(Tabela13[[#This Row],[CNPJ]],'[1]Exportar Planilha'!$A$1:$S$802,9,FALSE)</f>
        <v>PR</v>
      </c>
      <c r="T88">
        <f>VLOOKUP(Tabela13[[#This Row],[CNPJ]],'[1]Exportar Planilha'!$A$1:$S$802,10,FALSE)</f>
        <v>5453</v>
      </c>
      <c r="U88" t="str">
        <f>VLOOKUP(Tabela13[[#This Row],[CNPJ]],'[1]Exportar Planilha'!$A$1:$S$802,11,FALSE)</f>
        <v>PINHAIS</v>
      </c>
      <c r="V88" t="str">
        <f>VLOOKUP(Tabela13[[#This Row],[CNPJ]],'[1]Exportar Planilha'!$A$1:$S$802,12,FALSE)</f>
        <v>41</v>
      </c>
      <c r="W88" t="str">
        <f>VLOOKUP(Tabela13[[#This Row],[CNPJ]],'[1]Exportar Planilha'!$A$1:$S$802,13,FALSE)</f>
        <v>21071618</v>
      </c>
      <c r="X88">
        <f>VLOOKUP(Tabela13[[#This Row],[CNPJ]],'[1]Exportar Planilha'!$A$1:$S$802,14,FALSE)</f>
        <v>0</v>
      </c>
      <c r="Y88">
        <f>VLOOKUP(Tabela13[[#This Row],[CNPJ]],'[1]Exportar Planilha'!$A$1:$S$802,15,FALSE)</f>
        <v>0</v>
      </c>
      <c r="Z88" s="5" t="str">
        <f>VLOOKUP(Tabela13[[#This Row],[CNPJ]],'[1]Exportar Planilha'!$A$1:$S$802,16,FALSE)</f>
        <v>41</v>
      </c>
      <c r="AA88" s="5" t="str">
        <f>VLOOKUP(Tabela13[[#This Row],[CNPJ]],'[1]Exportar Planilha'!$A$1:$S$802,17,FALSE)</f>
        <v>21061671</v>
      </c>
      <c r="AB88" s="5" t="str">
        <f>VLOOKUP(Tabela13[[#This Row],[CNPJ]],'[1]Exportar Planilha'!$A$1:$S$802,18,FALSE)</f>
        <v>MARCIO@MGSPLASTICOS.COM.BR</v>
      </c>
    </row>
    <row r="89" spans="1:28">
      <c r="A89" t="s">
        <v>339</v>
      </c>
      <c r="B89" t="s">
        <v>458</v>
      </c>
      <c r="C89" t="s">
        <v>244</v>
      </c>
      <c r="D89" t="s">
        <v>459</v>
      </c>
      <c r="E89" t="s">
        <v>6</v>
      </c>
      <c r="F89" t="s">
        <v>383</v>
      </c>
      <c r="G89" s="2">
        <v>10</v>
      </c>
      <c r="H89" t="s">
        <v>164</v>
      </c>
      <c r="I89" t="s">
        <v>460</v>
      </c>
      <c r="J89" t="s">
        <v>461</v>
      </c>
      <c r="K89" s="4" t="s">
        <v>1788</v>
      </c>
      <c r="L89" t="str">
        <f>VLOOKUP(Tabela13[[#This Row],[CNPJ]],'[1]Exportar Planilha'!$A$1:$S$802,3,FALSE)</f>
        <v>AVENIDA</v>
      </c>
      <c r="M89" t="str">
        <f>VLOOKUP(Tabela13[[#This Row],[CNPJ]],'[1]Exportar Planilha'!$A$1:$S$802,3,FALSE)</f>
        <v>AVENIDA</v>
      </c>
      <c r="N89" t="str">
        <f>VLOOKUP(Tabela13[[#This Row],[CNPJ]],'[1]Exportar Planilha'!$A$1:$S$802,4,FALSE)</f>
        <v>DR. GASTAO VIDIGAL</v>
      </c>
      <c r="O89" t="str">
        <f>VLOOKUP(Tabela13[[#This Row],[CNPJ]],'[1]Exportar Planilha'!$A$1:$S$802,5,FALSE)</f>
        <v>346</v>
      </c>
      <c r="P89">
        <f>VLOOKUP(Tabela13[[#This Row],[CNPJ]],'[1]Exportar Planilha'!$A$1:$S$802,6,FALSE)</f>
        <v>0</v>
      </c>
      <c r="Q89" t="str">
        <f>VLOOKUP(Tabela13[[#This Row],[CNPJ]],'[1]Exportar Planilha'!$A$1:$S$802,7,FALSE)</f>
        <v>ZONA 08</v>
      </c>
      <c r="R89">
        <f>VLOOKUP(Tabela13[[#This Row],[CNPJ]],'[1]Exportar Planilha'!$A$1:$S$802,8,FALSE)</f>
        <v>87050440</v>
      </c>
      <c r="S89" t="str">
        <f>VLOOKUP(Tabela13[[#This Row],[CNPJ]],'[1]Exportar Planilha'!$A$1:$S$802,9,FALSE)</f>
        <v>PR</v>
      </c>
      <c r="T89">
        <f>VLOOKUP(Tabela13[[#This Row],[CNPJ]],'[1]Exportar Planilha'!$A$1:$S$802,10,FALSE)</f>
        <v>7691</v>
      </c>
      <c r="U89" t="str">
        <f>VLOOKUP(Tabela13[[#This Row],[CNPJ]],'[1]Exportar Planilha'!$A$1:$S$802,11,FALSE)</f>
        <v>MARINGA</v>
      </c>
      <c r="V89">
        <f>VLOOKUP(Tabela13[[#This Row],[CNPJ]],'[1]Exportar Planilha'!$A$1:$S$802,12,FALSE)</f>
        <v>0</v>
      </c>
      <c r="W89">
        <f>VLOOKUP(Tabela13[[#This Row],[CNPJ]],'[1]Exportar Planilha'!$A$1:$S$802,13,FALSE)</f>
        <v>0</v>
      </c>
      <c r="X89">
        <f>VLOOKUP(Tabela13[[#This Row],[CNPJ]],'[1]Exportar Planilha'!$A$1:$S$802,14,FALSE)</f>
        <v>0</v>
      </c>
      <c r="Y89">
        <f>VLOOKUP(Tabela13[[#This Row],[CNPJ]],'[1]Exportar Planilha'!$A$1:$S$802,15,FALSE)</f>
        <v>0</v>
      </c>
      <c r="Z89" s="5">
        <f>VLOOKUP(Tabela13[[#This Row],[CNPJ]],'[1]Exportar Planilha'!$A$1:$S$802,16,FALSE)</f>
        <v>0</v>
      </c>
      <c r="AA89" s="5">
        <f>VLOOKUP(Tabela13[[#This Row],[CNPJ]],'[1]Exportar Planilha'!$A$1:$S$802,17,FALSE)</f>
        <v>0</v>
      </c>
      <c r="AB89" s="5">
        <f>VLOOKUP(Tabela13[[#This Row],[CNPJ]],'[1]Exportar Planilha'!$A$1:$S$802,18,FALSE)</f>
        <v>0</v>
      </c>
    </row>
    <row r="90" spans="1:28">
      <c r="A90" t="s">
        <v>339</v>
      </c>
      <c r="B90" t="s">
        <v>462</v>
      </c>
      <c r="C90" t="s">
        <v>226</v>
      </c>
      <c r="D90" t="s">
        <v>463</v>
      </c>
      <c r="E90" t="s">
        <v>6</v>
      </c>
      <c r="F90" t="s">
        <v>464</v>
      </c>
      <c r="G90" s="2">
        <v>3</v>
      </c>
      <c r="H90" t="s">
        <v>24</v>
      </c>
      <c r="I90" t="s">
        <v>465</v>
      </c>
      <c r="J90" t="s">
        <v>466</v>
      </c>
      <c r="K90" s="4" t="s">
        <v>1789</v>
      </c>
      <c r="L90" t="str">
        <f>VLOOKUP(Tabela13[[#This Row],[CNPJ]],'[1]Exportar Planilha'!$A$1:$S$802,3,FALSE)</f>
        <v>AVENIDA</v>
      </c>
      <c r="M90" t="str">
        <f>VLOOKUP(Tabela13[[#This Row],[CNPJ]],'[1]Exportar Planilha'!$A$1:$S$802,3,FALSE)</f>
        <v>AVENIDA</v>
      </c>
      <c r="N90" t="str">
        <f>VLOOKUP(Tabela13[[#This Row],[CNPJ]],'[1]Exportar Planilha'!$A$1:$S$802,4,FALSE)</f>
        <v>INTERNACIONAL</v>
      </c>
      <c r="O90" t="str">
        <f>VLOOKUP(Tabela13[[#This Row],[CNPJ]],'[1]Exportar Planilha'!$A$1:$S$802,5,FALSE)</f>
        <v>S/N</v>
      </c>
      <c r="P90">
        <f>VLOOKUP(Tabela13[[#This Row],[CNPJ]],'[1]Exportar Planilha'!$A$1:$S$802,6,FALSE)</f>
        <v>0</v>
      </c>
      <c r="Q90" t="str">
        <f>VLOOKUP(Tabela13[[#This Row],[CNPJ]],'[1]Exportar Planilha'!$A$1:$S$802,7,FALSE)</f>
        <v>DIST. INDUSTRIAL II</v>
      </c>
      <c r="R90">
        <f>VLOOKUP(Tabela13[[#This Row],[CNPJ]],'[1]Exportar Planilha'!$A$1:$S$802,8,FALSE)</f>
        <v>85825000</v>
      </c>
      <c r="S90" t="str">
        <f>VLOOKUP(Tabela13[[#This Row],[CNPJ]],'[1]Exportar Planilha'!$A$1:$S$802,9,FALSE)</f>
        <v>PR</v>
      </c>
      <c r="T90">
        <f>VLOOKUP(Tabela13[[#This Row],[CNPJ]],'[1]Exportar Planilha'!$A$1:$S$802,10,FALSE)</f>
        <v>9969</v>
      </c>
      <c r="U90" t="str">
        <f>VLOOKUP(Tabela13[[#This Row],[CNPJ]],'[1]Exportar Planilha'!$A$1:$S$802,11,FALSE)</f>
        <v>SANTA TEREZA DO OESTE</v>
      </c>
      <c r="V90">
        <f>VLOOKUP(Tabela13[[#This Row],[CNPJ]],'[1]Exportar Planilha'!$A$1:$S$802,12,FALSE)</f>
        <v>0</v>
      </c>
      <c r="W90">
        <f>VLOOKUP(Tabela13[[#This Row],[CNPJ]],'[1]Exportar Planilha'!$A$1:$S$802,13,FALSE)</f>
        <v>0</v>
      </c>
      <c r="X90">
        <f>VLOOKUP(Tabela13[[#This Row],[CNPJ]],'[1]Exportar Planilha'!$A$1:$S$802,14,FALSE)</f>
        <v>0</v>
      </c>
      <c r="Y90">
        <f>VLOOKUP(Tabela13[[#This Row],[CNPJ]],'[1]Exportar Planilha'!$A$1:$S$802,15,FALSE)</f>
        <v>0</v>
      </c>
      <c r="Z90" s="5">
        <f>VLOOKUP(Tabela13[[#This Row],[CNPJ]],'[1]Exportar Planilha'!$A$1:$S$802,16,FALSE)</f>
        <v>0</v>
      </c>
      <c r="AA90" s="5">
        <f>VLOOKUP(Tabela13[[#This Row],[CNPJ]],'[1]Exportar Planilha'!$A$1:$S$802,17,FALSE)</f>
        <v>0</v>
      </c>
      <c r="AB90" s="5">
        <f>VLOOKUP(Tabela13[[#This Row],[CNPJ]],'[1]Exportar Planilha'!$A$1:$S$802,18,FALSE)</f>
        <v>0</v>
      </c>
    </row>
    <row r="91" spans="1:28">
      <c r="A91" t="s">
        <v>339</v>
      </c>
      <c r="B91" t="s">
        <v>467</v>
      </c>
      <c r="C91" t="s">
        <v>247</v>
      </c>
      <c r="D91" t="s">
        <v>468</v>
      </c>
      <c r="E91" t="s">
        <v>117</v>
      </c>
      <c r="F91" t="s">
        <v>469</v>
      </c>
      <c r="G91" s="2">
        <v>1</v>
      </c>
      <c r="H91" t="s">
        <v>217</v>
      </c>
      <c r="I91" t="s">
        <v>3968</v>
      </c>
      <c r="J91" t="s">
        <v>3968</v>
      </c>
      <c r="K91" s="4" t="s">
        <v>1790</v>
      </c>
      <c r="L91" t="str">
        <f>VLOOKUP(Tabela13[[#This Row],[CNPJ]],'[1]Exportar Planilha'!$A$1:$S$802,3,FALSE)</f>
        <v>RUA</v>
      </c>
      <c r="M91" t="str">
        <f>VLOOKUP(Tabela13[[#This Row],[CNPJ]],'[1]Exportar Planilha'!$A$1:$S$802,3,FALSE)</f>
        <v>RUA</v>
      </c>
      <c r="N91" t="str">
        <f>VLOOKUP(Tabela13[[#This Row],[CNPJ]],'[1]Exportar Planilha'!$A$1:$S$802,4,FALSE)</f>
        <v>DARIO ANTONIO BORDIN</v>
      </c>
      <c r="O91" t="str">
        <f>VLOOKUP(Tabela13[[#This Row],[CNPJ]],'[1]Exportar Planilha'!$A$1:$S$802,5,FALSE)</f>
        <v>29</v>
      </c>
      <c r="P91" t="str">
        <f>VLOOKUP(Tabela13[[#This Row],[CNPJ]],'[1]Exportar Planilha'!$A$1:$S$802,6,FALSE)</f>
        <v>SALA  02</v>
      </c>
      <c r="Q91" t="str">
        <f>VLOOKUP(Tabela13[[#This Row],[CNPJ]],'[1]Exportar Planilha'!$A$1:$S$802,7,FALSE)</f>
        <v>NAVEGANTES</v>
      </c>
      <c r="R91">
        <f>VLOOKUP(Tabela13[[#This Row],[CNPJ]],'[1]Exportar Planilha'!$A$1:$S$802,8,FALSE)</f>
        <v>84600102</v>
      </c>
      <c r="S91" t="str">
        <f>VLOOKUP(Tabela13[[#This Row],[CNPJ]],'[1]Exportar Planilha'!$A$1:$S$802,9,FALSE)</f>
        <v>PR</v>
      </c>
      <c r="T91">
        <f>VLOOKUP(Tabela13[[#This Row],[CNPJ]],'[1]Exportar Planilha'!$A$1:$S$802,10,FALSE)</f>
        <v>7937</v>
      </c>
      <c r="U91" t="str">
        <f>VLOOKUP(Tabela13[[#This Row],[CNPJ]],'[1]Exportar Planilha'!$A$1:$S$802,11,FALSE)</f>
        <v>UNIAO DA VITORIA</v>
      </c>
      <c r="V91" t="str">
        <f>VLOOKUP(Tabela13[[#This Row],[CNPJ]],'[1]Exportar Planilha'!$A$1:$S$802,12,FALSE)</f>
        <v>42</v>
      </c>
      <c r="W91" t="str">
        <f>VLOOKUP(Tabela13[[#This Row],[CNPJ]],'[1]Exportar Planilha'!$A$1:$S$802,13,FALSE)</f>
        <v>35224594</v>
      </c>
      <c r="X91">
        <f>VLOOKUP(Tabela13[[#This Row],[CNPJ]],'[1]Exportar Planilha'!$A$1:$S$802,14,FALSE)</f>
        <v>0</v>
      </c>
      <c r="Y91">
        <f>VLOOKUP(Tabela13[[#This Row],[CNPJ]],'[1]Exportar Planilha'!$A$1:$S$802,15,FALSE)</f>
        <v>0</v>
      </c>
      <c r="Z91" s="5">
        <f>VLOOKUP(Tabela13[[#This Row],[CNPJ]],'[1]Exportar Planilha'!$A$1:$S$802,16,FALSE)</f>
        <v>0</v>
      </c>
      <c r="AA91" s="5">
        <f>VLOOKUP(Tabela13[[#This Row],[CNPJ]],'[1]Exportar Planilha'!$A$1:$S$802,17,FALSE)</f>
        <v>0</v>
      </c>
      <c r="AB91" s="5">
        <f>VLOOKUP(Tabela13[[#This Row],[CNPJ]],'[1]Exportar Planilha'!$A$1:$S$802,18,FALSE)</f>
        <v>0</v>
      </c>
    </row>
    <row r="92" spans="1:28">
      <c r="A92" t="s">
        <v>339</v>
      </c>
      <c r="B92" t="s">
        <v>470</v>
      </c>
      <c r="C92" t="s">
        <v>232</v>
      </c>
      <c r="D92" t="s">
        <v>471</v>
      </c>
      <c r="E92" t="s">
        <v>6</v>
      </c>
      <c r="F92" t="s">
        <v>342</v>
      </c>
      <c r="G92" s="2">
        <v>1</v>
      </c>
      <c r="H92" t="s">
        <v>8</v>
      </c>
      <c r="I92" t="s">
        <v>472</v>
      </c>
      <c r="J92" t="s">
        <v>473</v>
      </c>
      <c r="K92" s="4" t="s">
        <v>1791</v>
      </c>
      <c r="L92" t="str">
        <f>VLOOKUP(Tabela13[[#This Row],[CNPJ]],'[1]Exportar Planilha'!$A$1:$S$802,3,FALSE)</f>
        <v>RUA</v>
      </c>
      <c r="M92" t="str">
        <f>VLOOKUP(Tabela13[[#This Row],[CNPJ]],'[1]Exportar Planilha'!$A$1:$S$802,3,FALSE)</f>
        <v>RUA</v>
      </c>
      <c r="N92" t="str">
        <f>VLOOKUP(Tabela13[[#This Row],[CNPJ]],'[1]Exportar Planilha'!$A$1:$S$802,4,FALSE)</f>
        <v>AUGUSTO STRESSER</v>
      </c>
      <c r="O92" t="str">
        <f>VLOOKUP(Tabela13[[#This Row],[CNPJ]],'[1]Exportar Planilha'!$A$1:$S$802,5,FALSE)</f>
        <v>445</v>
      </c>
      <c r="P92">
        <f>VLOOKUP(Tabela13[[#This Row],[CNPJ]],'[1]Exportar Planilha'!$A$1:$S$802,6,FALSE)</f>
        <v>0</v>
      </c>
      <c r="Q92" t="str">
        <f>VLOOKUP(Tabela13[[#This Row],[CNPJ]],'[1]Exportar Planilha'!$A$1:$S$802,7,FALSE)</f>
        <v>ALTO DA GLORIA</v>
      </c>
      <c r="R92">
        <f>VLOOKUP(Tabela13[[#This Row],[CNPJ]],'[1]Exportar Planilha'!$A$1:$S$802,8,FALSE)</f>
        <v>80030340</v>
      </c>
      <c r="S92" t="str">
        <f>VLOOKUP(Tabela13[[#This Row],[CNPJ]],'[1]Exportar Planilha'!$A$1:$S$802,9,FALSE)</f>
        <v>PR</v>
      </c>
      <c r="T92">
        <f>VLOOKUP(Tabela13[[#This Row],[CNPJ]],'[1]Exportar Planilha'!$A$1:$S$802,10,FALSE)</f>
        <v>7535</v>
      </c>
      <c r="U92" t="str">
        <f>VLOOKUP(Tabela13[[#This Row],[CNPJ]],'[1]Exportar Planilha'!$A$1:$S$802,11,FALSE)</f>
        <v>CURITIBA</v>
      </c>
      <c r="V92" t="str">
        <f>VLOOKUP(Tabela13[[#This Row],[CNPJ]],'[1]Exportar Planilha'!$A$1:$S$802,12,FALSE)</f>
        <v>41</v>
      </c>
      <c r="W92" t="str">
        <f>VLOOKUP(Tabela13[[#This Row],[CNPJ]],'[1]Exportar Planilha'!$A$1:$S$802,13,FALSE)</f>
        <v>32535005</v>
      </c>
      <c r="X92" t="str">
        <f>VLOOKUP(Tabela13[[#This Row],[CNPJ]],'[1]Exportar Planilha'!$A$1:$S$802,14,FALSE)</f>
        <v>41</v>
      </c>
      <c r="Y92" t="str">
        <f>VLOOKUP(Tabela13[[#This Row],[CNPJ]],'[1]Exportar Planilha'!$A$1:$S$802,15,FALSE)</f>
        <v>92238470</v>
      </c>
      <c r="Z92" s="5">
        <f>VLOOKUP(Tabela13[[#This Row],[CNPJ]],'[1]Exportar Planilha'!$A$1:$S$802,16,FALSE)</f>
        <v>0</v>
      </c>
      <c r="AA92" s="5">
        <f>VLOOKUP(Tabela13[[#This Row],[CNPJ]],'[1]Exportar Planilha'!$A$1:$S$802,17,FALSE)</f>
        <v>0</v>
      </c>
      <c r="AB92" s="5" t="str">
        <f>VLOOKUP(Tabela13[[#This Row],[CNPJ]],'[1]Exportar Planilha'!$A$1:$S$802,18,FALSE)</f>
        <v>LIDIFARMA@LIDIFARMA.COM.BR</v>
      </c>
    </row>
    <row r="93" spans="1:28">
      <c r="A93" t="s">
        <v>339</v>
      </c>
      <c r="B93" t="s">
        <v>474</v>
      </c>
      <c r="C93" t="s">
        <v>55</v>
      </c>
      <c r="D93" t="s">
        <v>475</v>
      </c>
      <c r="E93" t="s">
        <v>6</v>
      </c>
      <c r="F93" t="s">
        <v>476</v>
      </c>
      <c r="G93" s="2">
        <v>2</v>
      </c>
      <c r="H93" t="s">
        <v>33</v>
      </c>
      <c r="I93" t="s">
        <v>477</v>
      </c>
      <c r="J93" t="s">
        <v>478</v>
      </c>
      <c r="K93" s="4" t="s">
        <v>1792</v>
      </c>
      <c r="L93" t="str">
        <f>VLOOKUP(Tabela13[[#This Row],[CNPJ]],'[1]Exportar Planilha'!$A$1:$S$802,3,FALSE)</f>
        <v>RODOVIA</v>
      </c>
      <c r="M93" t="str">
        <f>VLOOKUP(Tabela13[[#This Row],[CNPJ]],'[1]Exportar Planilha'!$A$1:$S$802,3,FALSE)</f>
        <v>RODOVIA</v>
      </c>
      <c r="N93" t="str">
        <f>VLOOKUP(Tabela13[[#This Row],[CNPJ]],'[1]Exportar Planilha'!$A$1:$S$802,4,FALSE)</f>
        <v>PR QUINHENTOS E SEIS</v>
      </c>
      <c r="O93" t="str">
        <f>VLOOKUP(Tabela13[[#This Row],[CNPJ]],'[1]Exportar Planilha'!$A$1:$S$802,5,FALSE)</f>
        <v>S/N</v>
      </c>
      <c r="P93" t="str">
        <f>VLOOKUP(Tabela13[[#This Row],[CNPJ]],'[1]Exportar Planilha'!$A$1:$S$802,6,FALSE)</f>
        <v>ESQ DUILIO CALDERAR</v>
      </c>
      <c r="Q93">
        <f>VLOOKUP(Tabela13[[#This Row],[CNPJ]],'[1]Exportar Planilha'!$A$1:$S$802,7,FALSE)</f>
        <v>0</v>
      </c>
      <c r="R93">
        <f>VLOOKUP(Tabela13[[#This Row],[CNPJ]],'[1]Exportar Planilha'!$A$1:$S$802,8,FALSE)</f>
        <v>83430000</v>
      </c>
      <c r="S93" t="str">
        <f>VLOOKUP(Tabela13[[#This Row],[CNPJ]],'[1]Exportar Planilha'!$A$1:$S$802,9,FALSE)</f>
        <v>PR</v>
      </c>
      <c r="T93">
        <f>VLOOKUP(Tabela13[[#This Row],[CNPJ]],'[1]Exportar Planilha'!$A$1:$S$802,10,FALSE)</f>
        <v>7477</v>
      </c>
      <c r="U93" t="str">
        <f>VLOOKUP(Tabela13[[#This Row],[CNPJ]],'[1]Exportar Planilha'!$A$1:$S$802,11,FALSE)</f>
        <v>CAMPINA GRANDE DO SUL</v>
      </c>
      <c r="V93">
        <f>VLOOKUP(Tabela13[[#This Row],[CNPJ]],'[1]Exportar Planilha'!$A$1:$S$802,12,FALSE)</f>
        <v>0</v>
      </c>
      <c r="W93">
        <f>VLOOKUP(Tabela13[[#This Row],[CNPJ]],'[1]Exportar Planilha'!$A$1:$S$802,13,FALSE)</f>
        <v>0</v>
      </c>
      <c r="X93">
        <f>VLOOKUP(Tabela13[[#This Row],[CNPJ]],'[1]Exportar Planilha'!$A$1:$S$802,14,FALSE)</f>
        <v>0</v>
      </c>
      <c r="Y93">
        <f>VLOOKUP(Tabela13[[#This Row],[CNPJ]],'[1]Exportar Planilha'!$A$1:$S$802,15,FALSE)</f>
        <v>0</v>
      </c>
      <c r="Z93" s="5">
        <f>VLOOKUP(Tabela13[[#This Row],[CNPJ]],'[1]Exportar Planilha'!$A$1:$S$802,16,FALSE)</f>
        <v>0</v>
      </c>
      <c r="AA93" s="5">
        <f>VLOOKUP(Tabela13[[#This Row],[CNPJ]],'[1]Exportar Planilha'!$A$1:$S$802,17,FALSE)</f>
        <v>0</v>
      </c>
      <c r="AB93" s="5">
        <f>VLOOKUP(Tabela13[[#This Row],[CNPJ]],'[1]Exportar Planilha'!$A$1:$S$802,18,FALSE)</f>
        <v>0</v>
      </c>
    </row>
    <row r="94" spans="1:28">
      <c r="A94" t="s">
        <v>339</v>
      </c>
      <c r="B94" t="s">
        <v>479</v>
      </c>
      <c r="C94" t="s">
        <v>55</v>
      </c>
      <c r="D94" t="s">
        <v>6</v>
      </c>
      <c r="E94" t="s">
        <v>6</v>
      </c>
      <c r="F94" t="s">
        <v>353</v>
      </c>
      <c r="G94" s="2">
        <v>1</v>
      </c>
      <c r="H94" t="s">
        <v>33</v>
      </c>
      <c r="I94" t="s">
        <v>480</v>
      </c>
      <c r="J94" t="s">
        <v>481</v>
      </c>
      <c r="K94" s="4" t="s">
        <v>1793</v>
      </c>
      <c r="L94" t="str">
        <f>VLOOKUP(Tabela13[[#This Row],[CNPJ]],'[1]Exportar Planilha'!$A$1:$S$802,3,FALSE)</f>
        <v>RUA</v>
      </c>
      <c r="M94" t="str">
        <f>VLOOKUP(Tabela13[[#This Row],[CNPJ]],'[1]Exportar Planilha'!$A$1:$S$802,3,FALSE)</f>
        <v>RUA</v>
      </c>
      <c r="N94" t="str">
        <f>VLOOKUP(Tabela13[[#This Row],[CNPJ]],'[1]Exportar Planilha'!$A$1:$S$802,4,FALSE)</f>
        <v>LUIZ GULIN</v>
      </c>
      <c r="O94" t="str">
        <f>VLOOKUP(Tabela13[[#This Row],[CNPJ]],'[1]Exportar Planilha'!$A$1:$S$802,5,FALSE)</f>
        <v>723</v>
      </c>
      <c r="P94" t="str">
        <f>VLOOKUP(Tabela13[[#This Row],[CNPJ]],'[1]Exportar Planilha'!$A$1:$S$802,6,FALSE)</f>
        <v>BRCAO 09</v>
      </c>
      <c r="Q94" t="str">
        <f>VLOOKUP(Tabela13[[#This Row],[CNPJ]],'[1]Exportar Planilha'!$A$1:$S$802,7,FALSE)</f>
        <v>ROCA GRANDE</v>
      </c>
      <c r="R94">
        <f>VLOOKUP(Tabela13[[#This Row],[CNPJ]],'[1]Exportar Planilha'!$A$1:$S$802,8,FALSE)</f>
        <v>83403150</v>
      </c>
      <c r="S94" t="str">
        <f>VLOOKUP(Tabela13[[#This Row],[CNPJ]],'[1]Exportar Planilha'!$A$1:$S$802,9,FALSE)</f>
        <v>PR</v>
      </c>
      <c r="T94">
        <f>VLOOKUP(Tabela13[[#This Row],[CNPJ]],'[1]Exportar Planilha'!$A$1:$S$802,10,FALSE)</f>
        <v>7513</v>
      </c>
      <c r="U94" t="str">
        <f>VLOOKUP(Tabela13[[#This Row],[CNPJ]],'[1]Exportar Planilha'!$A$1:$S$802,11,FALSE)</f>
        <v>COLOMBO</v>
      </c>
      <c r="V94" t="str">
        <f>VLOOKUP(Tabela13[[#This Row],[CNPJ]],'[1]Exportar Planilha'!$A$1:$S$802,12,FALSE)</f>
        <v>41</v>
      </c>
      <c r="W94" t="str">
        <f>VLOOKUP(Tabela13[[#This Row],[CNPJ]],'[1]Exportar Planilha'!$A$1:$S$802,13,FALSE)</f>
        <v>36210065</v>
      </c>
      <c r="X94">
        <f>VLOOKUP(Tabela13[[#This Row],[CNPJ]],'[1]Exportar Planilha'!$A$1:$S$802,14,FALSE)</f>
        <v>0</v>
      </c>
      <c r="Y94">
        <f>VLOOKUP(Tabela13[[#This Row],[CNPJ]],'[1]Exportar Planilha'!$A$1:$S$802,15,FALSE)</f>
        <v>0</v>
      </c>
      <c r="Z94" s="5" t="str">
        <f>VLOOKUP(Tabela13[[#This Row],[CNPJ]],'[1]Exportar Planilha'!$A$1:$S$802,16,FALSE)</f>
        <v>41</v>
      </c>
      <c r="AA94" s="5" t="str">
        <f>VLOOKUP(Tabela13[[#This Row],[CNPJ]],'[1]Exportar Planilha'!$A$1:$S$802,17,FALSE)</f>
        <v>36210065</v>
      </c>
      <c r="AB94" s="5" t="str">
        <f>VLOOKUP(Tabela13[[#This Row],[CNPJ]],'[1]Exportar Planilha'!$A$1:$S$802,18,FALSE)</f>
        <v>cachcontab@ig.com.br</v>
      </c>
    </row>
    <row r="95" spans="1:28">
      <c r="A95" t="s">
        <v>339</v>
      </c>
      <c r="B95" t="s">
        <v>482</v>
      </c>
      <c r="C95" t="s">
        <v>459</v>
      </c>
      <c r="D95" t="s">
        <v>6</v>
      </c>
      <c r="E95" t="s">
        <v>6</v>
      </c>
      <c r="F95" t="s">
        <v>342</v>
      </c>
      <c r="G95" s="2">
        <v>1</v>
      </c>
      <c r="H95" t="s">
        <v>24</v>
      </c>
      <c r="I95" t="s">
        <v>483</v>
      </c>
      <c r="J95" t="s">
        <v>484</v>
      </c>
      <c r="K95" s="4" t="s">
        <v>1794</v>
      </c>
      <c r="L95" t="str">
        <f>VLOOKUP(Tabela13[[#This Row],[CNPJ]],'[1]Exportar Planilha'!$A$1:$S$802,3,FALSE)</f>
        <v>RODOVIA</v>
      </c>
      <c r="M95" t="str">
        <f>VLOOKUP(Tabela13[[#This Row],[CNPJ]],'[1]Exportar Planilha'!$A$1:$S$802,3,FALSE)</f>
        <v>RODOVIA</v>
      </c>
      <c r="N95" t="str">
        <f>VLOOKUP(Tabela13[[#This Row],[CNPJ]],'[1]Exportar Planilha'!$A$1:$S$802,4,FALSE)</f>
        <v>BR 277</v>
      </c>
      <c r="O95" t="str">
        <f>VLOOKUP(Tabela13[[#This Row],[CNPJ]],'[1]Exportar Planilha'!$A$1:$S$802,5,FALSE)</f>
        <v>3636</v>
      </c>
      <c r="P95">
        <f>VLOOKUP(Tabela13[[#This Row],[CNPJ]],'[1]Exportar Planilha'!$A$1:$S$802,6,FALSE)</f>
        <v>0</v>
      </c>
      <c r="Q95" t="str">
        <f>VLOOKUP(Tabela13[[#This Row],[CNPJ]],'[1]Exportar Planilha'!$A$1:$S$802,7,FALSE)</f>
        <v>ORLEANS</v>
      </c>
      <c r="R95">
        <f>VLOOKUP(Tabela13[[#This Row],[CNPJ]],'[1]Exportar Planilha'!$A$1:$S$802,8,FALSE)</f>
        <v>81540115</v>
      </c>
      <c r="S95" t="str">
        <f>VLOOKUP(Tabela13[[#This Row],[CNPJ]],'[1]Exportar Planilha'!$A$1:$S$802,9,FALSE)</f>
        <v>PR</v>
      </c>
      <c r="T95">
        <f>VLOOKUP(Tabela13[[#This Row],[CNPJ]],'[1]Exportar Planilha'!$A$1:$S$802,10,FALSE)</f>
        <v>7535</v>
      </c>
      <c r="U95" t="str">
        <f>VLOOKUP(Tabela13[[#This Row],[CNPJ]],'[1]Exportar Planilha'!$A$1:$S$802,11,FALSE)</f>
        <v>CURITIBA</v>
      </c>
      <c r="V95">
        <f>VLOOKUP(Tabela13[[#This Row],[CNPJ]],'[1]Exportar Planilha'!$A$1:$S$802,12,FALSE)</f>
        <v>0</v>
      </c>
      <c r="W95">
        <f>VLOOKUP(Tabela13[[#This Row],[CNPJ]],'[1]Exportar Planilha'!$A$1:$S$802,13,FALSE)</f>
        <v>0</v>
      </c>
      <c r="X95">
        <f>VLOOKUP(Tabela13[[#This Row],[CNPJ]],'[1]Exportar Planilha'!$A$1:$S$802,14,FALSE)</f>
        <v>0</v>
      </c>
      <c r="Y95">
        <f>VLOOKUP(Tabela13[[#This Row],[CNPJ]],'[1]Exportar Planilha'!$A$1:$S$802,15,FALSE)</f>
        <v>0</v>
      </c>
      <c r="Z95" s="5">
        <f>VLOOKUP(Tabela13[[#This Row],[CNPJ]],'[1]Exportar Planilha'!$A$1:$S$802,16,FALSE)</f>
        <v>0</v>
      </c>
      <c r="AA95" s="5">
        <f>VLOOKUP(Tabela13[[#This Row],[CNPJ]],'[1]Exportar Planilha'!$A$1:$S$802,17,FALSE)</f>
        <v>0</v>
      </c>
      <c r="AB95" s="5">
        <f>VLOOKUP(Tabela13[[#This Row],[CNPJ]],'[1]Exportar Planilha'!$A$1:$S$802,18,FALSE)</f>
        <v>0</v>
      </c>
    </row>
    <row r="96" spans="1:28">
      <c r="A96" t="s">
        <v>339</v>
      </c>
      <c r="B96" t="s">
        <v>485</v>
      </c>
      <c r="C96" t="s">
        <v>486</v>
      </c>
      <c r="D96" t="s">
        <v>6</v>
      </c>
      <c r="E96" t="s">
        <v>6</v>
      </c>
      <c r="F96" t="s">
        <v>487</v>
      </c>
      <c r="G96" s="2">
        <v>1</v>
      </c>
      <c r="H96" t="s">
        <v>24</v>
      </c>
      <c r="I96" t="s">
        <v>488</v>
      </c>
      <c r="J96" t="s">
        <v>489</v>
      </c>
      <c r="K96" s="4" t="s">
        <v>1795</v>
      </c>
      <c r="L96" t="str">
        <f>VLOOKUP(Tabela13[[#This Row],[CNPJ]],'[1]Exportar Planilha'!$A$1:$S$802,3,FALSE)</f>
        <v>RODOVIA</v>
      </c>
      <c r="M96" t="str">
        <f>VLOOKUP(Tabela13[[#This Row],[CNPJ]],'[1]Exportar Planilha'!$A$1:$S$802,3,FALSE)</f>
        <v>RODOVIA</v>
      </c>
      <c r="N96" t="str">
        <f>VLOOKUP(Tabela13[[#This Row],[CNPJ]],'[1]Exportar Planilha'!$A$1:$S$802,4,FALSE)</f>
        <v>BR 376</v>
      </c>
      <c r="O96" t="str">
        <f>VLOOKUP(Tabela13[[#This Row],[CNPJ]],'[1]Exportar Planilha'!$A$1:$S$802,5,FALSE)</f>
        <v>S/N</v>
      </c>
      <c r="P96" t="str">
        <f>VLOOKUP(Tabela13[[#This Row],[CNPJ]],'[1]Exportar Planilha'!$A$1:$S$802,6,FALSE)</f>
        <v>KM 352,3</v>
      </c>
      <c r="Q96" t="str">
        <f>VLOOKUP(Tabela13[[#This Row],[CNPJ]],'[1]Exportar Planilha'!$A$1:$S$802,7,FALSE)</f>
        <v>PARQUE INDUSTRIAL ZONA SUL</v>
      </c>
      <c r="R96">
        <f>VLOOKUP(Tabela13[[#This Row],[CNPJ]],'[1]Exportar Planilha'!$A$1:$S$802,8,FALSE)</f>
        <v>86813240</v>
      </c>
      <c r="S96" t="str">
        <f>VLOOKUP(Tabela13[[#This Row],[CNPJ]],'[1]Exportar Planilha'!$A$1:$S$802,9,FALSE)</f>
        <v>PR</v>
      </c>
      <c r="T96">
        <f>VLOOKUP(Tabela13[[#This Row],[CNPJ]],'[1]Exportar Planilha'!$A$1:$S$802,10,FALSE)</f>
        <v>7425</v>
      </c>
      <c r="U96" t="str">
        <f>VLOOKUP(Tabela13[[#This Row],[CNPJ]],'[1]Exportar Planilha'!$A$1:$S$802,11,FALSE)</f>
        <v>APUCARANA</v>
      </c>
      <c r="V96" t="str">
        <f>VLOOKUP(Tabela13[[#This Row],[CNPJ]],'[1]Exportar Planilha'!$A$1:$S$802,12,FALSE)</f>
        <v>43</v>
      </c>
      <c r="W96" t="str">
        <f>VLOOKUP(Tabela13[[#This Row],[CNPJ]],'[1]Exportar Planilha'!$A$1:$S$802,13,FALSE)</f>
        <v>34291126</v>
      </c>
      <c r="X96">
        <f>VLOOKUP(Tabela13[[#This Row],[CNPJ]],'[1]Exportar Planilha'!$A$1:$S$802,14,FALSE)</f>
        <v>0</v>
      </c>
      <c r="Y96">
        <f>VLOOKUP(Tabela13[[#This Row],[CNPJ]],'[1]Exportar Planilha'!$A$1:$S$802,15,FALSE)</f>
        <v>0</v>
      </c>
      <c r="Z96" s="5">
        <f>VLOOKUP(Tabela13[[#This Row],[CNPJ]],'[1]Exportar Planilha'!$A$1:$S$802,16,FALSE)</f>
        <v>0</v>
      </c>
      <c r="AA96" s="5">
        <f>VLOOKUP(Tabela13[[#This Row],[CNPJ]],'[1]Exportar Planilha'!$A$1:$S$802,17,FALSE)</f>
        <v>0</v>
      </c>
      <c r="AB96" s="5">
        <f>VLOOKUP(Tabela13[[#This Row],[CNPJ]],'[1]Exportar Planilha'!$A$1:$S$802,18,FALSE)</f>
        <v>0</v>
      </c>
    </row>
    <row r="97" spans="1:28">
      <c r="A97" t="s">
        <v>339</v>
      </c>
      <c r="B97" t="s">
        <v>490</v>
      </c>
      <c r="C97" t="s">
        <v>491</v>
      </c>
      <c r="D97" t="s">
        <v>492</v>
      </c>
      <c r="E97" t="s">
        <v>117</v>
      </c>
      <c r="F97" t="s">
        <v>487</v>
      </c>
      <c r="G97" s="2">
        <v>1</v>
      </c>
      <c r="H97" t="s">
        <v>24</v>
      </c>
      <c r="I97" t="s">
        <v>493</v>
      </c>
      <c r="J97" t="s">
        <v>494</v>
      </c>
      <c r="K97" s="4" t="s">
        <v>1796</v>
      </c>
      <c r="L97" t="str">
        <f>VLOOKUP(Tabela13[[#This Row],[CNPJ]],'[1]Exportar Planilha'!$A$1:$S$802,3,FALSE)</f>
        <v>RUA</v>
      </c>
      <c r="M97" t="str">
        <f>VLOOKUP(Tabela13[[#This Row],[CNPJ]],'[1]Exportar Planilha'!$A$1:$S$802,3,FALSE)</f>
        <v>RUA</v>
      </c>
      <c r="N97" t="str">
        <f>VLOOKUP(Tabela13[[#This Row],[CNPJ]],'[1]Exportar Planilha'!$A$1:$S$802,4,FALSE)</f>
        <v>ADAO IWANKIW</v>
      </c>
      <c r="O97" t="str">
        <f>VLOOKUP(Tabela13[[#This Row],[CNPJ]],'[1]Exportar Planilha'!$A$1:$S$802,5,FALSE)</f>
        <v>221</v>
      </c>
      <c r="P97">
        <f>VLOOKUP(Tabela13[[#This Row],[CNPJ]],'[1]Exportar Planilha'!$A$1:$S$802,6,FALSE)</f>
        <v>0</v>
      </c>
      <c r="Q97" t="str">
        <f>VLOOKUP(Tabela13[[#This Row],[CNPJ]],'[1]Exportar Planilha'!$A$1:$S$802,7,FALSE)</f>
        <v>PARQUE INDUSTRIAL ZONA OESTE II</v>
      </c>
      <c r="R97">
        <f>VLOOKUP(Tabela13[[#This Row],[CNPJ]],'[1]Exportar Planilha'!$A$1:$S$802,8,FALSE)</f>
        <v>86800767</v>
      </c>
      <c r="S97" t="str">
        <f>VLOOKUP(Tabela13[[#This Row],[CNPJ]],'[1]Exportar Planilha'!$A$1:$S$802,9,FALSE)</f>
        <v>PR</v>
      </c>
      <c r="T97">
        <f>VLOOKUP(Tabela13[[#This Row],[CNPJ]],'[1]Exportar Planilha'!$A$1:$S$802,10,FALSE)</f>
        <v>7425</v>
      </c>
      <c r="U97" t="str">
        <f>VLOOKUP(Tabela13[[#This Row],[CNPJ]],'[1]Exportar Planilha'!$A$1:$S$802,11,FALSE)</f>
        <v>APUCARANA</v>
      </c>
      <c r="V97" t="str">
        <f>VLOOKUP(Tabela13[[#This Row],[CNPJ]],'[1]Exportar Planilha'!$A$1:$S$802,12,FALSE)</f>
        <v>43</v>
      </c>
      <c r="W97" t="str">
        <f>VLOOKUP(Tabela13[[#This Row],[CNPJ]],'[1]Exportar Planilha'!$A$1:$S$802,13,FALSE)</f>
        <v>34279394</v>
      </c>
      <c r="X97">
        <f>VLOOKUP(Tabela13[[#This Row],[CNPJ]],'[1]Exportar Planilha'!$A$1:$S$802,14,FALSE)</f>
        <v>0</v>
      </c>
      <c r="Y97">
        <f>VLOOKUP(Tabela13[[#This Row],[CNPJ]],'[1]Exportar Planilha'!$A$1:$S$802,15,FALSE)</f>
        <v>0</v>
      </c>
      <c r="Z97" s="5">
        <f>VLOOKUP(Tabela13[[#This Row],[CNPJ]],'[1]Exportar Planilha'!$A$1:$S$802,16,FALSE)</f>
        <v>0</v>
      </c>
      <c r="AA97" s="5">
        <f>VLOOKUP(Tabela13[[#This Row],[CNPJ]],'[1]Exportar Planilha'!$A$1:$S$802,17,FALSE)</f>
        <v>0</v>
      </c>
      <c r="AB97" s="5" t="str">
        <f>VLOOKUP(Tabela13[[#This Row],[CNPJ]],'[1]Exportar Planilha'!$A$1:$S$802,18,FALSE)</f>
        <v>PANDAPLAST@BRTURBO.COM.BR</v>
      </c>
    </row>
    <row r="98" spans="1:28">
      <c r="A98" t="s">
        <v>339</v>
      </c>
      <c r="B98" t="s">
        <v>495</v>
      </c>
      <c r="C98" t="s">
        <v>496</v>
      </c>
      <c r="D98" t="s">
        <v>497</v>
      </c>
      <c r="E98" t="s">
        <v>6</v>
      </c>
      <c r="F98" t="s">
        <v>383</v>
      </c>
      <c r="G98" s="2">
        <v>12</v>
      </c>
      <c r="H98" t="s">
        <v>24</v>
      </c>
      <c r="I98" t="s">
        <v>498</v>
      </c>
      <c r="J98" t="s">
        <v>499</v>
      </c>
      <c r="K98" s="4" t="s">
        <v>1797</v>
      </c>
      <c r="L98" t="str">
        <f>VLOOKUP(Tabela13[[#This Row],[CNPJ]],'[1]Exportar Planilha'!$A$1:$S$802,3,FALSE)</f>
        <v>RUA</v>
      </c>
      <c r="M98" t="str">
        <f>VLOOKUP(Tabela13[[#This Row],[CNPJ]],'[1]Exportar Planilha'!$A$1:$S$802,3,FALSE)</f>
        <v>RUA</v>
      </c>
      <c r="N98" t="str">
        <f>VLOOKUP(Tabela13[[#This Row],[CNPJ]],'[1]Exportar Planilha'!$A$1:$S$802,4,FALSE)</f>
        <v>RODOLFO CREMM</v>
      </c>
      <c r="O98" t="str">
        <f>VLOOKUP(Tabela13[[#This Row],[CNPJ]],'[1]Exportar Planilha'!$A$1:$S$802,5,FALSE)</f>
        <v>11744</v>
      </c>
      <c r="P98">
        <f>VLOOKUP(Tabela13[[#This Row],[CNPJ]],'[1]Exportar Planilha'!$A$1:$S$802,6,FALSE)</f>
        <v>0</v>
      </c>
      <c r="Q98" t="str">
        <f>VLOOKUP(Tabela13[[#This Row],[CNPJ]],'[1]Exportar Planilha'!$A$1:$S$802,7,FALSE)</f>
        <v>GLEBA PATRIMONIO MARINGA</v>
      </c>
      <c r="R98">
        <f>VLOOKUP(Tabela13[[#This Row],[CNPJ]],'[1]Exportar Planilha'!$A$1:$S$802,8,FALSE)</f>
        <v>87070792</v>
      </c>
      <c r="S98" t="str">
        <f>VLOOKUP(Tabela13[[#This Row],[CNPJ]],'[1]Exportar Planilha'!$A$1:$S$802,9,FALSE)</f>
        <v>PR</v>
      </c>
      <c r="T98">
        <f>VLOOKUP(Tabela13[[#This Row],[CNPJ]],'[1]Exportar Planilha'!$A$1:$S$802,10,FALSE)</f>
        <v>7691</v>
      </c>
      <c r="U98" t="str">
        <f>VLOOKUP(Tabela13[[#This Row],[CNPJ]],'[1]Exportar Planilha'!$A$1:$S$802,11,FALSE)</f>
        <v>MARINGA</v>
      </c>
      <c r="V98" t="str">
        <f>VLOOKUP(Tabela13[[#This Row],[CNPJ]],'[1]Exportar Planilha'!$A$1:$S$802,12,FALSE)</f>
        <v>44</v>
      </c>
      <c r="W98" t="str">
        <f>VLOOKUP(Tabela13[[#This Row],[CNPJ]],'[1]Exportar Planilha'!$A$1:$S$802,13,FALSE)</f>
        <v>30334300</v>
      </c>
      <c r="X98">
        <f>VLOOKUP(Tabela13[[#This Row],[CNPJ]],'[1]Exportar Planilha'!$A$1:$S$802,14,FALSE)</f>
        <v>0</v>
      </c>
      <c r="Y98">
        <f>VLOOKUP(Tabela13[[#This Row],[CNPJ]],'[1]Exportar Planilha'!$A$1:$S$802,15,FALSE)</f>
        <v>0</v>
      </c>
      <c r="Z98" s="5">
        <f>VLOOKUP(Tabela13[[#This Row],[CNPJ]],'[1]Exportar Planilha'!$A$1:$S$802,16,FALSE)</f>
        <v>0</v>
      </c>
      <c r="AA98" s="5">
        <f>VLOOKUP(Tabela13[[#This Row],[CNPJ]],'[1]Exportar Planilha'!$A$1:$S$802,17,FALSE)</f>
        <v>0</v>
      </c>
      <c r="AB98" s="5" t="str">
        <f>VLOOKUP(Tabela13[[#This Row],[CNPJ]],'[1]Exportar Planilha'!$A$1:$S$802,18,FALSE)</f>
        <v>JURIDICO4@ECONOMICONSULTORIA.COM.BR</v>
      </c>
    </row>
    <row r="99" spans="1:28">
      <c r="A99" t="s">
        <v>339</v>
      </c>
      <c r="B99" t="s">
        <v>500</v>
      </c>
      <c r="C99" t="s">
        <v>43</v>
      </c>
      <c r="D99" t="s">
        <v>157</v>
      </c>
      <c r="E99" t="s">
        <v>6</v>
      </c>
      <c r="F99" t="s">
        <v>405</v>
      </c>
      <c r="G99" s="2">
        <v>3</v>
      </c>
      <c r="H99" t="s">
        <v>24</v>
      </c>
      <c r="I99" t="s">
        <v>501</v>
      </c>
      <c r="J99" t="s">
        <v>502</v>
      </c>
      <c r="K99" s="4" t="s">
        <v>1798</v>
      </c>
      <c r="L99" t="str">
        <f>VLOOKUP(Tabela13[[#This Row],[CNPJ]],'[1]Exportar Planilha'!$A$1:$S$802,3,FALSE)</f>
        <v>AVENIDA</v>
      </c>
      <c r="M99" t="str">
        <f>VLOOKUP(Tabela13[[#This Row],[CNPJ]],'[1]Exportar Planilha'!$A$1:$S$802,3,FALSE)</f>
        <v>AVENIDA</v>
      </c>
      <c r="N99" t="str">
        <f>VLOOKUP(Tabela13[[#This Row],[CNPJ]],'[1]Exportar Planilha'!$A$1:$S$802,4,FALSE)</f>
        <v>PRESIDENTE KENNEDY</v>
      </c>
      <c r="O99" t="str">
        <f>VLOOKUP(Tabela13[[#This Row],[CNPJ]],'[1]Exportar Planilha'!$A$1:$S$802,5,FALSE)</f>
        <v>6001</v>
      </c>
      <c r="P99">
        <f>VLOOKUP(Tabela13[[#This Row],[CNPJ]],'[1]Exportar Planilha'!$A$1:$S$802,6,FALSE)</f>
        <v>0</v>
      </c>
      <c r="Q99" t="str">
        <f>VLOOKUP(Tabela13[[#This Row],[CNPJ]],'[1]Exportar Planilha'!$A$1:$S$802,7,FALSE)</f>
        <v>CONTORNO</v>
      </c>
      <c r="R99">
        <f>VLOOKUP(Tabela13[[#This Row],[CNPJ]],'[1]Exportar Planilha'!$A$1:$S$802,8,FALSE)</f>
        <v>84060000</v>
      </c>
      <c r="S99" t="str">
        <f>VLOOKUP(Tabela13[[#This Row],[CNPJ]],'[1]Exportar Planilha'!$A$1:$S$802,9,FALSE)</f>
        <v>PR</v>
      </c>
      <c r="T99">
        <f>VLOOKUP(Tabela13[[#This Row],[CNPJ]],'[1]Exportar Planilha'!$A$1:$S$802,10,FALSE)</f>
        <v>7777</v>
      </c>
      <c r="U99" t="str">
        <f>VLOOKUP(Tabela13[[#This Row],[CNPJ]],'[1]Exportar Planilha'!$A$1:$S$802,11,FALSE)</f>
        <v>PONTA GROSSA</v>
      </c>
      <c r="V99" t="str">
        <f>VLOOKUP(Tabela13[[#This Row],[CNPJ]],'[1]Exportar Planilha'!$A$1:$S$802,12,FALSE)</f>
        <v>42</v>
      </c>
      <c r="W99" t="str">
        <f>VLOOKUP(Tabela13[[#This Row],[CNPJ]],'[1]Exportar Planilha'!$A$1:$S$802,13,FALSE)</f>
        <v>32245975</v>
      </c>
      <c r="X99">
        <f>VLOOKUP(Tabela13[[#This Row],[CNPJ]],'[1]Exportar Planilha'!$A$1:$S$802,14,FALSE)</f>
        <v>0</v>
      </c>
      <c r="Y99">
        <f>VLOOKUP(Tabela13[[#This Row],[CNPJ]],'[1]Exportar Planilha'!$A$1:$S$802,15,FALSE)</f>
        <v>0</v>
      </c>
      <c r="Z99" s="5">
        <f>VLOOKUP(Tabela13[[#This Row],[CNPJ]],'[1]Exportar Planilha'!$A$1:$S$802,16,FALSE)</f>
        <v>0</v>
      </c>
      <c r="AA99" s="5">
        <f>VLOOKUP(Tabela13[[#This Row],[CNPJ]],'[1]Exportar Planilha'!$A$1:$S$802,17,FALSE)</f>
        <v>0</v>
      </c>
      <c r="AB99" s="5">
        <f>VLOOKUP(Tabela13[[#This Row],[CNPJ]],'[1]Exportar Planilha'!$A$1:$S$802,18,FALSE)</f>
        <v>0</v>
      </c>
    </row>
    <row r="100" spans="1:28">
      <c r="A100" t="s">
        <v>339</v>
      </c>
      <c r="B100" t="s">
        <v>503</v>
      </c>
      <c r="C100" t="s">
        <v>55</v>
      </c>
      <c r="D100" t="s">
        <v>504</v>
      </c>
      <c r="E100" t="s">
        <v>6</v>
      </c>
      <c r="F100" t="s">
        <v>342</v>
      </c>
      <c r="G100" s="2">
        <v>2</v>
      </c>
      <c r="H100" t="s">
        <v>8</v>
      </c>
      <c r="I100" t="s">
        <v>505</v>
      </c>
      <c r="J100" t="s">
        <v>506</v>
      </c>
      <c r="K100" s="4" t="s">
        <v>1799</v>
      </c>
      <c r="L100" t="str">
        <f>VLOOKUP(Tabela13[[#This Row],[CNPJ]],'[1]Exportar Planilha'!$A$1:$S$802,3,FALSE)</f>
        <v>RUA</v>
      </c>
      <c r="M100" t="str">
        <f>VLOOKUP(Tabela13[[#This Row],[CNPJ]],'[1]Exportar Planilha'!$A$1:$S$802,3,FALSE)</f>
        <v>RUA</v>
      </c>
      <c r="N100" t="str">
        <f>VLOOKUP(Tabela13[[#This Row],[CNPJ]],'[1]Exportar Planilha'!$A$1:$S$802,4,FALSE)</f>
        <v>YASSUSHI MORI</v>
      </c>
      <c r="O100" t="str">
        <f>VLOOKUP(Tabela13[[#This Row],[CNPJ]],'[1]Exportar Planilha'!$A$1:$S$802,5,FALSE)</f>
        <v>260</v>
      </c>
      <c r="P100">
        <f>VLOOKUP(Tabela13[[#This Row],[CNPJ]],'[1]Exportar Planilha'!$A$1:$S$802,6,FALSE)</f>
        <v>0</v>
      </c>
      <c r="Q100" t="str">
        <f>VLOOKUP(Tabela13[[#This Row],[CNPJ]],'[1]Exportar Planilha'!$A$1:$S$802,7,FALSE)</f>
        <v>BOQUEIRAO</v>
      </c>
      <c r="R100">
        <f>VLOOKUP(Tabela13[[#This Row],[CNPJ]],'[1]Exportar Planilha'!$A$1:$S$802,8,FALSE)</f>
        <v>81650170</v>
      </c>
      <c r="S100" t="str">
        <f>VLOOKUP(Tabela13[[#This Row],[CNPJ]],'[1]Exportar Planilha'!$A$1:$S$802,9,FALSE)</f>
        <v>PR</v>
      </c>
      <c r="T100">
        <f>VLOOKUP(Tabela13[[#This Row],[CNPJ]],'[1]Exportar Planilha'!$A$1:$S$802,10,FALSE)</f>
        <v>7535</v>
      </c>
      <c r="U100" t="str">
        <f>VLOOKUP(Tabela13[[#This Row],[CNPJ]],'[1]Exportar Planilha'!$A$1:$S$802,11,FALSE)</f>
        <v>CURITIBA</v>
      </c>
      <c r="V100" t="str">
        <f>VLOOKUP(Tabela13[[#This Row],[CNPJ]],'[1]Exportar Planilha'!$A$1:$S$802,12,FALSE)</f>
        <v>41</v>
      </c>
      <c r="W100" t="str">
        <f>VLOOKUP(Tabela13[[#This Row],[CNPJ]],'[1]Exportar Planilha'!$A$1:$S$802,13,FALSE)</f>
        <v>96976887</v>
      </c>
      <c r="X100">
        <f>VLOOKUP(Tabela13[[#This Row],[CNPJ]],'[1]Exportar Planilha'!$A$1:$S$802,14,FALSE)</f>
        <v>0</v>
      </c>
      <c r="Y100">
        <f>VLOOKUP(Tabela13[[#This Row],[CNPJ]],'[1]Exportar Planilha'!$A$1:$S$802,15,FALSE)</f>
        <v>0</v>
      </c>
      <c r="Z100" s="5">
        <f>VLOOKUP(Tabela13[[#This Row],[CNPJ]],'[1]Exportar Planilha'!$A$1:$S$802,16,FALSE)</f>
        <v>0</v>
      </c>
      <c r="AA100" s="5">
        <f>VLOOKUP(Tabela13[[#This Row],[CNPJ]],'[1]Exportar Planilha'!$A$1:$S$802,17,FALSE)</f>
        <v>0</v>
      </c>
      <c r="AB100" s="5">
        <f>VLOOKUP(Tabela13[[#This Row],[CNPJ]],'[1]Exportar Planilha'!$A$1:$S$802,18,FALSE)</f>
        <v>0</v>
      </c>
    </row>
    <row r="101" spans="1:28">
      <c r="A101" t="s">
        <v>339</v>
      </c>
      <c r="B101" t="s">
        <v>507</v>
      </c>
      <c r="C101" t="s">
        <v>21</v>
      </c>
      <c r="D101" t="s">
        <v>508</v>
      </c>
      <c r="E101" t="s">
        <v>6</v>
      </c>
      <c r="F101" t="s">
        <v>509</v>
      </c>
      <c r="G101" s="2">
        <v>4</v>
      </c>
      <c r="H101" t="s">
        <v>24</v>
      </c>
      <c r="I101" t="s">
        <v>510</v>
      </c>
      <c r="J101" t="s">
        <v>511</v>
      </c>
      <c r="K101" s="4" t="s">
        <v>1800</v>
      </c>
      <c r="L101" t="str">
        <f>VLOOKUP(Tabela13[[#This Row],[CNPJ]],'[1]Exportar Planilha'!$A$1:$S$802,3,FALSE)</f>
        <v>RUA</v>
      </c>
      <c r="M101" t="str">
        <f>VLOOKUP(Tabela13[[#This Row],[CNPJ]],'[1]Exportar Planilha'!$A$1:$S$802,3,FALSE)</f>
        <v>RUA</v>
      </c>
      <c r="N101" t="str">
        <f>VLOOKUP(Tabela13[[#This Row],[CNPJ]],'[1]Exportar Planilha'!$A$1:$S$802,4,FALSE)</f>
        <v>MARECHAL FLORIANO PEIXOTO</v>
      </c>
      <c r="O101" t="str">
        <f>VLOOKUP(Tabela13[[#This Row],[CNPJ]],'[1]Exportar Planilha'!$A$1:$S$802,5,FALSE)</f>
        <v>303</v>
      </c>
      <c r="P101">
        <f>VLOOKUP(Tabela13[[#This Row],[CNPJ]],'[1]Exportar Planilha'!$A$1:$S$802,6,FALSE)</f>
        <v>0</v>
      </c>
      <c r="Q101" t="str">
        <f>VLOOKUP(Tabela13[[#This Row],[CNPJ]],'[1]Exportar Planilha'!$A$1:$S$802,7,FALSE)</f>
        <v>OURO VERDE II</v>
      </c>
      <c r="R101">
        <f>VLOOKUP(Tabela13[[#This Row],[CNPJ]],'[1]Exportar Planilha'!$A$1:$S$802,8,FALSE)</f>
        <v>83606290</v>
      </c>
      <c r="S101" t="str">
        <f>VLOOKUP(Tabela13[[#This Row],[CNPJ]],'[1]Exportar Planilha'!$A$1:$S$802,9,FALSE)</f>
        <v>PR</v>
      </c>
      <c r="T101">
        <f>VLOOKUP(Tabela13[[#This Row],[CNPJ]],'[1]Exportar Planilha'!$A$1:$S$802,10,FALSE)</f>
        <v>7481</v>
      </c>
      <c r="U101" t="str">
        <f>VLOOKUP(Tabela13[[#This Row],[CNPJ]],'[1]Exportar Planilha'!$A$1:$S$802,11,FALSE)</f>
        <v>CAMPO LARGO</v>
      </c>
      <c r="V101" t="str">
        <f>VLOOKUP(Tabela13[[#This Row],[CNPJ]],'[1]Exportar Planilha'!$A$1:$S$802,12,FALSE)</f>
        <v>41</v>
      </c>
      <c r="W101" t="str">
        <f>VLOOKUP(Tabela13[[#This Row],[CNPJ]],'[1]Exportar Planilha'!$A$1:$S$802,13,FALSE)</f>
        <v>32912200</v>
      </c>
      <c r="X101" t="str">
        <f>VLOOKUP(Tabela13[[#This Row],[CNPJ]],'[1]Exportar Planilha'!$A$1:$S$802,14,FALSE)</f>
        <v>41</v>
      </c>
      <c r="Y101" t="str">
        <f>VLOOKUP(Tabela13[[#This Row],[CNPJ]],'[1]Exportar Planilha'!$A$1:$S$802,15,FALSE)</f>
        <v>99868134</v>
      </c>
      <c r="Z101" s="5" t="str">
        <f>VLOOKUP(Tabela13[[#This Row],[CNPJ]],'[1]Exportar Planilha'!$A$1:$S$802,16,FALSE)</f>
        <v>41</v>
      </c>
      <c r="AA101" s="5" t="str">
        <f>VLOOKUP(Tabela13[[#This Row],[CNPJ]],'[1]Exportar Planilha'!$A$1:$S$802,17,FALSE)</f>
        <v>3921919</v>
      </c>
      <c r="AB101" s="5" t="str">
        <f>VLOOKUP(Tabela13[[#This Row],[CNPJ]],'[1]Exportar Planilha'!$A$1:$S$802,18,FALSE)</f>
        <v>FINANCEIRO@DSPBIOMEDICAL.COM.BR1</v>
      </c>
    </row>
    <row r="102" spans="1:28">
      <c r="A102" t="s">
        <v>339</v>
      </c>
      <c r="B102" t="s">
        <v>512</v>
      </c>
      <c r="C102" t="s">
        <v>55</v>
      </c>
      <c r="D102" t="s">
        <v>513</v>
      </c>
      <c r="E102" t="s">
        <v>6</v>
      </c>
      <c r="F102" t="s">
        <v>357</v>
      </c>
      <c r="G102" s="2">
        <v>1</v>
      </c>
      <c r="H102" t="s">
        <v>24</v>
      </c>
      <c r="I102" t="s">
        <v>514</v>
      </c>
      <c r="J102" t="s">
        <v>515</v>
      </c>
      <c r="K102" s="4" t="s">
        <v>1801</v>
      </c>
      <c r="L102" t="str">
        <f>VLOOKUP(Tabela13[[#This Row],[CNPJ]],'[1]Exportar Planilha'!$A$1:$S$802,3,FALSE)</f>
        <v>RUA</v>
      </c>
      <c r="M102" t="str">
        <f>VLOOKUP(Tabela13[[#This Row],[CNPJ]],'[1]Exportar Planilha'!$A$1:$S$802,3,FALSE)</f>
        <v>RUA</v>
      </c>
      <c r="N102" t="str">
        <f>VLOOKUP(Tabela13[[#This Row],[CNPJ]],'[1]Exportar Planilha'!$A$1:$S$802,4,FALSE)</f>
        <v>LUIZ CONSENTINO</v>
      </c>
      <c r="O102" t="str">
        <f>VLOOKUP(Tabela13[[#This Row],[CNPJ]],'[1]Exportar Planilha'!$A$1:$S$802,5,FALSE)</f>
        <v>7275</v>
      </c>
      <c r="P102">
        <f>VLOOKUP(Tabela13[[#This Row],[CNPJ]],'[1]Exportar Planilha'!$A$1:$S$802,6,FALSE)</f>
        <v>0</v>
      </c>
      <c r="Q102" t="str">
        <f>VLOOKUP(Tabela13[[#This Row],[CNPJ]],'[1]Exportar Planilha'!$A$1:$S$802,7,FALSE)</f>
        <v>OURO BRANCO</v>
      </c>
      <c r="R102">
        <f>VLOOKUP(Tabela13[[#This Row],[CNPJ]],'[1]Exportar Planilha'!$A$1:$S$802,8,FALSE)</f>
        <v>86042010</v>
      </c>
      <c r="S102" t="str">
        <f>VLOOKUP(Tabela13[[#This Row],[CNPJ]],'[1]Exportar Planilha'!$A$1:$S$802,9,FALSE)</f>
        <v>PR</v>
      </c>
      <c r="T102">
        <f>VLOOKUP(Tabela13[[#This Row],[CNPJ]],'[1]Exportar Planilha'!$A$1:$S$802,10,FALSE)</f>
        <v>7667</v>
      </c>
      <c r="U102" t="str">
        <f>VLOOKUP(Tabela13[[#This Row],[CNPJ]],'[1]Exportar Planilha'!$A$1:$S$802,11,FALSE)</f>
        <v>LONDRINA</v>
      </c>
      <c r="V102" t="str">
        <f>VLOOKUP(Tabela13[[#This Row],[CNPJ]],'[1]Exportar Planilha'!$A$1:$S$802,12,FALSE)</f>
        <v>43</v>
      </c>
      <c r="W102" t="str">
        <f>VLOOKUP(Tabela13[[#This Row],[CNPJ]],'[1]Exportar Planilha'!$A$1:$S$802,13,FALSE)</f>
        <v>33412626</v>
      </c>
      <c r="X102" t="str">
        <f>VLOOKUP(Tabela13[[#This Row],[CNPJ]],'[1]Exportar Planilha'!$A$1:$S$802,14,FALSE)</f>
        <v>43</v>
      </c>
      <c r="Y102" t="str">
        <f>VLOOKUP(Tabela13[[#This Row],[CNPJ]],'[1]Exportar Planilha'!$A$1:$S$802,15,FALSE)</f>
        <v>33255000</v>
      </c>
      <c r="Z102" s="5" t="str">
        <f>VLOOKUP(Tabela13[[#This Row],[CNPJ]],'[1]Exportar Planilha'!$A$1:$S$802,16,FALSE)</f>
        <v>43</v>
      </c>
      <c r="AA102" s="5" t="str">
        <f>VLOOKUP(Tabela13[[#This Row],[CNPJ]],'[1]Exportar Planilha'!$A$1:$S$802,17,FALSE)</f>
        <v>33255000</v>
      </c>
      <c r="AB102" s="5" t="str">
        <f>VLOOKUP(Tabela13[[#This Row],[CNPJ]],'[1]Exportar Planilha'!$A$1:$S$802,18,FALSE)</f>
        <v>CONTATO@BONALITO.COM.BR</v>
      </c>
    </row>
    <row r="103" spans="1:28">
      <c r="A103" t="s">
        <v>339</v>
      </c>
      <c r="B103" t="s">
        <v>516</v>
      </c>
      <c r="C103" t="s">
        <v>244</v>
      </c>
      <c r="D103" t="s">
        <v>437</v>
      </c>
      <c r="E103" t="s">
        <v>6</v>
      </c>
      <c r="F103" t="s">
        <v>374</v>
      </c>
      <c r="G103" s="2">
        <v>3</v>
      </c>
      <c r="H103" t="s">
        <v>24</v>
      </c>
      <c r="I103" t="s">
        <v>517</v>
      </c>
      <c r="J103" t="s">
        <v>518</v>
      </c>
      <c r="K103" s="4" t="s">
        <v>1802</v>
      </c>
      <c r="L103" t="str">
        <f>VLOOKUP(Tabela13[[#This Row],[CNPJ]],'[1]Exportar Planilha'!$A$1:$S$802,3,FALSE)</f>
        <v>RUA</v>
      </c>
      <c r="M103" t="str">
        <f>VLOOKUP(Tabela13[[#This Row],[CNPJ]],'[1]Exportar Planilha'!$A$1:$S$802,3,FALSE)</f>
        <v>RUA</v>
      </c>
      <c r="N103" t="str">
        <f>VLOOKUP(Tabela13[[#This Row],[CNPJ]],'[1]Exportar Planilha'!$A$1:$S$802,4,FALSE)</f>
        <v>SANTA CATARINA</v>
      </c>
      <c r="O103" t="str">
        <f>VLOOKUP(Tabela13[[#This Row],[CNPJ]],'[1]Exportar Planilha'!$A$1:$S$802,5,FALSE)</f>
        <v>1502</v>
      </c>
      <c r="P103">
        <f>VLOOKUP(Tabela13[[#This Row],[CNPJ]],'[1]Exportar Planilha'!$A$1:$S$802,6,FALSE)</f>
        <v>0</v>
      </c>
      <c r="Q103" t="str">
        <f>VLOOKUP(Tabela13[[#This Row],[CNPJ]],'[1]Exportar Planilha'!$A$1:$S$802,7,FALSE)</f>
        <v>CENTRO</v>
      </c>
      <c r="R103">
        <f>VLOOKUP(Tabela13[[#This Row],[CNPJ]],'[1]Exportar Planilha'!$A$1:$S$802,8,FALSE)</f>
        <v>87300410</v>
      </c>
      <c r="S103" t="str">
        <f>VLOOKUP(Tabela13[[#This Row],[CNPJ]],'[1]Exportar Planilha'!$A$1:$S$802,9,FALSE)</f>
        <v>PR</v>
      </c>
      <c r="T103">
        <f>VLOOKUP(Tabela13[[#This Row],[CNPJ]],'[1]Exportar Planilha'!$A$1:$S$802,10,FALSE)</f>
        <v>7483</v>
      </c>
      <c r="U103" t="str">
        <f>VLOOKUP(Tabela13[[#This Row],[CNPJ]],'[1]Exportar Planilha'!$A$1:$S$802,11,FALSE)</f>
        <v>CAMPO MOURAO</v>
      </c>
      <c r="V103" t="str">
        <f>VLOOKUP(Tabela13[[#This Row],[CNPJ]],'[1]Exportar Planilha'!$A$1:$S$802,12,FALSE)</f>
        <v>44</v>
      </c>
      <c r="W103" t="str">
        <f>VLOOKUP(Tabela13[[#This Row],[CNPJ]],'[1]Exportar Planilha'!$A$1:$S$802,13,FALSE)</f>
        <v>35254906</v>
      </c>
      <c r="X103">
        <f>VLOOKUP(Tabela13[[#This Row],[CNPJ]],'[1]Exportar Planilha'!$A$1:$S$802,14,FALSE)</f>
        <v>0</v>
      </c>
      <c r="Y103">
        <f>VLOOKUP(Tabela13[[#This Row],[CNPJ]],'[1]Exportar Planilha'!$A$1:$S$802,15,FALSE)</f>
        <v>0</v>
      </c>
      <c r="Z103" s="5" t="str">
        <f>VLOOKUP(Tabela13[[#This Row],[CNPJ]],'[1]Exportar Planilha'!$A$1:$S$802,16,FALSE)</f>
        <v>44</v>
      </c>
      <c r="AA103" s="5" t="str">
        <f>VLOOKUP(Tabela13[[#This Row],[CNPJ]],'[1]Exportar Planilha'!$A$1:$S$802,17,FALSE)</f>
        <v>35254906</v>
      </c>
      <c r="AB103" s="5" t="str">
        <f>VLOOKUP(Tabela13[[#This Row],[CNPJ]],'[1]Exportar Planilha'!$A$1:$S$802,18,FALSE)</f>
        <v>financeiro@sinapse.ind.br</v>
      </c>
    </row>
    <row r="104" spans="1:28">
      <c r="A104" t="s">
        <v>339</v>
      </c>
      <c r="B104" t="s">
        <v>519</v>
      </c>
      <c r="C104" t="s">
        <v>403</v>
      </c>
      <c r="D104" t="s">
        <v>520</v>
      </c>
      <c r="E104" t="s">
        <v>6</v>
      </c>
      <c r="F104" t="s">
        <v>455</v>
      </c>
      <c r="G104" s="2">
        <v>3</v>
      </c>
      <c r="H104" t="s">
        <v>142</v>
      </c>
      <c r="I104" t="s">
        <v>521</v>
      </c>
      <c r="J104" t="s">
        <v>522</v>
      </c>
      <c r="K104" s="4" t="s">
        <v>1803</v>
      </c>
      <c r="L104" t="str">
        <f>VLOOKUP(Tabela13[[#This Row],[CNPJ]],'[1]Exportar Planilha'!$A$1:$S$802,3,FALSE)</f>
        <v>RUA</v>
      </c>
      <c r="M104" t="str">
        <f>VLOOKUP(Tabela13[[#This Row],[CNPJ]],'[1]Exportar Planilha'!$A$1:$S$802,3,FALSE)</f>
        <v>RUA</v>
      </c>
      <c r="N104" t="str">
        <f>VLOOKUP(Tabela13[[#This Row],[CNPJ]],'[1]Exportar Planilha'!$A$1:$S$802,4,FALSE)</f>
        <v>TERRA RICA</v>
      </c>
      <c r="O104" t="str">
        <f>VLOOKUP(Tabela13[[#This Row],[CNPJ]],'[1]Exportar Planilha'!$A$1:$S$802,5,FALSE)</f>
        <v>561</v>
      </c>
      <c r="P104">
        <f>VLOOKUP(Tabela13[[#This Row],[CNPJ]],'[1]Exportar Planilha'!$A$1:$S$802,6,FALSE)</f>
        <v>0</v>
      </c>
      <c r="Q104" t="str">
        <f>VLOOKUP(Tabela13[[#This Row],[CNPJ]],'[1]Exportar Planilha'!$A$1:$S$802,7,FALSE)</f>
        <v>EMILIANO PERNETA</v>
      </c>
      <c r="R104">
        <f>VLOOKUP(Tabela13[[#This Row],[CNPJ]],'[1]Exportar Planilha'!$A$1:$S$802,8,FALSE)</f>
        <v>83324195</v>
      </c>
      <c r="S104" t="str">
        <f>VLOOKUP(Tabela13[[#This Row],[CNPJ]],'[1]Exportar Planilha'!$A$1:$S$802,9,FALSE)</f>
        <v>PR</v>
      </c>
      <c r="T104">
        <f>VLOOKUP(Tabela13[[#This Row],[CNPJ]],'[1]Exportar Planilha'!$A$1:$S$802,10,FALSE)</f>
        <v>5453</v>
      </c>
      <c r="U104" t="str">
        <f>VLOOKUP(Tabela13[[#This Row],[CNPJ]],'[1]Exportar Planilha'!$A$1:$S$802,11,FALSE)</f>
        <v>PINHAIS</v>
      </c>
      <c r="V104" t="str">
        <f>VLOOKUP(Tabela13[[#This Row],[CNPJ]],'[1]Exportar Planilha'!$A$1:$S$802,12,FALSE)</f>
        <v>41</v>
      </c>
      <c r="W104" t="str">
        <f>VLOOKUP(Tabela13[[#This Row],[CNPJ]],'[1]Exportar Planilha'!$A$1:$S$802,13,FALSE)</f>
        <v>33367240</v>
      </c>
      <c r="X104">
        <f>VLOOKUP(Tabela13[[#This Row],[CNPJ]],'[1]Exportar Planilha'!$A$1:$S$802,14,FALSE)</f>
        <v>0</v>
      </c>
      <c r="Y104">
        <f>VLOOKUP(Tabela13[[#This Row],[CNPJ]],'[1]Exportar Planilha'!$A$1:$S$802,15,FALSE)</f>
        <v>0</v>
      </c>
      <c r="Z104" s="5" t="str">
        <f>VLOOKUP(Tabela13[[#This Row],[CNPJ]],'[1]Exportar Planilha'!$A$1:$S$802,16,FALSE)</f>
        <v>41</v>
      </c>
      <c r="AA104" s="5" t="str">
        <f>VLOOKUP(Tabela13[[#This Row],[CNPJ]],'[1]Exportar Planilha'!$A$1:$S$802,17,FALSE)</f>
        <v>2326682</v>
      </c>
      <c r="AB104" s="5" t="str">
        <f>VLOOKUP(Tabela13[[#This Row],[CNPJ]],'[1]Exportar Planilha'!$A$1:$S$802,18,FALSE)</f>
        <v>heide@heide.com.br</v>
      </c>
    </row>
    <row r="105" spans="1:28">
      <c r="A105" t="s">
        <v>523</v>
      </c>
      <c r="B105" t="s">
        <v>524</v>
      </c>
      <c r="C105" t="s">
        <v>525</v>
      </c>
      <c r="D105" t="s">
        <v>526</v>
      </c>
      <c r="E105" t="s">
        <v>6</v>
      </c>
      <c r="F105" t="s">
        <v>527</v>
      </c>
      <c r="G105" s="2">
        <v>1</v>
      </c>
      <c r="H105" t="s">
        <v>24</v>
      </c>
      <c r="I105" t="s">
        <v>528</v>
      </c>
      <c r="J105" t="s">
        <v>529</v>
      </c>
      <c r="K105" s="4" t="s">
        <v>1804</v>
      </c>
      <c r="L105" t="str">
        <f>VLOOKUP(Tabela13[[#This Row],[CNPJ]],'[1]Exportar Planilha'!$A$1:$S$802,3,FALSE)</f>
        <v>RUA</v>
      </c>
      <c r="M105" t="str">
        <f>VLOOKUP(Tabela13[[#This Row],[CNPJ]],'[1]Exportar Planilha'!$A$1:$S$802,3,FALSE)</f>
        <v>RUA</v>
      </c>
      <c r="N105" t="str">
        <f>VLOOKUP(Tabela13[[#This Row],[CNPJ]],'[1]Exportar Planilha'!$A$1:$S$802,4,FALSE)</f>
        <v>15 DE NOVEMBRO</v>
      </c>
      <c r="O105" t="str">
        <f>VLOOKUP(Tabela13[[#This Row],[CNPJ]],'[1]Exportar Planilha'!$A$1:$S$802,5,FALSE)</f>
        <v>345</v>
      </c>
      <c r="P105">
        <f>VLOOKUP(Tabela13[[#This Row],[CNPJ]],'[1]Exportar Planilha'!$A$1:$S$802,6,FALSE)</f>
        <v>0</v>
      </c>
      <c r="Q105" t="str">
        <f>VLOOKUP(Tabela13[[#This Row],[CNPJ]],'[1]Exportar Planilha'!$A$1:$S$802,7,FALSE)</f>
        <v>ENGENHO PEQUENO</v>
      </c>
      <c r="R105">
        <f>VLOOKUP(Tabela13[[#This Row],[CNPJ]],'[1]Exportar Planilha'!$A$1:$S$802,8,FALSE)</f>
        <v>26011690</v>
      </c>
      <c r="S105" t="str">
        <f>VLOOKUP(Tabela13[[#This Row],[CNPJ]],'[1]Exportar Planilha'!$A$1:$S$802,9,FALSE)</f>
        <v>RJ</v>
      </c>
      <c r="T105">
        <f>VLOOKUP(Tabela13[[#This Row],[CNPJ]],'[1]Exportar Planilha'!$A$1:$S$802,10,FALSE)</f>
        <v>5869</v>
      </c>
      <c r="U105" t="str">
        <f>VLOOKUP(Tabela13[[#This Row],[CNPJ]],'[1]Exportar Planilha'!$A$1:$S$802,11,FALSE)</f>
        <v>NOVA IGUACU</v>
      </c>
      <c r="V105" t="str">
        <f>VLOOKUP(Tabela13[[#This Row],[CNPJ]],'[1]Exportar Planilha'!$A$1:$S$802,12,FALSE)</f>
        <v>21</v>
      </c>
      <c r="W105" t="str">
        <f>VLOOKUP(Tabela13[[#This Row],[CNPJ]],'[1]Exportar Planilha'!$A$1:$S$802,13,FALSE)</f>
        <v>27675929</v>
      </c>
      <c r="X105">
        <f>VLOOKUP(Tabela13[[#This Row],[CNPJ]],'[1]Exportar Planilha'!$A$1:$S$802,14,FALSE)</f>
        <v>0</v>
      </c>
      <c r="Y105">
        <f>VLOOKUP(Tabela13[[#This Row],[CNPJ]],'[1]Exportar Planilha'!$A$1:$S$802,15,FALSE)</f>
        <v>0</v>
      </c>
      <c r="Z105" s="5">
        <f>VLOOKUP(Tabela13[[#This Row],[CNPJ]],'[1]Exportar Planilha'!$A$1:$S$802,16,FALSE)</f>
        <v>0</v>
      </c>
      <c r="AA105" s="5">
        <f>VLOOKUP(Tabela13[[#This Row],[CNPJ]],'[1]Exportar Planilha'!$A$1:$S$802,17,FALSE)</f>
        <v>0</v>
      </c>
      <c r="AB105" s="5">
        <f>VLOOKUP(Tabela13[[#This Row],[CNPJ]],'[1]Exportar Planilha'!$A$1:$S$802,18,FALSE)</f>
        <v>0</v>
      </c>
    </row>
    <row r="106" spans="1:28">
      <c r="A106" t="s">
        <v>523</v>
      </c>
      <c r="B106" t="s">
        <v>530</v>
      </c>
      <c r="C106" t="s">
        <v>79</v>
      </c>
      <c r="D106" t="s">
        <v>531</v>
      </c>
      <c r="E106" t="s">
        <v>6</v>
      </c>
      <c r="F106" t="s">
        <v>532</v>
      </c>
      <c r="G106" s="2">
        <v>1</v>
      </c>
      <c r="H106" t="s">
        <v>24</v>
      </c>
      <c r="I106" t="s">
        <v>533</v>
      </c>
      <c r="J106" t="s">
        <v>533</v>
      </c>
      <c r="K106" s="4" t="s">
        <v>1805</v>
      </c>
      <c r="L106" t="str">
        <f>VLOOKUP(Tabela13[[#This Row],[CNPJ]],'[1]Exportar Planilha'!$A$1:$S$802,3,FALSE)</f>
        <v>RUA</v>
      </c>
      <c r="M106" t="str">
        <f>VLOOKUP(Tabela13[[#This Row],[CNPJ]],'[1]Exportar Planilha'!$A$1:$S$802,3,FALSE)</f>
        <v>RUA</v>
      </c>
      <c r="N106" t="str">
        <f>VLOOKUP(Tabela13[[#This Row],[CNPJ]],'[1]Exportar Planilha'!$A$1:$S$802,4,FALSE)</f>
        <v>PADRE ROMA</v>
      </c>
      <c r="O106" t="str">
        <f>VLOOKUP(Tabela13[[#This Row],[CNPJ]],'[1]Exportar Planilha'!$A$1:$S$802,5,FALSE)</f>
        <v>133</v>
      </c>
      <c r="P106">
        <f>VLOOKUP(Tabela13[[#This Row],[CNPJ]],'[1]Exportar Planilha'!$A$1:$S$802,6,FALSE)</f>
        <v>0</v>
      </c>
      <c r="Q106" t="str">
        <f>VLOOKUP(Tabela13[[#This Row],[CNPJ]],'[1]Exportar Planilha'!$A$1:$S$802,7,FALSE)</f>
        <v>ENGENHO NOVO</v>
      </c>
      <c r="R106">
        <f>VLOOKUP(Tabela13[[#This Row],[CNPJ]],'[1]Exportar Planilha'!$A$1:$S$802,8,FALSE)</f>
        <v>20710270</v>
      </c>
      <c r="S106" t="str">
        <f>VLOOKUP(Tabela13[[#This Row],[CNPJ]],'[1]Exportar Planilha'!$A$1:$S$802,9,FALSE)</f>
        <v>RJ</v>
      </c>
      <c r="T106">
        <f>VLOOKUP(Tabela13[[#This Row],[CNPJ]],'[1]Exportar Planilha'!$A$1:$S$802,10,FALSE)</f>
        <v>6001</v>
      </c>
      <c r="U106" t="str">
        <f>VLOOKUP(Tabela13[[#This Row],[CNPJ]],'[1]Exportar Planilha'!$A$1:$S$802,11,FALSE)</f>
        <v>RIO DE JANEIRO</v>
      </c>
      <c r="V106" t="str">
        <f>VLOOKUP(Tabela13[[#This Row],[CNPJ]],'[1]Exportar Planilha'!$A$1:$S$802,12,FALSE)</f>
        <v>21</v>
      </c>
      <c r="W106" t="str">
        <f>VLOOKUP(Tabela13[[#This Row],[CNPJ]],'[1]Exportar Planilha'!$A$1:$S$802,13,FALSE)</f>
        <v>25016868</v>
      </c>
      <c r="X106">
        <f>VLOOKUP(Tabela13[[#This Row],[CNPJ]],'[1]Exportar Planilha'!$A$1:$S$802,14,FALSE)</f>
        <v>0</v>
      </c>
      <c r="Y106">
        <f>VLOOKUP(Tabela13[[#This Row],[CNPJ]],'[1]Exportar Planilha'!$A$1:$S$802,15,FALSE)</f>
        <v>0</v>
      </c>
      <c r="Z106" s="5" t="str">
        <f>VLOOKUP(Tabela13[[#This Row],[CNPJ]],'[1]Exportar Planilha'!$A$1:$S$802,16,FALSE)</f>
        <v>21</v>
      </c>
      <c r="AA106" s="5" t="str">
        <f>VLOOKUP(Tabela13[[#This Row],[CNPJ]],'[1]Exportar Planilha'!$A$1:$S$802,17,FALSE)</f>
        <v>25970495</v>
      </c>
      <c r="AB106" s="5" t="str">
        <f>VLOOKUP(Tabela13[[#This Row],[CNPJ]],'[1]Exportar Planilha'!$A$1:$S$802,18,FALSE)</f>
        <v>HOUSEMED@IG.COM.BR</v>
      </c>
    </row>
    <row r="107" spans="1:28">
      <c r="A107" t="s">
        <v>523</v>
      </c>
      <c r="B107" t="s">
        <v>534</v>
      </c>
      <c r="C107" t="s">
        <v>535</v>
      </c>
      <c r="D107" t="s">
        <v>536</v>
      </c>
      <c r="E107" t="s">
        <v>6</v>
      </c>
      <c r="F107" t="s">
        <v>537</v>
      </c>
      <c r="G107" s="2">
        <v>1</v>
      </c>
      <c r="H107" t="s">
        <v>24</v>
      </c>
      <c r="I107" t="s">
        <v>538</v>
      </c>
      <c r="J107" t="s">
        <v>539</v>
      </c>
      <c r="K107" s="4" t="s">
        <v>1806</v>
      </c>
      <c r="L107" t="str">
        <f>VLOOKUP(Tabela13[[#This Row],[CNPJ]],'[1]Exportar Planilha'!$A$1:$S$802,3,FALSE)</f>
        <v>AVENIDA</v>
      </c>
      <c r="M107" t="str">
        <f>VLOOKUP(Tabela13[[#This Row],[CNPJ]],'[1]Exportar Planilha'!$A$1:$S$802,3,FALSE)</f>
        <v>AVENIDA</v>
      </c>
      <c r="N107" t="str">
        <f>VLOOKUP(Tabela13[[#This Row],[CNPJ]],'[1]Exportar Planilha'!$A$1:$S$802,4,FALSE)</f>
        <v>CONDESSA DO RIO NOVO</v>
      </c>
      <c r="O107" t="str">
        <f>VLOOKUP(Tabela13[[#This Row],[CNPJ]],'[1]Exportar Planilha'!$A$1:$S$802,5,FALSE)</f>
        <v>1637</v>
      </c>
      <c r="P107" t="str">
        <f>VLOOKUP(Tabela13[[#This Row],[CNPJ]],'[1]Exportar Planilha'!$A$1:$S$802,6,FALSE)</f>
        <v>SALA 204</v>
      </c>
      <c r="Q107" t="str">
        <f>VLOOKUP(Tabela13[[#This Row],[CNPJ]],'[1]Exportar Planilha'!$A$1:$S$802,7,FALSE)</f>
        <v>CENTRO</v>
      </c>
      <c r="R107">
        <f>VLOOKUP(Tabela13[[#This Row],[CNPJ]],'[1]Exportar Planilha'!$A$1:$S$802,8,FALSE)</f>
        <v>25803000</v>
      </c>
      <c r="S107" t="str">
        <f>VLOOKUP(Tabela13[[#This Row],[CNPJ]],'[1]Exportar Planilha'!$A$1:$S$802,9,FALSE)</f>
        <v>RJ</v>
      </c>
      <c r="T107">
        <f>VLOOKUP(Tabela13[[#This Row],[CNPJ]],'[1]Exportar Planilha'!$A$1:$S$802,10,FALSE)</f>
        <v>5919</v>
      </c>
      <c r="U107" t="str">
        <f>VLOOKUP(Tabela13[[#This Row],[CNPJ]],'[1]Exportar Planilha'!$A$1:$S$802,11,FALSE)</f>
        <v>TRES RIOS</v>
      </c>
      <c r="V107">
        <f>VLOOKUP(Tabela13[[#This Row],[CNPJ]],'[1]Exportar Planilha'!$A$1:$S$802,12,FALSE)</f>
        <v>0</v>
      </c>
      <c r="W107">
        <f>VLOOKUP(Tabela13[[#This Row],[CNPJ]],'[1]Exportar Planilha'!$A$1:$S$802,13,FALSE)</f>
        <v>0</v>
      </c>
      <c r="X107">
        <f>VLOOKUP(Tabela13[[#This Row],[CNPJ]],'[1]Exportar Planilha'!$A$1:$S$802,14,FALSE)</f>
        <v>0</v>
      </c>
      <c r="Y107">
        <f>VLOOKUP(Tabela13[[#This Row],[CNPJ]],'[1]Exportar Planilha'!$A$1:$S$802,15,FALSE)</f>
        <v>0</v>
      </c>
      <c r="Z107" s="5">
        <f>VLOOKUP(Tabela13[[#This Row],[CNPJ]],'[1]Exportar Planilha'!$A$1:$S$802,16,FALSE)</f>
        <v>0</v>
      </c>
      <c r="AA107" s="5">
        <f>VLOOKUP(Tabela13[[#This Row],[CNPJ]],'[1]Exportar Planilha'!$A$1:$S$802,17,FALSE)</f>
        <v>0</v>
      </c>
      <c r="AB107" s="5">
        <f>VLOOKUP(Tabela13[[#This Row],[CNPJ]],'[1]Exportar Planilha'!$A$1:$S$802,18,FALSE)</f>
        <v>0</v>
      </c>
    </row>
    <row r="108" spans="1:28">
      <c r="A108" t="s">
        <v>523</v>
      </c>
      <c r="B108" t="s">
        <v>540</v>
      </c>
      <c r="C108" t="s">
        <v>541</v>
      </c>
      <c r="D108" t="s">
        <v>542</v>
      </c>
      <c r="E108" t="s">
        <v>117</v>
      </c>
      <c r="F108" t="s">
        <v>543</v>
      </c>
      <c r="G108" s="2">
        <v>3</v>
      </c>
      <c r="H108" t="s">
        <v>358</v>
      </c>
      <c r="I108" t="s">
        <v>544</v>
      </c>
      <c r="J108" t="s">
        <v>545</v>
      </c>
      <c r="K108" s="4" t="s">
        <v>1807</v>
      </c>
      <c r="L108" t="str">
        <f>VLOOKUP(Tabela13[[#This Row],[CNPJ]],'[1]Exportar Planilha'!$A$1:$S$802,3,FALSE)</f>
        <v>ESTRADA</v>
      </c>
      <c r="M108" t="str">
        <f>VLOOKUP(Tabela13[[#This Row],[CNPJ]],'[1]Exportar Planilha'!$A$1:$S$802,3,FALSE)</f>
        <v>ESTRADA</v>
      </c>
      <c r="N108" t="str">
        <f>VLOOKUP(Tabela13[[#This Row],[CNPJ]],'[1]Exportar Planilha'!$A$1:$S$802,4,FALSE)</f>
        <v>GOVERNADOR CHAGAS FREITAS</v>
      </c>
      <c r="O108" t="str">
        <f>VLOOKUP(Tabela13[[#This Row],[CNPJ]],'[1]Exportar Planilha'!$A$1:$S$802,5,FALSE)</f>
        <v>5652</v>
      </c>
      <c r="P108">
        <f>VLOOKUP(Tabela13[[#This Row],[CNPJ]],'[1]Exportar Planilha'!$A$1:$S$802,6,FALSE)</f>
        <v>0</v>
      </c>
      <c r="Q108" t="str">
        <f>VLOOKUP(Tabela13[[#This Row],[CNPJ]],'[1]Exportar Planilha'!$A$1:$S$802,7,FALSE)</f>
        <v>COLONIA SANTO ANTONIO</v>
      </c>
      <c r="R108">
        <f>VLOOKUP(Tabela13[[#This Row],[CNPJ]],'[1]Exportar Planilha'!$A$1:$S$802,8,FALSE)</f>
        <v>27353000</v>
      </c>
      <c r="S108" t="str">
        <f>VLOOKUP(Tabela13[[#This Row],[CNPJ]],'[1]Exportar Planilha'!$A$1:$S$802,9,FALSE)</f>
        <v>RJ</v>
      </c>
      <c r="T108">
        <f>VLOOKUP(Tabela13[[#This Row],[CNPJ]],'[1]Exportar Planilha'!$A$1:$S$802,10,FALSE)</f>
        <v>5807</v>
      </c>
      <c r="U108" t="str">
        <f>VLOOKUP(Tabela13[[#This Row],[CNPJ]],'[1]Exportar Planilha'!$A$1:$S$802,11,FALSE)</f>
        <v>BARRA MANSA</v>
      </c>
      <c r="V108" t="str">
        <f>VLOOKUP(Tabela13[[#This Row],[CNPJ]],'[1]Exportar Planilha'!$A$1:$S$802,12,FALSE)</f>
        <v>24</v>
      </c>
      <c r="W108" t="str">
        <f>VLOOKUP(Tabela13[[#This Row],[CNPJ]],'[1]Exportar Planilha'!$A$1:$S$802,13,FALSE)</f>
        <v>33222712</v>
      </c>
      <c r="X108">
        <f>VLOOKUP(Tabela13[[#This Row],[CNPJ]],'[1]Exportar Planilha'!$A$1:$S$802,14,FALSE)</f>
        <v>0</v>
      </c>
      <c r="Y108">
        <f>VLOOKUP(Tabela13[[#This Row],[CNPJ]],'[1]Exportar Planilha'!$A$1:$S$802,15,FALSE)</f>
        <v>0</v>
      </c>
      <c r="Z108" s="5">
        <f>VLOOKUP(Tabela13[[#This Row],[CNPJ]],'[1]Exportar Planilha'!$A$1:$S$802,16,FALSE)</f>
        <v>0</v>
      </c>
      <c r="AA108" s="5">
        <f>VLOOKUP(Tabela13[[#This Row],[CNPJ]],'[1]Exportar Planilha'!$A$1:$S$802,17,FALSE)</f>
        <v>0</v>
      </c>
      <c r="AB108" s="5">
        <f>VLOOKUP(Tabela13[[#This Row],[CNPJ]],'[1]Exportar Planilha'!$A$1:$S$802,18,FALSE)</f>
        <v>0</v>
      </c>
    </row>
    <row r="109" spans="1:28">
      <c r="A109" t="s">
        <v>523</v>
      </c>
      <c r="B109" t="s">
        <v>546</v>
      </c>
      <c r="C109" t="s">
        <v>547</v>
      </c>
      <c r="D109" t="s">
        <v>157</v>
      </c>
      <c r="E109" t="s">
        <v>6</v>
      </c>
      <c r="F109" t="s">
        <v>532</v>
      </c>
      <c r="G109" s="2">
        <v>1</v>
      </c>
      <c r="H109" t="s">
        <v>24</v>
      </c>
      <c r="I109" t="s">
        <v>548</v>
      </c>
      <c r="J109" t="s">
        <v>549</v>
      </c>
      <c r="K109" s="4" t="s">
        <v>1808</v>
      </c>
      <c r="L109" t="str">
        <f>VLOOKUP(Tabela13[[#This Row],[CNPJ]],'[1]Exportar Planilha'!$A$1:$S$802,3,FALSE)</f>
        <v>RUA</v>
      </c>
      <c r="M109" t="str">
        <f>VLOOKUP(Tabela13[[#This Row],[CNPJ]],'[1]Exportar Planilha'!$A$1:$S$802,3,FALSE)</f>
        <v>RUA</v>
      </c>
      <c r="N109" t="str">
        <f>VLOOKUP(Tabela13[[#This Row],[CNPJ]],'[1]Exportar Planilha'!$A$1:$S$802,4,FALSE)</f>
        <v>DO CATETE</v>
      </c>
      <c r="O109" t="str">
        <f>VLOOKUP(Tabela13[[#This Row],[CNPJ]],'[1]Exportar Planilha'!$A$1:$S$802,5,FALSE)</f>
        <v>311</v>
      </c>
      <c r="P109" t="str">
        <f>VLOOKUP(Tabela13[[#This Row],[CNPJ]],'[1]Exportar Planilha'!$A$1:$S$802,6,FALSE)</f>
        <v>SALA 608</v>
      </c>
      <c r="Q109" t="str">
        <f>VLOOKUP(Tabela13[[#This Row],[CNPJ]],'[1]Exportar Planilha'!$A$1:$S$802,7,FALSE)</f>
        <v>CATETE</v>
      </c>
      <c r="R109">
        <f>VLOOKUP(Tabela13[[#This Row],[CNPJ]],'[1]Exportar Planilha'!$A$1:$S$802,8,FALSE)</f>
        <v>22220001</v>
      </c>
      <c r="S109" t="str">
        <f>VLOOKUP(Tabela13[[#This Row],[CNPJ]],'[1]Exportar Planilha'!$A$1:$S$802,9,FALSE)</f>
        <v>RJ</v>
      </c>
      <c r="T109">
        <f>VLOOKUP(Tabela13[[#This Row],[CNPJ]],'[1]Exportar Planilha'!$A$1:$S$802,10,FALSE)</f>
        <v>6001</v>
      </c>
      <c r="U109" t="str">
        <f>VLOOKUP(Tabela13[[#This Row],[CNPJ]],'[1]Exportar Planilha'!$A$1:$S$802,11,FALSE)</f>
        <v>RIO DE JANEIRO</v>
      </c>
      <c r="V109" t="str">
        <f>VLOOKUP(Tabela13[[#This Row],[CNPJ]],'[1]Exportar Planilha'!$A$1:$S$802,12,FALSE)</f>
        <v>0021</v>
      </c>
      <c r="W109" t="str">
        <f>VLOOKUP(Tabela13[[#This Row],[CNPJ]],'[1]Exportar Planilha'!$A$1:$S$802,13,FALSE)</f>
        <v>2322776</v>
      </c>
      <c r="X109">
        <f>VLOOKUP(Tabela13[[#This Row],[CNPJ]],'[1]Exportar Planilha'!$A$1:$S$802,14,FALSE)</f>
        <v>0</v>
      </c>
      <c r="Y109">
        <f>VLOOKUP(Tabela13[[#This Row],[CNPJ]],'[1]Exportar Planilha'!$A$1:$S$802,15,FALSE)</f>
        <v>0</v>
      </c>
      <c r="Z109" s="5">
        <f>VLOOKUP(Tabela13[[#This Row],[CNPJ]],'[1]Exportar Planilha'!$A$1:$S$802,16,FALSE)</f>
        <v>0</v>
      </c>
      <c r="AA109" s="5">
        <f>VLOOKUP(Tabela13[[#This Row],[CNPJ]],'[1]Exportar Planilha'!$A$1:$S$802,17,FALSE)</f>
        <v>0</v>
      </c>
      <c r="AB109" s="5">
        <f>VLOOKUP(Tabela13[[#This Row],[CNPJ]],'[1]Exportar Planilha'!$A$1:$S$802,18,FALSE)</f>
        <v>0</v>
      </c>
    </row>
    <row r="110" spans="1:28">
      <c r="A110" t="s">
        <v>523</v>
      </c>
      <c r="B110" t="s">
        <v>550</v>
      </c>
      <c r="C110" t="s">
        <v>551</v>
      </c>
      <c r="D110" t="s">
        <v>552</v>
      </c>
      <c r="E110" t="s">
        <v>117</v>
      </c>
      <c r="F110" t="s">
        <v>532</v>
      </c>
      <c r="G110" s="2">
        <v>1</v>
      </c>
      <c r="H110" t="s">
        <v>358</v>
      </c>
      <c r="I110" t="s">
        <v>553</v>
      </c>
      <c r="J110" t="s">
        <v>554</v>
      </c>
      <c r="K110" s="4" t="s">
        <v>1809</v>
      </c>
      <c r="L110" t="str">
        <f>VLOOKUP(Tabela13[[#This Row],[CNPJ]],'[1]Exportar Planilha'!$A$1:$S$802,3,FALSE)</f>
        <v>RUA</v>
      </c>
      <c r="M110" t="str">
        <f>VLOOKUP(Tabela13[[#This Row],[CNPJ]],'[1]Exportar Planilha'!$A$1:$S$802,3,FALSE)</f>
        <v>RUA</v>
      </c>
      <c r="N110" t="str">
        <f>VLOOKUP(Tabela13[[#This Row],[CNPJ]],'[1]Exportar Planilha'!$A$1:$S$802,4,FALSE)</f>
        <v>FRANCISCO MANUEL</v>
      </c>
      <c r="O110" t="str">
        <f>VLOOKUP(Tabela13[[#This Row],[CNPJ]],'[1]Exportar Planilha'!$A$1:$S$802,5,FALSE)</f>
        <v>43</v>
      </c>
      <c r="P110">
        <f>VLOOKUP(Tabela13[[#This Row],[CNPJ]],'[1]Exportar Planilha'!$A$1:$S$802,6,FALSE)</f>
        <v>0</v>
      </c>
      <c r="Q110" t="str">
        <f>VLOOKUP(Tabela13[[#This Row],[CNPJ]],'[1]Exportar Planilha'!$A$1:$S$802,7,FALSE)</f>
        <v>BENFICA</v>
      </c>
      <c r="R110">
        <f>VLOOKUP(Tabela13[[#This Row],[CNPJ]],'[1]Exportar Planilha'!$A$1:$S$802,8,FALSE)</f>
        <v>20911270</v>
      </c>
      <c r="S110" t="str">
        <f>VLOOKUP(Tabela13[[#This Row],[CNPJ]],'[1]Exportar Planilha'!$A$1:$S$802,9,FALSE)</f>
        <v>RJ</v>
      </c>
      <c r="T110">
        <f>VLOOKUP(Tabela13[[#This Row],[CNPJ]],'[1]Exportar Planilha'!$A$1:$S$802,10,FALSE)</f>
        <v>6001</v>
      </c>
      <c r="U110" t="str">
        <f>VLOOKUP(Tabela13[[#This Row],[CNPJ]],'[1]Exportar Planilha'!$A$1:$S$802,11,FALSE)</f>
        <v>RIO DE JANEIRO</v>
      </c>
      <c r="V110" t="str">
        <f>VLOOKUP(Tabela13[[#This Row],[CNPJ]],'[1]Exportar Planilha'!$A$1:$S$802,12,FALSE)</f>
        <v>021</v>
      </c>
      <c r="W110" t="str">
        <f>VLOOKUP(Tabela13[[#This Row],[CNPJ]],'[1]Exportar Planilha'!$A$1:$S$802,13,FALSE)</f>
        <v>2040106</v>
      </c>
      <c r="X110">
        <f>VLOOKUP(Tabela13[[#This Row],[CNPJ]],'[1]Exportar Planilha'!$A$1:$S$802,14,FALSE)</f>
        <v>0</v>
      </c>
      <c r="Y110">
        <f>VLOOKUP(Tabela13[[#This Row],[CNPJ]],'[1]Exportar Planilha'!$A$1:$S$802,15,FALSE)</f>
        <v>0</v>
      </c>
      <c r="Z110" s="5" t="str">
        <f>VLOOKUP(Tabela13[[#This Row],[CNPJ]],'[1]Exportar Planilha'!$A$1:$S$802,16,FALSE)</f>
        <v>021</v>
      </c>
      <c r="AA110" s="5" t="str">
        <f>VLOOKUP(Tabela13[[#This Row],[CNPJ]],'[1]Exportar Planilha'!$A$1:$S$802,17,FALSE)</f>
        <v>2040157</v>
      </c>
      <c r="AB110" s="5">
        <f>VLOOKUP(Tabela13[[#This Row],[CNPJ]],'[1]Exportar Planilha'!$A$1:$S$802,18,FALSE)</f>
        <v>0</v>
      </c>
    </row>
    <row r="111" spans="1:28">
      <c r="A111" t="s">
        <v>523</v>
      </c>
      <c r="B111" t="s">
        <v>555</v>
      </c>
      <c r="C111" t="s">
        <v>128</v>
      </c>
      <c r="D111" t="s">
        <v>556</v>
      </c>
      <c r="E111" t="s">
        <v>21</v>
      </c>
      <c r="F111" t="s">
        <v>532</v>
      </c>
      <c r="G111" s="2">
        <v>1</v>
      </c>
      <c r="H111" t="s">
        <v>24</v>
      </c>
      <c r="I111" t="s">
        <v>557</v>
      </c>
      <c r="J111" t="s">
        <v>558</v>
      </c>
      <c r="K111" s="4" t="s">
        <v>1810</v>
      </c>
      <c r="L111" t="str">
        <f>VLOOKUP(Tabela13[[#This Row],[CNPJ]],'[1]Exportar Planilha'!$A$1:$S$802,3,FALSE)</f>
        <v>ESTRADA</v>
      </c>
      <c r="M111" t="str">
        <f>VLOOKUP(Tabela13[[#This Row],[CNPJ]],'[1]Exportar Planilha'!$A$1:$S$802,3,FALSE)</f>
        <v>ESTRADA</v>
      </c>
      <c r="N111" t="str">
        <f>VLOOKUP(Tabela13[[#This Row],[CNPJ]],'[1]Exportar Planilha'!$A$1:$S$802,4,FALSE)</f>
        <v>DO ENGENHO D'AGUA</v>
      </c>
      <c r="O111" t="str">
        <f>VLOOKUP(Tabela13[[#This Row],[CNPJ]],'[1]Exportar Planilha'!$A$1:$S$802,5,FALSE)</f>
        <v>01330</v>
      </c>
      <c r="P111" t="str">
        <f>VLOOKUP(Tabela13[[#This Row],[CNPJ]],'[1]Exportar Planilha'!$A$1:$S$802,6,FALSE)</f>
        <v>BOX 211</v>
      </c>
      <c r="Q111" t="str">
        <f>VLOOKUP(Tabela13[[#This Row],[CNPJ]],'[1]Exportar Planilha'!$A$1:$S$802,7,FALSE)</f>
        <v>ANIL</v>
      </c>
      <c r="R111">
        <f>VLOOKUP(Tabela13[[#This Row],[CNPJ]],'[1]Exportar Planilha'!$A$1:$S$802,8,FALSE)</f>
        <v>22765240</v>
      </c>
      <c r="S111" t="str">
        <f>VLOOKUP(Tabela13[[#This Row],[CNPJ]],'[1]Exportar Planilha'!$A$1:$S$802,9,FALSE)</f>
        <v>RJ</v>
      </c>
      <c r="T111">
        <f>VLOOKUP(Tabela13[[#This Row],[CNPJ]],'[1]Exportar Planilha'!$A$1:$S$802,10,FALSE)</f>
        <v>6001</v>
      </c>
      <c r="U111" t="str">
        <f>VLOOKUP(Tabela13[[#This Row],[CNPJ]],'[1]Exportar Planilha'!$A$1:$S$802,11,FALSE)</f>
        <v>RIO DE JANEIRO</v>
      </c>
      <c r="V111" t="str">
        <f>VLOOKUP(Tabela13[[#This Row],[CNPJ]],'[1]Exportar Planilha'!$A$1:$S$802,12,FALSE)</f>
        <v>21</v>
      </c>
      <c r="W111" t="str">
        <f>VLOOKUP(Tabela13[[#This Row],[CNPJ]],'[1]Exportar Planilha'!$A$1:$S$802,13,FALSE)</f>
        <v>34744364</v>
      </c>
      <c r="X111">
        <f>VLOOKUP(Tabela13[[#This Row],[CNPJ]],'[1]Exportar Planilha'!$A$1:$S$802,14,FALSE)</f>
        <v>0</v>
      </c>
      <c r="Y111">
        <f>VLOOKUP(Tabela13[[#This Row],[CNPJ]],'[1]Exportar Planilha'!$A$1:$S$802,15,FALSE)</f>
        <v>0</v>
      </c>
      <c r="Z111" s="5" t="str">
        <f>VLOOKUP(Tabela13[[#This Row],[CNPJ]],'[1]Exportar Planilha'!$A$1:$S$802,16,FALSE)</f>
        <v>21</v>
      </c>
      <c r="AA111" s="5" t="str">
        <f>VLOOKUP(Tabela13[[#This Row],[CNPJ]],'[1]Exportar Planilha'!$A$1:$S$802,17,FALSE)</f>
        <v>34744364</v>
      </c>
      <c r="AB111" s="5" t="str">
        <f>VLOOKUP(Tabela13[[#This Row],[CNPJ]],'[1]Exportar Planilha'!$A$1:$S$802,18,FALSE)</f>
        <v>CONTATO@EVORA.IND.BR</v>
      </c>
    </row>
    <row r="112" spans="1:28">
      <c r="A112" t="s">
        <v>523</v>
      </c>
      <c r="B112" t="s">
        <v>559</v>
      </c>
      <c r="C112" t="s">
        <v>560</v>
      </c>
      <c r="D112" t="s">
        <v>6</v>
      </c>
      <c r="E112" t="s">
        <v>6</v>
      </c>
      <c r="F112" t="s">
        <v>532</v>
      </c>
      <c r="G112" s="2">
        <v>3</v>
      </c>
      <c r="H112" t="s">
        <v>24</v>
      </c>
      <c r="I112" t="s">
        <v>561</v>
      </c>
      <c r="J112" t="s">
        <v>562</v>
      </c>
      <c r="K112" s="4" t="s">
        <v>1811</v>
      </c>
      <c r="L112" t="str">
        <f>VLOOKUP(Tabela13[[#This Row],[CNPJ]],'[1]Exportar Planilha'!$A$1:$S$802,3,FALSE)</f>
        <v>AVENIDA</v>
      </c>
      <c r="M112" t="str">
        <f>VLOOKUP(Tabela13[[#This Row],[CNPJ]],'[1]Exportar Planilha'!$A$1:$S$802,3,FALSE)</f>
        <v>AVENIDA</v>
      </c>
      <c r="N112" t="str">
        <f>VLOOKUP(Tabela13[[#This Row],[CNPJ]],'[1]Exportar Planilha'!$A$1:$S$802,4,FALSE)</f>
        <v>ATAULFO DE PAIVA</v>
      </c>
      <c r="O112" t="str">
        <f>VLOOKUP(Tabela13[[#This Row],[CNPJ]],'[1]Exportar Planilha'!$A$1:$S$802,5,FALSE)</f>
        <v>355</v>
      </c>
      <c r="P112" t="str">
        <f>VLOOKUP(Tabela13[[#This Row],[CNPJ]],'[1]Exportar Planilha'!$A$1:$S$802,6,FALSE)</f>
        <v>LJS A B E SL201 202</v>
      </c>
      <c r="Q112" t="str">
        <f>VLOOKUP(Tabela13[[#This Row],[CNPJ]],'[1]Exportar Planilha'!$A$1:$S$802,7,FALSE)</f>
        <v>LEBLON</v>
      </c>
      <c r="R112">
        <f>VLOOKUP(Tabela13[[#This Row],[CNPJ]],'[1]Exportar Planilha'!$A$1:$S$802,8,FALSE)</f>
        <v>22440032</v>
      </c>
      <c r="S112" t="str">
        <f>VLOOKUP(Tabela13[[#This Row],[CNPJ]],'[1]Exportar Planilha'!$A$1:$S$802,9,FALSE)</f>
        <v>RJ</v>
      </c>
      <c r="T112">
        <f>VLOOKUP(Tabela13[[#This Row],[CNPJ]],'[1]Exportar Planilha'!$A$1:$S$802,10,FALSE)</f>
        <v>6001</v>
      </c>
      <c r="U112" t="str">
        <f>VLOOKUP(Tabela13[[#This Row],[CNPJ]],'[1]Exportar Planilha'!$A$1:$S$802,11,FALSE)</f>
        <v>RIO DE JANEIRO</v>
      </c>
      <c r="V112">
        <f>VLOOKUP(Tabela13[[#This Row],[CNPJ]],'[1]Exportar Planilha'!$A$1:$S$802,12,FALSE)</f>
        <v>0</v>
      </c>
      <c r="W112">
        <f>VLOOKUP(Tabela13[[#This Row],[CNPJ]],'[1]Exportar Planilha'!$A$1:$S$802,13,FALSE)</f>
        <v>0</v>
      </c>
      <c r="X112">
        <f>VLOOKUP(Tabela13[[#This Row],[CNPJ]],'[1]Exportar Planilha'!$A$1:$S$802,14,FALSE)</f>
        <v>0</v>
      </c>
      <c r="Y112">
        <f>VLOOKUP(Tabela13[[#This Row],[CNPJ]],'[1]Exportar Planilha'!$A$1:$S$802,15,FALSE)</f>
        <v>0</v>
      </c>
      <c r="Z112" s="5">
        <f>VLOOKUP(Tabela13[[#This Row],[CNPJ]],'[1]Exportar Planilha'!$A$1:$S$802,16,FALSE)</f>
        <v>0</v>
      </c>
      <c r="AA112" s="5">
        <f>VLOOKUP(Tabela13[[#This Row],[CNPJ]],'[1]Exportar Planilha'!$A$1:$S$802,17,FALSE)</f>
        <v>0</v>
      </c>
      <c r="AB112" s="5">
        <f>VLOOKUP(Tabela13[[#This Row],[CNPJ]],'[1]Exportar Planilha'!$A$1:$S$802,18,FALSE)</f>
        <v>0</v>
      </c>
    </row>
    <row r="113" spans="1:28">
      <c r="A113" t="s">
        <v>523</v>
      </c>
      <c r="B113" t="s">
        <v>563</v>
      </c>
      <c r="C113" t="s">
        <v>564</v>
      </c>
      <c r="D113" t="s">
        <v>565</v>
      </c>
      <c r="E113" t="s">
        <v>6</v>
      </c>
      <c r="F113" t="s">
        <v>532</v>
      </c>
      <c r="G113" s="2">
        <v>1</v>
      </c>
      <c r="H113" t="s">
        <v>24</v>
      </c>
      <c r="I113" t="s">
        <v>566</v>
      </c>
      <c r="J113" t="s">
        <v>567</v>
      </c>
      <c r="K113" s="4" t="s">
        <v>1812</v>
      </c>
      <c r="L113" t="str">
        <f>VLOOKUP(Tabela13[[#This Row],[CNPJ]],'[1]Exportar Planilha'!$A$1:$S$802,3,FALSE)</f>
        <v>RUA</v>
      </c>
      <c r="M113" t="str">
        <f>VLOOKUP(Tabela13[[#This Row],[CNPJ]],'[1]Exportar Planilha'!$A$1:$S$802,3,FALSE)</f>
        <v>RUA</v>
      </c>
      <c r="N113" t="str">
        <f>VLOOKUP(Tabela13[[#This Row],[CNPJ]],'[1]Exportar Planilha'!$A$1:$S$802,4,FALSE)</f>
        <v>ALBERTO DE CAMPOS</v>
      </c>
      <c r="O113" t="str">
        <f>VLOOKUP(Tabela13[[#This Row],[CNPJ]],'[1]Exportar Planilha'!$A$1:$S$802,5,FALSE)</f>
        <v>100</v>
      </c>
      <c r="P113" t="str">
        <f>VLOOKUP(Tabela13[[#This Row],[CNPJ]],'[1]Exportar Planilha'!$A$1:$S$802,6,FALSE)</f>
        <v>100</v>
      </c>
      <c r="Q113" t="str">
        <f>VLOOKUP(Tabela13[[#This Row],[CNPJ]],'[1]Exportar Planilha'!$A$1:$S$802,7,FALSE)</f>
        <v>IPANEMA</v>
      </c>
      <c r="R113">
        <f>VLOOKUP(Tabela13[[#This Row],[CNPJ]],'[1]Exportar Planilha'!$A$1:$S$802,8,FALSE)</f>
        <v>22411030</v>
      </c>
      <c r="S113" t="str">
        <f>VLOOKUP(Tabela13[[#This Row],[CNPJ]],'[1]Exportar Planilha'!$A$1:$S$802,9,FALSE)</f>
        <v>RJ</v>
      </c>
      <c r="T113">
        <f>VLOOKUP(Tabela13[[#This Row],[CNPJ]],'[1]Exportar Planilha'!$A$1:$S$802,10,FALSE)</f>
        <v>6001</v>
      </c>
      <c r="U113" t="str">
        <f>VLOOKUP(Tabela13[[#This Row],[CNPJ]],'[1]Exportar Planilha'!$A$1:$S$802,11,FALSE)</f>
        <v>RIO DE JANEIRO</v>
      </c>
      <c r="V113" t="str">
        <f>VLOOKUP(Tabela13[[#This Row],[CNPJ]],'[1]Exportar Planilha'!$A$1:$S$802,12,FALSE)</f>
        <v>21</v>
      </c>
      <c r="W113" t="str">
        <f>VLOOKUP(Tabela13[[#This Row],[CNPJ]],'[1]Exportar Planilha'!$A$1:$S$802,13,FALSE)</f>
        <v>22602124</v>
      </c>
      <c r="X113" t="str">
        <f>VLOOKUP(Tabela13[[#This Row],[CNPJ]],'[1]Exportar Planilha'!$A$1:$S$802,14,FALSE)</f>
        <v>21</v>
      </c>
      <c r="Y113" t="str">
        <f>VLOOKUP(Tabela13[[#This Row],[CNPJ]],'[1]Exportar Planilha'!$A$1:$S$802,15,FALSE)</f>
        <v>39772950</v>
      </c>
      <c r="Z113" s="5">
        <f>VLOOKUP(Tabela13[[#This Row],[CNPJ]],'[1]Exportar Planilha'!$A$1:$S$802,16,FALSE)</f>
        <v>0</v>
      </c>
      <c r="AA113" s="5">
        <f>VLOOKUP(Tabela13[[#This Row],[CNPJ]],'[1]Exportar Planilha'!$A$1:$S$802,17,FALSE)</f>
        <v>0</v>
      </c>
      <c r="AB113" s="5" t="str">
        <f>VLOOKUP(Tabela13[[#This Row],[CNPJ]],'[1]Exportar Planilha'!$A$1:$S$802,18,FALSE)</f>
        <v>CONTABIL@CONTMAXRIO.COM.BR</v>
      </c>
    </row>
    <row r="114" spans="1:28">
      <c r="A114" t="s">
        <v>523</v>
      </c>
      <c r="B114" t="s">
        <v>568</v>
      </c>
      <c r="C114" t="s">
        <v>103</v>
      </c>
      <c r="D114" t="s">
        <v>569</v>
      </c>
      <c r="E114" t="s">
        <v>6</v>
      </c>
      <c r="F114" t="s">
        <v>532</v>
      </c>
      <c r="G114" s="2">
        <v>1</v>
      </c>
      <c r="H114" t="s">
        <v>406</v>
      </c>
      <c r="I114" t="s">
        <v>570</v>
      </c>
      <c r="J114" t="s">
        <v>571</v>
      </c>
      <c r="K114" s="4" t="s">
        <v>1813</v>
      </c>
      <c r="L114" t="str">
        <f>VLOOKUP(Tabela13[[#This Row],[CNPJ]],'[1]Exportar Planilha'!$A$1:$S$802,3,FALSE)</f>
        <v>ILHA</v>
      </c>
      <c r="M114" t="str">
        <f>VLOOKUP(Tabela13[[#This Row],[CNPJ]],'[1]Exportar Planilha'!$A$1:$S$802,3,FALSE)</f>
        <v>ILHA</v>
      </c>
      <c r="N114" t="str">
        <f>VLOOKUP(Tabela13[[#This Row],[CNPJ]],'[1]Exportar Planilha'!$A$1:$S$802,4,FALSE)</f>
        <v>DO FUNDAO</v>
      </c>
      <c r="O114" t="str">
        <f>VLOOKUP(Tabela13[[#This Row],[CNPJ]],'[1]Exportar Planilha'!$A$1:$S$802,5,FALSE)</f>
        <v>0</v>
      </c>
      <c r="P114" t="str">
        <f>VLOOKUP(Tabela13[[#This Row],[CNPJ]],'[1]Exportar Planilha'!$A$1:$S$802,6,FALSE)</f>
        <v>RUA HELIO DE ALMEIDA      0  PREDIO 2 SALA 34</v>
      </c>
      <c r="Q114" t="str">
        <f>VLOOKUP(Tabela13[[#This Row],[CNPJ]],'[1]Exportar Planilha'!$A$1:$S$802,7,FALSE)</f>
        <v>CIDADE UNIVERSITARIA</v>
      </c>
      <c r="R114">
        <f>VLOOKUP(Tabela13[[#This Row],[CNPJ]],'[1]Exportar Planilha'!$A$1:$S$802,8,FALSE)</f>
        <v>21941614</v>
      </c>
      <c r="S114" t="str">
        <f>VLOOKUP(Tabela13[[#This Row],[CNPJ]],'[1]Exportar Planilha'!$A$1:$S$802,9,FALSE)</f>
        <v>RJ</v>
      </c>
      <c r="T114">
        <f>VLOOKUP(Tabela13[[#This Row],[CNPJ]],'[1]Exportar Planilha'!$A$1:$S$802,10,FALSE)</f>
        <v>6001</v>
      </c>
      <c r="U114" t="str">
        <f>VLOOKUP(Tabela13[[#This Row],[CNPJ]],'[1]Exportar Planilha'!$A$1:$S$802,11,FALSE)</f>
        <v>RIO DE JANEIRO</v>
      </c>
      <c r="V114" t="str">
        <f>VLOOKUP(Tabela13[[#This Row],[CNPJ]],'[1]Exportar Planilha'!$A$1:$S$802,12,FALSE)</f>
        <v>21</v>
      </c>
      <c r="W114" t="str">
        <f>VLOOKUP(Tabela13[[#This Row],[CNPJ]],'[1]Exportar Planilha'!$A$1:$S$802,13,FALSE)</f>
        <v>94815880</v>
      </c>
      <c r="X114">
        <f>VLOOKUP(Tabela13[[#This Row],[CNPJ]],'[1]Exportar Planilha'!$A$1:$S$802,14,FALSE)</f>
        <v>0</v>
      </c>
      <c r="Y114">
        <f>VLOOKUP(Tabela13[[#This Row],[CNPJ]],'[1]Exportar Planilha'!$A$1:$S$802,15,FALSE)</f>
        <v>0</v>
      </c>
      <c r="Z114" s="5">
        <f>VLOOKUP(Tabela13[[#This Row],[CNPJ]],'[1]Exportar Planilha'!$A$1:$S$802,16,FALSE)</f>
        <v>0</v>
      </c>
      <c r="AA114" s="5">
        <f>VLOOKUP(Tabela13[[#This Row],[CNPJ]],'[1]Exportar Planilha'!$A$1:$S$802,17,FALSE)</f>
        <v>0</v>
      </c>
      <c r="AB114" s="5" t="str">
        <f>VLOOKUP(Tabela13[[#This Row],[CNPJ]],'[1]Exportar Planilha'!$A$1:$S$802,18,FALSE)</f>
        <v>CONTATO@LEANER.COM.BR</v>
      </c>
    </row>
    <row r="115" spans="1:28">
      <c r="A115" t="s">
        <v>523</v>
      </c>
      <c r="B115" t="s">
        <v>572</v>
      </c>
      <c r="C115" t="s">
        <v>55</v>
      </c>
      <c r="D115" t="s">
        <v>513</v>
      </c>
      <c r="E115" t="s">
        <v>6</v>
      </c>
      <c r="F115" t="s">
        <v>532</v>
      </c>
      <c r="G115" s="2">
        <v>1</v>
      </c>
      <c r="H115" t="s">
        <v>33</v>
      </c>
      <c r="I115" t="s">
        <v>3968</v>
      </c>
      <c r="J115" t="s">
        <v>3968</v>
      </c>
      <c r="K115" s="4" t="s">
        <v>1814</v>
      </c>
      <c r="L115" t="str">
        <f>VLOOKUP(Tabela13[[#This Row],[CNPJ]],'[1]Exportar Planilha'!$A$1:$S$802,3,FALSE)</f>
        <v>ILHA</v>
      </c>
      <c r="M115" t="str">
        <f>VLOOKUP(Tabela13[[#This Row],[CNPJ]],'[1]Exportar Planilha'!$A$1:$S$802,3,FALSE)</f>
        <v>ILHA</v>
      </c>
      <c r="N115" t="str">
        <f>VLOOKUP(Tabela13[[#This Row],[CNPJ]],'[1]Exportar Planilha'!$A$1:$S$802,4,FALSE)</f>
        <v>DO FUNDAO</v>
      </c>
      <c r="O115" t="str">
        <f>VLOOKUP(Tabela13[[#This Row],[CNPJ]],'[1]Exportar Planilha'!$A$1:$S$802,5,FALSE)</f>
        <v>00</v>
      </c>
      <c r="P115" t="str">
        <f>VLOOKUP(Tabela13[[#This Row],[CNPJ]],'[1]Exportar Planilha'!$A$1:$S$802,6,FALSE)</f>
        <v>AVENIDA CARLOS            CHAGAS FILHO 791          LOTE 10 E 11 QUADRA       B CIDADE                  UNIVERSITARIA</v>
      </c>
      <c r="Q115" t="str">
        <f>VLOOKUP(Tabela13[[#This Row],[CNPJ]],'[1]Exportar Planilha'!$A$1:$S$802,7,FALSE)</f>
        <v>CIDADE UNIVERSITARIA</v>
      </c>
      <c r="R115">
        <f>VLOOKUP(Tabela13[[#This Row],[CNPJ]],'[1]Exportar Planilha'!$A$1:$S$802,8,FALSE)</f>
        <v>21941904</v>
      </c>
      <c r="S115" t="str">
        <f>VLOOKUP(Tabela13[[#This Row],[CNPJ]],'[1]Exportar Planilha'!$A$1:$S$802,9,FALSE)</f>
        <v>RJ</v>
      </c>
      <c r="T115">
        <f>VLOOKUP(Tabela13[[#This Row],[CNPJ]],'[1]Exportar Planilha'!$A$1:$S$802,10,FALSE)</f>
        <v>6001</v>
      </c>
      <c r="U115" t="str">
        <f>VLOOKUP(Tabela13[[#This Row],[CNPJ]],'[1]Exportar Planilha'!$A$1:$S$802,11,FALSE)</f>
        <v>RIO DE JANEIRO</v>
      </c>
      <c r="V115" t="str">
        <f>VLOOKUP(Tabela13[[#This Row],[CNPJ]],'[1]Exportar Planilha'!$A$1:$S$802,12,FALSE)</f>
        <v>21</v>
      </c>
      <c r="W115" t="str">
        <f>VLOOKUP(Tabela13[[#This Row],[CNPJ]],'[1]Exportar Planilha'!$A$1:$S$802,13,FALSE)</f>
        <v>26694773</v>
      </c>
      <c r="X115" t="str">
        <f>VLOOKUP(Tabela13[[#This Row],[CNPJ]],'[1]Exportar Planilha'!$A$1:$S$802,14,FALSE)</f>
        <v>21</v>
      </c>
      <c r="Y115" t="str">
        <f>VLOOKUP(Tabela13[[#This Row],[CNPJ]],'[1]Exportar Planilha'!$A$1:$S$802,15,FALSE)</f>
        <v>26571149</v>
      </c>
      <c r="Z115" s="5" t="str">
        <f>VLOOKUP(Tabela13[[#This Row],[CNPJ]],'[1]Exportar Planilha'!$A$1:$S$802,16,FALSE)</f>
        <v>21</v>
      </c>
      <c r="AA115" s="5" t="str">
        <f>VLOOKUP(Tabela13[[#This Row],[CNPJ]],'[1]Exportar Planilha'!$A$1:$S$802,17,FALSE)</f>
        <v>26673170</v>
      </c>
      <c r="AB115" s="5">
        <f>VLOOKUP(Tabela13[[#This Row],[CNPJ]],'[1]Exportar Planilha'!$A$1:$S$802,18,FALSE)</f>
        <v>0</v>
      </c>
    </row>
    <row r="116" spans="1:28">
      <c r="A116" t="s">
        <v>523</v>
      </c>
      <c r="B116" t="s">
        <v>573</v>
      </c>
      <c r="C116" t="s">
        <v>247</v>
      </c>
      <c r="D116" t="s">
        <v>248</v>
      </c>
      <c r="E116" t="s">
        <v>117</v>
      </c>
      <c r="F116" t="s">
        <v>574</v>
      </c>
      <c r="G116" s="2">
        <v>2</v>
      </c>
      <c r="H116" t="s">
        <v>217</v>
      </c>
      <c r="I116" t="s">
        <v>575</v>
      </c>
      <c r="J116" t="s">
        <v>576</v>
      </c>
      <c r="K116" s="4" t="s">
        <v>1815</v>
      </c>
      <c r="L116" t="str">
        <f>VLOOKUP(Tabela13[[#This Row],[CNPJ]],'[1]Exportar Planilha'!$A$1:$S$802,3,FALSE)</f>
        <v>AVENIDA</v>
      </c>
      <c r="M116" t="str">
        <f>VLOOKUP(Tabela13[[#This Row],[CNPJ]],'[1]Exportar Planilha'!$A$1:$S$802,3,FALSE)</f>
        <v>AVENIDA</v>
      </c>
      <c r="N116" t="str">
        <f>VLOOKUP(Tabela13[[#This Row],[CNPJ]],'[1]Exportar Planilha'!$A$1:$S$802,4,FALSE)</f>
        <v>ANTONIO MARIO DE AZEVEDO</v>
      </c>
      <c r="O116" t="str">
        <f>VLOOKUP(Tabela13[[#This Row],[CNPJ]],'[1]Exportar Planilha'!$A$1:$S$802,5,FALSE)</f>
        <v>3516</v>
      </c>
      <c r="P116" t="str">
        <f>VLOOKUP(Tabela13[[#This Row],[CNPJ]],'[1]Exportar Planilha'!$A$1:$S$802,6,FALSE)</f>
        <v>AREA 1</v>
      </c>
      <c r="Q116" t="str">
        <f>VLOOKUP(Tabela13[[#This Row],[CNPJ]],'[1]Exportar Planilha'!$A$1:$S$802,7,FALSE)</f>
        <v>CORREGO DANTAS</v>
      </c>
      <c r="R116">
        <f>VLOOKUP(Tabela13[[#This Row],[CNPJ]],'[1]Exportar Planilha'!$A$1:$S$802,8,FALSE)</f>
        <v>28630310</v>
      </c>
      <c r="S116" t="str">
        <f>VLOOKUP(Tabela13[[#This Row],[CNPJ]],'[1]Exportar Planilha'!$A$1:$S$802,9,FALSE)</f>
        <v>RJ</v>
      </c>
      <c r="T116">
        <f>VLOOKUP(Tabela13[[#This Row],[CNPJ]],'[1]Exportar Planilha'!$A$1:$S$802,10,FALSE)</f>
        <v>5867</v>
      </c>
      <c r="U116" t="str">
        <f>VLOOKUP(Tabela13[[#This Row],[CNPJ]],'[1]Exportar Planilha'!$A$1:$S$802,11,FALSE)</f>
        <v>NOVA FRIBURGO</v>
      </c>
      <c r="V116" t="str">
        <f>VLOOKUP(Tabela13[[#This Row],[CNPJ]],'[1]Exportar Planilha'!$A$1:$S$802,12,FALSE)</f>
        <v>22</v>
      </c>
      <c r="W116" t="str">
        <f>VLOOKUP(Tabela13[[#This Row],[CNPJ]],'[1]Exportar Planilha'!$A$1:$S$802,13,FALSE)</f>
        <v>25230822</v>
      </c>
      <c r="X116" t="str">
        <f>VLOOKUP(Tabela13[[#This Row],[CNPJ]],'[1]Exportar Planilha'!$A$1:$S$802,14,FALSE)</f>
        <v>22</v>
      </c>
      <c r="Y116" t="str">
        <f>VLOOKUP(Tabela13[[#This Row],[CNPJ]],'[1]Exportar Planilha'!$A$1:$S$802,15,FALSE)</f>
        <v>81270097</v>
      </c>
      <c r="Z116" s="5" t="str">
        <f>VLOOKUP(Tabela13[[#This Row],[CNPJ]],'[1]Exportar Planilha'!$A$1:$S$802,16,FALSE)</f>
        <v>22</v>
      </c>
      <c r="AA116" s="5" t="str">
        <f>VLOOKUP(Tabela13[[#This Row],[CNPJ]],'[1]Exportar Planilha'!$A$1:$S$802,17,FALSE)</f>
        <v>25230822</v>
      </c>
      <c r="AB116" s="5" t="str">
        <f>VLOOKUP(Tabela13[[#This Row],[CNPJ]],'[1]Exportar Planilha'!$A$1:$S$802,18,FALSE)</f>
        <v>TAVARESGARCIA@TAVARESGARCIA.COM.BR</v>
      </c>
    </row>
    <row r="117" spans="1:28">
      <c r="A117" t="s">
        <v>523</v>
      </c>
      <c r="B117" t="s">
        <v>577</v>
      </c>
      <c r="C117" t="s">
        <v>157</v>
      </c>
      <c r="D117" t="s">
        <v>578</v>
      </c>
      <c r="E117" t="s">
        <v>6</v>
      </c>
      <c r="F117" t="s">
        <v>532</v>
      </c>
      <c r="G117" s="2">
        <v>2</v>
      </c>
      <c r="H117" t="s">
        <v>24</v>
      </c>
      <c r="I117" t="s">
        <v>579</v>
      </c>
      <c r="J117" t="s">
        <v>580</v>
      </c>
      <c r="K117" s="4" t="s">
        <v>1816</v>
      </c>
      <c r="L117" t="str">
        <f>VLOOKUP(Tabela13[[#This Row],[CNPJ]],'[1]Exportar Planilha'!$A$1:$S$802,3,FALSE)</f>
        <v>RUA</v>
      </c>
      <c r="M117" t="str">
        <f>VLOOKUP(Tabela13[[#This Row],[CNPJ]],'[1]Exportar Planilha'!$A$1:$S$802,3,FALSE)</f>
        <v>RUA</v>
      </c>
      <c r="N117" t="str">
        <f>VLOOKUP(Tabela13[[#This Row],[CNPJ]],'[1]Exportar Planilha'!$A$1:$S$802,4,FALSE)</f>
        <v>FELIPE CAMARAO</v>
      </c>
      <c r="O117" t="str">
        <f>VLOOKUP(Tabela13[[#This Row],[CNPJ]],'[1]Exportar Planilha'!$A$1:$S$802,5,FALSE)</f>
        <v>139</v>
      </c>
      <c r="P117">
        <f>VLOOKUP(Tabela13[[#This Row],[CNPJ]],'[1]Exportar Planilha'!$A$1:$S$802,6,FALSE)</f>
        <v>0</v>
      </c>
      <c r="Q117" t="str">
        <f>VLOOKUP(Tabela13[[#This Row],[CNPJ]],'[1]Exportar Planilha'!$A$1:$S$802,7,FALSE)</f>
        <v>MARACANA</v>
      </c>
      <c r="R117">
        <f>VLOOKUP(Tabela13[[#This Row],[CNPJ]],'[1]Exportar Planilha'!$A$1:$S$802,8,FALSE)</f>
        <v>20550165</v>
      </c>
      <c r="S117" t="str">
        <f>VLOOKUP(Tabela13[[#This Row],[CNPJ]],'[1]Exportar Planilha'!$A$1:$S$802,9,FALSE)</f>
        <v>RJ</v>
      </c>
      <c r="T117">
        <f>VLOOKUP(Tabela13[[#This Row],[CNPJ]],'[1]Exportar Planilha'!$A$1:$S$802,10,FALSE)</f>
        <v>6001</v>
      </c>
      <c r="U117" t="str">
        <f>VLOOKUP(Tabela13[[#This Row],[CNPJ]],'[1]Exportar Planilha'!$A$1:$S$802,11,FALSE)</f>
        <v>RIO DE JANEIRO</v>
      </c>
      <c r="V117" t="str">
        <f>VLOOKUP(Tabela13[[#This Row],[CNPJ]],'[1]Exportar Planilha'!$A$1:$S$802,12,FALSE)</f>
        <v>21</v>
      </c>
      <c r="W117" t="str">
        <f>VLOOKUP(Tabela13[[#This Row],[CNPJ]],'[1]Exportar Planilha'!$A$1:$S$802,13,FALSE)</f>
        <v>22885517</v>
      </c>
      <c r="X117" t="str">
        <f>VLOOKUP(Tabela13[[#This Row],[CNPJ]],'[1]Exportar Planilha'!$A$1:$S$802,14,FALSE)</f>
        <v>21</v>
      </c>
      <c r="Y117" t="str">
        <f>VLOOKUP(Tabela13[[#This Row],[CNPJ]],'[1]Exportar Planilha'!$A$1:$S$802,15,FALSE)</f>
        <v>22885517</v>
      </c>
      <c r="Z117" s="5">
        <f>VLOOKUP(Tabela13[[#This Row],[CNPJ]],'[1]Exportar Planilha'!$A$1:$S$802,16,FALSE)</f>
        <v>0</v>
      </c>
      <c r="AA117" s="5">
        <f>VLOOKUP(Tabela13[[#This Row],[CNPJ]],'[1]Exportar Planilha'!$A$1:$S$802,17,FALSE)</f>
        <v>0</v>
      </c>
      <c r="AB117" s="5" t="str">
        <f>VLOOKUP(Tabela13[[#This Row],[CNPJ]],'[1]Exportar Planilha'!$A$1:$S$802,18,FALSE)</f>
        <v>CRITICALMED@CRITICALMED.COM.BR</v>
      </c>
    </row>
    <row r="118" spans="1:28">
      <c r="A118" t="s">
        <v>523</v>
      </c>
      <c r="B118" t="s">
        <v>581</v>
      </c>
      <c r="C118" t="s">
        <v>157</v>
      </c>
      <c r="D118" t="s">
        <v>582</v>
      </c>
      <c r="E118" t="s">
        <v>6</v>
      </c>
      <c r="F118" t="s">
        <v>532</v>
      </c>
      <c r="G118" s="2">
        <v>1</v>
      </c>
      <c r="H118" t="s">
        <v>24</v>
      </c>
      <c r="I118" t="s">
        <v>583</v>
      </c>
      <c r="J118" t="s">
        <v>584</v>
      </c>
      <c r="K118" s="4" t="s">
        <v>1817</v>
      </c>
      <c r="L118" t="str">
        <f>VLOOKUP(Tabela13[[#This Row],[CNPJ]],'[1]Exportar Planilha'!$A$1:$S$802,3,FALSE)</f>
        <v>RUA</v>
      </c>
      <c r="M118" t="str">
        <f>VLOOKUP(Tabela13[[#This Row],[CNPJ]],'[1]Exportar Planilha'!$A$1:$S$802,3,FALSE)</f>
        <v>RUA</v>
      </c>
      <c r="N118" t="str">
        <f>VLOOKUP(Tabela13[[#This Row],[CNPJ]],'[1]Exportar Planilha'!$A$1:$S$802,4,FALSE)</f>
        <v>CUBA</v>
      </c>
      <c r="O118" t="str">
        <f>VLOOKUP(Tabela13[[#This Row],[CNPJ]],'[1]Exportar Planilha'!$A$1:$S$802,5,FALSE)</f>
        <v>351</v>
      </c>
      <c r="P118" t="str">
        <f>VLOOKUP(Tabela13[[#This Row],[CNPJ]],'[1]Exportar Planilha'!$A$1:$S$802,6,FALSE)</f>
        <v>SALA  201</v>
      </c>
      <c r="Q118" t="str">
        <f>VLOOKUP(Tabela13[[#This Row],[CNPJ]],'[1]Exportar Planilha'!$A$1:$S$802,7,FALSE)</f>
        <v>PENHA</v>
      </c>
      <c r="R118">
        <f>VLOOKUP(Tabela13[[#This Row],[CNPJ]],'[1]Exportar Planilha'!$A$1:$S$802,8,FALSE)</f>
        <v>21020160</v>
      </c>
      <c r="S118" t="str">
        <f>VLOOKUP(Tabela13[[#This Row],[CNPJ]],'[1]Exportar Planilha'!$A$1:$S$802,9,FALSE)</f>
        <v>RJ</v>
      </c>
      <c r="T118">
        <f>VLOOKUP(Tabela13[[#This Row],[CNPJ]],'[1]Exportar Planilha'!$A$1:$S$802,10,FALSE)</f>
        <v>6001</v>
      </c>
      <c r="U118" t="str">
        <f>VLOOKUP(Tabela13[[#This Row],[CNPJ]],'[1]Exportar Planilha'!$A$1:$S$802,11,FALSE)</f>
        <v>RIO DE JANEIRO</v>
      </c>
      <c r="V118" t="str">
        <f>VLOOKUP(Tabela13[[#This Row],[CNPJ]],'[1]Exportar Planilha'!$A$1:$S$802,12,FALSE)</f>
        <v>21</v>
      </c>
      <c r="W118" t="str">
        <f>VLOOKUP(Tabela13[[#This Row],[CNPJ]],'[1]Exportar Planilha'!$A$1:$S$802,13,FALSE)</f>
        <v>22704860</v>
      </c>
      <c r="X118">
        <f>VLOOKUP(Tabela13[[#This Row],[CNPJ]],'[1]Exportar Planilha'!$A$1:$S$802,14,FALSE)</f>
        <v>0</v>
      </c>
      <c r="Y118">
        <f>VLOOKUP(Tabela13[[#This Row],[CNPJ]],'[1]Exportar Planilha'!$A$1:$S$802,15,FALSE)</f>
        <v>0</v>
      </c>
      <c r="Z118" s="5">
        <f>VLOOKUP(Tabela13[[#This Row],[CNPJ]],'[1]Exportar Planilha'!$A$1:$S$802,16,FALSE)</f>
        <v>0</v>
      </c>
      <c r="AA118" s="5">
        <f>VLOOKUP(Tabela13[[#This Row],[CNPJ]],'[1]Exportar Planilha'!$A$1:$S$802,17,FALSE)</f>
        <v>0</v>
      </c>
      <c r="AB118" s="5">
        <f>VLOOKUP(Tabela13[[#This Row],[CNPJ]],'[1]Exportar Planilha'!$A$1:$S$802,18,FALSE)</f>
        <v>0</v>
      </c>
    </row>
    <row r="119" spans="1:28">
      <c r="A119" t="s">
        <v>523</v>
      </c>
      <c r="B119" t="s">
        <v>585</v>
      </c>
      <c r="C119" t="s">
        <v>415</v>
      </c>
      <c r="D119" t="s">
        <v>586</v>
      </c>
      <c r="E119" t="s">
        <v>6</v>
      </c>
      <c r="F119" t="s">
        <v>532</v>
      </c>
      <c r="G119" s="2">
        <v>3</v>
      </c>
      <c r="H119" t="s">
        <v>275</v>
      </c>
      <c r="I119" t="s">
        <v>587</v>
      </c>
      <c r="J119" t="s">
        <v>588</v>
      </c>
      <c r="K119" s="4" t="s">
        <v>1818</v>
      </c>
      <c r="L119" t="str">
        <f>VLOOKUP(Tabela13[[#This Row],[CNPJ]],'[1]Exportar Planilha'!$A$1:$S$802,3,FALSE)</f>
        <v>AVENIDA</v>
      </c>
      <c r="M119" t="str">
        <f>VLOOKUP(Tabela13[[#This Row],[CNPJ]],'[1]Exportar Planilha'!$A$1:$S$802,3,FALSE)</f>
        <v>AVENIDA</v>
      </c>
      <c r="N119" t="str">
        <f>VLOOKUP(Tabela13[[#This Row],[CNPJ]],'[1]Exportar Planilha'!$A$1:$S$802,4,FALSE)</f>
        <v>CARLOS CHAGAS FILHO</v>
      </c>
      <c r="O119" t="str">
        <f>VLOOKUP(Tabela13[[#This Row],[CNPJ]],'[1]Exportar Planilha'!$A$1:$S$802,5,FALSE)</f>
        <v>791</v>
      </c>
      <c r="P119" t="str">
        <f>VLOOKUP(Tabela13[[#This Row],[CNPJ]],'[1]Exportar Planilha'!$A$1:$S$802,6,FALSE)</f>
        <v>QUADRA: B; LOTE: 13; : POLO BIO RIO;</v>
      </c>
      <c r="Q119" t="str">
        <f>VLOOKUP(Tabela13[[#This Row],[CNPJ]],'[1]Exportar Planilha'!$A$1:$S$802,7,FALSE)</f>
        <v>CIDADE UNIVERSITARIA</v>
      </c>
      <c r="R119">
        <f>VLOOKUP(Tabela13[[#This Row],[CNPJ]],'[1]Exportar Planilha'!$A$1:$S$802,8,FALSE)</f>
        <v>21941904</v>
      </c>
      <c r="S119" t="str">
        <f>VLOOKUP(Tabela13[[#This Row],[CNPJ]],'[1]Exportar Planilha'!$A$1:$S$802,9,FALSE)</f>
        <v>RJ</v>
      </c>
      <c r="T119">
        <f>VLOOKUP(Tabela13[[#This Row],[CNPJ]],'[1]Exportar Planilha'!$A$1:$S$802,10,FALSE)</f>
        <v>6001</v>
      </c>
      <c r="U119" t="str">
        <f>VLOOKUP(Tabela13[[#This Row],[CNPJ]],'[1]Exportar Planilha'!$A$1:$S$802,11,FALSE)</f>
        <v>RIO DE JANEIRO</v>
      </c>
      <c r="V119" t="str">
        <f>VLOOKUP(Tabela13[[#This Row],[CNPJ]],'[1]Exportar Planilha'!$A$1:$S$802,12,FALSE)</f>
        <v>21</v>
      </c>
      <c r="W119" t="str">
        <f>VLOOKUP(Tabela13[[#This Row],[CNPJ]],'[1]Exportar Planilha'!$A$1:$S$802,13,FALSE)</f>
        <v>38675800</v>
      </c>
      <c r="X119" t="str">
        <f>VLOOKUP(Tabela13[[#This Row],[CNPJ]],'[1]Exportar Planilha'!$A$1:$S$802,14,FALSE)</f>
        <v>21</v>
      </c>
      <c r="Y119" t="str">
        <f>VLOOKUP(Tabela13[[#This Row],[CNPJ]],'[1]Exportar Planilha'!$A$1:$S$802,15,FALSE)</f>
        <v>38675530</v>
      </c>
      <c r="Z119" s="5" t="str">
        <f>VLOOKUP(Tabela13[[#This Row],[CNPJ]],'[1]Exportar Planilha'!$A$1:$S$802,16,FALSE)</f>
        <v>21</v>
      </c>
      <c r="AA119" s="5" t="str">
        <f>VLOOKUP(Tabela13[[#This Row],[CNPJ]],'[1]Exportar Planilha'!$A$1:$S$802,17,FALSE)</f>
        <v>22429834</v>
      </c>
      <c r="AB119" s="5" t="str">
        <f>VLOOKUP(Tabela13[[#This Row],[CNPJ]],'[1]Exportar Planilha'!$A$1:$S$802,18,FALSE)</f>
        <v>BAKTRON@BAKTRON.COM.BR</v>
      </c>
    </row>
    <row r="120" spans="1:28">
      <c r="A120" t="s">
        <v>523</v>
      </c>
      <c r="B120" t="s">
        <v>589</v>
      </c>
      <c r="C120" t="s">
        <v>247</v>
      </c>
      <c r="D120" t="s">
        <v>248</v>
      </c>
      <c r="E120" t="s">
        <v>117</v>
      </c>
      <c r="F120" t="s">
        <v>590</v>
      </c>
      <c r="G120" s="2">
        <v>1</v>
      </c>
      <c r="H120" t="s">
        <v>358</v>
      </c>
      <c r="I120" t="s">
        <v>591</v>
      </c>
      <c r="J120" t="s">
        <v>592</v>
      </c>
      <c r="K120" s="4" t="s">
        <v>1819</v>
      </c>
      <c r="L120" t="str">
        <f>VLOOKUP(Tabela13[[#This Row],[CNPJ]],'[1]Exportar Planilha'!$A$1:$S$802,3,FALSE)</f>
        <v>ESTRADA</v>
      </c>
      <c r="M120" t="str">
        <f>VLOOKUP(Tabela13[[#This Row],[CNPJ]],'[1]Exportar Planilha'!$A$1:$S$802,3,FALSE)</f>
        <v>ESTRADA</v>
      </c>
      <c r="N120" t="str">
        <f>VLOOKUP(Tabela13[[#This Row],[CNPJ]],'[1]Exportar Planilha'!$A$1:$S$802,4,FALSE)</f>
        <v>DONA TERESA CRISTINA</v>
      </c>
      <c r="O120" t="str">
        <f>VLOOKUP(Tabela13[[#This Row],[CNPJ]],'[1]Exportar Planilha'!$A$1:$S$802,5,FALSE)</f>
        <v>S/N</v>
      </c>
      <c r="P120" t="str">
        <f>VLOOKUP(Tabela13[[#This Row],[CNPJ]],'[1]Exportar Planilha'!$A$1:$S$802,6,FALSE)</f>
        <v>LOTE: 10 - QUADRA: 05</v>
      </c>
      <c r="Q120" t="str">
        <f>VLOOKUP(Tabela13[[#This Row],[CNPJ]],'[1]Exportar Planilha'!$A$1:$S$802,7,FALSE)</f>
        <v>FIGUEIRA</v>
      </c>
      <c r="R120">
        <f>VLOOKUP(Tabela13[[#This Row],[CNPJ]],'[1]Exportar Planilha'!$A$1:$S$802,8,FALSE)</f>
        <v>25230480</v>
      </c>
      <c r="S120" t="str">
        <f>VLOOKUP(Tabela13[[#This Row],[CNPJ]],'[1]Exportar Planilha'!$A$1:$S$802,9,FALSE)</f>
        <v>RJ</v>
      </c>
      <c r="T120">
        <f>VLOOKUP(Tabela13[[#This Row],[CNPJ]],'[1]Exportar Planilha'!$A$1:$S$802,10,FALSE)</f>
        <v>5833</v>
      </c>
      <c r="U120" t="str">
        <f>VLOOKUP(Tabela13[[#This Row],[CNPJ]],'[1]Exportar Planilha'!$A$1:$S$802,11,FALSE)</f>
        <v>DUQUE DE CAXIAS</v>
      </c>
      <c r="V120">
        <f>VLOOKUP(Tabela13[[#This Row],[CNPJ]],'[1]Exportar Planilha'!$A$1:$S$802,12,FALSE)</f>
        <v>0</v>
      </c>
      <c r="W120">
        <f>VLOOKUP(Tabela13[[#This Row],[CNPJ]],'[1]Exportar Planilha'!$A$1:$S$802,13,FALSE)</f>
        <v>0</v>
      </c>
      <c r="X120">
        <f>VLOOKUP(Tabela13[[#This Row],[CNPJ]],'[1]Exportar Planilha'!$A$1:$S$802,14,FALSE)</f>
        <v>0</v>
      </c>
      <c r="Y120">
        <f>VLOOKUP(Tabela13[[#This Row],[CNPJ]],'[1]Exportar Planilha'!$A$1:$S$802,15,FALSE)</f>
        <v>0</v>
      </c>
      <c r="Z120" s="5">
        <f>VLOOKUP(Tabela13[[#This Row],[CNPJ]],'[1]Exportar Planilha'!$A$1:$S$802,16,FALSE)</f>
        <v>0</v>
      </c>
      <c r="AA120" s="5">
        <f>VLOOKUP(Tabela13[[#This Row],[CNPJ]],'[1]Exportar Planilha'!$A$1:$S$802,17,FALSE)</f>
        <v>0</v>
      </c>
      <c r="AB120" s="5">
        <f>VLOOKUP(Tabela13[[#This Row],[CNPJ]],'[1]Exportar Planilha'!$A$1:$S$802,18,FALSE)</f>
        <v>0</v>
      </c>
    </row>
    <row r="121" spans="1:28">
      <c r="A121" t="s">
        <v>523</v>
      </c>
      <c r="B121" t="s">
        <v>593</v>
      </c>
      <c r="C121" t="s">
        <v>157</v>
      </c>
      <c r="D121" t="s">
        <v>594</v>
      </c>
      <c r="E121" t="s">
        <v>265</v>
      </c>
      <c r="F121" t="s">
        <v>532</v>
      </c>
      <c r="G121" s="2">
        <v>4</v>
      </c>
      <c r="H121" t="s">
        <v>24</v>
      </c>
      <c r="I121" t="s">
        <v>595</v>
      </c>
      <c r="J121" t="s">
        <v>596</v>
      </c>
      <c r="K121" s="4" t="s">
        <v>1820</v>
      </c>
      <c r="L121" t="str">
        <f>VLOOKUP(Tabela13[[#This Row],[CNPJ]],'[1]Exportar Planilha'!$A$1:$S$802,3,FALSE)</f>
        <v>ESTRADA</v>
      </c>
      <c r="M121" t="str">
        <f>VLOOKUP(Tabela13[[#This Row],[CNPJ]],'[1]Exportar Planilha'!$A$1:$S$802,3,FALSE)</f>
        <v>ESTRADA</v>
      </c>
      <c r="N121" t="str">
        <f>VLOOKUP(Tabela13[[#This Row],[CNPJ]],'[1]Exportar Planilha'!$A$1:$S$802,4,FALSE)</f>
        <v>DOS BANDEIRANTES</v>
      </c>
      <c r="O121" t="str">
        <f>VLOOKUP(Tabela13[[#This Row],[CNPJ]],'[1]Exportar Planilha'!$A$1:$S$802,5,FALSE)</f>
        <v>11742</v>
      </c>
      <c r="P121" t="str">
        <f>VLOOKUP(Tabela13[[#This Row],[CNPJ]],'[1]Exportar Planilha'!$A$1:$S$802,6,FALSE)</f>
        <v>PARTE</v>
      </c>
      <c r="Q121" t="str">
        <f>VLOOKUP(Tabela13[[#This Row],[CNPJ]],'[1]Exportar Planilha'!$A$1:$S$802,7,FALSE)</f>
        <v>VARGEM PEQUENA</v>
      </c>
      <c r="R121">
        <f>VLOOKUP(Tabela13[[#This Row],[CNPJ]],'[1]Exportar Planilha'!$A$1:$S$802,8,FALSE)</f>
        <v>22783111</v>
      </c>
      <c r="S121" t="str">
        <f>VLOOKUP(Tabela13[[#This Row],[CNPJ]],'[1]Exportar Planilha'!$A$1:$S$802,9,FALSE)</f>
        <v>RJ</v>
      </c>
      <c r="T121">
        <f>VLOOKUP(Tabela13[[#This Row],[CNPJ]],'[1]Exportar Planilha'!$A$1:$S$802,10,FALSE)</f>
        <v>6001</v>
      </c>
      <c r="U121" t="str">
        <f>VLOOKUP(Tabela13[[#This Row],[CNPJ]],'[1]Exportar Planilha'!$A$1:$S$802,11,FALSE)</f>
        <v>RIO DE JANEIRO</v>
      </c>
      <c r="V121" t="str">
        <f>VLOOKUP(Tabela13[[#This Row],[CNPJ]],'[1]Exportar Planilha'!$A$1:$S$802,12,FALSE)</f>
        <v>21</v>
      </c>
      <c r="W121" t="str">
        <f>VLOOKUP(Tabela13[[#This Row],[CNPJ]],'[1]Exportar Planilha'!$A$1:$S$802,13,FALSE)</f>
        <v>25608242</v>
      </c>
      <c r="X121" t="str">
        <f>VLOOKUP(Tabela13[[#This Row],[CNPJ]],'[1]Exportar Planilha'!$A$1:$S$802,14,FALSE)</f>
        <v>21</v>
      </c>
      <c r="Y121" t="str">
        <f>VLOOKUP(Tabela13[[#This Row],[CNPJ]],'[1]Exportar Planilha'!$A$1:$S$802,15,FALSE)</f>
        <v>38877767</v>
      </c>
      <c r="Z121" s="5" t="str">
        <f>VLOOKUP(Tabela13[[#This Row],[CNPJ]],'[1]Exportar Planilha'!$A$1:$S$802,16,FALSE)</f>
        <v>21</v>
      </c>
      <c r="AA121" s="5" t="str">
        <f>VLOOKUP(Tabela13[[#This Row],[CNPJ]],'[1]Exportar Planilha'!$A$1:$S$802,17,FALSE)</f>
        <v>38877643</v>
      </c>
      <c r="AB121" s="5" t="str">
        <f>VLOOKUP(Tabela13[[#This Row],[CNPJ]],'[1]Exportar Planilha'!$A$1:$S$802,18,FALSE)</f>
        <v>delta@msm.com.br</v>
      </c>
    </row>
    <row r="122" spans="1:28">
      <c r="A122" t="s">
        <v>523</v>
      </c>
      <c r="B122" t="s">
        <v>597</v>
      </c>
      <c r="C122" t="s">
        <v>598</v>
      </c>
      <c r="D122" t="s">
        <v>599</v>
      </c>
      <c r="E122" t="s">
        <v>103</v>
      </c>
      <c r="F122" t="s">
        <v>532</v>
      </c>
      <c r="G122" s="2">
        <v>1</v>
      </c>
      <c r="H122" t="s">
        <v>406</v>
      </c>
      <c r="I122" t="s">
        <v>600</v>
      </c>
      <c r="J122" t="s">
        <v>601</v>
      </c>
      <c r="K122" s="4" t="s">
        <v>1821</v>
      </c>
      <c r="L122" t="str">
        <f>VLOOKUP(Tabela13[[#This Row],[CNPJ]],'[1]Exportar Planilha'!$A$1:$S$802,3,FALSE)</f>
        <v>RUA</v>
      </c>
      <c r="M122" t="str">
        <f>VLOOKUP(Tabela13[[#This Row],[CNPJ]],'[1]Exportar Planilha'!$A$1:$S$802,3,FALSE)</f>
        <v>RUA</v>
      </c>
      <c r="N122" t="str">
        <f>VLOOKUP(Tabela13[[#This Row],[CNPJ]],'[1]Exportar Planilha'!$A$1:$S$802,4,FALSE)</f>
        <v>CADETE POLONIA</v>
      </c>
      <c r="O122" t="str">
        <f>VLOOKUP(Tabela13[[#This Row],[CNPJ]],'[1]Exportar Planilha'!$A$1:$S$802,5,FALSE)</f>
        <v>566</v>
      </c>
      <c r="P122">
        <f>VLOOKUP(Tabela13[[#This Row],[CNPJ]],'[1]Exportar Planilha'!$A$1:$S$802,6,FALSE)</f>
        <v>0</v>
      </c>
      <c r="Q122" t="str">
        <f>VLOOKUP(Tabela13[[#This Row],[CNPJ]],'[1]Exportar Planilha'!$A$1:$S$802,7,FALSE)</f>
        <v>SAMPAIO</v>
      </c>
      <c r="R122">
        <f>VLOOKUP(Tabela13[[#This Row],[CNPJ]],'[1]Exportar Planilha'!$A$1:$S$802,8,FALSE)</f>
        <v>20961050</v>
      </c>
      <c r="S122" t="str">
        <f>VLOOKUP(Tabela13[[#This Row],[CNPJ]],'[1]Exportar Planilha'!$A$1:$S$802,9,FALSE)</f>
        <v>RJ</v>
      </c>
      <c r="T122">
        <f>VLOOKUP(Tabela13[[#This Row],[CNPJ]],'[1]Exportar Planilha'!$A$1:$S$802,10,FALSE)</f>
        <v>6001</v>
      </c>
      <c r="U122" t="str">
        <f>VLOOKUP(Tabela13[[#This Row],[CNPJ]],'[1]Exportar Planilha'!$A$1:$S$802,11,FALSE)</f>
        <v>RIO DE JANEIRO</v>
      </c>
      <c r="V122" t="str">
        <f>VLOOKUP(Tabela13[[#This Row],[CNPJ]],'[1]Exportar Planilha'!$A$1:$S$802,12,FALSE)</f>
        <v>21</v>
      </c>
      <c r="W122" t="str">
        <f>VLOOKUP(Tabela13[[#This Row],[CNPJ]],'[1]Exportar Planilha'!$A$1:$S$802,13,FALSE)</f>
        <v>25026655</v>
      </c>
      <c r="X122">
        <f>VLOOKUP(Tabela13[[#This Row],[CNPJ]],'[1]Exportar Planilha'!$A$1:$S$802,14,FALSE)</f>
        <v>0</v>
      </c>
      <c r="Y122">
        <f>VLOOKUP(Tabela13[[#This Row],[CNPJ]],'[1]Exportar Planilha'!$A$1:$S$802,15,FALSE)</f>
        <v>0</v>
      </c>
      <c r="Z122" s="5" t="str">
        <f>VLOOKUP(Tabela13[[#This Row],[CNPJ]],'[1]Exportar Planilha'!$A$1:$S$802,16,FALSE)</f>
        <v>21</v>
      </c>
      <c r="AA122" s="5" t="str">
        <f>VLOOKUP(Tabela13[[#This Row],[CNPJ]],'[1]Exportar Planilha'!$A$1:$S$802,17,FALSE)</f>
        <v>25026655</v>
      </c>
      <c r="AB122" s="5" t="str">
        <f>VLOOKUP(Tabela13[[#This Row],[CNPJ]],'[1]Exportar Planilha'!$A$1:$S$802,18,FALSE)</f>
        <v>acuapura@clorin.com.br</v>
      </c>
    </row>
    <row r="123" spans="1:28">
      <c r="A123" t="s">
        <v>523</v>
      </c>
      <c r="B123" t="s">
        <v>602</v>
      </c>
      <c r="C123" t="s">
        <v>101</v>
      </c>
      <c r="D123" t="s">
        <v>55</v>
      </c>
      <c r="E123" t="s">
        <v>55</v>
      </c>
      <c r="F123" t="s">
        <v>590</v>
      </c>
      <c r="G123" s="2">
        <v>2</v>
      </c>
      <c r="H123" t="s">
        <v>33</v>
      </c>
      <c r="I123" t="s">
        <v>603</v>
      </c>
      <c r="J123" t="s">
        <v>604</v>
      </c>
      <c r="K123" s="4" t="s">
        <v>1822</v>
      </c>
      <c r="L123" t="str">
        <f>VLOOKUP(Tabela13[[#This Row],[CNPJ]],'[1]Exportar Planilha'!$A$1:$S$802,3,FALSE)</f>
        <v>AVENIDA</v>
      </c>
      <c r="M123" t="str">
        <f>VLOOKUP(Tabela13[[#This Row],[CNPJ]],'[1]Exportar Planilha'!$A$1:$S$802,3,FALSE)</f>
        <v>AVENIDA</v>
      </c>
      <c r="N123" t="str">
        <f>VLOOKUP(Tabela13[[#This Row],[CNPJ]],'[1]Exportar Planilha'!$A$1:$S$802,4,FALSE)</f>
        <v>MASCARENHAS DE MORAIS</v>
      </c>
      <c r="O123" t="str">
        <f>VLOOKUP(Tabela13[[#This Row],[CNPJ]],'[1]Exportar Planilha'!$A$1:$S$802,5,FALSE)</f>
        <v>1175</v>
      </c>
      <c r="P123" t="str">
        <f>VLOOKUP(Tabela13[[#This Row],[CNPJ]],'[1]Exportar Planilha'!$A$1:$S$802,6,FALSE)</f>
        <v>CHAC RIO PETROPOLIS</v>
      </c>
      <c r="Q123" t="str">
        <f>VLOOKUP(Tabela13[[#This Row],[CNPJ]],'[1]Exportar Planilha'!$A$1:$S$802,7,FALSE)</f>
        <v>DUQUE DE CAXIAS</v>
      </c>
      <c r="R123">
        <f>VLOOKUP(Tabela13[[#This Row],[CNPJ]],'[1]Exportar Planilha'!$A$1:$S$802,8,FALSE)</f>
        <v>25230030</v>
      </c>
      <c r="S123" t="str">
        <f>VLOOKUP(Tabela13[[#This Row],[CNPJ]],'[1]Exportar Planilha'!$A$1:$S$802,9,FALSE)</f>
        <v>RJ</v>
      </c>
      <c r="T123">
        <f>VLOOKUP(Tabela13[[#This Row],[CNPJ]],'[1]Exportar Planilha'!$A$1:$S$802,10,FALSE)</f>
        <v>5833</v>
      </c>
      <c r="U123" t="str">
        <f>VLOOKUP(Tabela13[[#This Row],[CNPJ]],'[1]Exportar Planilha'!$A$1:$S$802,11,FALSE)</f>
        <v>DUQUE DE CAXIAS</v>
      </c>
      <c r="V123">
        <f>VLOOKUP(Tabela13[[#This Row],[CNPJ]],'[1]Exportar Planilha'!$A$1:$S$802,12,FALSE)</f>
        <v>0</v>
      </c>
      <c r="W123">
        <f>VLOOKUP(Tabela13[[#This Row],[CNPJ]],'[1]Exportar Planilha'!$A$1:$S$802,13,FALSE)</f>
        <v>0</v>
      </c>
      <c r="X123">
        <f>VLOOKUP(Tabela13[[#This Row],[CNPJ]],'[1]Exportar Planilha'!$A$1:$S$802,14,FALSE)</f>
        <v>0</v>
      </c>
      <c r="Y123">
        <f>VLOOKUP(Tabela13[[#This Row],[CNPJ]],'[1]Exportar Planilha'!$A$1:$S$802,15,FALSE)</f>
        <v>0</v>
      </c>
      <c r="Z123" s="5">
        <f>VLOOKUP(Tabela13[[#This Row],[CNPJ]],'[1]Exportar Planilha'!$A$1:$S$802,16,FALSE)</f>
        <v>0</v>
      </c>
      <c r="AA123" s="5">
        <f>VLOOKUP(Tabela13[[#This Row],[CNPJ]],'[1]Exportar Planilha'!$A$1:$S$802,17,FALSE)</f>
        <v>0</v>
      </c>
      <c r="AB123" s="5">
        <f>VLOOKUP(Tabela13[[#This Row],[CNPJ]],'[1]Exportar Planilha'!$A$1:$S$802,18,FALSE)</f>
        <v>0</v>
      </c>
    </row>
    <row r="124" spans="1:28">
      <c r="A124" t="s">
        <v>523</v>
      </c>
      <c r="B124" t="s">
        <v>605</v>
      </c>
      <c r="C124" t="s">
        <v>21</v>
      </c>
      <c r="D124" t="s">
        <v>606</v>
      </c>
      <c r="E124" t="s">
        <v>6</v>
      </c>
      <c r="F124" t="s">
        <v>607</v>
      </c>
      <c r="G124" s="2">
        <v>3</v>
      </c>
      <c r="H124" t="s">
        <v>24</v>
      </c>
      <c r="I124" t="s">
        <v>608</v>
      </c>
      <c r="J124" t="s">
        <v>609</v>
      </c>
      <c r="K124" s="4" t="s">
        <v>1823</v>
      </c>
      <c r="L124" t="str">
        <f>VLOOKUP(Tabela13[[#This Row],[CNPJ]],'[1]Exportar Planilha'!$A$1:$S$802,3,FALSE)</f>
        <v>AVENIDA</v>
      </c>
      <c r="M124" t="str">
        <f>VLOOKUP(Tabela13[[#This Row],[CNPJ]],'[1]Exportar Planilha'!$A$1:$S$802,3,FALSE)</f>
        <v>AVENIDA</v>
      </c>
      <c r="N124" t="str">
        <f>VLOOKUP(Tabela13[[#This Row],[CNPJ]],'[1]Exportar Planilha'!$A$1:$S$802,4,FALSE)</f>
        <v>22 DE MAIO</v>
      </c>
      <c r="O124" t="str">
        <f>VLOOKUP(Tabela13[[#This Row],[CNPJ]],'[1]Exportar Planilha'!$A$1:$S$802,5,FALSE)</f>
        <v>9000</v>
      </c>
      <c r="P124" t="str">
        <f>VLOOKUP(Tabela13[[#This Row],[CNPJ]],'[1]Exportar Planilha'!$A$1:$S$802,6,FALSE)</f>
        <v>POLO IND.DE ITABORAILOTE  14 E 15                   QUADRA D</v>
      </c>
      <c r="Q124" t="str">
        <f>VLOOKUP(Tabela13[[#This Row],[CNPJ]],'[1]Exportar Planilha'!$A$1:$S$802,7,FALSE)</f>
        <v>ENGENHO VELHO</v>
      </c>
      <c r="R124">
        <f>VLOOKUP(Tabela13[[#This Row],[CNPJ]],'[1]Exportar Planilha'!$A$1:$S$802,8,FALSE)</f>
        <v>24800001</v>
      </c>
      <c r="S124" t="str">
        <f>VLOOKUP(Tabela13[[#This Row],[CNPJ]],'[1]Exportar Planilha'!$A$1:$S$802,9,FALSE)</f>
        <v>RJ</v>
      </c>
      <c r="T124">
        <f>VLOOKUP(Tabela13[[#This Row],[CNPJ]],'[1]Exportar Planilha'!$A$1:$S$802,10,FALSE)</f>
        <v>5837</v>
      </c>
      <c r="U124" t="str">
        <f>VLOOKUP(Tabela13[[#This Row],[CNPJ]],'[1]Exportar Planilha'!$A$1:$S$802,11,FALSE)</f>
        <v>ITABORAI</v>
      </c>
      <c r="V124" t="str">
        <f>VLOOKUP(Tabela13[[#This Row],[CNPJ]],'[1]Exportar Planilha'!$A$1:$S$802,12,FALSE)</f>
        <v>21</v>
      </c>
      <c r="W124" t="str">
        <f>VLOOKUP(Tabela13[[#This Row],[CNPJ]],'[1]Exportar Planilha'!$A$1:$S$802,13,FALSE)</f>
        <v>27172111</v>
      </c>
      <c r="X124" t="str">
        <f>VLOOKUP(Tabela13[[#This Row],[CNPJ]],'[1]Exportar Planilha'!$A$1:$S$802,14,FALSE)</f>
        <v>21</v>
      </c>
      <c r="Y124" t="str">
        <f>VLOOKUP(Tabela13[[#This Row],[CNPJ]],'[1]Exportar Planilha'!$A$1:$S$802,15,FALSE)</f>
        <v>26209286</v>
      </c>
      <c r="Z124" s="5" t="str">
        <f>VLOOKUP(Tabela13[[#This Row],[CNPJ]],'[1]Exportar Planilha'!$A$1:$S$802,16,FALSE)</f>
        <v>21</v>
      </c>
      <c r="AA124" s="5" t="str">
        <f>VLOOKUP(Tabela13[[#This Row],[CNPJ]],'[1]Exportar Planilha'!$A$1:$S$802,17,FALSE)</f>
        <v>27172111</v>
      </c>
      <c r="AB124" s="5">
        <f>VLOOKUP(Tabela13[[#This Row],[CNPJ]],'[1]Exportar Planilha'!$A$1:$S$802,18,FALSE)</f>
        <v>0</v>
      </c>
    </row>
    <row r="125" spans="1:28">
      <c r="A125" t="s">
        <v>523</v>
      </c>
      <c r="B125" t="s">
        <v>610</v>
      </c>
      <c r="C125" t="s">
        <v>244</v>
      </c>
      <c r="D125" t="s">
        <v>611</v>
      </c>
      <c r="E125" t="s">
        <v>21</v>
      </c>
      <c r="F125" t="s">
        <v>532</v>
      </c>
      <c r="G125" s="2">
        <v>1</v>
      </c>
      <c r="H125" t="s">
        <v>24</v>
      </c>
      <c r="I125" t="s">
        <v>3968</v>
      </c>
      <c r="J125" t="s">
        <v>3968</v>
      </c>
      <c r="K125" s="4" t="s">
        <v>1824</v>
      </c>
      <c r="L125" t="str">
        <f>VLOOKUP(Tabela13[[#This Row],[CNPJ]],'[1]Exportar Planilha'!$A$1:$S$802,3,FALSE)</f>
        <v>AVENIDA</v>
      </c>
      <c r="M125" t="str">
        <f>VLOOKUP(Tabela13[[#This Row],[CNPJ]],'[1]Exportar Planilha'!$A$1:$S$802,3,FALSE)</f>
        <v>AVENIDA</v>
      </c>
      <c r="N125" t="str">
        <f>VLOOKUP(Tabela13[[#This Row],[CNPJ]],'[1]Exportar Planilha'!$A$1:$S$802,4,FALSE)</f>
        <v>DAS LAGOA</v>
      </c>
      <c r="O125" t="str">
        <f>VLOOKUP(Tabela13[[#This Row],[CNPJ]],'[1]Exportar Planilha'!$A$1:$S$802,5,FALSE)</f>
        <v>1159</v>
      </c>
      <c r="P125" t="str">
        <f>VLOOKUP(Tabela13[[#This Row],[CNPJ]],'[1]Exportar Planilha'!$A$1:$S$802,6,FALSE)</f>
        <v>GALPAO04</v>
      </c>
      <c r="Q125" t="str">
        <f>VLOOKUP(Tabela13[[#This Row],[CNPJ]],'[1]Exportar Planilha'!$A$1:$S$802,7,FALSE)</f>
        <v>GARDENIA AZUL</v>
      </c>
      <c r="R125">
        <f>VLOOKUP(Tabela13[[#This Row],[CNPJ]],'[1]Exportar Planilha'!$A$1:$S$802,8,FALSE)</f>
        <v>22765450</v>
      </c>
      <c r="S125" t="str">
        <f>VLOOKUP(Tabela13[[#This Row],[CNPJ]],'[1]Exportar Planilha'!$A$1:$S$802,9,FALSE)</f>
        <v>RJ</v>
      </c>
      <c r="T125">
        <f>VLOOKUP(Tabela13[[#This Row],[CNPJ]],'[1]Exportar Planilha'!$A$1:$S$802,10,FALSE)</f>
        <v>6001</v>
      </c>
      <c r="U125" t="str">
        <f>VLOOKUP(Tabela13[[#This Row],[CNPJ]],'[1]Exportar Planilha'!$A$1:$S$802,11,FALSE)</f>
        <v>RIO DE JANEIRO</v>
      </c>
      <c r="V125" t="str">
        <f>VLOOKUP(Tabela13[[#This Row],[CNPJ]],'[1]Exportar Planilha'!$A$1:$S$802,12,FALSE)</f>
        <v>21</v>
      </c>
      <c r="W125" t="str">
        <f>VLOOKUP(Tabela13[[#This Row],[CNPJ]],'[1]Exportar Planilha'!$A$1:$S$802,13,FALSE)</f>
        <v>24456611</v>
      </c>
      <c r="X125">
        <f>VLOOKUP(Tabela13[[#This Row],[CNPJ]],'[1]Exportar Planilha'!$A$1:$S$802,14,FALSE)</f>
        <v>0</v>
      </c>
      <c r="Y125">
        <f>VLOOKUP(Tabela13[[#This Row],[CNPJ]],'[1]Exportar Planilha'!$A$1:$S$802,15,FALSE)</f>
        <v>0</v>
      </c>
      <c r="Z125" s="5" t="str">
        <f>VLOOKUP(Tabela13[[#This Row],[CNPJ]],'[1]Exportar Planilha'!$A$1:$S$802,16,FALSE)</f>
        <v>21</v>
      </c>
      <c r="AA125" s="5" t="str">
        <f>VLOOKUP(Tabela13[[#This Row],[CNPJ]],'[1]Exportar Planilha'!$A$1:$S$802,17,FALSE)</f>
        <v>21569518</v>
      </c>
      <c r="AB125" s="5" t="str">
        <f>VLOOKUP(Tabela13[[#This Row],[CNPJ]],'[1]Exportar Planilha'!$A$1:$S$802,18,FALSE)</f>
        <v>ABILIO.CARDOSO@ADVICEMASTER.COM.BR</v>
      </c>
    </row>
    <row r="126" spans="1:28">
      <c r="A126" t="s">
        <v>523</v>
      </c>
      <c r="B126" t="s">
        <v>612</v>
      </c>
      <c r="C126" t="s">
        <v>613</v>
      </c>
      <c r="D126" t="s">
        <v>614</v>
      </c>
      <c r="E126" t="s">
        <v>6</v>
      </c>
      <c r="F126" t="s">
        <v>590</v>
      </c>
      <c r="G126" s="2">
        <v>2</v>
      </c>
      <c r="H126" t="s">
        <v>24</v>
      </c>
      <c r="I126" t="s">
        <v>615</v>
      </c>
      <c r="J126" t="s">
        <v>616</v>
      </c>
      <c r="K126" s="4" t="s">
        <v>1825</v>
      </c>
      <c r="L126" t="str">
        <f>VLOOKUP(Tabela13[[#This Row],[CNPJ]],'[1]Exportar Planilha'!$A$1:$S$802,3,FALSE)</f>
        <v>RUA</v>
      </c>
      <c r="M126" t="str">
        <f>VLOOKUP(Tabela13[[#This Row],[CNPJ]],'[1]Exportar Planilha'!$A$1:$S$802,3,FALSE)</f>
        <v>RUA</v>
      </c>
      <c r="N126" t="str">
        <f>VLOOKUP(Tabela13[[#This Row],[CNPJ]],'[1]Exportar Planilha'!$A$1:$S$802,4,FALSE)</f>
        <v>GENERAL DIONISIO</v>
      </c>
      <c r="O126" t="str">
        <f>VLOOKUP(Tabela13[[#This Row],[CNPJ]],'[1]Exportar Planilha'!$A$1:$S$802,5,FALSE)</f>
        <v>568</v>
      </c>
      <c r="P126" t="str">
        <f>VLOOKUP(Tabela13[[#This Row],[CNPJ]],'[1]Exportar Planilha'!$A$1:$S$802,6,FALSE)</f>
        <v>TELHEIRO</v>
      </c>
      <c r="Q126" t="str">
        <f>VLOOKUP(Tabela13[[#This Row],[CNPJ]],'[1]Exportar Planilha'!$A$1:$S$802,7,FALSE)</f>
        <v>JARDIM VINTE E CINCO DE AGOSTO</v>
      </c>
      <c r="R126">
        <f>VLOOKUP(Tabela13[[#This Row],[CNPJ]],'[1]Exportar Planilha'!$A$1:$S$802,8,FALSE)</f>
        <v>25075095</v>
      </c>
      <c r="S126" t="str">
        <f>VLOOKUP(Tabela13[[#This Row],[CNPJ]],'[1]Exportar Planilha'!$A$1:$S$802,9,FALSE)</f>
        <v>RJ</v>
      </c>
      <c r="T126">
        <f>VLOOKUP(Tabela13[[#This Row],[CNPJ]],'[1]Exportar Planilha'!$A$1:$S$802,10,FALSE)</f>
        <v>5833</v>
      </c>
      <c r="U126" t="str">
        <f>VLOOKUP(Tabela13[[#This Row],[CNPJ]],'[1]Exportar Planilha'!$A$1:$S$802,11,FALSE)</f>
        <v>DUQUE DE CAXIAS</v>
      </c>
      <c r="V126" t="str">
        <f>VLOOKUP(Tabela13[[#This Row],[CNPJ]],'[1]Exportar Planilha'!$A$1:$S$802,12,FALSE)</f>
        <v>21</v>
      </c>
      <c r="W126" t="str">
        <f>VLOOKUP(Tabela13[[#This Row],[CNPJ]],'[1]Exportar Planilha'!$A$1:$S$802,13,FALSE)</f>
        <v>38484338</v>
      </c>
      <c r="X126" t="str">
        <f>VLOOKUP(Tabela13[[#This Row],[CNPJ]],'[1]Exportar Planilha'!$A$1:$S$802,14,FALSE)</f>
        <v>21</v>
      </c>
      <c r="Y126" t="str">
        <f>VLOOKUP(Tabela13[[#This Row],[CNPJ]],'[1]Exportar Planilha'!$A$1:$S$802,15,FALSE)</f>
        <v>26714279</v>
      </c>
      <c r="Z126" s="5" t="str">
        <f>VLOOKUP(Tabela13[[#This Row],[CNPJ]],'[1]Exportar Planilha'!$A$1:$S$802,16,FALSE)</f>
        <v>21</v>
      </c>
      <c r="AA126" s="5" t="str">
        <f>VLOOKUP(Tabela13[[#This Row],[CNPJ]],'[1]Exportar Planilha'!$A$1:$S$802,17,FALSE)</f>
        <v>38484338</v>
      </c>
      <c r="AB126" s="5" t="str">
        <f>VLOOKUP(Tabela13[[#This Row],[CNPJ]],'[1]Exportar Planilha'!$A$1:$S$802,18,FALSE)</f>
        <v>ELMOELIAS@UOL.COM.BR</v>
      </c>
    </row>
    <row r="127" spans="1:28">
      <c r="A127" t="s">
        <v>617</v>
      </c>
      <c r="B127" t="s">
        <v>618</v>
      </c>
      <c r="C127" t="s">
        <v>619</v>
      </c>
      <c r="D127" t="s">
        <v>620</v>
      </c>
      <c r="E127" t="s">
        <v>6</v>
      </c>
      <c r="F127" t="s">
        <v>621</v>
      </c>
      <c r="G127" s="2">
        <v>3</v>
      </c>
      <c r="H127" t="s">
        <v>24</v>
      </c>
      <c r="I127" t="s">
        <v>622</v>
      </c>
      <c r="J127" t="s">
        <v>623</v>
      </c>
      <c r="K127" s="4" t="s">
        <v>1826</v>
      </c>
      <c r="L127" t="str">
        <f>VLOOKUP(Tabela13[[#This Row],[CNPJ]],'[1]Exportar Planilha'!$A$1:$S$802,3,FALSE)</f>
        <v>RUA</v>
      </c>
      <c r="M127" t="str">
        <f>VLOOKUP(Tabela13[[#This Row],[CNPJ]],'[1]Exportar Planilha'!$A$1:$S$802,3,FALSE)</f>
        <v>RUA</v>
      </c>
      <c r="N127" t="str">
        <f>VLOOKUP(Tabela13[[#This Row],[CNPJ]],'[1]Exportar Planilha'!$A$1:$S$802,4,FALSE)</f>
        <v>CRUZ ALTA</v>
      </c>
      <c r="O127" t="str">
        <f>VLOOKUP(Tabela13[[#This Row],[CNPJ]],'[1]Exportar Planilha'!$A$1:$S$802,5,FALSE)</f>
        <v>88</v>
      </c>
      <c r="P127">
        <f>VLOOKUP(Tabela13[[#This Row],[CNPJ]],'[1]Exportar Planilha'!$A$1:$S$802,6,FALSE)</f>
        <v>0</v>
      </c>
      <c r="Q127" t="str">
        <f>VLOOKUP(Tabela13[[#This Row],[CNPJ]],'[1]Exportar Planilha'!$A$1:$S$802,7,FALSE)</f>
        <v>IDEAL</v>
      </c>
      <c r="R127">
        <f>VLOOKUP(Tabela13[[#This Row],[CNPJ]],'[1]Exportar Planilha'!$A$1:$S$802,8,FALSE)</f>
        <v>93334430</v>
      </c>
      <c r="S127" t="str">
        <f>VLOOKUP(Tabela13[[#This Row],[CNPJ]],'[1]Exportar Planilha'!$A$1:$S$802,9,FALSE)</f>
        <v>RS</v>
      </c>
      <c r="T127">
        <f>VLOOKUP(Tabela13[[#This Row],[CNPJ]],'[1]Exportar Planilha'!$A$1:$S$802,10,FALSE)</f>
        <v>8771</v>
      </c>
      <c r="U127" t="str">
        <f>VLOOKUP(Tabela13[[#This Row],[CNPJ]],'[1]Exportar Planilha'!$A$1:$S$802,11,FALSE)</f>
        <v>NOVO HAMBURGO</v>
      </c>
      <c r="V127" t="str">
        <f>VLOOKUP(Tabela13[[#This Row],[CNPJ]],'[1]Exportar Planilha'!$A$1:$S$802,12,FALSE)</f>
        <v>51</v>
      </c>
      <c r="W127" t="str">
        <f>VLOOKUP(Tabela13[[#This Row],[CNPJ]],'[1]Exportar Planilha'!$A$1:$S$802,13,FALSE)</f>
        <v>35942697</v>
      </c>
      <c r="X127">
        <f>VLOOKUP(Tabela13[[#This Row],[CNPJ]],'[1]Exportar Planilha'!$A$1:$S$802,14,FALSE)</f>
        <v>0</v>
      </c>
      <c r="Y127">
        <f>VLOOKUP(Tabela13[[#This Row],[CNPJ]],'[1]Exportar Planilha'!$A$1:$S$802,15,FALSE)</f>
        <v>0</v>
      </c>
      <c r="Z127" s="5">
        <f>VLOOKUP(Tabela13[[#This Row],[CNPJ]],'[1]Exportar Planilha'!$A$1:$S$802,16,FALSE)</f>
        <v>0</v>
      </c>
      <c r="AA127" s="5">
        <f>VLOOKUP(Tabela13[[#This Row],[CNPJ]],'[1]Exportar Planilha'!$A$1:$S$802,17,FALSE)</f>
        <v>0</v>
      </c>
      <c r="AB127" s="5">
        <f>VLOOKUP(Tabela13[[#This Row],[CNPJ]],'[1]Exportar Planilha'!$A$1:$S$802,18,FALSE)</f>
        <v>0</v>
      </c>
    </row>
    <row r="128" spans="1:28">
      <c r="A128" t="s">
        <v>617</v>
      </c>
      <c r="B128" t="s">
        <v>624</v>
      </c>
      <c r="C128" t="s">
        <v>625</v>
      </c>
      <c r="D128" t="s">
        <v>626</v>
      </c>
      <c r="E128" t="s">
        <v>6</v>
      </c>
      <c r="F128" t="s">
        <v>627</v>
      </c>
      <c r="G128" s="2">
        <v>3</v>
      </c>
      <c r="H128" t="s">
        <v>8</v>
      </c>
      <c r="I128" t="s">
        <v>628</v>
      </c>
      <c r="J128" t="s">
        <v>629</v>
      </c>
      <c r="K128" s="4" t="s">
        <v>1827</v>
      </c>
      <c r="L128" t="str">
        <f>VLOOKUP(Tabela13[[#This Row],[CNPJ]],'[1]Exportar Planilha'!$A$1:$S$802,3,FALSE)</f>
        <v>RUA</v>
      </c>
      <c r="M128" t="str">
        <f>VLOOKUP(Tabela13[[#This Row],[CNPJ]],'[1]Exportar Planilha'!$A$1:$S$802,3,FALSE)</f>
        <v>RUA</v>
      </c>
      <c r="N128" t="str">
        <f>VLOOKUP(Tabela13[[#This Row],[CNPJ]],'[1]Exportar Planilha'!$A$1:$S$802,4,FALSE)</f>
        <v>COMENDADOR RHEINGANTZ</v>
      </c>
      <c r="O128" t="str">
        <f>VLOOKUP(Tabela13[[#This Row],[CNPJ]],'[1]Exportar Planilha'!$A$1:$S$802,5,FALSE)</f>
        <v>50</v>
      </c>
      <c r="P128" t="str">
        <f>VLOOKUP(Tabela13[[#This Row],[CNPJ]],'[1]Exportar Planilha'!$A$1:$S$802,6,FALSE)</f>
        <v>SALA  301</v>
      </c>
      <c r="Q128" t="str">
        <f>VLOOKUP(Tabela13[[#This Row],[CNPJ]],'[1]Exportar Planilha'!$A$1:$S$802,7,FALSE)</f>
        <v>AUXILIADORA</v>
      </c>
      <c r="R128">
        <f>VLOOKUP(Tabela13[[#This Row],[CNPJ]],'[1]Exportar Planilha'!$A$1:$S$802,8,FALSE)</f>
        <v>90450020</v>
      </c>
      <c r="S128" t="str">
        <f>VLOOKUP(Tabela13[[#This Row],[CNPJ]],'[1]Exportar Planilha'!$A$1:$S$802,9,FALSE)</f>
        <v>RS</v>
      </c>
      <c r="T128">
        <f>VLOOKUP(Tabela13[[#This Row],[CNPJ]],'[1]Exportar Planilha'!$A$1:$S$802,10,FALSE)</f>
        <v>8801</v>
      </c>
      <c r="U128" t="str">
        <f>VLOOKUP(Tabela13[[#This Row],[CNPJ]],'[1]Exportar Planilha'!$A$1:$S$802,11,FALSE)</f>
        <v>PORTO ALEGRE</v>
      </c>
      <c r="V128" t="str">
        <f>VLOOKUP(Tabela13[[#This Row],[CNPJ]],'[1]Exportar Planilha'!$A$1:$S$802,12,FALSE)</f>
        <v>51</v>
      </c>
      <c r="W128" t="str">
        <f>VLOOKUP(Tabela13[[#This Row],[CNPJ]],'[1]Exportar Planilha'!$A$1:$S$802,13,FALSE)</f>
        <v>33481999</v>
      </c>
      <c r="X128">
        <f>VLOOKUP(Tabela13[[#This Row],[CNPJ]],'[1]Exportar Planilha'!$A$1:$S$802,14,FALSE)</f>
        <v>0</v>
      </c>
      <c r="Y128">
        <f>VLOOKUP(Tabela13[[#This Row],[CNPJ]],'[1]Exportar Planilha'!$A$1:$S$802,15,FALSE)</f>
        <v>0</v>
      </c>
      <c r="Z128" s="5" t="str">
        <f>VLOOKUP(Tabela13[[#This Row],[CNPJ]],'[1]Exportar Planilha'!$A$1:$S$802,16,FALSE)</f>
        <v>51</v>
      </c>
      <c r="AA128" s="5" t="str">
        <f>VLOOKUP(Tabela13[[#This Row],[CNPJ]],'[1]Exportar Planilha'!$A$1:$S$802,17,FALSE)</f>
        <v>34704043</v>
      </c>
      <c r="AB128" s="5" t="str">
        <f>VLOOKUP(Tabela13[[#This Row],[CNPJ]],'[1]Exportar Planilha'!$A$1:$S$802,18,FALSE)</f>
        <v>SOCIETARIO2@SUPREMAASSESSORIA.COM.BR</v>
      </c>
    </row>
    <row r="129" spans="1:28">
      <c r="A129" t="s">
        <v>617</v>
      </c>
      <c r="B129" t="s">
        <v>630</v>
      </c>
      <c r="C129" t="s">
        <v>535</v>
      </c>
      <c r="D129" t="s">
        <v>631</v>
      </c>
      <c r="E129" t="s">
        <v>6</v>
      </c>
      <c r="F129" t="s">
        <v>627</v>
      </c>
      <c r="G129" s="2">
        <v>1</v>
      </c>
      <c r="H129" t="s">
        <v>8</v>
      </c>
      <c r="I129" t="s">
        <v>632</v>
      </c>
      <c r="J129" t="s">
        <v>633</v>
      </c>
      <c r="K129" s="4" t="s">
        <v>1828</v>
      </c>
      <c r="L129" t="str">
        <f>VLOOKUP(Tabela13[[#This Row],[CNPJ]],'[1]Exportar Planilha'!$A$1:$S$802,3,FALSE)</f>
        <v>RUA</v>
      </c>
      <c r="M129" t="str">
        <f>VLOOKUP(Tabela13[[#This Row],[CNPJ]],'[1]Exportar Planilha'!$A$1:$S$802,3,FALSE)</f>
        <v>RUA</v>
      </c>
      <c r="N129" t="str">
        <f>VLOOKUP(Tabela13[[#This Row],[CNPJ]],'[1]Exportar Planilha'!$A$1:$S$802,4,FALSE)</f>
        <v>ANTONIO CARLOS BERTA</v>
      </c>
      <c r="O129" t="str">
        <f>VLOOKUP(Tabela13[[#This Row],[CNPJ]],'[1]Exportar Planilha'!$A$1:$S$802,5,FALSE)</f>
        <v>475</v>
      </c>
      <c r="P129" t="str">
        <f>VLOOKUP(Tabela13[[#This Row],[CNPJ]],'[1]Exportar Planilha'!$A$1:$S$802,6,FALSE)</f>
        <v>CONJ  1405</v>
      </c>
      <c r="Q129" t="str">
        <f>VLOOKUP(Tabela13[[#This Row],[CNPJ]],'[1]Exportar Planilha'!$A$1:$S$802,7,FALSE)</f>
        <v>JARDIM EUROPA</v>
      </c>
      <c r="R129">
        <f>VLOOKUP(Tabela13[[#This Row],[CNPJ]],'[1]Exportar Planilha'!$A$1:$S$802,8,FALSE)</f>
        <v>91340020</v>
      </c>
      <c r="S129" t="str">
        <f>VLOOKUP(Tabela13[[#This Row],[CNPJ]],'[1]Exportar Planilha'!$A$1:$S$802,9,FALSE)</f>
        <v>RS</v>
      </c>
      <c r="T129">
        <f>VLOOKUP(Tabela13[[#This Row],[CNPJ]],'[1]Exportar Planilha'!$A$1:$S$802,10,FALSE)</f>
        <v>8801</v>
      </c>
      <c r="U129" t="str">
        <f>VLOOKUP(Tabela13[[#This Row],[CNPJ]],'[1]Exportar Planilha'!$A$1:$S$802,11,FALSE)</f>
        <v>PORTO ALEGRE</v>
      </c>
      <c r="V129" t="str">
        <f>VLOOKUP(Tabela13[[#This Row],[CNPJ]],'[1]Exportar Planilha'!$A$1:$S$802,12,FALSE)</f>
        <v>51</v>
      </c>
      <c r="W129" t="str">
        <f>VLOOKUP(Tabela13[[#This Row],[CNPJ]],'[1]Exportar Planilha'!$A$1:$S$802,13,FALSE)</f>
        <v>33333978</v>
      </c>
      <c r="X129" t="str">
        <f>VLOOKUP(Tabela13[[#This Row],[CNPJ]],'[1]Exportar Planilha'!$A$1:$S$802,14,FALSE)</f>
        <v>51</v>
      </c>
      <c r="Y129" t="str">
        <f>VLOOKUP(Tabela13[[#This Row],[CNPJ]],'[1]Exportar Planilha'!$A$1:$S$802,15,FALSE)</f>
        <v>33333978</v>
      </c>
      <c r="Z129" s="5" t="str">
        <f>VLOOKUP(Tabela13[[#This Row],[CNPJ]],'[1]Exportar Planilha'!$A$1:$S$802,16,FALSE)</f>
        <v>51</v>
      </c>
      <c r="AA129" s="5" t="str">
        <f>VLOOKUP(Tabela13[[#This Row],[CNPJ]],'[1]Exportar Planilha'!$A$1:$S$802,17,FALSE)</f>
        <v>33333979</v>
      </c>
      <c r="AB129" s="5" t="str">
        <f>VLOOKUP(Tabela13[[#This Row],[CNPJ]],'[1]Exportar Planilha'!$A$1:$S$802,18,FALSE)</f>
        <v>comercial@contplan.com.br</v>
      </c>
    </row>
    <row r="130" spans="1:28">
      <c r="A130" t="s">
        <v>617</v>
      </c>
      <c r="B130" t="s">
        <v>634</v>
      </c>
      <c r="C130" t="s">
        <v>128</v>
      </c>
      <c r="D130" t="s">
        <v>635</v>
      </c>
      <c r="E130" t="s">
        <v>6</v>
      </c>
      <c r="F130" t="s">
        <v>627</v>
      </c>
      <c r="G130" s="2">
        <v>2</v>
      </c>
      <c r="H130" t="s">
        <v>24</v>
      </c>
      <c r="I130" t="s">
        <v>636</v>
      </c>
      <c r="J130" t="s">
        <v>637</v>
      </c>
      <c r="K130" s="4" t="s">
        <v>1829</v>
      </c>
      <c r="L130" t="str">
        <f>VLOOKUP(Tabela13[[#This Row],[CNPJ]],'[1]Exportar Planilha'!$A$1:$S$802,3,FALSE)</f>
        <v>RUA</v>
      </c>
      <c r="M130" t="str">
        <f>VLOOKUP(Tabela13[[#This Row],[CNPJ]],'[1]Exportar Planilha'!$A$1:$S$802,3,FALSE)</f>
        <v>RUA</v>
      </c>
      <c r="N130" t="str">
        <f>VLOOKUP(Tabela13[[#This Row],[CNPJ]],'[1]Exportar Planilha'!$A$1:$S$802,4,FALSE)</f>
        <v>JOAO GUIMARAES</v>
      </c>
      <c r="O130" t="str">
        <f>VLOOKUP(Tabela13[[#This Row],[CNPJ]],'[1]Exportar Planilha'!$A$1:$S$802,5,FALSE)</f>
        <v>369</v>
      </c>
      <c r="P130">
        <f>VLOOKUP(Tabela13[[#This Row],[CNPJ]],'[1]Exportar Planilha'!$A$1:$S$802,6,FALSE)</f>
        <v>0</v>
      </c>
      <c r="Q130" t="str">
        <f>VLOOKUP(Tabela13[[#This Row],[CNPJ]],'[1]Exportar Planilha'!$A$1:$S$802,7,FALSE)</f>
        <v>SANTA CECILIA</v>
      </c>
      <c r="R130">
        <f>VLOOKUP(Tabela13[[#This Row],[CNPJ]],'[1]Exportar Planilha'!$A$1:$S$802,8,FALSE)</f>
        <v>90630170</v>
      </c>
      <c r="S130" t="str">
        <f>VLOOKUP(Tabela13[[#This Row],[CNPJ]],'[1]Exportar Planilha'!$A$1:$S$802,9,FALSE)</f>
        <v>RS</v>
      </c>
      <c r="T130">
        <f>VLOOKUP(Tabela13[[#This Row],[CNPJ]],'[1]Exportar Planilha'!$A$1:$S$802,10,FALSE)</f>
        <v>8801</v>
      </c>
      <c r="U130" t="str">
        <f>VLOOKUP(Tabela13[[#This Row],[CNPJ]],'[1]Exportar Planilha'!$A$1:$S$802,11,FALSE)</f>
        <v>PORTO ALEGRE</v>
      </c>
      <c r="V130" t="str">
        <f>VLOOKUP(Tabela13[[#This Row],[CNPJ]],'[1]Exportar Planilha'!$A$1:$S$802,12,FALSE)</f>
        <v>51</v>
      </c>
      <c r="W130" t="str">
        <f>VLOOKUP(Tabela13[[#This Row],[CNPJ]],'[1]Exportar Planilha'!$A$1:$S$802,13,FALSE)</f>
        <v>30198009</v>
      </c>
      <c r="X130">
        <f>VLOOKUP(Tabela13[[#This Row],[CNPJ]],'[1]Exportar Planilha'!$A$1:$S$802,14,FALSE)</f>
        <v>0</v>
      </c>
      <c r="Y130">
        <f>VLOOKUP(Tabela13[[#This Row],[CNPJ]],'[1]Exportar Planilha'!$A$1:$S$802,15,FALSE)</f>
        <v>0</v>
      </c>
      <c r="Z130" s="5">
        <f>VLOOKUP(Tabela13[[#This Row],[CNPJ]],'[1]Exportar Planilha'!$A$1:$S$802,16,FALSE)</f>
        <v>0</v>
      </c>
      <c r="AA130" s="5">
        <f>VLOOKUP(Tabela13[[#This Row],[CNPJ]],'[1]Exportar Planilha'!$A$1:$S$802,17,FALSE)</f>
        <v>0</v>
      </c>
      <c r="AB130" s="5" t="str">
        <f>VLOOKUP(Tabela13[[#This Row],[CNPJ]],'[1]Exportar Planilha'!$A$1:$S$802,18,FALSE)</f>
        <v>ANDRE@DUOENGENHARIA.COM</v>
      </c>
    </row>
    <row r="131" spans="1:28">
      <c r="A131" t="s">
        <v>617</v>
      </c>
      <c r="B131" t="s">
        <v>638</v>
      </c>
      <c r="C131" t="s">
        <v>639</v>
      </c>
      <c r="D131" t="s">
        <v>134</v>
      </c>
      <c r="E131" t="s">
        <v>6</v>
      </c>
      <c r="F131" t="s">
        <v>627</v>
      </c>
      <c r="G131" s="2">
        <v>7</v>
      </c>
      <c r="H131" t="s">
        <v>142</v>
      </c>
      <c r="I131" t="s">
        <v>640</v>
      </c>
      <c r="J131" t="s">
        <v>641</v>
      </c>
      <c r="K131" s="4" t="s">
        <v>1830</v>
      </c>
      <c r="L131" t="str">
        <f>VLOOKUP(Tabela13[[#This Row],[CNPJ]],'[1]Exportar Planilha'!$A$1:$S$802,3,FALSE)</f>
        <v>AVENIDA</v>
      </c>
      <c r="M131" t="str">
        <f>VLOOKUP(Tabela13[[#This Row],[CNPJ]],'[1]Exportar Planilha'!$A$1:$S$802,3,FALSE)</f>
        <v>AVENIDA</v>
      </c>
      <c r="N131" t="str">
        <f>VLOOKUP(Tabela13[[#This Row],[CNPJ]],'[1]Exportar Planilha'!$A$1:$S$802,4,FALSE)</f>
        <v>IPIRANGA</v>
      </c>
      <c r="O131" t="str">
        <f>VLOOKUP(Tabela13[[#This Row],[CNPJ]],'[1]Exportar Planilha'!$A$1:$S$802,5,FALSE)</f>
        <v>6681</v>
      </c>
      <c r="P131" t="str">
        <f>VLOOKUP(Tabela13[[#This Row],[CNPJ]],'[1]Exportar Planilha'!$A$1:$S$802,6,FALSE)</f>
        <v>PREDIO 92 A TECNOPUC</v>
      </c>
      <c r="Q131" t="str">
        <f>VLOOKUP(Tabela13[[#This Row],[CNPJ]],'[1]Exportar Planilha'!$A$1:$S$802,7,FALSE)</f>
        <v>PARTENON</v>
      </c>
      <c r="R131">
        <f>VLOOKUP(Tabela13[[#This Row],[CNPJ]],'[1]Exportar Planilha'!$A$1:$S$802,8,FALSE)</f>
        <v>90619900</v>
      </c>
      <c r="S131" t="str">
        <f>VLOOKUP(Tabela13[[#This Row],[CNPJ]],'[1]Exportar Planilha'!$A$1:$S$802,9,FALSE)</f>
        <v>RS</v>
      </c>
      <c r="T131">
        <f>VLOOKUP(Tabela13[[#This Row],[CNPJ]],'[1]Exportar Planilha'!$A$1:$S$802,10,FALSE)</f>
        <v>8801</v>
      </c>
      <c r="U131" t="str">
        <f>VLOOKUP(Tabela13[[#This Row],[CNPJ]],'[1]Exportar Planilha'!$A$1:$S$802,11,FALSE)</f>
        <v>PORTO ALEGRE</v>
      </c>
      <c r="V131" t="str">
        <f>VLOOKUP(Tabela13[[#This Row],[CNPJ]],'[1]Exportar Planilha'!$A$1:$S$802,12,FALSE)</f>
        <v>51</v>
      </c>
      <c r="W131" t="str">
        <f>VLOOKUP(Tabela13[[#This Row],[CNPJ]],'[1]Exportar Planilha'!$A$1:$S$802,13,FALSE)</f>
        <v>33526560</v>
      </c>
      <c r="X131">
        <f>VLOOKUP(Tabela13[[#This Row],[CNPJ]],'[1]Exportar Planilha'!$A$1:$S$802,14,FALSE)</f>
        <v>0</v>
      </c>
      <c r="Y131">
        <f>VLOOKUP(Tabela13[[#This Row],[CNPJ]],'[1]Exportar Planilha'!$A$1:$S$802,15,FALSE)</f>
        <v>0</v>
      </c>
      <c r="Z131" s="5" t="str">
        <f>VLOOKUP(Tabela13[[#This Row],[CNPJ]],'[1]Exportar Planilha'!$A$1:$S$802,16,FALSE)</f>
        <v>51</v>
      </c>
      <c r="AA131" s="5" t="str">
        <f>VLOOKUP(Tabela13[[#This Row],[CNPJ]],'[1]Exportar Planilha'!$A$1:$S$802,17,FALSE)</f>
        <v>33526560</v>
      </c>
      <c r="AB131" s="5" t="str">
        <f>VLOOKUP(Tabela13[[#This Row],[CNPJ]],'[1]Exportar Planilha'!$A$1:$S$802,18,FALSE)</f>
        <v>DIRECAO@QUATROGPD.COM.BR</v>
      </c>
    </row>
    <row r="132" spans="1:28">
      <c r="A132" t="s">
        <v>617</v>
      </c>
      <c r="B132" t="s">
        <v>642</v>
      </c>
      <c r="C132" t="s">
        <v>122</v>
      </c>
      <c r="D132" t="s">
        <v>643</v>
      </c>
      <c r="E132" t="s">
        <v>55</v>
      </c>
      <c r="F132" t="s">
        <v>644</v>
      </c>
      <c r="G132" s="2">
        <v>1</v>
      </c>
      <c r="H132" t="s">
        <v>33</v>
      </c>
      <c r="I132" t="s">
        <v>645</v>
      </c>
      <c r="J132" t="s">
        <v>646</v>
      </c>
      <c r="K132" s="4" t="s">
        <v>1831</v>
      </c>
      <c r="L132" t="str">
        <f>VLOOKUP(Tabela13[[#This Row],[CNPJ]],'[1]Exportar Planilha'!$A$1:$S$802,3,FALSE)</f>
        <v>AVENIDA</v>
      </c>
      <c r="M132" t="str">
        <f>VLOOKUP(Tabela13[[#This Row],[CNPJ]],'[1]Exportar Planilha'!$A$1:$S$802,3,FALSE)</f>
        <v>AVENIDA</v>
      </c>
      <c r="N132" t="str">
        <f>VLOOKUP(Tabela13[[#This Row],[CNPJ]],'[1]Exportar Planilha'!$A$1:$S$802,4,FALSE)</f>
        <v>PEDRO CEZAR SACCOL</v>
      </c>
      <c r="O132" t="str">
        <f>VLOOKUP(Tabela13[[#This Row],[CNPJ]],'[1]Exportar Planilha'!$A$1:$S$802,5,FALSE)</f>
        <v>01</v>
      </c>
      <c r="P132">
        <f>VLOOKUP(Tabela13[[#This Row],[CNPJ]],'[1]Exportar Planilha'!$A$1:$S$802,6,FALSE)</f>
        <v>0</v>
      </c>
      <c r="Q132" t="str">
        <f>VLOOKUP(Tabela13[[#This Row],[CNPJ]],'[1]Exportar Planilha'!$A$1:$S$802,7,FALSE)</f>
        <v>DISTRITO INDUSTRIAL</v>
      </c>
      <c r="R132">
        <f>VLOOKUP(Tabela13[[#This Row],[CNPJ]],'[1]Exportar Planilha'!$A$1:$S$802,8,FALSE)</f>
        <v>97030440</v>
      </c>
      <c r="S132" t="str">
        <f>VLOOKUP(Tabela13[[#This Row],[CNPJ]],'[1]Exportar Planilha'!$A$1:$S$802,9,FALSE)</f>
        <v>RS</v>
      </c>
      <c r="T132">
        <f>VLOOKUP(Tabela13[[#This Row],[CNPJ]],'[1]Exportar Planilha'!$A$1:$S$802,10,FALSE)</f>
        <v>8841</v>
      </c>
      <c r="U132" t="str">
        <f>VLOOKUP(Tabela13[[#This Row],[CNPJ]],'[1]Exportar Planilha'!$A$1:$S$802,11,FALSE)</f>
        <v>SANTA MARIA</v>
      </c>
      <c r="V132" t="str">
        <f>VLOOKUP(Tabela13[[#This Row],[CNPJ]],'[1]Exportar Planilha'!$A$1:$S$802,12,FALSE)</f>
        <v>55</v>
      </c>
      <c r="W132" t="str">
        <f>VLOOKUP(Tabela13[[#This Row],[CNPJ]],'[1]Exportar Planilha'!$A$1:$S$802,13,FALSE)</f>
        <v>32264439</v>
      </c>
      <c r="X132" t="str">
        <f>VLOOKUP(Tabela13[[#This Row],[CNPJ]],'[1]Exportar Planilha'!$A$1:$S$802,14,FALSE)</f>
        <v>55</v>
      </c>
      <c r="Y132" t="str">
        <f>VLOOKUP(Tabela13[[#This Row],[CNPJ]],'[1]Exportar Planilha'!$A$1:$S$802,15,FALSE)</f>
        <v>32230590</v>
      </c>
      <c r="Z132" s="5">
        <f>VLOOKUP(Tabela13[[#This Row],[CNPJ]],'[1]Exportar Planilha'!$A$1:$S$802,16,FALSE)</f>
        <v>0</v>
      </c>
      <c r="AA132" s="5">
        <f>VLOOKUP(Tabela13[[#This Row],[CNPJ]],'[1]Exportar Planilha'!$A$1:$S$802,17,FALSE)</f>
        <v>0</v>
      </c>
      <c r="AB132" s="5">
        <f>VLOOKUP(Tabela13[[#This Row],[CNPJ]],'[1]Exportar Planilha'!$A$1:$S$802,18,FALSE)</f>
        <v>0</v>
      </c>
    </row>
    <row r="133" spans="1:28">
      <c r="A133" t="s">
        <v>617</v>
      </c>
      <c r="B133" t="s">
        <v>647</v>
      </c>
      <c r="C133" t="s">
        <v>648</v>
      </c>
      <c r="D133" t="s">
        <v>649</v>
      </c>
      <c r="E133" t="s">
        <v>117</v>
      </c>
      <c r="F133" t="s">
        <v>650</v>
      </c>
      <c r="G133" s="2">
        <v>4</v>
      </c>
      <c r="H133" t="s">
        <v>24</v>
      </c>
      <c r="I133" t="s">
        <v>651</v>
      </c>
      <c r="J133" t="s">
        <v>652</v>
      </c>
      <c r="K133" s="4" t="s">
        <v>1832</v>
      </c>
      <c r="L133" t="str">
        <f>VLOOKUP(Tabela13[[#This Row],[CNPJ]],'[1]Exportar Planilha'!$A$1:$S$802,3,FALSE)</f>
        <v>AVENIDA</v>
      </c>
      <c r="M133" t="str">
        <f>VLOOKUP(Tabela13[[#This Row],[CNPJ]],'[1]Exportar Planilha'!$A$1:$S$802,3,FALSE)</f>
        <v>AVENIDA</v>
      </c>
      <c r="N133" t="str">
        <f>VLOOKUP(Tabela13[[#This Row],[CNPJ]],'[1]Exportar Planilha'!$A$1:$S$802,4,FALSE)</f>
        <v>CEARA</v>
      </c>
      <c r="O133" t="str">
        <f>VLOOKUP(Tabela13[[#This Row],[CNPJ]],'[1]Exportar Planilha'!$A$1:$S$802,5,FALSE)</f>
        <v>550</v>
      </c>
      <c r="P133">
        <f>VLOOKUP(Tabela13[[#This Row],[CNPJ]],'[1]Exportar Planilha'!$A$1:$S$802,6,FALSE)</f>
        <v>0</v>
      </c>
      <c r="Q133" t="str">
        <f>VLOOKUP(Tabela13[[#This Row],[CNPJ]],'[1]Exportar Planilha'!$A$1:$S$802,7,FALSE)</f>
        <v>CENTRO</v>
      </c>
      <c r="R133">
        <f>VLOOKUP(Tabela13[[#This Row],[CNPJ]],'[1]Exportar Planilha'!$A$1:$S$802,8,FALSE)</f>
        <v>93180000</v>
      </c>
      <c r="S133" t="str">
        <f>VLOOKUP(Tabela13[[#This Row],[CNPJ]],'[1]Exportar Planilha'!$A$1:$S$802,9,FALSE)</f>
        <v>RS</v>
      </c>
      <c r="T133">
        <f>VLOOKUP(Tabela13[[#This Row],[CNPJ]],'[1]Exportar Planilha'!$A$1:$S$802,10,FALSE)</f>
        <v>8799</v>
      </c>
      <c r="U133" t="str">
        <f>VLOOKUP(Tabela13[[#This Row],[CNPJ]],'[1]Exportar Planilha'!$A$1:$S$802,11,FALSE)</f>
        <v>PORTAO</v>
      </c>
      <c r="V133" t="str">
        <f>VLOOKUP(Tabela13[[#This Row],[CNPJ]],'[1]Exportar Planilha'!$A$1:$S$802,12,FALSE)</f>
        <v>51</v>
      </c>
      <c r="W133" t="str">
        <f>VLOOKUP(Tabela13[[#This Row],[CNPJ]],'[1]Exportar Planilha'!$A$1:$S$802,13,FALSE)</f>
        <v>35624237</v>
      </c>
      <c r="X133">
        <f>VLOOKUP(Tabela13[[#This Row],[CNPJ]],'[1]Exportar Planilha'!$A$1:$S$802,14,FALSE)</f>
        <v>0</v>
      </c>
      <c r="Y133">
        <f>VLOOKUP(Tabela13[[#This Row],[CNPJ]],'[1]Exportar Planilha'!$A$1:$S$802,15,FALSE)</f>
        <v>0</v>
      </c>
      <c r="Z133" s="5" t="str">
        <f>VLOOKUP(Tabela13[[#This Row],[CNPJ]],'[1]Exportar Planilha'!$A$1:$S$802,16,FALSE)</f>
        <v>51</v>
      </c>
      <c r="AA133" s="5" t="str">
        <f>VLOOKUP(Tabela13[[#This Row],[CNPJ]],'[1]Exportar Planilha'!$A$1:$S$802,17,FALSE)</f>
        <v>33401850</v>
      </c>
      <c r="AB133" s="5" t="str">
        <f>VLOOKUP(Tabela13[[#This Row],[CNPJ]],'[1]Exportar Planilha'!$A$1:$S$802,18,FALSE)</f>
        <v>VERTICE@VERTICEIMPERMEAVEIS.COM.BR</v>
      </c>
    </row>
    <row r="134" spans="1:28">
      <c r="A134" t="s">
        <v>617</v>
      </c>
      <c r="B134" t="s">
        <v>653</v>
      </c>
      <c r="C134" t="s">
        <v>654</v>
      </c>
      <c r="D134" t="s">
        <v>655</v>
      </c>
      <c r="E134" t="s">
        <v>6</v>
      </c>
      <c r="F134" t="s">
        <v>656</v>
      </c>
      <c r="G134" s="2">
        <v>1</v>
      </c>
      <c r="H134" t="s">
        <v>24</v>
      </c>
      <c r="I134" t="s">
        <v>657</v>
      </c>
      <c r="J134" t="s">
        <v>658</v>
      </c>
      <c r="K134" s="4" t="s">
        <v>1833</v>
      </c>
      <c r="L134" t="str">
        <f>VLOOKUP(Tabela13[[#This Row],[CNPJ]],'[1]Exportar Planilha'!$A$1:$S$802,3,FALSE)</f>
        <v>AVENIDA</v>
      </c>
      <c r="M134" t="str">
        <f>VLOOKUP(Tabela13[[#This Row],[CNPJ]],'[1]Exportar Planilha'!$A$1:$S$802,3,FALSE)</f>
        <v>AVENIDA</v>
      </c>
      <c r="N134" t="str">
        <f>VLOOKUP(Tabela13[[#This Row],[CNPJ]],'[1]Exportar Planilha'!$A$1:$S$802,4,FALSE)</f>
        <v>CENTENARIO</v>
      </c>
      <c r="O134" t="str">
        <f>VLOOKUP(Tabela13[[#This Row],[CNPJ]],'[1]Exportar Planilha'!$A$1:$S$802,5,FALSE)</f>
        <v>1101</v>
      </c>
      <c r="P134">
        <f>VLOOKUP(Tabela13[[#This Row],[CNPJ]],'[1]Exportar Planilha'!$A$1:$S$802,6,FALSE)</f>
        <v>0</v>
      </c>
      <c r="Q134" t="str">
        <f>VLOOKUP(Tabela13[[#This Row],[CNPJ]],'[1]Exportar Planilha'!$A$1:$S$802,7,FALSE)</f>
        <v>CENTRO</v>
      </c>
      <c r="R134">
        <f>VLOOKUP(Tabela13[[#This Row],[CNPJ]],'[1]Exportar Planilha'!$A$1:$S$802,8,FALSE)</f>
        <v>94010050</v>
      </c>
      <c r="S134" t="str">
        <f>VLOOKUP(Tabela13[[#This Row],[CNPJ]],'[1]Exportar Planilha'!$A$1:$S$802,9,FALSE)</f>
        <v>RS</v>
      </c>
      <c r="T134">
        <f>VLOOKUP(Tabela13[[#This Row],[CNPJ]],'[1]Exportar Planilha'!$A$1:$S$802,10,FALSE)</f>
        <v>8683</v>
      </c>
      <c r="U134" t="str">
        <f>VLOOKUP(Tabela13[[#This Row],[CNPJ]],'[1]Exportar Planilha'!$A$1:$S$802,11,FALSE)</f>
        <v>GRAVATAI</v>
      </c>
      <c r="V134" t="str">
        <f>VLOOKUP(Tabela13[[#This Row],[CNPJ]],'[1]Exportar Planilha'!$A$1:$S$802,12,FALSE)</f>
        <v>51</v>
      </c>
      <c r="W134" t="str">
        <f>VLOOKUP(Tabela13[[#This Row],[CNPJ]],'[1]Exportar Planilha'!$A$1:$S$802,13,FALSE)</f>
        <v>34885330</v>
      </c>
      <c r="X134" t="str">
        <f>VLOOKUP(Tabela13[[#This Row],[CNPJ]],'[1]Exportar Planilha'!$A$1:$S$802,14,FALSE)</f>
        <v>51</v>
      </c>
      <c r="Y134" t="str">
        <f>VLOOKUP(Tabela13[[#This Row],[CNPJ]],'[1]Exportar Planilha'!$A$1:$S$802,15,FALSE)</f>
        <v>34881209</v>
      </c>
      <c r="Z134" s="5">
        <f>VLOOKUP(Tabela13[[#This Row],[CNPJ]],'[1]Exportar Planilha'!$A$1:$S$802,16,FALSE)</f>
        <v>0</v>
      </c>
      <c r="AA134" s="5">
        <f>VLOOKUP(Tabela13[[#This Row],[CNPJ]],'[1]Exportar Planilha'!$A$1:$S$802,17,FALSE)</f>
        <v>0</v>
      </c>
      <c r="AB134" s="5" t="str">
        <f>VLOOKUP(Tabela13[[#This Row],[CNPJ]],'[1]Exportar Planilha'!$A$1:$S$802,18,FALSE)</f>
        <v>ADMINISTRATIVO@MEGAPALCO.COM.BR</v>
      </c>
    </row>
    <row r="135" spans="1:28">
      <c r="A135" t="s">
        <v>617</v>
      </c>
      <c r="B135" t="s">
        <v>659</v>
      </c>
      <c r="C135" t="s">
        <v>320</v>
      </c>
      <c r="D135" t="s">
        <v>660</v>
      </c>
      <c r="E135" t="s">
        <v>6</v>
      </c>
      <c r="F135" t="s">
        <v>627</v>
      </c>
      <c r="G135" s="2">
        <v>1</v>
      </c>
      <c r="H135" t="s">
        <v>24</v>
      </c>
      <c r="I135" t="s">
        <v>661</v>
      </c>
      <c r="J135" t="s">
        <v>662</v>
      </c>
      <c r="K135" s="4" t="s">
        <v>1834</v>
      </c>
      <c r="L135" t="str">
        <f>VLOOKUP(Tabela13[[#This Row],[CNPJ]],'[1]Exportar Planilha'!$A$1:$S$802,3,FALSE)</f>
        <v>AVENIDA</v>
      </c>
      <c r="M135" t="str">
        <f>VLOOKUP(Tabela13[[#This Row],[CNPJ]],'[1]Exportar Planilha'!$A$1:$S$802,3,FALSE)</f>
        <v>AVENIDA</v>
      </c>
      <c r="N135" t="str">
        <f>VLOOKUP(Tabela13[[#This Row],[CNPJ]],'[1]Exportar Planilha'!$A$1:$S$802,4,FALSE)</f>
        <v>IPIRANGA , PREDIO 99A</v>
      </c>
      <c r="O135" t="str">
        <f>VLOOKUP(Tabela13[[#This Row],[CNPJ]],'[1]Exportar Planilha'!$A$1:$S$802,5,FALSE)</f>
        <v>6681</v>
      </c>
      <c r="P135" t="str">
        <f>VLOOKUP(Tabela13[[#This Row],[CNPJ]],'[1]Exportar Planilha'!$A$1:$S$802,6,FALSE)</f>
        <v>SALA  1302-A</v>
      </c>
      <c r="Q135" t="str">
        <f>VLOOKUP(Tabela13[[#This Row],[CNPJ]],'[1]Exportar Planilha'!$A$1:$S$802,7,FALSE)</f>
        <v>PARTENON</v>
      </c>
      <c r="R135">
        <f>VLOOKUP(Tabela13[[#This Row],[CNPJ]],'[1]Exportar Planilha'!$A$1:$S$802,8,FALSE)</f>
        <v>90619900</v>
      </c>
      <c r="S135" t="str">
        <f>VLOOKUP(Tabela13[[#This Row],[CNPJ]],'[1]Exportar Planilha'!$A$1:$S$802,9,FALSE)</f>
        <v>RS</v>
      </c>
      <c r="T135">
        <f>VLOOKUP(Tabela13[[#This Row],[CNPJ]],'[1]Exportar Planilha'!$A$1:$S$802,10,FALSE)</f>
        <v>8801</v>
      </c>
      <c r="U135" t="str">
        <f>VLOOKUP(Tabela13[[#This Row],[CNPJ]],'[1]Exportar Planilha'!$A$1:$S$802,11,FALSE)</f>
        <v>PORTO ALEGRE</v>
      </c>
      <c r="V135" t="str">
        <f>VLOOKUP(Tabela13[[#This Row],[CNPJ]],'[1]Exportar Planilha'!$A$1:$S$802,12,FALSE)</f>
        <v>51</v>
      </c>
      <c r="W135" t="str">
        <f>VLOOKUP(Tabela13[[#This Row],[CNPJ]],'[1]Exportar Planilha'!$A$1:$S$802,13,FALSE)</f>
        <v>30377322</v>
      </c>
      <c r="X135">
        <f>VLOOKUP(Tabela13[[#This Row],[CNPJ]],'[1]Exportar Planilha'!$A$1:$S$802,14,FALSE)</f>
        <v>0</v>
      </c>
      <c r="Y135">
        <f>VLOOKUP(Tabela13[[#This Row],[CNPJ]],'[1]Exportar Planilha'!$A$1:$S$802,15,FALSE)</f>
        <v>0</v>
      </c>
      <c r="Z135" s="5">
        <f>VLOOKUP(Tabela13[[#This Row],[CNPJ]],'[1]Exportar Planilha'!$A$1:$S$802,16,FALSE)</f>
        <v>0</v>
      </c>
      <c r="AA135" s="5">
        <f>VLOOKUP(Tabela13[[#This Row],[CNPJ]],'[1]Exportar Planilha'!$A$1:$S$802,17,FALSE)</f>
        <v>0</v>
      </c>
      <c r="AB135" s="5">
        <f>VLOOKUP(Tabela13[[#This Row],[CNPJ]],'[1]Exportar Planilha'!$A$1:$S$802,18,FALSE)</f>
        <v>0</v>
      </c>
    </row>
    <row r="136" spans="1:28">
      <c r="A136" t="s">
        <v>617</v>
      </c>
      <c r="B136" t="s">
        <v>663</v>
      </c>
      <c r="C136" t="s">
        <v>43</v>
      </c>
      <c r="D136" t="s">
        <v>664</v>
      </c>
      <c r="E136" t="s">
        <v>21</v>
      </c>
      <c r="F136" t="s">
        <v>627</v>
      </c>
      <c r="G136" s="2">
        <v>3</v>
      </c>
      <c r="H136" t="s">
        <v>24</v>
      </c>
      <c r="I136" t="s">
        <v>665</v>
      </c>
      <c r="J136" t="s">
        <v>666</v>
      </c>
      <c r="K136" s="4" t="s">
        <v>1835</v>
      </c>
      <c r="L136" t="str">
        <f>VLOOKUP(Tabela13[[#This Row],[CNPJ]],'[1]Exportar Planilha'!$A$1:$S$802,3,FALSE)</f>
        <v>AVENIDA</v>
      </c>
      <c r="M136" t="str">
        <f>VLOOKUP(Tabela13[[#This Row],[CNPJ]],'[1]Exportar Planilha'!$A$1:$S$802,3,FALSE)</f>
        <v>AVENIDA</v>
      </c>
      <c r="N136" t="str">
        <f>VLOOKUP(Tabela13[[#This Row],[CNPJ]],'[1]Exportar Planilha'!$A$1:$S$802,4,FALSE)</f>
        <v>PATRIA</v>
      </c>
      <c r="O136" t="str">
        <f>VLOOKUP(Tabela13[[#This Row],[CNPJ]],'[1]Exportar Planilha'!$A$1:$S$802,5,FALSE)</f>
        <v>312</v>
      </c>
      <c r="P136">
        <f>VLOOKUP(Tabela13[[#This Row],[CNPJ]],'[1]Exportar Planilha'!$A$1:$S$802,6,FALSE)</f>
        <v>0</v>
      </c>
      <c r="Q136" t="str">
        <f>VLOOKUP(Tabela13[[#This Row],[CNPJ]],'[1]Exportar Planilha'!$A$1:$S$802,7,FALSE)</f>
        <v>SAO GERALDO</v>
      </c>
      <c r="R136">
        <f>VLOOKUP(Tabela13[[#This Row],[CNPJ]],'[1]Exportar Planilha'!$A$1:$S$802,8,FALSE)</f>
        <v>90230070</v>
      </c>
      <c r="S136" t="str">
        <f>VLOOKUP(Tabela13[[#This Row],[CNPJ]],'[1]Exportar Planilha'!$A$1:$S$802,9,FALSE)</f>
        <v>RS</v>
      </c>
      <c r="T136">
        <f>VLOOKUP(Tabela13[[#This Row],[CNPJ]],'[1]Exportar Planilha'!$A$1:$S$802,10,FALSE)</f>
        <v>8801</v>
      </c>
      <c r="U136" t="str">
        <f>VLOOKUP(Tabela13[[#This Row],[CNPJ]],'[1]Exportar Planilha'!$A$1:$S$802,11,FALSE)</f>
        <v>PORTO ALEGRE</v>
      </c>
      <c r="V136" t="str">
        <f>VLOOKUP(Tabela13[[#This Row],[CNPJ]],'[1]Exportar Planilha'!$A$1:$S$802,12,FALSE)</f>
        <v>51</v>
      </c>
      <c r="W136" t="str">
        <f>VLOOKUP(Tabela13[[#This Row],[CNPJ]],'[1]Exportar Planilha'!$A$1:$S$802,13,FALSE)</f>
        <v>33423136</v>
      </c>
      <c r="X136">
        <f>VLOOKUP(Tabela13[[#This Row],[CNPJ]],'[1]Exportar Planilha'!$A$1:$S$802,14,FALSE)</f>
        <v>0</v>
      </c>
      <c r="Y136">
        <f>VLOOKUP(Tabela13[[#This Row],[CNPJ]],'[1]Exportar Planilha'!$A$1:$S$802,15,FALSE)</f>
        <v>0</v>
      </c>
      <c r="Z136" s="5" t="str">
        <f>VLOOKUP(Tabela13[[#This Row],[CNPJ]],'[1]Exportar Planilha'!$A$1:$S$802,16,FALSE)</f>
        <v>51</v>
      </c>
      <c r="AA136" s="5" t="str">
        <f>VLOOKUP(Tabela13[[#This Row],[CNPJ]],'[1]Exportar Planilha'!$A$1:$S$802,17,FALSE)</f>
        <v>33423136</v>
      </c>
      <c r="AB136" s="5">
        <f>VLOOKUP(Tabela13[[#This Row],[CNPJ]],'[1]Exportar Planilha'!$A$1:$S$802,18,FALSE)</f>
        <v>0</v>
      </c>
    </row>
    <row r="137" spans="1:28">
      <c r="A137" t="s">
        <v>617</v>
      </c>
      <c r="B137" t="s">
        <v>667</v>
      </c>
      <c r="C137" t="s">
        <v>101</v>
      </c>
      <c r="D137" t="s">
        <v>668</v>
      </c>
      <c r="E137" t="s">
        <v>6</v>
      </c>
      <c r="F137" t="s">
        <v>669</v>
      </c>
      <c r="G137" s="2">
        <v>1</v>
      </c>
      <c r="H137" t="s">
        <v>33</v>
      </c>
      <c r="I137" t="s">
        <v>670</v>
      </c>
      <c r="J137" t="s">
        <v>671</v>
      </c>
      <c r="K137" s="4" t="s">
        <v>1836</v>
      </c>
      <c r="L137" t="str">
        <f>VLOOKUP(Tabela13[[#This Row],[CNPJ]],'[1]Exportar Planilha'!$A$1:$S$802,3,FALSE)</f>
        <v>RUA</v>
      </c>
      <c r="M137" t="str">
        <f>VLOOKUP(Tabela13[[#This Row],[CNPJ]],'[1]Exportar Planilha'!$A$1:$S$802,3,FALSE)</f>
        <v>RUA</v>
      </c>
      <c r="N137" t="str">
        <f>VLOOKUP(Tabela13[[#This Row],[CNPJ]],'[1]Exportar Planilha'!$A$1:$S$802,4,FALSE)</f>
        <v>SENADOR PINHEIRO MACHADO</v>
      </c>
      <c r="O137" t="str">
        <f>VLOOKUP(Tabela13[[#This Row],[CNPJ]],'[1]Exportar Planilha'!$A$1:$S$802,5,FALSE)</f>
        <v>964</v>
      </c>
      <c r="P137">
        <f>VLOOKUP(Tabela13[[#This Row],[CNPJ]],'[1]Exportar Planilha'!$A$1:$S$802,6,FALSE)</f>
        <v>0</v>
      </c>
      <c r="Q137" t="str">
        <f>VLOOKUP(Tabela13[[#This Row],[CNPJ]],'[1]Exportar Planilha'!$A$1:$S$802,7,FALSE)</f>
        <v>CENTRO</v>
      </c>
      <c r="R137">
        <f>VLOOKUP(Tabela13[[#This Row],[CNPJ]],'[1]Exportar Planilha'!$A$1:$S$802,8,FALSE)</f>
        <v>96810076</v>
      </c>
      <c r="S137" t="str">
        <f>VLOOKUP(Tabela13[[#This Row],[CNPJ]],'[1]Exportar Planilha'!$A$1:$S$802,9,FALSE)</f>
        <v>RS</v>
      </c>
      <c r="T137">
        <f>VLOOKUP(Tabela13[[#This Row],[CNPJ]],'[1]Exportar Planilha'!$A$1:$S$802,10,FALSE)</f>
        <v>8839</v>
      </c>
      <c r="U137" t="str">
        <f>VLOOKUP(Tabela13[[#This Row],[CNPJ]],'[1]Exportar Planilha'!$A$1:$S$802,11,FALSE)</f>
        <v>SANTA CRUZ DO SUL</v>
      </c>
      <c r="V137" t="str">
        <f>VLOOKUP(Tabela13[[#This Row],[CNPJ]],'[1]Exportar Planilha'!$A$1:$S$802,12,FALSE)</f>
        <v>51</v>
      </c>
      <c r="W137" t="str">
        <f>VLOOKUP(Tabela13[[#This Row],[CNPJ]],'[1]Exportar Planilha'!$A$1:$S$802,13,FALSE)</f>
        <v>85040225</v>
      </c>
      <c r="X137">
        <f>VLOOKUP(Tabela13[[#This Row],[CNPJ]],'[1]Exportar Planilha'!$A$1:$S$802,14,FALSE)</f>
        <v>0</v>
      </c>
      <c r="Y137">
        <f>VLOOKUP(Tabela13[[#This Row],[CNPJ]],'[1]Exportar Planilha'!$A$1:$S$802,15,FALSE)</f>
        <v>0</v>
      </c>
      <c r="Z137" s="5">
        <f>VLOOKUP(Tabela13[[#This Row],[CNPJ]],'[1]Exportar Planilha'!$A$1:$S$802,16,FALSE)</f>
        <v>0</v>
      </c>
      <c r="AA137" s="5">
        <f>VLOOKUP(Tabela13[[#This Row],[CNPJ]],'[1]Exportar Planilha'!$A$1:$S$802,17,FALSE)</f>
        <v>0</v>
      </c>
      <c r="AB137" s="5">
        <f>VLOOKUP(Tabela13[[#This Row],[CNPJ]],'[1]Exportar Planilha'!$A$1:$S$802,18,FALSE)</f>
        <v>0</v>
      </c>
    </row>
    <row r="138" spans="1:28">
      <c r="A138" t="s">
        <v>617</v>
      </c>
      <c r="B138" t="s">
        <v>672</v>
      </c>
      <c r="C138" t="s">
        <v>496</v>
      </c>
      <c r="D138" t="s">
        <v>673</v>
      </c>
      <c r="E138" t="s">
        <v>6</v>
      </c>
      <c r="F138" t="s">
        <v>674</v>
      </c>
      <c r="G138" s="2">
        <v>1</v>
      </c>
      <c r="H138" t="s">
        <v>24</v>
      </c>
      <c r="I138" t="s">
        <v>675</v>
      </c>
      <c r="J138" t="s">
        <v>676</v>
      </c>
      <c r="K138" s="4" t="s">
        <v>1837</v>
      </c>
      <c r="L138" t="str">
        <f>VLOOKUP(Tabela13[[#This Row],[CNPJ]],'[1]Exportar Planilha'!$A$1:$S$802,3,FALSE)</f>
        <v>AVENIDA</v>
      </c>
      <c r="M138" t="str">
        <f>VLOOKUP(Tabela13[[#This Row],[CNPJ]],'[1]Exportar Planilha'!$A$1:$S$802,3,FALSE)</f>
        <v>AVENIDA</v>
      </c>
      <c r="N138" t="str">
        <f>VLOOKUP(Tabela13[[#This Row],[CNPJ]],'[1]Exportar Planilha'!$A$1:$S$802,4,FALSE)</f>
        <v>ACUCENA</v>
      </c>
      <c r="O138" t="str">
        <f>VLOOKUP(Tabela13[[#This Row],[CNPJ]],'[1]Exportar Planilha'!$A$1:$S$802,5,FALSE)</f>
        <v>583</v>
      </c>
      <c r="P138">
        <f>VLOOKUP(Tabela13[[#This Row],[CNPJ]],'[1]Exportar Planilha'!$A$1:$S$802,6,FALSE)</f>
        <v>0</v>
      </c>
      <c r="Q138" t="str">
        <f>VLOOKUP(Tabela13[[#This Row],[CNPJ]],'[1]Exportar Planilha'!$A$1:$S$802,7,FALSE)</f>
        <v>ESTANCIA VELHA</v>
      </c>
      <c r="R138">
        <f>VLOOKUP(Tabela13[[#This Row],[CNPJ]],'[1]Exportar Planilha'!$A$1:$S$802,8,FALSE)</f>
        <v>92025840</v>
      </c>
      <c r="S138" t="str">
        <f>VLOOKUP(Tabela13[[#This Row],[CNPJ]],'[1]Exportar Planilha'!$A$1:$S$802,9,FALSE)</f>
        <v>RS</v>
      </c>
      <c r="T138">
        <f>VLOOKUP(Tabela13[[#This Row],[CNPJ]],'[1]Exportar Planilha'!$A$1:$S$802,10,FALSE)</f>
        <v>8589</v>
      </c>
      <c r="U138" t="str">
        <f>VLOOKUP(Tabela13[[#This Row],[CNPJ]],'[1]Exportar Planilha'!$A$1:$S$802,11,FALSE)</f>
        <v>CANOAS</v>
      </c>
      <c r="V138" t="str">
        <f>VLOOKUP(Tabela13[[#This Row],[CNPJ]],'[1]Exportar Planilha'!$A$1:$S$802,12,FALSE)</f>
        <v>51</v>
      </c>
      <c r="W138" t="str">
        <f>VLOOKUP(Tabela13[[#This Row],[CNPJ]],'[1]Exportar Planilha'!$A$1:$S$802,13,FALSE)</f>
        <v>33987345</v>
      </c>
      <c r="X138">
        <f>VLOOKUP(Tabela13[[#This Row],[CNPJ]],'[1]Exportar Planilha'!$A$1:$S$802,14,FALSE)</f>
        <v>0</v>
      </c>
      <c r="Y138">
        <f>VLOOKUP(Tabela13[[#This Row],[CNPJ]],'[1]Exportar Planilha'!$A$1:$S$802,15,FALSE)</f>
        <v>0</v>
      </c>
      <c r="Z138" s="5">
        <f>VLOOKUP(Tabela13[[#This Row],[CNPJ]],'[1]Exportar Planilha'!$A$1:$S$802,16,FALSE)</f>
        <v>0</v>
      </c>
      <c r="AA138" s="5">
        <f>VLOOKUP(Tabela13[[#This Row],[CNPJ]],'[1]Exportar Planilha'!$A$1:$S$802,17,FALSE)</f>
        <v>0</v>
      </c>
      <c r="AB138" s="5" t="str">
        <f>VLOOKUP(Tabela13[[#This Row],[CNPJ]],'[1]Exportar Planilha'!$A$1:$S$802,18,FALSE)</f>
        <v>ORGONITESPOA@GMAIL.COM</v>
      </c>
    </row>
    <row r="139" spans="1:28">
      <c r="A139" t="s">
        <v>617</v>
      </c>
      <c r="B139" t="s">
        <v>677</v>
      </c>
      <c r="C139" t="s">
        <v>151</v>
      </c>
      <c r="D139" t="s">
        <v>678</v>
      </c>
      <c r="E139" t="s">
        <v>6</v>
      </c>
      <c r="F139" t="s">
        <v>627</v>
      </c>
      <c r="G139" s="2">
        <v>1</v>
      </c>
      <c r="H139" t="s">
        <v>24</v>
      </c>
      <c r="I139" t="s">
        <v>679</v>
      </c>
      <c r="J139" t="s">
        <v>680</v>
      </c>
      <c r="K139" s="4" t="s">
        <v>1838</v>
      </c>
      <c r="L139" t="str">
        <f>VLOOKUP(Tabela13[[#This Row],[CNPJ]],'[1]Exportar Planilha'!$A$1:$S$802,3,FALSE)</f>
        <v>AVENIDA</v>
      </c>
      <c r="M139" t="str">
        <f>VLOOKUP(Tabela13[[#This Row],[CNPJ]],'[1]Exportar Planilha'!$A$1:$S$802,3,FALSE)</f>
        <v>AVENIDA</v>
      </c>
      <c r="N139" t="str">
        <f>VLOOKUP(Tabela13[[#This Row],[CNPJ]],'[1]Exportar Planilha'!$A$1:$S$802,4,FALSE)</f>
        <v>PRAIA DE BELAS</v>
      </c>
      <c r="O139" t="str">
        <f>VLOOKUP(Tabela13[[#This Row],[CNPJ]],'[1]Exportar Planilha'!$A$1:$S$802,5,FALSE)</f>
        <v>2266</v>
      </c>
      <c r="P139" t="str">
        <f>VLOOKUP(Tabela13[[#This Row],[CNPJ]],'[1]Exportar Planilha'!$A$1:$S$802,6,FALSE)</f>
        <v>SALA  902</v>
      </c>
      <c r="Q139" t="str">
        <f>VLOOKUP(Tabela13[[#This Row],[CNPJ]],'[1]Exportar Planilha'!$A$1:$S$802,7,FALSE)</f>
        <v>PRAIA DE BELAS</v>
      </c>
      <c r="R139">
        <f>VLOOKUP(Tabela13[[#This Row],[CNPJ]],'[1]Exportar Planilha'!$A$1:$S$802,8,FALSE)</f>
        <v>90110000</v>
      </c>
      <c r="S139" t="str">
        <f>VLOOKUP(Tabela13[[#This Row],[CNPJ]],'[1]Exportar Planilha'!$A$1:$S$802,9,FALSE)</f>
        <v>RS</v>
      </c>
      <c r="T139">
        <f>VLOOKUP(Tabela13[[#This Row],[CNPJ]],'[1]Exportar Planilha'!$A$1:$S$802,10,FALSE)</f>
        <v>8801</v>
      </c>
      <c r="U139" t="str">
        <f>VLOOKUP(Tabela13[[#This Row],[CNPJ]],'[1]Exportar Planilha'!$A$1:$S$802,11,FALSE)</f>
        <v>PORTO ALEGRE</v>
      </c>
      <c r="V139" t="str">
        <f>VLOOKUP(Tabela13[[#This Row],[CNPJ]],'[1]Exportar Planilha'!$A$1:$S$802,12,FALSE)</f>
        <v>51</v>
      </c>
      <c r="W139" t="str">
        <f>VLOOKUP(Tabela13[[#This Row],[CNPJ]],'[1]Exportar Planilha'!$A$1:$S$802,13,FALSE)</f>
        <v>30285530</v>
      </c>
      <c r="X139">
        <f>VLOOKUP(Tabela13[[#This Row],[CNPJ]],'[1]Exportar Planilha'!$A$1:$S$802,14,FALSE)</f>
        <v>0</v>
      </c>
      <c r="Y139">
        <f>VLOOKUP(Tabela13[[#This Row],[CNPJ]],'[1]Exportar Planilha'!$A$1:$S$802,15,FALSE)</f>
        <v>0</v>
      </c>
      <c r="Z139" s="5">
        <f>VLOOKUP(Tabela13[[#This Row],[CNPJ]],'[1]Exportar Planilha'!$A$1:$S$802,16,FALSE)</f>
        <v>0</v>
      </c>
      <c r="AA139" s="5">
        <f>VLOOKUP(Tabela13[[#This Row],[CNPJ]],'[1]Exportar Planilha'!$A$1:$S$802,17,FALSE)</f>
        <v>0</v>
      </c>
      <c r="AB139" s="5" t="str">
        <f>VLOOKUP(Tabela13[[#This Row],[CNPJ]],'[1]Exportar Planilha'!$A$1:$S$802,18,FALSE)</f>
        <v>FISCAL@CONSULTORESASSOCIADOS-RS.COM.BR</v>
      </c>
    </row>
    <row r="140" spans="1:28">
      <c r="A140" t="s">
        <v>617</v>
      </c>
      <c r="B140" t="s">
        <v>681</v>
      </c>
      <c r="C140" t="s">
        <v>682</v>
      </c>
      <c r="D140" t="s">
        <v>683</v>
      </c>
      <c r="E140" t="s">
        <v>6</v>
      </c>
      <c r="F140" t="s">
        <v>674</v>
      </c>
      <c r="G140" s="2">
        <v>2</v>
      </c>
      <c r="H140" t="s">
        <v>24</v>
      </c>
      <c r="I140" t="s">
        <v>684</v>
      </c>
      <c r="J140" t="s">
        <v>685</v>
      </c>
      <c r="K140" s="4" t="s">
        <v>1839</v>
      </c>
      <c r="L140" t="str">
        <f>VLOOKUP(Tabela13[[#This Row],[CNPJ]],'[1]Exportar Planilha'!$A$1:$S$802,3,FALSE)</f>
        <v>RUA</v>
      </c>
      <c r="M140" t="str">
        <f>VLOOKUP(Tabela13[[#This Row],[CNPJ]],'[1]Exportar Planilha'!$A$1:$S$802,3,FALSE)</f>
        <v>RUA</v>
      </c>
      <c r="N140" t="str">
        <f>VLOOKUP(Tabela13[[#This Row],[CNPJ]],'[1]Exportar Planilha'!$A$1:$S$802,4,FALSE)</f>
        <v>RUI BARBOSA</v>
      </c>
      <c r="O140" t="str">
        <f>VLOOKUP(Tabela13[[#This Row],[CNPJ]],'[1]Exportar Planilha'!$A$1:$S$802,5,FALSE)</f>
        <v>345</v>
      </c>
      <c r="P140">
        <f>VLOOKUP(Tabela13[[#This Row],[CNPJ]],'[1]Exportar Planilha'!$A$1:$S$802,6,FALSE)</f>
        <v>0</v>
      </c>
      <c r="Q140" t="str">
        <f>VLOOKUP(Tabela13[[#This Row],[CNPJ]],'[1]Exportar Planilha'!$A$1:$S$802,7,FALSE)</f>
        <v>FATIMA</v>
      </c>
      <c r="R140">
        <f>VLOOKUP(Tabela13[[#This Row],[CNPJ]],'[1]Exportar Planilha'!$A$1:$S$802,8,FALSE)</f>
        <v>92200750</v>
      </c>
      <c r="S140" t="str">
        <f>VLOOKUP(Tabela13[[#This Row],[CNPJ]],'[1]Exportar Planilha'!$A$1:$S$802,9,FALSE)</f>
        <v>RS</v>
      </c>
      <c r="T140">
        <f>VLOOKUP(Tabela13[[#This Row],[CNPJ]],'[1]Exportar Planilha'!$A$1:$S$802,10,FALSE)</f>
        <v>8589</v>
      </c>
      <c r="U140" t="str">
        <f>VLOOKUP(Tabela13[[#This Row],[CNPJ]],'[1]Exportar Planilha'!$A$1:$S$802,11,FALSE)</f>
        <v>CANOAS</v>
      </c>
      <c r="V140" t="str">
        <f>VLOOKUP(Tabela13[[#This Row],[CNPJ]],'[1]Exportar Planilha'!$A$1:$S$802,12,FALSE)</f>
        <v>051</v>
      </c>
      <c r="W140" t="str">
        <f>VLOOKUP(Tabela13[[#This Row],[CNPJ]],'[1]Exportar Planilha'!$A$1:$S$802,13,FALSE)</f>
        <v>4726647</v>
      </c>
      <c r="X140">
        <f>VLOOKUP(Tabela13[[#This Row],[CNPJ]],'[1]Exportar Planilha'!$A$1:$S$802,14,FALSE)</f>
        <v>0</v>
      </c>
      <c r="Y140">
        <f>VLOOKUP(Tabela13[[#This Row],[CNPJ]],'[1]Exportar Planilha'!$A$1:$S$802,15,FALSE)</f>
        <v>0</v>
      </c>
      <c r="Z140" s="5">
        <f>VLOOKUP(Tabela13[[#This Row],[CNPJ]],'[1]Exportar Planilha'!$A$1:$S$802,16,FALSE)</f>
        <v>0</v>
      </c>
      <c r="AA140" s="5">
        <f>VLOOKUP(Tabela13[[#This Row],[CNPJ]],'[1]Exportar Planilha'!$A$1:$S$802,17,FALSE)</f>
        <v>0</v>
      </c>
      <c r="AB140" s="5">
        <f>VLOOKUP(Tabela13[[#This Row],[CNPJ]],'[1]Exportar Planilha'!$A$1:$S$802,18,FALSE)</f>
        <v>0</v>
      </c>
    </row>
    <row r="141" spans="1:28">
      <c r="A141" t="s">
        <v>617</v>
      </c>
      <c r="B141" t="s">
        <v>686</v>
      </c>
      <c r="C141" t="s">
        <v>687</v>
      </c>
      <c r="D141" t="s">
        <v>688</v>
      </c>
      <c r="E141" t="s">
        <v>6</v>
      </c>
      <c r="F141" t="s">
        <v>689</v>
      </c>
      <c r="G141" s="2">
        <v>1</v>
      </c>
      <c r="H141" t="s">
        <v>24</v>
      </c>
      <c r="I141" t="s">
        <v>690</v>
      </c>
      <c r="J141" t="s">
        <v>691</v>
      </c>
      <c r="K141" s="4" t="s">
        <v>1840</v>
      </c>
      <c r="L141" t="str">
        <f>VLOOKUP(Tabela13[[#This Row],[CNPJ]],'[1]Exportar Planilha'!$A$1:$S$802,3,FALSE)</f>
        <v>RUA</v>
      </c>
      <c r="M141" t="str">
        <f>VLOOKUP(Tabela13[[#This Row],[CNPJ]],'[1]Exportar Planilha'!$A$1:$S$802,3,FALSE)</f>
        <v>RUA</v>
      </c>
      <c r="N141" t="str">
        <f>VLOOKUP(Tabela13[[#This Row],[CNPJ]],'[1]Exportar Planilha'!$A$1:$S$802,4,FALSE)</f>
        <v>ANGELIM</v>
      </c>
      <c r="O141" t="str">
        <f>VLOOKUP(Tabela13[[#This Row],[CNPJ]],'[1]Exportar Planilha'!$A$1:$S$802,5,FALSE)</f>
        <v>59</v>
      </c>
      <c r="P141" t="str">
        <f>VLOOKUP(Tabela13[[#This Row],[CNPJ]],'[1]Exportar Planilha'!$A$1:$S$802,6,FALSE)</f>
        <v>ANEXO DISTRITO INDUSTRIAL</v>
      </c>
      <c r="Q141" t="str">
        <f>VLOOKUP(Tabela13[[#This Row],[CNPJ]],'[1]Exportar Planilha'!$A$1:$S$802,7,FALSE)</f>
        <v>FERRABRAZ</v>
      </c>
      <c r="R141">
        <f>VLOOKUP(Tabela13[[#This Row],[CNPJ]],'[1]Exportar Planilha'!$A$1:$S$802,8,FALSE)</f>
        <v>93801364</v>
      </c>
      <c r="S141" t="str">
        <f>VLOOKUP(Tabela13[[#This Row],[CNPJ]],'[1]Exportar Planilha'!$A$1:$S$802,9,FALSE)</f>
        <v>RS</v>
      </c>
      <c r="T141">
        <f>VLOOKUP(Tabela13[[#This Row],[CNPJ]],'[1]Exportar Planilha'!$A$1:$S$802,10,FALSE)</f>
        <v>8899</v>
      </c>
      <c r="U141" t="str">
        <f>VLOOKUP(Tabela13[[#This Row],[CNPJ]],'[1]Exportar Planilha'!$A$1:$S$802,11,FALSE)</f>
        <v>SAPIRANGA</v>
      </c>
      <c r="V141" t="str">
        <f>VLOOKUP(Tabela13[[#This Row],[CNPJ]],'[1]Exportar Planilha'!$A$1:$S$802,12,FALSE)</f>
        <v>51</v>
      </c>
      <c r="W141" t="str">
        <f>VLOOKUP(Tabela13[[#This Row],[CNPJ]],'[1]Exportar Planilha'!$A$1:$S$802,13,FALSE)</f>
        <v>30657001</v>
      </c>
      <c r="X141">
        <f>VLOOKUP(Tabela13[[#This Row],[CNPJ]],'[1]Exportar Planilha'!$A$1:$S$802,14,FALSE)</f>
        <v>0</v>
      </c>
      <c r="Y141">
        <f>VLOOKUP(Tabela13[[#This Row],[CNPJ]],'[1]Exportar Planilha'!$A$1:$S$802,15,FALSE)</f>
        <v>0</v>
      </c>
      <c r="Z141" s="5">
        <f>VLOOKUP(Tabela13[[#This Row],[CNPJ]],'[1]Exportar Planilha'!$A$1:$S$802,16,FALSE)</f>
        <v>0</v>
      </c>
      <c r="AA141" s="5">
        <f>VLOOKUP(Tabela13[[#This Row],[CNPJ]],'[1]Exportar Planilha'!$A$1:$S$802,17,FALSE)</f>
        <v>0</v>
      </c>
      <c r="AB141" s="5">
        <f>VLOOKUP(Tabela13[[#This Row],[CNPJ]],'[1]Exportar Planilha'!$A$1:$S$802,18,FALSE)</f>
        <v>0</v>
      </c>
    </row>
    <row r="142" spans="1:28">
      <c r="A142" t="s">
        <v>617</v>
      </c>
      <c r="B142" t="s">
        <v>692</v>
      </c>
      <c r="C142" t="s">
        <v>55</v>
      </c>
      <c r="D142" t="s">
        <v>693</v>
      </c>
      <c r="E142" t="s">
        <v>6</v>
      </c>
      <c r="F142" t="s">
        <v>694</v>
      </c>
      <c r="G142" s="2">
        <v>1</v>
      </c>
      <c r="H142" t="s">
        <v>24</v>
      </c>
      <c r="I142" t="s">
        <v>695</v>
      </c>
      <c r="J142" t="s">
        <v>696</v>
      </c>
      <c r="K142" s="4" t="s">
        <v>1841</v>
      </c>
      <c r="L142" t="str">
        <f>VLOOKUP(Tabela13[[#This Row],[CNPJ]],'[1]Exportar Planilha'!$A$1:$S$802,3,FALSE)</f>
        <v>AVENIDA</v>
      </c>
      <c r="M142" t="str">
        <f>VLOOKUP(Tabela13[[#This Row],[CNPJ]],'[1]Exportar Planilha'!$A$1:$S$802,3,FALSE)</f>
        <v>AVENIDA</v>
      </c>
      <c r="N142" t="str">
        <f>VLOOKUP(Tabela13[[#This Row],[CNPJ]],'[1]Exportar Planilha'!$A$1:$S$802,4,FALSE)</f>
        <v>DAS HORTENSIAS</v>
      </c>
      <c r="O142" t="str">
        <f>VLOOKUP(Tabela13[[#This Row],[CNPJ]],'[1]Exportar Planilha'!$A$1:$S$802,5,FALSE)</f>
        <v>3662</v>
      </c>
      <c r="P142" t="str">
        <f>VLOOKUP(Tabela13[[#This Row],[CNPJ]],'[1]Exportar Planilha'!$A$1:$S$802,6,FALSE)</f>
        <v>LOJA 2</v>
      </c>
      <c r="Q142" t="str">
        <f>VLOOKUP(Tabela13[[#This Row],[CNPJ]],'[1]Exportar Planilha'!$A$1:$S$802,7,FALSE)</f>
        <v>AV CENTRAL</v>
      </c>
      <c r="R142">
        <f>VLOOKUP(Tabela13[[#This Row],[CNPJ]],'[1]Exportar Planilha'!$A$1:$S$802,8,FALSE)</f>
        <v>95670000</v>
      </c>
      <c r="S142" t="str">
        <f>VLOOKUP(Tabela13[[#This Row],[CNPJ]],'[1]Exportar Planilha'!$A$1:$S$802,9,FALSE)</f>
        <v>RS</v>
      </c>
      <c r="T142">
        <f>VLOOKUP(Tabela13[[#This Row],[CNPJ]],'[1]Exportar Planilha'!$A$1:$S$802,10,FALSE)</f>
        <v>8681</v>
      </c>
      <c r="U142" t="str">
        <f>VLOOKUP(Tabela13[[#This Row],[CNPJ]],'[1]Exportar Planilha'!$A$1:$S$802,11,FALSE)</f>
        <v>GRAMADO</v>
      </c>
      <c r="V142">
        <f>VLOOKUP(Tabela13[[#This Row],[CNPJ]],'[1]Exportar Planilha'!$A$1:$S$802,12,FALSE)</f>
        <v>0</v>
      </c>
      <c r="W142">
        <f>VLOOKUP(Tabela13[[#This Row],[CNPJ]],'[1]Exportar Planilha'!$A$1:$S$802,13,FALSE)</f>
        <v>0</v>
      </c>
      <c r="X142">
        <f>VLOOKUP(Tabela13[[#This Row],[CNPJ]],'[1]Exportar Planilha'!$A$1:$S$802,14,FALSE)</f>
        <v>0</v>
      </c>
      <c r="Y142">
        <f>VLOOKUP(Tabela13[[#This Row],[CNPJ]],'[1]Exportar Planilha'!$A$1:$S$802,15,FALSE)</f>
        <v>0</v>
      </c>
      <c r="Z142" s="5">
        <f>VLOOKUP(Tabela13[[#This Row],[CNPJ]],'[1]Exportar Planilha'!$A$1:$S$802,16,FALSE)</f>
        <v>0</v>
      </c>
      <c r="AA142" s="5">
        <f>VLOOKUP(Tabela13[[#This Row],[CNPJ]],'[1]Exportar Planilha'!$A$1:$S$802,17,FALSE)</f>
        <v>0</v>
      </c>
      <c r="AB142" s="5">
        <f>VLOOKUP(Tabela13[[#This Row],[CNPJ]],'[1]Exportar Planilha'!$A$1:$S$802,18,FALSE)</f>
        <v>0</v>
      </c>
    </row>
    <row r="143" spans="1:28">
      <c r="A143" t="s">
        <v>617</v>
      </c>
      <c r="B143" t="s">
        <v>697</v>
      </c>
      <c r="C143" t="s">
        <v>197</v>
      </c>
      <c r="D143" t="s">
        <v>698</v>
      </c>
      <c r="E143" t="s">
        <v>6</v>
      </c>
      <c r="F143" t="s">
        <v>699</v>
      </c>
      <c r="G143" s="2">
        <v>2</v>
      </c>
      <c r="H143" t="s">
        <v>24</v>
      </c>
      <c r="I143" t="s">
        <v>700</v>
      </c>
      <c r="J143" t="s">
        <v>701</v>
      </c>
      <c r="K143" s="4" t="s">
        <v>1842</v>
      </c>
      <c r="L143" t="str">
        <f>VLOOKUP(Tabela13[[#This Row],[CNPJ]],'[1]Exportar Planilha'!$A$1:$S$802,3,FALSE)</f>
        <v>RUA</v>
      </c>
      <c r="M143" t="str">
        <f>VLOOKUP(Tabela13[[#This Row],[CNPJ]],'[1]Exportar Planilha'!$A$1:$S$802,3,FALSE)</f>
        <v>RUA</v>
      </c>
      <c r="N143" t="str">
        <f>VLOOKUP(Tabela13[[#This Row],[CNPJ]],'[1]Exportar Planilha'!$A$1:$S$802,4,FALSE)</f>
        <v>ANGELINA GASPARETTO SEBBEN</v>
      </c>
      <c r="O143" t="str">
        <f>VLOOKUP(Tabela13[[#This Row],[CNPJ]],'[1]Exportar Planilha'!$A$1:$S$802,5,FALSE)</f>
        <v>754</v>
      </c>
      <c r="P143">
        <f>VLOOKUP(Tabela13[[#This Row],[CNPJ]],'[1]Exportar Planilha'!$A$1:$S$802,6,FALSE)</f>
        <v>0</v>
      </c>
      <c r="Q143" t="str">
        <f>VLOOKUP(Tabela13[[#This Row],[CNPJ]],'[1]Exportar Planilha'!$A$1:$S$802,7,FALSE)</f>
        <v>PRESIDENTE VARGAS</v>
      </c>
      <c r="R143">
        <f>VLOOKUP(Tabela13[[#This Row],[CNPJ]],'[1]Exportar Planilha'!$A$1:$S$802,8,FALSE)</f>
        <v>95054610</v>
      </c>
      <c r="S143" t="str">
        <f>VLOOKUP(Tabela13[[#This Row],[CNPJ]],'[1]Exportar Planilha'!$A$1:$S$802,9,FALSE)</f>
        <v>RS</v>
      </c>
      <c r="T143">
        <f>VLOOKUP(Tabela13[[#This Row],[CNPJ]],'[1]Exportar Planilha'!$A$1:$S$802,10,FALSE)</f>
        <v>8599</v>
      </c>
      <c r="U143" t="str">
        <f>VLOOKUP(Tabela13[[#This Row],[CNPJ]],'[1]Exportar Planilha'!$A$1:$S$802,11,FALSE)</f>
        <v>CAXIAS DO SUL</v>
      </c>
      <c r="V143" t="str">
        <f>VLOOKUP(Tabela13[[#This Row],[CNPJ]],'[1]Exportar Planilha'!$A$1:$S$802,12,FALSE)</f>
        <v>54</v>
      </c>
      <c r="W143" t="str">
        <f>VLOOKUP(Tabela13[[#This Row],[CNPJ]],'[1]Exportar Planilha'!$A$1:$S$802,13,FALSE)</f>
        <v>91917711</v>
      </c>
      <c r="X143">
        <f>VLOOKUP(Tabela13[[#This Row],[CNPJ]],'[1]Exportar Planilha'!$A$1:$S$802,14,FALSE)</f>
        <v>0</v>
      </c>
      <c r="Y143">
        <f>VLOOKUP(Tabela13[[#This Row],[CNPJ]],'[1]Exportar Planilha'!$A$1:$S$802,15,FALSE)</f>
        <v>0</v>
      </c>
      <c r="Z143" s="5">
        <f>VLOOKUP(Tabela13[[#This Row],[CNPJ]],'[1]Exportar Planilha'!$A$1:$S$802,16,FALSE)</f>
        <v>0</v>
      </c>
      <c r="AA143" s="5">
        <f>VLOOKUP(Tabela13[[#This Row],[CNPJ]],'[1]Exportar Planilha'!$A$1:$S$802,17,FALSE)</f>
        <v>0</v>
      </c>
      <c r="AB143" s="5">
        <f>VLOOKUP(Tabela13[[#This Row],[CNPJ]],'[1]Exportar Planilha'!$A$1:$S$802,18,FALSE)</f>
        <v>0</v>
      </c>
    </row>
    <row r="144" spans="1:28">
      <c r="A144" t="s">
        <v>617</v>
      </c>
      <c r="B144" t="s">
        <v>702</v>
      </c>
      <c r="C144" t="s">
        <v>178</v>
      </c>
      <c r="D144" t="s">
        <v>179</v>
      </c>
      <c r="E144" t="s">
        <v>21</v>
      </c>
      <c r="F144" t="s">
        <v>627</v>
      </c>
      <c r="G144" s="2">
        <v>4</v>
      </c>
      <c r="H144" t="s">
        <v>24</v>
      </c>
      <c r="I144" t="s">
        <v>703</v>
      </c>
      <c r="J144" t="s">
        <v>704</v>
      </c>
      <c r="K144" s="4" t="s">
        <v>1843</v>
      </c>
      <c r="L144" t="str">
        <f>VLOOKUP(Tabela13[[#This Row],[CNPJ]],'[1]Exportar Planilha'!$A$1:$S$802,3,FALSE)</f>
        <v>AVENIDA</v>
      </c>
      <c r="M144" t="str">
        <f>VLOOKUP(Tabela13[[#This Row],[CNPJ]],'[1]Exportar Planilha'!$A$1:$S$802,3,FALSE)</f>
        <v>AVENIDA</v>
      </c>
      <c r="N144" t="str">
        <f>VLOOKUP(Tabela13[[#This Row],[CNPJ]],'[1]Exportar Planilha'!$A$1:$S$802,4,FALSE)</f>
        <v>COPACABANA</v>
      </c>
      <c r="O144" t="str">
        <f>VLOOKUP(Tabela13[[#This Row],[CNPJ]],'[1]Exportar Planilha'!$A$1:$S$802,5,FALSE)</f>
        <v>435</v>
      </c>
      <c r="P144">
        <f>VLOOKUP(Tabela13[[#This Row],[CNPJ]],'[1]Exportar Planilha'!$A$1:$S$802,6,FALSE)</f>
        <v>0</v>
      </c>
      <c r="Q144" t="str">
        <f>VLOOKUP(Tabela13[[#This Row],[CNPJ]],'[1]Exportar Planilha'!$A$1:$S$802,7,FALSE)</f>
        <v>VILA ASSUNCAO</v>
      </c>
      <c r="R144">
        <f>VLOOKUP(Tabela13[[#This Row],[CNPJ]],'[1]Exportar Planilha'!$A$1:$S$802,8,FALSE)</f>
        <v>91900050</v>
      </c>
      <c r="S144" t="str">
        <f>VLOOKUP(Tabela13[[#This Row],[CNPJ]],'[1]Exportar Planilha'!$A$1:$S$802,9,FALSE)</f>
        <v>RS</v>
      </c>
      <c r="T144">
        <f>VLOOKUP(Tabela13[[#This Row],[CNPJ]],'[1]Exportar Planilha'!$A$1:$S$802,10,FALSE)</f>
        <v>8801</v>
      </c>
      <c r="U144" t="str">
        <f>VLOOKUP(Tabela13[[#This Row],[CNPJ]],'[1]Exportar Planilha'!$A$1:$S$802,11,FALSE)</f>
        <v>PORTO ALEGRE</v>
      </c>
      <c r="V144" t="str">
        <f>VLOOKUP(Tabela13[[#This Row],[CNPJ]],'[1]Exportar Planilha'!$A$1:$S$802,12,FALSE)</f>
        <v>51</v>
      </c>
      <c r="W144" t="str">
        <f>VLOOKUP(Tabela13[[#This Row],[CNPJ]],'[1]Exportar Planilha'!$A$1:$S$802,13,FALSE)</f>
        <v>33954661</v>
      </c>
      <c r="X144">
        <f>VLOOKUP(Tabela13[[#This Row],[CNPJ]],'[1]Exportar Planilha'!$A$1:$S$802,14,FALSE)</f>
        <v>0</v>
      </c>
      <c r="Y144">
        <f>VLOOKUP(Tabela13[[#This Row],[CNPJ]],'[1]Exportar Planilha'!$A$1:$S$802,15,FALSE)</f>
        <v>0</v>
      </c>
      <c r="Z144" s="5">
        <f>VLOOKUP(Tabela13[[#This Row],[CNPJ]],'[1]Exportar Planilha'!$A$1:$S$802,16,FALSE)</f>
        <v>0</v>
      </c>
      <c r="AA144" s="5">
        <f>VLOOKUP(Tabela13[[#This Row],[CNPJ]],'[1]Exportar Planilha'!$A$1:$S$802,17,FALSE)</f>
        <v>0</v>
      </c>
      <c r="AB144" s="5">
        <f>VLOOKUP(Tabela13[[#This Row],[CNPJ]],'[1]Exportar Planilha'!$A$1:$S$802,18,FALSE)</f>
        <v>0</v>
      </c>
    </row>
    <row r="145" spans="1:28">
      <c r="A145" t="s">
        <v>617</v>
      </c>
      <c r="B145" t="s">
        <v>705</v>
      </c>
      <c r="C145" t="s">
        <v>265</v>
      </c>
      <c r="D145" t="s">
        <v>706</v>
      </c>
      <c r="E145" t="s">
        <v>707</v>
      </c>
      <c r="F145" t="s">
        <v>627</v>
      </c>
      <c r="G145" s="2">
        <v>3</v>
      </c>
      <c r="H145" t="s">
        <v>164</v>
      </c>
      <c r="I145" t="s">
        <v>708</v>
      </c>
      <c r="J145" t="s">
        <v>709</v>
      </c>
      <c r="K145" s="4" t="s">
        <v>1844</v>
      </c>
      <c r="L145" t="str">
        <f>VLOOKUP(Tabela13[[#This Row],[CNPJ]],'[1]Exportar Planilha'!$A$1:$S$802,3,FALSE)</f>
        <v>AVENIDA</v>
      </c>
      <c r="M145" t="str">
        <f>VLOOKUP(Tabela13[[#This Row],[CNPJ]],'[1]Exportar Planilha'!$A$1:$S$802,3,FALSE)</f>
        <v>AVENIDA</v>
      </c>
      <c r="N145" t="str">
        <f>VLOOKUP(Tabela13[[#This Row],[CNPJ]],'[1]Exportar Planilha'!$A$1:$S$802,4,FALSE)</f>
        <v>RICARDO LEONIDAS RIBAS</v>
      </c>
      <c r="O145" t="str">
        <f>VLOOKUP(Tabela13[[#This Row],[CNPJ]],'[1]Exportar Planilha'!$A$1:$S$802,5,FALSE)</f>
        <v>439</v>
      </c>
      <c r="P145">
        <f>VLOOKUP(Tabela13[[#This Row],[CNPJ]],'[1]Exportar Planilha'!$A$1:$S$802,6,FALSE)</f>
        <v>0</v>
      </c>
      <c r="Q145" t="str">
        <f>VLOOKUP(Tabela13[[#This Row],[CNPJ]],'[1]Exportar Planilha'!$A$1:$S$802,7,FALSE)</f>
        <v>RESTINGA</v>
      </c>
      <c r="R145">
        <f>VLOOKUP(Tabela13[[#This Row],[CNPJ]],'[1]Exportar Planilha'!$A$1:$S$802,8,FALSE)</f>
        <v>91790005</v>
      </c>
      <c r="S145" t="str">
        <f>VLOOKUP(Tabela13[[#This Row],[CNPJ]],'[1]Exportar Planilha'!$A$1:$S$802,9,FALSE)</f>
        <v>RS</v>
      </c>
      <c r="T145">
        <f>VLOOKUP(Tabela13[[#This Row],[CNPJ]],'[1]Exportar Planilha'!$A$1:$S$802,10,FALSE)</f>
        <v>8801</v>
      </c>
      <c r="U145" t="str">
        <f>VLOOKUP(Tabela13[[#This Row],[CNPJ]],'[1]Exportar Planilha'!$A$1:$S$802,11,FALSE)</f>
        <v>PORTO ALEGRE</v>
      </c>
      <c r="V145" t="str">
        <f>VLOOKUP(Tabela13[[#This Row],[CNPJ]],'[1]Exportar Planilha'!$A$1:$S$802,12,FALSE)</f>
        <v>51</v>
      </c>
      <c r="W145" t="str">
        <f>VLOOKUP(Tabela13[[#This Row],[CNPJ]],'[1]Exportar Planilha'!$A$1:$S$802,13,FALSE)</f>
        <v>30298848</v>
      </c>
      <c r="X145">
        <f>VLOOKUP(Tabela13[[#This Row],[CNPJ]],'[1]Exportar Planilha'!$A$1:$S$802,14,FALSE)</f>
        <v>0</v>
      </c>
      <c r="Y145">
        <f>VLOOKUP(Tabela13[[#This Row],[CNPJ]],'[1]Exportar Planilha'!$A$1:$S$802,15,FALSE)</f>
        <v>0</v>
      </c>
      <c r="Z145" s="5">
        <f>VLOOKUP(Tabela13[[#This Row],[CNPJ]],'[1]Exportar Planilha'!$A$1:$S$802,16,FALSE)</f>
        <v>0</v>
      </c>
      <c r="AA145" s="5">
        <f>VLOOKUP(Tabela13[[#This Row],[CNPJ]],'[1]Exportar Planilha'!$A$1:$S$802,17,FALSE)</f>
        <v>0</v>
      </c>
      <c r="AB145" s="5">
        <f>VLOOKUP(Tabela13[[#This Row],[CNPJ]],'[1]Exportar Planilha'!$A$1:$S$802,18,FALSE)</f>
        <v>0</v>
      </c>
    </row>
    <row r="146" spans="1:28">
      <c r="A146" t="s">
        <v>617</v>
      </c>
      <c r="B146" t="s">
        <v>710</v>
      </c>
      <c r="C146" t="s">
        <v>711</v>
      </c>
      <c r="D146" t="s">
        <v>712</v>
      </c>
      <c r="E146" t="s">
        <v>6</v>
      </c>
      <c r="F146" t="s">
        <v>674</v>
      </c>
      <c r="G146" s="2">
        <v>1</v>
      </c>
      <c r="H146" t="s">
        <v>24</v>
      </c>
      <c r="I146" t="s">
        <v>713</v>
      </c>
      <c r="J146" t="s">
        <v>714</v>
      </c>
      <c r="K146" s="4" t="s">
        <v>1845</v>
      </c>
      <c r="L146" t="str">
        <f>VLOOKUP(Tabela13[[#This Row],[CNPJ]],'[1]Exportar Planilha'!$A$1:$S$802,3,FALSE)</f>
        <v>AVENIDA</v>
      </c>
      <c r="M146" t="str">
        <f>VLOOKUP(Tabela13[[#This Row],[CNPJ]],'[1]Exportar Planilha'!$A$1:$S$802,3,FALSE)</f>
        <v>AVENIDA</v>
      </c>
      <c r="N146" t="str">
        <f>VLOOKUP(Tabela13[[#This Row],[CNPJ]],'[1]Exportar Planilha'!$A$1:$S$802,4,FALSE)</f>
        <v>GUILHERME SCHELL</v>
      </c>
      <c r="O146" t="str">
        <f>VLOOKUP(Tabela13[[#This Row],[CNPJ]],'[1]Exportar Planilha'!$A$1:$S$802,5,FALSE)</f>
        <v>5638</v>
      </c>
      <c r="P146">
        <f>VLOOKUP(Tabela13[[#This Row],[CNPJ]],'[1]Exportar Planilha'!$A$1:$S$802,6,FALSE)</f>
        <v>0</v>
      </c>
      <c r="Q146" t="str">
        <f>VLOOKUP(Tabela13[[#This Row],[CNPJ]],'[1]Exportar Planilha'!$A$1:$S$802,7,FALSE)</f>
        <v>CENTRO</v>
      </c>
      <c r="R146">
        <f>VLOOKUP(Tabela13[[#This Row],[CNPJ]],'[1]Exportar Planilha'!$A$1:$S$802,8,FALSE)</f>
        <v>92310000</v>
      </c>
      <c r="S146" t="str">
        <f>VLOOKUP(Tabela13[[#This Row],[CNPJ]],'[1]Exportar Planilha'!$A$1:$S$802,9,FALSE)</f>
        <v>RS</v>
      </c>
      <c r="T146">
        <f>VLOOKUP(Tabela13[[#This Row],[CNPJ]],'[1]Exportar Planilha'!$A$1:$S$802,10,FALSE)</f>
        <v>8589</v>
      </c>
      <c r="U146" t="str">
        <f>VLOOKUP(Tabela13[[#This Row],[CNPJ]],'[1]Exportar Planilha'!$A$1:$S$802,11,FALSE)</f>
        <v>CANOAS</v>
      </c>
      <c r="V146">
        <f>VLOOKUP(Tabela13[[#This Row],[CNPJ]],'[1]Exportar Planilha'!$A$1:$S$802,12,FALSE)</f>
        <v>0</v>
      </c>
      <c r="W146">
        <f>VLOOKUP(Tabela13[[#This Row],[CNPJ]],'[1]Exportar Planilha'!$A$1:$S$802,13,FALSE)</f>
        <v>0</v>
      </c>
      <c r="X146">
        <f>VLOOKUP(Tabela13[[#This Row],[CNPJ]],'[1]Exportar Planilha'!$A$1:$S$802,14,FALSE)</f>
        <v>0</v>
      </c>
      <c r="Y146">
        <f>VLOOKUP(Tabela13[[#This Row],[CNPJ]],'[1]Exportar Planilha'!$A$1:$S$802,15,FALSE)</f>
        <v>0</v>
      </c>
      <c r="Z146" s="5">
        <f>VLOOKUP(Tabela13[[#This Row],[CNPJ]],'[1]Exportar Planilha'!$A$1:$S$802,16,FALSE)</f>
        <v>0</v>
      </c>
      <c r="AA146" s="5">
        <f>VLOOKUP(Tabela13[[#This Row],[CNPJ]],'[1]Exportar Planilha'!$A$1:$S$802,17,FALSE)</f>
        <v>0</v>
      </c>
      <c r="AB146" s="5">
        <f>VLOOKUP(Tabela13[[#This Row],[CNPJ]],'[1]Exportar Planilha'!$A$1:$S$802,18,FALSE)</f>
        <v>0</v>
      </c>
    </row>
    <row r="147" spans="1:28">
      <c r="A147" t="s">
        <v>617</v>
      </c>
      <c r="B147" t="s">
        <v>715</v>
      </c>
      <c r="C147" t="s">
        <v>716</v>
      </c>
      <c r="D147" t="s">
        <v>717</v>
      </c>
      <c r="E147" t="s">
        <v>6</v>
      </c>
      <c r="F147" t="s">
        <v>699</v>
      </c>
      <c r="G147" s="2">
        <v>1</v>
      </c>
      <c r="H147" t="s">
        <v>24</v>
      </c>
      <c r="I147" t="s">
        <v>718</v>
      </c>
      <c r="J147" t="s">
        <v>719</v>
      </c>
      <c r="K147" s="4" t="s">
        <v>1846</v>
      </c>
      <c r="L147" t="str">
        <f>VLOOKUP(Tabela13[[#This Row],[CNPJ]],'[1]Exportar Planilha'!$A$1:$S$802,3,FALSE)</f>
        <v>RUA</v>
      </c>
      <c r="M147" t="str">
        <f>VLOOKUP(Tabela13[[#This Row],[CNPJ]],'[1]Exportar Planilha'!$A$1:$S$802,3,FALSE)</f>
        <v>RUA</v>
      </c>
      <c r="N147" t="str">
        <f>VLOOKUP(Tabela13[[#This Row],[CNPJ]],'[1]Exportar Planilha'!$A$1:$S$802,4,FALSE)</f>
        <v>JOAO PEDRINHO PISTORELLO</v>
      </c>
      <c r="O147" t="str">
        <f>VLOOKUP(Tabela13[[#This Row],[CNPJ]],'[1]Exportar Planilha'!$A$1:$S$802,5,FALSE)</f>
        <v>585</v>
      </c>
      <c r="P147" t="str">
        <f>VLOOKUP(Tabela13[[#This Row],[CNPJ]],'[1]Exportar Planilha'!$A$1:$S$802,6,FALSE)</f>
        <v>SALA: 03;</v>
      </c>
      <c r="Q147" t="str">
        <f>VLOOKUP(Tabela13[[#This Row],[CNPJ]],'[1]Exportar Planilha'!$A$1:$S$802,7,FALSE)</f>
        <v>CRISTO REDENTOR</v>
      </c>
      <c r="R147">
        <f>VLOOKUP(Tabela13[[#This Row],[CNPJ]],'[1]Exportar Planilha'!$A$1:$S$802,8,FALSE)</f>
        <v>95086180</v>
      </c>
      <c r="S147" t="str">
        <f>VLOOKUP(Tabela13[[#This Row],[CNPJ]],'[1]Exportar Planilha'!$A$1:$S$802,9,FALSE)</f>
        <v>RS</v>
      </c>
      <c r="T147">
        <f>VLOOKUP(Tabela13[[#This Row],[CNPJ]],'[1]Exportar Planilha'!$A$1:$S$802,10,FALSE)</f>
        <v>8599</v>
      </c>
      <c r="U147" t="str">
        <f>VLOOKUP(Tabela13[[#This Row],[CNPJ]],'[1]Exportar Planilha'!$A$1:$S$802,11,FALSE)</f>
        <v>CAXIAS DO SUL</v>
      </c>
      <c r="V147" t="str">
        <f>VLOOKUP(Tabela13[[#This Row],[CNPJ]],'[1]Exportar Planilha'!$A$1:$S$802,12,FALSE)</f>
        <v>54</v>
      </c>
      <c r="W147" t="str">
        <f>VLOOKUP(Tabela13[[#This Row],[CNPJ]],'[1]Exportar Planilha'!$A$1:$S$802,13,FALSE)</f>
        <v>32217008</v>
      </c>
      <c r="X147" t="str">
        <f>VLOOKUP(Tabela13[[#This Row],[CNPJ]],'[1]Exportar Planilha'!$A$1:$S$802,14,FALSE)</f>
        <v>54</v>
      </c>
      <c r="Y147" t="str">
        <f>VLOOKUP(Tabela13[[#This Row],[CNPJ]],'[1]Exportar Planilha'!$A$1:$S$802,15,FALSE)</f>
        <v>32217355</v>
      </c>
      <c r="Z147" s="5" t="str">
        <f>VLOOKUP(Tabela13[[#This Row],[CNPJ]],'[1]Exportar Planilha'!$A$1:$S$802,16,FALSE)</f>
        <v>54</v>
      </c>
      <c r="AA147" s="5" t="str">
        <f>VLOOKUP(Tabela13[[#This Row],[CNPJ]],'[1]Exportar Planilha'!$A$1:$S$802,17,FALSE)</f>
        <v>32235723</v>
      </c>
      <c r="AB147" s="5">
        <f>VLOOKUP(Tabela13[[#This Row],[CNPJ]],'[1]Exportar Planilha'!$A$1:$S$802,18,FALSE)</f>
        <v>0</v>
      </c>
    </row>
    <row r="148" spans="1:28">
      <c r="A148" t="s">
        <v>617</v>
      </c>
      <c r="B148" t="s">
        <v>720</v>
      </c>
      <c r="C148" t="s">
        <v>721</v>
      </c>
      <c r="D148" t="s">
        <v>722</v>
      </c>
      <c r="E148" t="s">
        <v>6</v>
      </c>
      <c r="F148" t="s">
        <v>627</v>
      </c>
      <c r="G148" s="2">
        <v>5</v>
      </c>
      <c r="H148" t="s">
        <v>142</v>
      </c>
      <c r="I148" t="s">
        <v>723</v>
      </c>
      <c r="J148" t="s">
        <v>724</v>
      </c>
      <c r="K148" s="4" t="s">
        <v>1847</v>
      </c>
      <c r="L148" t="str">
        <f>VLOOKUP(Tabela13[[#This Row],[CNPJ]],'[1]Exportar Planilha'!$A$1:$S$802,3,FALSE)</f>
        <v>AVENIDA</v>
      </c>
      <c r="M148" t="str">
        <f>VLOOKUP(Tabela13[[#This Row],[CNPJ]],'[1]Exportar Planilha'!$A$1:$S$802,3,FALSE)</f>
        <v>AVENIDA</v>
      </c>
      <c r="N148" t="str">
        <f>VLOOKUP(Tabela13[[#This Row],[CNPJ]],'[1]Exportar Planilha'!$A$1:$S$802,4,FALSE)</f>
        <v>ASSIS BRASIL</v>
      </c>
      <c r="O148" t="str">
        <f>VLOOKUP(Tabela13[[#This Row],[CNPJ]],'[1]Exportar Planilha'!$A$1:$S$802,5,FALSE)</f>
        <v>1809</v>
      </c>
      <c r="P148">
        <f>VLOOKUP(Tabela13[[#This Row],[CNPJ]],'[1]Exportar Planilha'!$A$1:$S$802,6,FALSE)</f>
        <v>0</v>
      </c>
      <c r="Q148" t="str">
        <f>VLOOKUP(Tabela13[[#This Row],[CNPJ]],'[1]Exportar Planilha'!$A$1:$S$802,7,FALSE)</f>
        <v>PASSO DA AREIA</v>
      </c>
      <c r="R148">
        <f>VLOOKUP(Tabela13[[#This Row],[CNPJ]],'[1]Exportar Planilha'!$A$1:$S$802,8,FALSE)</f>
        <v>91010001</v>
      </c>
      <c r="S148" t="str">
        <f>VLOOKUP(Tabela13[[#This Row],[CNPJ]],'[1]Exportar Planilha'!$A$1:$S$802,9,FALSE)</f>
        <v>RS</v>
      </c>
      <c r="T148">
        <f>VLOOKUP(Tabela13[[#This Row],[CNPJ]],'[1]Exportar Planilha'!$A$1:$S$802,10,FALSE)</f>
        <v>8801</v>
      </c>
      <c r="U148" t="str">
        <f>VLOOKUP(Tabela13[[#This Row],[CNPJ]],'[1]Exportar Planilha'!$A$1:$S$802,11,FALSE)</f>
        <v>PORTO ALEGRE</v>
      </c>
      <c r="V148" t="str">
        <f>VLOOKUP(Tabela13[[#This Row],[CNPJ]],'[1]Exportar Planilha'!$A$1:$S$802,12,FALSE)</f>
        <v>51</v>
      </c>
      <c r="W148" t="str">
        <f>VLOOKUP(Tabela13[[#This Row],[CNPJ]],'[1]Exportar Planilha'!$A$1:$S$802,13,FALSE)</f>
        <v>33261977</v>
      </c>
      <c r="X148" t="str">
        <f>VLOOKUP(Tabela13[[#This Row],[CNPJ]],'[1]Exportar Planilha'!$A$1:$S$802,14,FALSE)</f>
        <v>51</v>
      </c>
      <c r="Y148" t="str">
        <f>VLOOKUP(Tabela13[[#This Row],[CNPJ]],'[1]Exportar Planilha'!$A$1:$S$802,15,FALSE)</f>
        <v>33261977</v>
      </c>
      <c r="Z148" s="5" t="str">
        <f>VLOOKUP(Tabela13[[#This Row],[CNPJ]],'[1]Exportar Planilha'!$A$1:$S$802,16,FALSE)</f>
        <v>51</v>
      </c>
      <c r="AA148" s="5" t="str">
        <f>VLOOKUP(Tabela13[[#This Row],[CNPJ]],'[1]Exportar Planilha'!$A$1:$S$802,17,FALSE)</f>
        <v>33261977</v>
      </c>
      <c r="AB148" s="5">
        <f>VLOOKUP(Tabela13[[#This Row],[CNPJ]],'[1]Exportar Planilha'!$A$1:$S$802,18,FALSE)</f>
        <v>0</v>
      </c>
    </row>
    <row r="149" spans="1:28">
      <c r="A149" t="s">
        <v>617</v>
      </c>
      <c r="B149" t="s">
        <v>725</v>
      </c>
      <c r="C149" t="s">
        <v>726</v>
      </c>
      <c r="D149" t="s">
        <v>727</v>
      </c>
      <c r="E149" t="s">
        <v>6</v>
      </c>
      <c r="F149" t="s">
        <v>627</v>
      </c>
      <c r="G149" s="2">
        <v>1</v>
      </c>
      <c r="H149" t="s">
        <v>24</v>
      </c>
      <c r="I149" t="s">
        <v>728</v>
      </c>
      <c r="J149" t="s">
        <v>729</v>
      </c>
      <c r="K149" s="4" t="s">
        <v>1848</v>
      </c>
      <c r="L149" t="str">
        <f>VLOOKUP(Tabela13[[#This Row],[CNPJ]],'[1]Exportar Planilha'!$A$1:$S$802,3,FALSE)</f>
        <v>RUA</v>
      </c>
      <c r="M149" t="str">
        <f>VLOOKUP(Tabela13[[#This Row],[CNPJ]],'[1]Exportar Planilha'!$A$1:$S$802,3,FALSE)</f>
        <v>RUA</v>
      </c>
      <c r="N149" t="str">
        <f>VLOOKUP(Tabela13[[#This Row],[CNPJ]],'[1]Exportar Planilha'!$A$1:$S$802,4,FALSE)</f>
        <v>DOUTOR EDUARDO CHARTIER</v>
      </c>
      <c r="O149" t="str">
        <f>VLOOKUP(Tabela13[[#This Row],[CNPJ]],'[1]Exportar Planilha'!$A$1:$S$802,5,FALSE)</f>
        <v>95</v>
      </c>
      <c r="P149">
        <f>VLOOKUP(Tabela13[[#This Row],[CNPJ]],'[1]Exportar Planilha'!$A$1:$S$802,6,FALSE)</f>
        <v>0</v>
      </c>
      <c r="Q149" t="str">
        <f>VLOOKUP(Tabela13[[#This Row],[CNPJ]],'[1]Exportar Planilha'!$A$1:$S$802,7,FALSE)</f>
        <v>PASSO DA AREIA</v>
      </c>
      <c r="R149">
        <f>VLOOKUP(Tabela13[[#This Row],[CNPJ]],'[1]Exportar Planilha'!$A$1:$S$802,8,FALSE)</f>
        <v>90520100</v>
      </c>
      <c r="S149" t="str">
        <f>VLOOKUP(Tabela13[[#This Row],[CNPJ]],'[1]Exportar Planilha'!$A$1:$S$802,9,FALSE)</f>
        <v>RS</v>
      </c>
      <c r="T149">
        <f>VLOOKUP(Tabela13[[#This Row],[CNPJ]],'[1]Exportar Planilha'!$A$1:$S$802,10,FALSE)</f>
        <v>8801</v>
      </c>
      <c r="U149" t="str">
        <f>VLOOKUP(Tabela13[[#This Row],[CNPJ]],'[1]Exportar Planilha'!$A$1:$S$802,11,FALSE)</f>
        <v>PORTO ALEGRE</v>
      </c>
      <c r="V149" t="str">
        <f>VLOOKUP(Tabela13[[#This Row],[CNPJ]],'[1]Exportar Planilha'!$A$1:$S$802,12,FALSE)</f>
        <v>51</v>
      </c>
      <c r="W149" t="str">
        <f>VLOOKUP(Tabela13[[#This Row],[CNPJ]],'[1]Exportar Planilha'!$A$1:$S$802,13,FALSE)</f>
        <v>33772366</v>
      </c>
      <c r="X149">
        <f>VLOOKUP(Tabela13[[#This Row],[CNPJ]],'[1]Exportar Planilha'!$A$1:$S$802,14,FALSE)</f>
        <v>0</v>
      </c>
      <c r="Y149">
        <f>VLOOKUP(Tabela13[[#This Row],[CNPJ]],'[1]Exportar Planilha'!$A$1:$S$802,15,FALSE)</f>
        <v>0</v>
      </c>
      <c r="Z149" s="5">
        <f>VLOOKUP(Tabela13[[#This Row],[CNPJ]],'[1]Exportar Planilha'!$A$1:$S$802,16,FALSE)</f>
        <v>0</v>
      </c>
      <c r="AA149" s="5">
        <f>VLOOKUP(Tabela13[[#This Row],[CNPJ]],'[1]Exportar Planilha'!$A$1:$S$802,17,FALSE)</f>
        <v>0</v>
      </c>
      <c r="AB149" s="5">
        <f>VLOOKUP(Tabela13[[#This Row],[CNPJ]],'[1]Exportar Planilha'!$A$1:$S$802,18,FALSE)</f>
        <v>0</v>
      </c>
    </row>
    <row r="150" spans="1:28">
      <c r="A150" t="s">
        <v>617</v>
      </c>
      <c r="B150" t="s">
        <v>730</v>
      </c>
      <c r="C150" t="s">
        <v>117</v>
      </c>
      <c r="D150" t="s">
        <v>731</v>
      </c>
      <c r="E150" t="s">
        <v>6</v>
      </c>
      <c r="F150" t="s">
        <v>699</v>
      </c>
      <c r="G150" s="2">
        <v>1</v>
      </c>
      <c r="H150" t="s">
        <v>217</v>
      </c>
      <c r="I150" t="s">
        <v>732</v>
      </c>
      <c r="J150" t="s">
        <v>733</v>
      </c>
      <c r="K150" s="4" t="s">
        <v>1849</v>
      </c>
      <c r="L150" t="str">
        <f>VLOOKUP(Tabela13[[#This Row],[CNPJ]],'[1]Exportar Planilha'!$A$1:$S$802,3,FALSE)</f>
        <v>RUA</v>
      </c>
      <c r="M150" t="str">
        <f>VLOOKUP(Tabela13[[#This Row],[CNPJ]],'[1]Exportar Planilha'!$A$1:$S$802,3,FALSE)</f>
        <v>RUA</v>
      </c>
      <c r="N150" t="str">
        <f>VLOOKUP(Tabela13[[#This Row],[CNPJ]],'[1]Exportar Planilha'!$A$1:$S$802,4,FALSE)</f>
        <v>WILSON DRAGO FANTINEL</v>
      </c>
      <c r="O150" t="str">
        <f>VLOOKUP(Tabela13[[#This Row],[CNPJ]],'[1]Exportar Planilha'!$A$1:$S$802,5,FALSE)</f>
        <v>357</v>
      </c>
      <c r="P150" t="str">
        <f>VLOOKUP(Tabela13[[#This Row],[CNPJ]],'[1]Exportar Planilha'!$A$1:$S$802,6,FALSE)</f>
        <v>PAVLH 02</v>
      </c>
      <c r="Q150" t="str">
        <f>VLOOKUP(Tabela13[[#This Row],[CNPJ]],'[1]Exportar Planilha'!$A$1:$S$802,7,FALSE)</f>
        <v>CIDADE NOVA</v>
      </c>
      <c r="R150">
        <f>VLOOKUP(Tabela13[[#This Row],[CNPJ]],'[1]Exportar Planilha'!$A$1:$S$802,8,FALSE)</f>
        <v>95112486</v>
      </c>
      <c r="S150" t="str">
        <f>VLOOKUP(Tabela13[[#This Row],[CNPJ]],'[1]Exportar Planilha'!$A$1:$S$802,9,FALSE)</f>
        <v>RS</v>
      </c>
      <c r="T150">
        <f>VLOOKUP(Tabela13[[#This Row],[CNPJ]],'[1]Exportar Planilha'!$A$1:$S$802,10,FALSE)</f>
        <v>8599</v>
      </c>
      <c r="U150" t="str">
        <f>VLOOKUP(Tabela13[[#This Row],[CNPJ]],'[1]Exportar Planilha'!$A$1:$S$802,11,FALSE)</f>
        <v>CAXIAS DO SUL</v>
      </c>
      <c r="V150" t="str">
        <f>VLOOKUP(Tabela13[[#This Row],[CNPJ]],'[1]Exportar Planilha'!$A$1:$S$802,12,FALSE)</f>
        <v>54</v>
      </c>
      <c r="W150" t="str">
        <f>VLOOKUP(Tabela13[[#This Row],[CNPJ]],'[1]Exportar Planilha'!$A$1:$S$802,13,FALSE)</f>
        <v>97100210</v>
      </c>
      <c r="X150">
        <f>VLOOKUP(Tabela13[[#This Row],[CNPJ]],'[1]Exportar Planilha'!$A$1:$S$802,14,FALSE)</f>
        <v>0</v>
      </c>
      <c r="Y150">
        <f>VLOOKUP(Tabela13[[#This Row],[CNPJ]],'[1]Exportar Planilha'!$A$1:$S$802,15,FALSE)</f>
        <v>0</v>
      </c>
      <c r="Z150" s="5">
        <f>VLOOKUP(Tabela13[[#This Row],[CNPJ]],'[1]Exportar Planilha'!$A$1:$S$802,16,FALSE)</f>
        <v>0</v>
      </c>
      <c r="AA150" s="5">
        <f>VLOOKUP(Tabela13[[#This Row],[CNPJ]],'[1]Exportar Planilha'!$A$1:$S$802,17,FALSE)</f>
        <v>0</v>
      </c>
      <c r="AB150" s="5">
        <f>VLOOKUP(Tabela13[[#This Row],[CNPJ]],'[1]Exportar Planilha'!$A$1:$S$802,18,FALSE)</f>
        <v>0</v>
      </c>
    </row>
    <row r="151" spans="1:28">
      <c r="A151" t="s">
        <v>617</v>
      </c>
      <c r="B151" t="s">
        <v>734</v>
      </c>
      <c r="C151" t="s">
        <v>55</v>
      </c>
      <c r="D151" t="s">
        <v>735</v>
      </c>
      <c r="E151" t="s">
        <v>6</v>
      </c>
      <c r="F151" t="s">
        <v>736</v>
      </c>
      <c r="G151" s="2">
        <v>1</v>
      </c>
      <c r="H151" t="s">
        <v>33</v>
      </c>
      <c r="I151" t="s">
        <v>737</v>
      </c>
      <c r="J151" t="s">
        <v>738</v>
      </c>
      <c r="K151" s="4" t="s">
        <v>1850</v>
      </c>
      <c r="L151" t="str">
        <f>VLOOKUP(Tabela13[[#This Row],[CNPJ]],'[1]Exportar Planilha'!$A$1:$S$802,3,FALSE)</f>
        <v>RUA</v>
      </c>
      <c r="M151" t="str">
        <f>VLOOKUP(Tabela13[[#This Row],[CNPJ]],'[1]Exportar Planilha'!$A$1:$S$802,3,FALSE)</f>
        <v>RUA</v>
      </c>
      <c r="N151" t="str">
        <f>VLOOKUP(Tabela13[[#This Row],[CNPJ]],'[1]Exportar Planilha'!$A$1:$S$802,4,FALSE)</f>
        <v>MARQUES DO HERVAL</v>
      </c>
      <c r="O151" t="str">
        <f>VLOOKUP(Tabela13[[#This Row],[CNPJ]],'[1]Exportar Planilha'!$A$1:$S$802,5,FALSE)</f>
        <v>11</v>
      </c>
      <c r="P151">
        <f>VLOOKUP(Tabela13[[#This Row],[CNPJ]],'[1]Exportar Planilha'!$A$1:$S$802,6,FALSE)</f>
        <v>0</v>
      </c>
      <c r="Q151" t="str">
        <f>VLOOKUP(Tabela13[[#This Row],[CNPJ]],'[1]Exportar Planilha'!$A$1:$S$802,7,FALSE)</f>
        <v>CARAVAGIO</v>
      </c>
      <c r="R151">
        <f>VLOOKUP(Tabela13[[#This Row],[CNPJ]],'[1]Exportar Planilha'!$A$1:$S$802,8,FALSE)</f>
        <v>95520000</v>
      </c>
      <c r="S151" t="str">
        <f>VLOOKUP(Tabela13[[#This Row],[CNPJ]],'[1]Exportar Planilha'!$A$1:$S$802,9,FALSE)</f>
        <v>RS</v>
      </c>
      <c r="T151">
        <f>VLOOKUP(Tabela13[[#This Row],[CNPJ]],'[1]Exportar Planilha'!$A$1:$S$802,10,FALSE)</f>
        <v>8773</v>
      </c>
      <c r="U151" t="str">
        <f>VLOOKUP(Tabela13[[#This Row],[CNPJ]],'[1]Exportar Planilha'!$A$1:$S$802,11,FALSE)</f>
        <v>OSORIO</v>
      </c>
      <c r="V151" t="str">
        <f>VLOOKUP(Tabela13[[#This Row],[CNPJ]],'[1]Exportar Planilha'!$A$1:$S$802,12,FALSE)</f>
        <v>51</v>
      </c>
      <c r="W151" t="str">
        <f>VLOOKUP(Tabela13[[#This Row],[CNPJ]],'[1]Exportar Planilha'!$A$1:$S$802,13,FALSE)</f>
        <v>32225913</v>
      </c>
      <c r="X151">
        <f>VLOOKUP(Tabela13[[#This Row],[CNPJ]],'[1]Exportar Planilha'!$A$1:$S$802,14,FALSE)</f>
        <v>0</v>
      </c>
      <c r="Y151">
        <f>VLOOKUP(Tabela13[[#This Row],[CNPJ]],'[1]Exportar Planilha'!$A$1:$S$802,15,FALSE)</f>
        <v>0</v>
      </c>
      <c r="Z151" s="5">
        <f>VLOOKUP(Tabela13[[#This Row],[CNPJ]],'[1]Exportar Planilha'!$A$1:$S$802,16,FALSE)</f>
        <v>0</v>
      </c>
      <c r="AA151" s="5">
        <f>VLOOKUP(Tabela13[[#This Row],[CNPJ]],'[1]Exportar Planilha'!$A$1:$S$802,17,FALSE)</f>
        <v>0</v>
      </c>
      <c r="AB151" s="5" t="str">
        <f>VLOOKUP(Tabela13[[#This Row],[CNPJ]],'[1]Exportar Planilha'!$A$1:$S$802,18,FALSE)</f>
        <v>FINANCEIRO@BIOSSENTIEL.COM.BR</v>
      </c>
    </row>
    <row r="152" spans="1:28">
      <c r="A152" t="s">
        <v>617</v>
      </c>
      <c r="B152" t="s">
        <v>739</v>
      </c>
      <c r="C152" t="s">
        <v>740</v>
      </c>
      <c r="D152" t="s">
        <v>741</v>
      </c>
      <c r="E152" t="s">
        <v>117</v>
      </c>
      <c r="F152" t="s">
        <v>621</v>
      </c>
      <c r="G152" s="2">
        <v>5</v>
      </c>
      <c r="H152" t="s">
        <v>217</v>
      </c>
      <c r="I152" t="s">
        <v>742</v>
      </c>
      <c r="J152" t="s">
        <v>743</v>
      </c>
      <c r="K152" s="4" t="s">
        <v>1851</v>
      </c>
      <c r="L152" t="str">
        <f>VLOOKUP(Tabela13[[#This Row],[CNPJ]],'[1]Exportar Planilha'!$A$1:$S$802,3,FALSE)</f>
        <v>AVENIDA</v>
      </c>
      <c r="M152" t="str">
        <f>VLOOKUP(Tabela13[[#This Row],[CNPJ]],'[1]Exportar Planilha'!$A$1:$S$802,3,FALSE)</f>
        <v>AVENIDA</v>
      </c>
      <c r="N152" t="str">
        <f>VLOOKUP(Tabela13[[#This Row],[CNPJ]],'[1]Exportar Planilha'!$A$1:$S$802,4,FALSE)</f>
        <v>NACOES UNIDAS</v>
      </c>
      <c r="O152" t="str">
        <f>VLOOKUP(Tabela13[[#This Row],[CNPJ]],'[1]Exportar Planilha'!$A$1:$S$802,5,FALSE)</f>
        <v>2390</v>
      </c>
      <c r="P152" t="str">
        <f>VLOOKUP(Tabela13[[#This Row],[CNPJ]],'[1]Exportar Planilha'!$A$1:$S$802,6,FALSE)</f>
        <v>SALA: 1502;</v>
      </c>
      <c r="Q152" t="str">
        <f>VLOOKUP(Tabela13[[#This Row],[CNPJ]],'[1]Exportar Planilha'!$A$1:$S$802,7,FALSE)</f>
        <v>RIO BRANCO</v>
      </c>
      <c r="R152">
        <f>VLOOKUP(Tabela13[[#This Row],[CNPJ]],'[1]Exportar Planilha'!$A$1:$S$802,8,FALSE)</f>
        <v>93320020</v>
      </c>
      <c r="S152" t="str">
        <f>VLOOKUP(Tabela13[[#This Row],[CNPJ]],'[1]Exportar Planilha'!$A$1:$S$802,9,FALSE)</f>
        <v>RS</v>
      </c>
      <c r="T152">
        <f>VLOOKUP(Tabela13[[#This Row],[CNPJ]],'[1]Exportar Planilha'!$A$1:$S$802,10,FALSE)</f>
        <v>8771</v>
      </c>
      <c r="U152" t="str">
        <f>VLOOKUP(Tabela13[[#This Row],[CNPJ]],'[1]Exportar Planilha'!$A$1:$S$802,11,FALSE)</f>
        <v>NOVO HAMBURGO</v>
      </c>
      <c r="V152" t="str">
        <f>VLOOKUP(Tabela13[[#This Row],[CNPJ]],'[1]Exportar Planilha'!$A$1:$S$802,12,FALSE)</f>
        <v>51</v>
      </c>
      <c r="W152" t="str">
        <f>VLOOKUP(Tabela13[[#This Row],[CNPJ]],'[1]Exportar Planilha'!$A$1:$S$802,13,FALSE)</f>
        <v>35992433</v>
      </c>
      <c r="X152" t="str">
        <f>VLOOKUP(Tabela13[[#This Row],[CNPJ]],'[1]Exportar Planilha'!$A$1:$S$802,14,FALSE)</f>
        <v>51</v>
      </c>
      <c r="Y152" t="str">
        <f>VLOOKUP(Tabela13[[#This Row],[CNPJ]],'[1]Exportar Planilha'!$A$1:$S$802,15,FALSE)</f>
        <v>97403961</v>
      </c>
      <c r="Z152" s="5">
        <f>VLOOKUP(Tabela13[[#This Row],[CNPJ]],'[1]Exportar Planilha'!$A$1:$S$802,16,FALSE)</f>
        <v>0</v>
      </c>
      <c r="AA152" s="5">
        <f>VLOOKUP(Tabela13[[#This Row],[CNPJ]],'[1]Exportar Planilha'!$A$1:$S$802,17,FALSE)</f>
        <v>0</v>
      </c>
      <c r="AB152" s="5" t="str">
        <f>VLOOKUP(Tabela13[[#This Row],[CNPJ]],'[1]Exportar Planilha'!$A$1:$S$802,18,FALSE)</f>
        <v>ADMIN@FEERGS.COM.BR</v>
      </c>
    </row>
    <row r="153" spans="1:28">
      <c r="A153" t="s">
        <v>617</v>
      </c>
      <c r="B153" t="s">
        <v>744</v>
      </c>
      <c r="C153" t="s">
        <v>247</v>
      </c>
      <c r="D153" t="s">
        <v>248</v>
      </c>
      <c r="E153" t="s">
        <v>117</v>
      </c>
      <c r="F153" t="s">
        <v>621</v>
      </c>
      <c r="G153" s="2">
        <v>3</v>
      </c>
      <c r="H153" t="s">
        <v>24</v>
      </c>
      <c r="I153" t="s">
        <v>745</v>
      </c>
      <c r="J153" t="s">
        <v>746</v>
      </c>
      <c r="K153" s="4" t="s">
        <v>1852</v>
      </c>
      <c r="L153" t="str">
        <f>VLOOKUP(Tabela13[[#This Row],[CNPJ]],'[1]Exportar Planilha'!$A$1:$S$802,3,FALSE)</f>
        <v>RUA</v>
      </c>
      <c r="M153" t="str">
        <f>VLOOKUP(Tabela13[[#This Row],[CNPJ]],'[1]Exportar Planilha'!$A$1:$S$802,3,FALSE)</f>
        <v>RUA</v>
      </c>
      <c r="N153" t="str">
        <f>VLOOKUP(Tabela13[[#This Row],[CNPJ]],'[1]Exportar Planilha'!$A$1:$S$802,4,FALSE)</f>
        <v>CORUMBA</v>
      </c>
      <c r="O153" t="str">
        <f>VLOOKUP(Tabela13[[#This Row],[CNPJ]],'[1]Exportar Planilha'!$A$1:$S$802,5,FALSE)</f>
        <v>800</v>
      </c>
      <c r="P153">
        <f>VLOOKUP(Tabela13[[#This Row],[CNPJ]],'[1]Exportar Planilha'!$A$1:$S$802,6,FALSE)</f>
        <v>0</v>
      </c>
      <c r="Q153" t="str">
        <f>VLOOKUP(Tabela13[[#This Row],[CNPJ]],'[1]Exportar Planilha'!$A$1:$S$802,7,FALSE)</f>
        <v>LIBERDADE</v>
      </c>
      <c r="R153">
        <f>VLOOKUP(Tabela13[[#This Row],[CNPJ]],'[1]Exportar Planilha'!$A$1:$S$802,8,FALSE)</f>
        <v>93330370</v>
      </c>
      <c r="S153" t="str">
        <f>VLOOKUP(Tabela13[[#This Row],[CNPJ]],'[1]Exportar Planilha'!$A$1:$S$802,9,FALSE)</f>
        <v>RS</v>
      </c>
      <c r="T153">
        <f>VLOOKUP(Tabela13[[#This Row],[CNPJ]],'[1]Exportar Planilha'!$A$1:$S$802,10,FALSE)</f>
        <v>8771</v>
      </c>
      <c r="U153" t="str">
        <f>VLOOKUP(Tabela13[[#This Row],[CNPJ]],'[1]Exportar Planilha'!$A$1:$S$802,11,FALSE)</f>
        <v>NOVO HAMBURGO</v>
      </c>
      <c r="V153">
        <f>VLOOKUP(Tabela13[[#This Row],[CNPJ]],'[1]Exportar Planilha'!$A$1:$S$802,12,FALSE)</f>
        <v>0</v>
      </c>
      <c r="W153">
        <f>VLOOKUP(Tabela13[[#This Row],[CNPJ]],'[1]Exportar Planilha'!$A$1:$S$802,13,FALSE)</f>
        <v>0</v>
      </c>
      <c r="X153">
        <f>VLOOKUP(Tabela13[[#This Row],[CNPJ]],'[1]Exportar Planilha'!$A$1:$S$802,14,FALSE)</f>
        <v>0</v>
      </c>
      <c r="Y153">
        <f>VLOOKUP(Tabela13[[#This Row],[CNPJ]],'[1]Exportar Planilha'!$A$1:$S$802,15,FALSE)</f>
        <v>0</v>
      </c>
      <c r="Z153" s="5">
        <f>VLOOKUP(Tabela13[[#This Row],[CNPJ]],'[1]Exportar Planilha'!$A$1:$S$802,16,FALSE)</f>
        <v>0</v>
      </c>
      <c r="AA153" s="5">
        <f>VLOOKUP(Tabela13[[#This Row],[CNPJ]],'[1]Exportar Planilha'!$A$1:$S$802,17,FALSE)</f>
        <v>0</v>
      </c>
      <c r="AB153" s="5">
        <f>VLOOKUP(Tabela13[[#This Row],[CNPJ]],'[1]Exportar Planilha'!$A$1:$S$802,18,FALSE)</f>
        <v>0</v>
      </c>
    </row>
    <row r="154" spans="1:28">
      <c r="A154" t="s">
        <v>617</v>
      </c>
      <c r="B154" t="s">
        <v>747</v>
      </c>
      <c r="C154" t="s">
        <v>117</v>
      </c>
      <c r="D154" t="s">
        <v>748</v>
      </c>
      <c r="E154" t="s">
        <v>6</v>
      </c>
      <c r="F154" t="s">
        <v>749</v>
      </c>
      <c r="G154" s="2">
        <v>1</v>
      </c>
      <c r="H154" t="s">
        <v>24</v>
      </c>
      <c r="I154" t="s">
        <v>750</v>
      </c>
      <c r="J154" t="s">
        <v>751</v>
      </c>
      <c r="K154" s="4" t="s">
        <v>1853</v>
      </c>
      <c r="L154" t="str">
        <f>VLOOKUP(Tabela13[[#This Row],[CNPJ]],'[1]Exportar Planilha'!$A$1:$S$802,3,FALSE)</f>
        <v>RUA</v>
      </c>
      <c r="M154" t="str">
        <f>VLOOKUP(Tabela13[[#This Row],[CNPJ]],'[1]Exportar Planilha'!$A$1:$S$802,3,FALSE)</f>
        <v>RUA</v>
      </c>
      <c r="N154" t="str">
        <f>VLOOKUP(Tabela13[[#This Row],[CNPJ]],'[1]Exportar Planilha'!$A$1:$S$802,4,FALSE)</f>
        <v>ADOLFO OTTO KOCH</v>
      </c>
      <c r="O154" t="str">
        <f>VLOOKUP(Tabela13[[#This Row],[CNPJ]],'[1]Exportar Planilha'!$A$1:$S$802,5,FALSE)</f>
        <v>571</v>
      </c>
      <c r="P154">
        <f>VLOOKUP(Tabela13[[#This Row],[CNPJ]],'[1]Exportar Planilha'!$A$1:$S$802,6,FALSE)</f>
        <v>0</v>
      </c>
      <c r="Q154" t="str">
        <f>VLOOKUP(Tabela13[[#This Row],[CNPJ]],'[1]Exportar Planilha'!$A$1:$S$802,7,FALSE)</f>
        <v>DAS ROSAS</v>
      </c>
      <c r="R154">
        <f>VLOOKUP(Tabela13[[#This Row],[CNPJ]],'[1]Exportar Planilha'!$A$1:$S$802,8,FALSE)</f>
        <v>93600010</v>
      </c>
      <c r="S154" t="str">
        <f>VLOOKUP(Tabela13[[#This Row],[CNPJ]],'[1]Exportar Planilha'!$A$1:$S$802,9,FALSE)</f>
        <v>RS</v>
      </c>
      <c r="T154">
        <f>VLOOKUP(Tabela13[[#This Row],[CNPJ]],'[1]Exportar Planilha'!$A$1:$S$802,10,FALSE)</f>
        <v>8649</v>
      </c>
      <c r="U154" t="str">
        <f>VLOOKUP(Tabela13[[#This Row],[CNPJ]],'[1]Exportar Planilha'!$A$1:$S$802,11,FALSE)</f>
        <v>ESTANCIA VELHA</v>
      </c>
      <c r="V154" t="str">
        <f>VLOOKUP(Tabela13[[#This Row],[CNPJ]],'[1]Exportar Planilha'!$A$1:$S$802,12,FALSE)</f>
        <v>51</v>
      </c>
      <c r="W154" t="str">
        <f>VLOOKUP(Tabela13[[#This Row],[CNPJ]],'[1]Exportar Planilha'!$A$1:$S$802,13,FALSE)</f>
        <v>35612340</v>
      </c>
      <c r="X154">
        <f>VLOOKUP(Tabela13[[#This Row],[CNPJ]],'[1]Exportar Planilha'!$A$1:$S$802,14,FALSE)</f>
        <v>0</v>
      </c>
      <c r="Y154">
        <f>VLOOKUP(Tabela13[[#This Row],[CNPJ]],'[1]Exportar Planilha'!$A$1:$S$802,15,FALSE)</f>
        <v>0</v>
      </c>
      <c r="Z154" s="5">
        <f>VLOOKUP(Tabela13[[#This Row],[CNPJ]],'[1]Exportar Planilha'!$A$1:$S$802,16,FALSE)</f>
        <v>0</v>
      </c>
      <c r="AA154" s="5">
        <f>VLOOKUP(Tabela13[[#This Row],[CNPJ]],'[1]Exportar Planilha'!$A$1:$S$802,17,FALSE)</f>
        <v>0</v>
      </c>
      <c r="AB154" s="5">
        <f>VLOOKUP(Tabela13[[#This Row],[CNPJ]],'[1]Exportar Planilha'!$A$1:$S$802,18,FALSE)</f>
        <v>0</v>
      </c>
    </row>
    <row r="155" spans="1:28">
      <c r="A155" t="s">
        <v>617</v>
      </c>
      <c r="B155" t="s">
        <v>752</v>
      </c>
      <c r="C155" t="s">
        <v>459</v>
      </c>
      <c r="D155" t="s">
        <v>753</v>
      </c>
      <c r="E155" t="s">
        <v>103</v>
      </c>
      <c r="F155" t="s">
        <v>644</v>
      </c>
      <c r="G155" s="2">
        <v>1</v>
      </c>
      <c r="H155" t="s">
        <v>8</v>
      </c>
      <c r="I155" t="s">
        <v>754</v>
      </c>
      <c r="J155" t="s">
        <v>755</v>
      </c>
      <c r="K155" s="4" t="s">
        <v>1854</v>
      </c>
      <c r="L155" t="str">
        <f>VLOOKUP(Tabela13[[#This Row],[CNPJ]],'[1]Exportar Planilha'!$A$1:$S$802,3,FALSE)</f>
        <v>DISTRITO</v>
      </c>
      <c r="M155" t="str">
        <f>VLOOKUP(Tabela13[[#This Row],[CNPJ]],'[1]Exportar Planilha'!$A$1:$S$802,3,FALSE)</f>
        <v>DISTRITO</v>
      </c>
      <c r="N155" t="str">
        <f>VLOOKUP(Tabela13[[#This Row],[CNPJ]],'[1]Exportar Planilha'!$A$1:$S$802,4,FALSE)</f>
        <v>BOCA DO MONTE</v>
      </c>
      <c r="O155" t="str">
        <f>VLOOKUP(Tabela13[[#This Row],[CNPJ]],'[1]Exportar Planilha'!$A$1:$S$802,5,FALSE)</f>
        <v>S/N</v>
      </c>
      <c r="P155" t="str">
        <f>VLOOKUP(Tabela13[[#This Row],[CNPJ]],'[1]Exportar Planilha'!$A$1:$S$802,6,FALSE)</f>
        <v>ESTRADA FRONTEIRA        FAZENDA SAO CAETANO</v>
      </c>
      <c r="Q155" t="str">
        <f>VLOOKUP(Tabela13[[#This Row],[CNPJ]],'[1]Exportar Planilha'!$A$1:$S$802,7,FALSE)</f>
        <v>BOCA DO MONTE</v>
      </c>
      <c r="R155">
        <f>VLOOKUP(Tabela13[[#This Row],[CNPJ]],'[1]Exportar Planilha'!$A$1:$S$802,8,FALSE)</f>
        <v>97170000</v>
      </c>
      <c r="S155" t="str">
        <f>VLOOKUP(Tabela13[[#This Row],[CNPJ]],'[1]Exportar Planilha'!$A$1:$S$802,9,FALSE)</f>
        <v>RS</v>
      </c>
      <c r="T155">
        <f>VLOOKUP(Tabela13[[#This Row],[CNPJ]],'[1]Exportar Planilha'!$A$1:$S$802,10,FALSE)</f>
        <v>8841</v>
      </c>
      <c r="U155" t="str">
        <f>VLOOKUP(Tabela13[[#This Row],[CNPJ]],'[1]Exportar Planilha'!$A$1:$S$802,11,FALSE)</f>
        <v>SANTA MARIA</v>
      </c>
      <c r="V155" t="str">
        <f>VLOOKUP(Tabela13[[#This Row],[CNPJ]],'[1]Exportar Planilha'!$A$1:$S$802,12,FALSE)</f>
        <v>55</v>
      </c>
      <c r="W155" t="str">
        <f>VLOOKUP(Tabela13[[#This Row],[CNPJ]],'[1]Exportar Planilha'!$A$1:$S$802,13,FALSE)</f>
        <v>32222733</v>
      </c>
      <c r="X155" t="str">
        <f>VLOOKUP(Tabela13[[#This Row],[CNPJ]],'[1]Exportar Planilha'!$A$1:$S$802,14,FALSE)</f>
        <v>55</v>
      </c>
      <c r="Y155" t="str">
        <f>VLOOKUP(Tabela13[[#This Row],[CNPJ]],'[1]Exportar Planilha'!$A$1:$S$802,15,FALSE)</f>
        <v>32222733</v>
      </c>
      <c r="Z155" s="5">
        <f>VLOOKUP(Tabela13[[#This Row],[CNPJ]],'[1]Exportar Planilha'!$A$1:$S$802,16,FALSE)</f>
        <v>0</v>
      </c>
      <c r="AA155" s="5">
        <f>VLOOKUP(Tabela13[[#This Row],[CNPJ]],'[1]Exportar Planilha'!$A$1:$S$802,17,FALSE)</f>
        <v>0</v>
      </c>
      <c r="AB155" s="5" t="str">
        <f>VLOOKUP(Tabela13[[#This Row],[CNPJ]],'[1]Exportar Planilha'!$A$1:$S$802,18,FALSE)</f>
        <v>orgatec.sm@terra.com.br</v>
      </c>
    </row>
    <row r="156" spans="1:28">
      <c r="A156" t="s">
        <v>617</v>
      </c>
      <c r="B156" t="s">
        <v>756</v>
      </c>
      <c r="C156" t="s">
        <v>757</v>
      </c>
      <c r="D156" t="s">
        <v>758</v>
      </c>
      <c r="E156" t="s">
        <v>117</v>
      </c>
      <c r="F156" t="s">
        <v>699</v>
      </c>
      <c r="G156" s="2">
        <v>1</v>
      </c>
      <c r="H156" t="s">
        <v>24</v>
      </c>
      <c r="I156" t="s">
        <v>759</v>
      </c>
      <c r="J156" t="s">
        <v>760</v>
      </c>
      <c r="K156" s="4" t="s">
        <v>1855</v>
      </c>
      <c r="L156" t="str">
        <f>VLOOKUP(Tabela13[[#This Row],[CNPJ]],'[1]Exportar Planilha'!$A$1:$S$802,3,FALSE)</f>
        <v>RUA</v>
      </c>
      <c r="M156" t="str">
        <f>VLOOKUP(Tabela13[[#This Row],[CNPJ]],'[1]Exportar Planilha'!$A$1:$S$802,3,FALSE)</f>
        <v>RUA</v>
      </c>
      <c r="N156" t="str">
        <f>VLOOKUP(Tabela13[[#This Row],[CNPJ]],'[1]Exportar Planilha'!$A$1:$S$802,4,FALSE)</f>
        <v>JOSEFINA CORSETTI</v>
      </c>
      <c r="O156" t="str">
        <f>VLOOKUP(Tabela13[[#This Row],[CNPJ]],'[1]Exportar Planilha'!$A$1:$S$802,5,FALSE)</f>
        <v>775</v>
      </c>
      <c r="P156" t="str">
        <f>VLOOKUP(Tabela13[[#This Row],[CNPJ]],'[1]Exportar Planilha'!$A$1:$S$802,6,FALSE)</f>
        <v>TERREOTERREO</v>
      </c>
      <c r="Q156" t="str">
        <f>VLOOKUP(Tabela13[[#This Row],[CNPJ]],'[1]Exportar Planilha'!$A$1:$S$802,7,FALSE)</f>
        <v>PETROPOLIS</v>
      </c>
      <c r="R156">
        <f>VLOOKUP(Tabela13[[#This Row],[CNPJ]],'[1]Exportar Planilha'!$A$1:$S$802,8,FALSE)</f>
        <v>95070640</v>
      </c>
      <c r="S156" t="str">
        <f>VLOOKUP(Tabela13[[#This Row],[CNPJ]],'[1]Exportar Planilha'!$A$1:$S$802,9,FALSE)</f>
        <v>RS</v>
      </c>
      <c r="T156">
        <f>VLOOKUP(Tabela13[[#This Row],[CNPJ]],'[1]Exportar Planilha'!$A$1:$S$802,10,FALSE)</f>
        <v>8599</v>
      </c>
      <c r="U156" t="str">
        <f>VLOOKUP(Tabela13[[#This Row],[CNPJ]],'[1]Exportar Planilha'!$A$1:$S$802,11,FALSE)</f>
        <v>CAXIAS DO SUL</v>
      </c>
      <c r="V156" t="str">
        <f>VLOOKUP(Tabela13[[#This Row],[CNPJ]],'[1]Exportar Planilha'!$A$1:$S$802,12,FALSE)</f>
        <v>54</v>
      </c>
      <c r="W156" t="str">
        <f>VLOOKUP(Tabela13[[#This Row],[CNPJ]],'[1]Exportar Planilha'!$A$1:$S$802,13,FALSE)</f>
        <v>30274953</v>
      </c>
      <c r="X156">
        <f>VLOOKUP(Tabela13[[#This Row],[CNPJ]],'[1]Exportar Planilha'!$A$1:$S$802,14,FALSE)</f>
        <v>0</v>
      </c>
      <c r="Y156">
        <f>VLOOKUP(Tabela13[[#This Row],[CNPJ]],'[1]Exportar Planilha'!$A$1:$S$802,15,FALSE)</f>
        <v>0</v>
      </c>
      <c r="Z156" s="5">
        <f>VLOOKUP(Tabela13[[#This Row],[CNPJ]],'[1]Exportar Planilha'!$A$1:$S$802,16,FALSE)</f>
        <v>0</v>
      </c>
      <c r="AA156" s="5">
        <f>VLOOKUP(Tabela13[[#This Row],[CNPJ]],'[1]Exportar Planilha'!$A$1:$S$802,17,FALSE)</f>
        <v>0</v>
      </c>
      <c r="AB156" s="5">
        <f>VLOOKUP(Tabela13[[#This Row],[CNPJ]],'[1]Exportar Planilha'!$A$1:$S$802,18,FALSE)</f>
        <v>0</v>
      </c>
    </row>
    <row r="157" spans="1:28">
      <c r="A157" t="s">
        <v>617</v>
      </c>
      <c r="B157" t="s">
        <v>761</v>
      </c>
      <c r="C157" t="s">
        <v>178</v>
      </c>
      <c r="D157" t="s">
        <v>762</v>
      </c>
      <c r="E157" t="s">
        <v>21</v>
      </c>
      <c r="F157" t="s">
        <v>627</v>
      </c>
      <c r="G157" s="2">
        <v>3</v>
      </c>
      <c r="H157" t="s">
        <v>24</v>
      </c>
      <c r="I157" t="s">
        <v>763</v>
      </c>
      <c r="J157" t="s">
        <v>764</v>
      </c>
      <c r="K157" s="4" t="s">
        <v>1856</v>
      </c>
      <c r="L157" t="str">
        <f>VLOOKUP(Tabela13[[#This Row],[CNPJ]],'[1]Exportar Planilha'!$A$1:$S$802,3,FALSE)</f>
        <v>AVENIDA</v>
      </c>
      <c r="M157" t="str">
        <f>VLOOKUP(Tabela13[[#This Row],[CNPJ]],'[1]Exportar Planilha'!$A$1:$S$802,3,FALSE)</f>
        <v>AVENIDA</v>
      </c>
      <c r="N157" t="str">
        <f>VLOOKUP(Tabela13[[#This Row],[CNPJ]],'[1]Exportar Planilha'!$A$1:$S$802,4,FALSE)</f>
        <v>POLONIA</v>
      </c>
      <c r="O157" t="str">
        <f>VLOOKUP(Tabela13[[#This Row],[CNPJ]],'[1]Exportar Planilha'!$A$1:$S$802,5,FALSE)</f>
        <v>356</v>
      </c>
      <c r="P157">
        <f>VLOOKUP(Tabela13[[#This Row],[CNPJ]],'[1]Exportar Planilha'!$A$1:$S$802,6,FALSE)</f>
        <v>0</v>
      </c>
      <c r="Q157" t="str">
        <f>VLOOKUP(Tabela13[[#This Row],[CNPJ]],'[1]Exportar Planilha'!$A$1:$S$802,7,FALSE)</f>
        <v>SAO GERALDO</v>
      </c>
      <c r="R157">
        <f>VLOOKUP(Tabela13[[#This Row],[CNPJ]],'[1]Exportar Planilha'!$A$1:$S$802,8,FALSE)</f>
        <v>90230110</v>
      </c>
      <c r="S157" t="str">
        <f>VLOOKUP(Tabela13[[#This Row],[CNPJ]],'[1]Exportar Planilha'!$A$1:$S$802,9,FALSE)</f>
        <v>RS</v>
      </c>
      <c r="T157">
        <f>VLOOKUP(Tabela13[[#This Row],[CNPJ]],'[1]Exportar Planilha'!$A$1:$S$802,10,FALSE)</f>
        <v>8801</v>
      </c>
      <c r="U157" t="str">
        <f>VLOOKUP(Tabela13[[#This Row],[CNPJ]],'[1]Exportar Planilha'!$A$1:$S$802,11,FALSE)</f>
        <v>PORTO ALEGRE</v>
      </c>
      <c r="V157" t="str">
        <f>VLOOKUP(Tabela13[[#This Row],[CNPJ]],'[1]Exportar Planilha'!$A$1:$S$802,12,FALSE)</f>
        <v>51</v>
      </c>
      <c r="W157" t="str">
        <f>VLOOKUP(Tabela13[[#This Row],[CNPJ]],'[1]Exportar Planilha'!$A$1:$S$802,13,FALSE)</f>
        <v>30926200</v>
      </c>
      <c r="X157">
        <f>VLOOKUP(Tabela13[[#This Row],[CNPJ]],'[1]Exportar Planilha'!$A$1:$S$802,14,FALSE)</f>
        <v>0</v>
      </c>
      <c r="Y157">
        <f>VLOOKUP(Tabela13[[#This Row],[CNPJ]],'[1]Exportar Planilha'!$A$1:$S$802,15,FALSE)</f>
        <v>0</v>
      </c>
      <c r="Z157" s="5" t="str">
        <f>VLOOKUP(Tabela13[[#This Row],[CNPJ]],'[1]Exportar Planilha'!$A$1:$S$802,16,FALSE)</f>
        <v>51</v>
      </c>
      <c r="AA157" s="5" t="str">
        <f>VLOOKUP(Tabela13[[#This Row],[CNPJ]],'[1]Exportar Planilha'!$A$1:$S$802,17,FALSE)</f>
        <v>33912936</v>
      </c>
      <c r="AB157" s="5" t="str">
        <f>VLOOKUP(Tabela13[[#This Row],[CNPJ]],'[1]Exportar Planilha'!$A$1:$S$802,18,FALSE)</f>
        <v>MARCIO@FALKER.COM.BR</v>
      </c>
    </row>
    <row r="158" spans="1:28">
      <c r="A158" t="s">
        <v>617</v>
      </c>
      <c r="B158" t="s">
        <v>765</v>
      </c>
      <c r="C158" t="s">
        <v>766</v>
      </c>
      <c r="D158" t="s">
        <v>767</v>
      </c>
      <c r="E158" t="s">
        <v>31</v>
      </c>
      <c r="F158" t="s">
        <v>768</v>
      </c>
      <c r="G158" s="2">
        <v>1</v>
      </c>
      <c r="H158" t="s">
        <v>24</v>
      </c>
      <c r="I158" t="s">
        <v>769</v>
      </c>
      <c r="J158" t="s">
        <v>770</v>
      </c>
      <c r="K158" s="4" t="s">
        <v>1857</v>
      </c>
      <c r="L158" t="str">
        <f>VLOOKUP(Tabela13[[#This Row],[CNPJ]],'[1]Exportar Planilha'!$A$1:$S$802,3,FALSE)</f>
        <v>RUA</v>
      </c>
      <c r="M158" t="str">
        <f>VLOOKUP(Tabela13[[#This Row],[CNPJ]],'[1]Exportar Planilha'!$A$1:$S$802,3,FALSE)</f>
        <v>RUA</v>
      </c>
      <c r="N158" t="str">
        <f>VLOOKUP(Tabela13[[#This Row],[CNPJ]],'[1]Exportar Planilha'!$A$1:$S$802,4,FALSE)</f>
        <v>EMPRESARIO AGENELLO SENGER</v>
      </c>
      <c r="O158" t="str">
        <f>VLOOKUP(Tabela13[[#This Row],[CNPJ]],'[1]Exportar Planilha'!$A$1:$S$802,5,FALSE)</f>
        <v>135</v>
      </c>
      <c r="P158">
        <f>VLOOKUP(Tabela13[[#This Row],[CNPJ]],'[1]Exportar Planilha'!$A$1:$S$802,6,FALSE)</f>
        <v>0</v>
      </c>
      <c r="Q158" t="str">
        <f>VLOOKUP(Tabela13[[#This Row],[CNPJ]],'[1]Exportar Planilha'!$A$1:$S$802,7,FALSE)</f>
        <v>DISTRITO INDUSTRIAL</v>
      </c>
      <c r="R158">
        <f>VLOOKUP(Tabela13[[#This Row],[CNPJ]],'[1]Exportar Planilha'!$A$1:$S$802,8,FALSE)</f>
        <v>99500000</v>
      </c>
      <c r="S158" t="str">
        <f>VLOOKUP(Tabela13[[#This Row],[CNPJ]],'[1]Exportar Planilha'!$A$1:$S$802,9,FALSE)</f>
        <v>RS</v>
      </c>
      <c r="T158">
        <f>VLOOKUP(Tabela13[[#This Row],[CNPJ]],'[1]Exportar Planilha'!$A$1:$S$802,10,FALSE)</f>
        <v>8591</v>
      </c>
      <c r="U158" t="str">
        <f>VLOOKUP(Tabela13[[#This Row],[CNPJ]],'[1]Exportar Planilha'!$A$1:$S$802,11,FALSE)</f>
        <v>CARAZINHO</v>
      </c>
      <c r="V158" t="str">
        <f>VLOOKUP(Tabela13[[#This Row],[CNPJ]],'[1]Exportar Planilha'!$A$1:$S$802,12,FALSE)</f>
        <v>054</v>
      </c>
      <c r="W158" t="str">
        <f>VLOOKUP(Tabela13[[#This Row],[CNPJ]],'[1]Exportar Planilha'!$A$1:$S$802,13,FALSE)</f>
        <v>3309600</v>
      </c>
      <c r="X158">
        <f>VLOOKUP(Tabela13[[#This Row],[CNPJ]],'[1]Exportar Planilha'!$A$1:$S$802,14,FALSE)</f>
        <v>0</v>
      </c>
      <c r="Y158">
        <f>VLOOKUP(Tabela13[[#This Row],[CNPJ]],'[1]Exportar Planilha'!$A$1:$S$802,15,FALSE)</f>
        <v>0</v>
      </c>
      <c r="Z158" s="5" t="str">
        <f>VLOOKUP(Tabela13[[#This Row],[CNPJ]],'[1]Exportar Planilha'!$A$1:$S$802,16,FALSE)</f>
        <v>054</v>
      </c>
      <c r="AA158" s="5" t="str">
        <f>VLOOKUP(Tabela13[[#This Row],[CNPJ]],'[1]Exportar Planilha'!$A$1:$S$802,17,FALSE)</f>
        <v>3309600</v>
      </c>
      <c r="AB158" s="5">
        <f>VLOOKUP(Tabela13[[#This Row],[CNPJ]],'[1]Exportar Planilha'!$A$1:$S$802,18,FALSE)</f>
        <v>0</v>
      </c>
    </row>
    <row r="159" spans="1:28">
      <c r="A159" t="s">
        <v>617</v>
      </c>
      <c r="B159" t="s">
        <v>771</v>
      </c>
      <c r="C159" t="s">
        <v>178</v>
      </c>
      <c r="D159" t="s">
        <v>772</v>
      </c>
      <c r="E159" t="s">
        <v>21</v>
      </c>
      <c r="F159" t="s">
        <v>627</v>
      </c>
      <c r="G159" s="2">
        <v>3</v>
      </c>
      <c r="H159" t="s">
        <v>24</v>
      </c>
      <c r="I159" t="s">
        <v>773</v>
      </c>
      <c r="J159" t="s">
        <v>774</v>
      </c>
      <c r="K159" s="4" t="s">
        <v>1858</v>
      </c>
      <c r="L159" t="str">
        <f>VLOOKUP(Tabela13[[#This Row],[CNPJ]],'[1]Exportar Planilha'!$A$1:$S$802,3,FALSE)</f>
        <v>AVENIDA</v>
      </c>
      <c r="M159" t="str">
        <f>VLOOKUP(Tabela13[[#This Row],[CNPJ]],'[1]Exportar Planilha'!$A$1:$S$802,3,FALSE)</f>
        <v>AVENIDA</v>
      </c>
      <c r="N159" t="str">
        <f>VLOOKUP(Tabela13[[#This Row],[CNPJ]],'[1]Exportar Planilha'!$A$1:$S$802,4,FALSE)</f>
        <v>TAQUARA</v>
      </c>
      <c r="O159" t="str">
        <f>VLOOKUP(Tabela13[[#This Row],[CNPJ]],'[1]Exportar Planilha'!$A$1:$S$802,5,FALSE)</f>
        <v>375</v>
      </c>
      <c r="P159" t="str">
        <f>VLOOKUP(Tabela13[[#This Row],[CNPJ]],'[1]Exportar Planilha'!$A$1:$S$802,6,FALSE)</f>
        <v>SALA  202</v>
      </c>
      <c r="Q159" t="str">
        <f>VLOOKUP(Tabela13[[#This Row],[CNPJ]],'[1]Exportar Planilha'!$A$1:$S$802,7,FALSE)</f>
        <v>PETROPOLIS</v>
      </c>
      <c r="R159">
        <f>VLOOKUP(Tabela13[[#This Row],[CNPJ]],'[1]Exportar Planilha'!$A$1:$S$802,8,FALSE)</f>
        <v>90460210</v>
      </c>
      <c r="S159" t="str">
        <f>VLOOKUP(Tabela13[[#This Row],[CNPJ]],'[1]Exportar Planilha'!$A$1:$S$802,9,FALSE)</f>
        <v>RS</v>
      </c>
      <c r="T159">
        <f>VLOOKUP(Tabela13[[#This Row],[CNPJ]],'[1]Exportar Planilha'!$A$1:$S$802,10,FALSE)</f>
        <v>8801</v>
      </c>
      <c r="U159" t="str">
        <f>VLOOKUP(Tabela13[[#This Row],[CNPJ]],'[1]Exportar Planilha'!$A$1:$S$802,11,FALSE)</f>
        <v>PORTO ALEGRE</v>
      </c>
      <c r="V159" t="str">
        <f>VLOOKUP(Tabela13[[#This Row],[CNPJ]],'[1]Exportar Planilha'!$A$1:$S$802,12,FALSE)</f>
        <v>51</v>
      </c>
      <c r="W159" t="str">
        <f>VLOOKUP(Tabela13[[#This Row],[CNPJ]],'[1]Exportar Planilha'!$A$1:$S$802,13,FALSE)</f>
        <v>30611111</v>
      </c>
      <c r="X159">
        <f>VLOOKUP(Tabela13[[#This Row],[CNPJ]],'[1]Exportar Planilha'!$A$1:$S$802,14,FALSE)</f>
        <v>0</v>
      </c>
      <c r="Y159">
        <f>VLOOKUP(Tabela13[[#This Row],[CNPJ]],'[1]Exportar Planilha'!$A$1:$S$802,15,FALSE)</f>
        <v>0</v>
      </c>
      <c r="Z159" s="5" t="str">
        <f>VLOOKUP(Tabela13[[#This Row],[CNPJ]],'[1]Exportar Planilha'!$A$1:$S$802,16,FALSE)</f>
        <v>51</v>
      </c>
      <c r="AA159" s="5" t="str">
        <f>VLOOKUP(Tabela13[[#This Row],[CNPJ]],'[1]Exportar Planilha'!$A$1:$S$802,17,FALSE)</f>
        <v>30611111</v>
      </c>
      <c r="AB159" s="5" t="str">
        <f>VLOOKUP(Tabela13[[#This Row],[CNPJ]],'[1]Exportar Planilha'!$A$1:$S$802,18,FALSE)</f>
        <v>miotec@miotec.com.br</v>
      </c>
    </row>
    <row r="160" spans="1:28">
      <c r="A160" t="s">
        <v>775</v>
      </c>
      <c r="B160" t="s">
        <v>776</v>
      </c>
      <c r="C160" t="s">
        <v>183</v>
      </c>
      <c r="D160" t="s">
        <v>777</v>
      </c>
      <c r="E160" t="s">
        <v>6</v>
      </c>
      <c r="F160" t="s">
        <v>778</v>
      </c>
      <c r="G160" s="2">
        <v>1</v>
      </c>
      <c r="H160" t="s">
        <v>24</v>
      </c>
      <c r="I160" t="s">
        <v>779</v>
      </c>
      <c r="J160" t="s">
        <v>780</v>
      </c>
      <c r="K160" s="4" t="s">
        <v>1859</v>
      </c>
      <c r="L160" t="str">
        <f>VLOOKUP(Tabela13[[#This Row],[CNPJ]],'[1]Exportar Planilha'!$A$1:$S$802,3,FALSE)</f>
        <v>ESTRADA</v>
      </c>
      <c r="M160" t="str">
        <f>VLOOKUP(Tabela13[[#This Row],[CNPJ]],'[1]Exportar Planilha'!$A$1:$S$802,3,FALSE)</f>
        <v>ESTRADA</v>
      </c>
      <c r="N160" t="str">
        <f>VLOOKUP(Tabela13[[#This Row],[CNPJ]],'[1]Exportar Planilha'!$A$1:$S$802,4,FALSE)</f>
        <v>LINHA PITINGA</v>
      </c>
      <c r="O160" t="str">
        <f>VLOOKUP(Tabela13[[#This Row],[CNPJ]],'[1]Exportar Planilha'!$A$1:$S$802,5,FALSE)</f>
        <v>SN</v>
      </c>
      <c r="P160">
        <f>VLOOKUP(Tabela13[[#This Row],[CNPJ]],'[1]Exportar Planilha'!$A$1:$S$802,6,FALSE)</f>
        <v>0</v>
      </c>
      <c r="Q160" t="str">
        <f>VLOOKUP(Tabela13[[#This Row],[CNPJ]],'[1]Exportar Planilha'!$A$1:$S$802,7,FALSE)</f>
        <v>RURAL</v>
      </c>
      <c r="R160">
        <f>VLOOKUP(Tabela13[[#This Row],[CNPJ]],'[1]Exportar Planilha'!$A$1:$S$802,8,FALSE)</f>
        <v>89872000</v>
      </c>
      <c r="S160" t="str">
        <f>VLOOKUP(Tabela13[[#This Row],[CNPJ]],'[1]Exportar Planilha'!$A$1:$S$802,9,FALSE)</f>
        <v>SC</v>
      </c>
      <c r="T160">
        <f>VLOOKUP(Tabela13[[#This Row],[CNPJ]],'[1]Exportar Planilha'!$A$1:$S$802,10,FALSE)</f>
        <v>8213</v>
      </c>
      <c r="U160" t="str">
        <f>VLOOKUP(Tabela13[[#This Row],[CNPJ]],'[1]Exportar Planilha'!$A$1:$S$802,11,FALSE)</f>
        <v>MODELO</v>
      </c>
      <c r="V160" t="str">
        <f>VLOOKUP(Tabela13[[#This Row],[CNPJ]],'[1]Exportar Planilha'!$A$1:$S$802,12,FALSE)</f>
        <v>49</v>
      </c>
      <c r="W160" t="str">
        <f>VLOOKUP(Tabela13[[#This Row],[CNPJ]],'[1]Exportar Planilha'!$A$1:$S$802,13,FALSE)</f>
        <v>99642333</v>
      </c>
      <c r="X160" t="str">
        <f>VLOOKUP(Tabela13[[#This Row],[CNPJ]],'[1]Exportar Planilha'!$A$1:$S$802,14,FALSE)</f>
        <v>49</v>
      </c>
      <c r="Y160" t="str">
        <f>VLOOKUP(Tabela13[[#This Row],[CNPJ]],'[1]Exportar Planilha'!$A$1:$S$802,15,FALSE)</f>
        <v>99117154</v>
      </c>
      <c r="Z160" s="5" t="str">
        <f>VLOOKUP(Tabela13[[#This Row],[CNPJ]],'[1]Exportar Planilha'!$A$1:$S$802,16,FALSE)</f>
        <v>49</v>
      </c>
      <c r="AA160" s="5" t="str">
        <f>VLOOKUP(Tabela13[[#This Row],[CNPJ]],'[1]Exportar Planilha'!$A$1:$S$802,17,FALSE)</f>
        <v>33653060</v>
      </c>
      <c r="AB160" s="5" t="str">
        <f>VLOOKUP(Tabela13[[#This Row],[CNPJ]],'[1]Exportar Planilha'!$A$1:$S$802,18,FALSE)</f>
        <v>RAFAEL.BONI@DESSAN.COM.BR</v>
      </c>
    </row>
    <row r="161" spans="1:28">
      <c r="A161" t="s">
        <v>775</v>
      </c>
      <c r="B161" t="s">
        <v>781</v>
      </c>
      <c r="C161" t="s">
        <v>782</v>
      </c>
      <c r="D161" t="s">
        <v>783</v>
      </c>
      <c r="E161" t="s">
        <v>6</v>
      </c>
      <c r="F161" t="s">
        <v>784</v>
      </c>
      <c r="G161" s="2">
        <v>1</v>
      </c>
      <c r="H161" t="s">
        <v>24</v>
      </c>
      <c r="I161" t="s">
        <v>785</v>
      </c>
      <c r="J161" t="s">
        <v>786</v>
      </c>
      <c r="K161" s="4" t="s">
        <v>1860</v>
      </c>
      <c r="L161" t="str">
        <f>VLOOKUP(Tabela13[[#This Row],[CNPJ]],'[1]Exportar Planilha'!$A$1:$S$802,3,FALSE)</f>
        <v>RUA</v>
      </c>
      <c r="M161" t="str">
        <f>VLOOKUP(Tabela13[[#This Row],[CNPJ]],'[1]Exportar Planilha'!$A$1:$S$802,3,FALSE)</f>
        <v>RUA</v>
      </c>
      <c r="N161" t="str">
        <f>VLOOKUP(Tabela13[[#This Row],[CNPJ]],'[1]Exportar Planilha'!$A$1:$S$802,4,FALSE)</f>
        <v>COQUEIROS</v>
      </c>
      <c r="O161" t="str">
        <f>VLOOKUP(Tabela13[[#This Row],[CNPJ]],'[1]Exportar Planilha'!$A$1:$S$802,5,FALSE)</f>
        <v>145</v>
      </c>
      <c r="P161">
        <f>VLOOKUP(Tabela13[[#This Row],[CNPJ]],'[1]Exportar Planilha'!$A$1:$S$802,6,FALSE)</f>
        <v>0</v>
      </c>
      <c r="Q161" t="str">
        <f>VLOOKUP(Tabela13[[#This Row],[CNPJ]],'[1]Exportar Planilha'!$A$1:$S$802,7,FALSE)</f>
        <v>TABULEIRO</v>
      </c>
      <c r="R161">
        <f>VLOOKUP(Tabela13[[#This Row],[CNPJ]],'[1]Exportar Planilha'!$A$1:$S$802,8,FALSE)</f>
        <v>88340001</v>
      </c>
      <c r="S161" t="str">
        <f>VLOOKUP(Tabela13[[#This Row],[CNPJ]],'[1]Exportar Planilha'!$A$1:$S$802,9,FALSE)</f>
        <v>SC</v>
      </c>
      <c r="T161">
        <f>VLOOKUP(Tabela13[[#This Row],[CNPJ]],'[1]Exportar Planilha'!$A$1:$S$802,10,FALSE)</f>
        <v>8061</v>
      </c>
      <c r="U161" t="str">
        <f>VLOOKUP(Tabela13[[#This Row],[CNPJ]],'[1]Exportar Planilha'!$A$1:$S$802,11,FALSE)</f>
        <v>CAMBORIU</v>
      </c>
      <c r="V161">
        <f>VLOOKUP(Tabela13[[#This Row],[CNPJ]],'[1]Exportar Planilha'!$A$1:$S$802,12,FALSE)</f>
        <v>0</v>
      </c>
      <c r="W161">
        <f>VLOOKUP(Tabela13[[#This Row],[CNPJ]],'[1]Exportar Planilha'!$A$1:$S$802,13,FALSE)</f>
        <v>0</v>
      </c>
      <c r="X161">
        <f>VLOOKUP(Tabela13[[#This Row],[CNPJ]],'[1]Exportar Planilha'!$A$1:$S$802,14,FALSE)</f>
        <v>0</v>
      </c>
      <c r="Y161">
        <f>VLOOKUP(Tabela13[[#This Row],[CNPJ]],'[1]Exportar Planilha'!$A$1:$S$802,15,FALSE)</f>
        <v>0</v>
      </c>
      <c r="Z161" s="5">
        <f>VLOOKUP(Tabela13[[#This Row],[CNPJ]],'[1]Exportar Planilha'!$A$1:$S$802,16,FALSE)</f>
        <v>0</v>
      </c>
      <c r="AA161" s="5">
        <f>VLOOKUP(Tabela13[[#This Row],[CNPJ]],'[1]Exportar Planilha'!$A$1:$S$802,17,FALSE)</f>
        <v>0</v>
      </c>
      <c r="AB161" s="5">
        <f>VLOOKUP(Tabela13[[#This Row],[CNPJ]],'[1]Exportar Planilha'!$A$1:$S$802,18,FALSE)</f>
        <v>0</v>
      </c>
    </row>
    <row r="162" spans="1:28">
      <c r="A162" t="s">
        <v>775</v>
      </c>
      <c r="B162" t="s">
        <v>787</v>
      </c>
      <c r="C162" t="s">
        <v>788</v>
      </c>
      <c r="D162" t="s">
        <v>789</v>
      </c>
      <c r="E162" t="s">
        <v>382</v>
      </c>
      <c r="F162" t="s">
        <v>790</v>
      </c>
      <c r="G162" s="2">
        <v>1</v>
      </c>
      <c r="H162" t="s">
        <v>24</v>
      </c>
      <c r="I162" t="s">
        <v>791</v>
      </c>
      <c r="J162" t="s">
        <v>792</v>
      </c>
      <c r="K162" s="4" t="s">
        <v>1861</v>
      </c>
      <c r="L162" t="str">
        <f>VLOOKUP(Tabela13[[#This Row],[CNPJ]],'[1]Exportar Planilha'!$A$1:$S$802,3,FALSE)</f>
        <v>RUA</v>
      </c>
      <c r="M162" t="str">
        <f>VLOOKUP(Tabela13[[#This Row],[CNPJ]],'[1]Exportar Planilha'!$A$1:$S$802,3,FALSE)</f>
        <v>RUA</v>
      </c>
      <c r="N162" t="str">
        <f>VLOOKUP(Tabela13[[#This Row],[CNPJ]],'[1]Exportar Planilha'!$A$1:$S$802,4,FALSE)</f>
        <v>AMADOR BUENO DA RIBEIRA</v>
      </c>
      <c r="O162" t="str">
        <f>VLOOKUP(Tabela13[[#This Row],[CNPJ]],'[1]Exportar Planilha'!$A$1:$S$802,5,FALSE)</f>
        <v>189</v>
      </c>
      <c r="P162">
        <f>VLOOKUP(Tabela13[[#This Row],[CNPJ]],'[1]Exportar Planilha'!$A$1:$S$802,6,FALSE)</f>
        <v>0</v>
      </c>
      <c r="Q162" t="str">
        <f>VLOOKUP(Tabela13[[#This Row],[CNPJ]],'[1]Exportar Planilha'!$A$1:$S$802,7,FALSE)</f>
        <v>NOVA ESPERANCA</v>
      </c>
      <c r="R162">
        <f>VLOOKUP(Tabela13[[#This Row],[CNPJ]],'[1]Exportar Planilha'!$A$1:$S$802,8,FALSE)</f>
        <v>88336320</v>
      </c>
      <c r="S162" t="str">
        <f>VLOOKUP(Tabela13[[#This Row],[CNPJ]],'[1]Exportar Planilha'!$A$1:$S$802,9,FALSE)</f>
        <v>SC</v>
      </c>
      <c r="T162">
        <f>VLOOKUP(Tabela13[[#This Row],[CNPJ]],'[1]Exportar Planilha'!$A$1:$S$802,10,FALSE)</f>
        <v>8039</v>
      </c>
      <c r="U162" t="str">
        <f>VLOOKUP(Tabela13[[#This Row],[CNPJ]],'[1]Exportar Planilha'!$A$1:$S$802,11,FALSE)</f>
        <v>BALNEARIO CAMBORIU</v>
      </c>
      <c r="V162" t="str">
        <f>VLOOKUP(Tabela13[[#This Row],[CNPJ]],'[1]Exportar Planilha'!$A$1:$S$802,12,FALSE)</f>
        <v>47</v>
      </c>
      <c r="W162" t="str">
        <f>VLOOKUP(Tabela13[[#This Row],[CNPJ]],'[1]Exportar Planilha'!$A$1:$S$802,13,FALSE)</f>
        <v>33667000</v>
      </c>
      <c r="X162">
        <f>VLOOKUP(Tabela13[[#This Row],[CNPJ]],'[1]Exportar Planilha'!$A$1:$S$802,14,FALSE)</f>
        <v>0</v>
      </c>
      <c r="Y162">
        <f>VLOOKUP(Tabela13[[#This Row],[CNPJ]],'[1]Exportar Planilha'!$A$1:$S$802,15,FALSE)</f>
        <v>0</v>
      </c>
      <c r="Z162" s="5">
        <f>VLOOKUP(Tabela13[[#This Row],[CNPJ]],'[1]Exportar Planilha'!$A$1:$S$802,16,FALSE)</f>
        <v>0</v>
      </c>
      <c r="AA162" s="5">
        <f>VLOOKUP(Tabela13[[#This Row],[CNPJ]],'[1]Exportar Planilha'!$A$1:$S$802,17,FALSE)</f>
        <v>0</v>
      </c>
      <c r="AB162" s="5">
        <f>VLOOKUP(Tabela13[[#This Row],[CNPJ]],'[1]Exportar Planilha'!$A$1:$S$802,18,FALSE)</f>
        <v>0</v>
      </c>
    </row>
    <row r="163" spans="1:28">
      <c r="A163" t="s">
        <v>775</v>
      </c>
      <c r="B163" t="s">
        <v>793</v>
      </c>
      <c r="C163" t="s">
        <v>55</v>
      </c>
      <c r="D163" t="s">
        <v>513</v>
      </c>
      <c r="E163" t="s">
        <v>6</v>
      </c>
      <c r="F163" t="s">
        <v>794</v>
      </c>
      <c r="G163" s="2">
        <v>1</v>
      </c>
      <c r="H163" t="s">
        <v>8</v>
      </c>
      <c r="I163" t="s">
        <v>795</v>
      </c>
      <c r="J163" t="s">
        <v>795</v>
      </c>
      <c r="K163" s="4" t="s">
        <v>1862</v>
      </c>
      <c r="L163" t="str">
        <f>VLOOKUP(Tabela13[[#This Row],[CNPJ]],'[1]Exportar Planilha'!$A$1:$S$802,3,FALSE)</f>
        <v>RUA</v>
      </c>
      <c r="M163" t="str">
        <f>VLOOKUP(Tabela13[[#This Row],[CNPJ]],'[1]Exportar Planilha'!$A$1:$S$802,3,FALSE)</f>
        <v>RUA</v>
      </c>
      <c r="N163" t="str">
        <f>VLOOKUP(Tabela13[[#This Row],[CNPJ]],'[1]Exportar Planilha'!$A$1:$S$802,4,FALSE)</f>
        <v>SILVANO C. DA S. SENIOR</v>
      </c>
      <c r="O163" t="str">
        <f>VLOOKUP(Tabela13[[#This Row],[CNPJ]],'[1]Exportar Planilha'!$A$1:$S$802,5,FALSE)</f>
        <v>4149</v>
      </c>
      <c r="P163">
        <f>VLOOKUP(Tabela13[[#This Row],[CNPJ]],'[1]Exportar Planilha'!$A$1:$S$802,6,FALSE)</f>
        <v>0</v>
      </c>
      <c r="Q163" t="str">
        <f>VLOOKUP(Tabela13[[#This Row],[CNPJ]],'[1]Exportar Planilha'!$A$1:$S$802,7,FALSE)</f>
        <v>PONTA AGUDA</v>
      </c>
      <c r="R163">
        <f>VLOOKUP(Tabela13[[#This Row],[CNPJ]],'[1]Exportar Planilha'!$A$1:$S$802,8,FALSE)</f>
        <v>89050280</v>
      </c>
      <c r="S163" t="str">
        <f>VLOOKUP(Tabela13[[#This Row],[CNPJ]],'[1]Exportar Planilha'!$A$1:$S$802,9,FALSE)</f>
        <v>SC</v>
      </c>
      <c r="T163">
        <f>VLOOKUP(Tabela13[[#This Row],[CNPJ]],'[1]Exportar Planilha'!$A$1:$S$802,10,FALSE)</f>
        <v>8047</v>
      </c>
      <c r="U163" t="str">
        <f>VLOOKUP(Tabela13[[#This Row],[CNPJ]],'[1]Exportar Planilha'!$A$1:$S$802,11,FALSE)</f>
        <v>BLUMENAU</v>
      </c>
      <c r="V163" t="str">
        <f>VLOOKUP(Tabela13[[#This Row],[CNPJ]],'[1]Exportar Planilha'!$A$1:$S$802,12,FALSE)</f>
        <v>047</v>
      </c>
      <c r="W163" t="str">
        <f>VLOOKUP(Tabela13[[#This Row],[CNPJ]],'[1]Exportar Planilha'!$A$1:$S$802,13,FALSE)</f>
        <v>3330341</v>
      </c>
      <c r="X163">
        <f>VLOOKUP(Tabela13[[#This Row],[CNPJ]],'[1]Exportar Planilha'!$A$1:$S$802,14,FALSE)</f>
        <v>0</v>
      </c>
      <c r="Y163">
        <f>VLOOKUP(Tabela13[[#This Row],[CNPJ]],'[1]Exportar Planilha'!$A$1:$S$802,15,FALSE)</f>
        <v>0</v>
      </c>
      <c r="Z163" s="5">
        <f>VLOOKUP(Tabela13[[#This Row],[CNPJ]],'[1]Exportar Planilha'!$A$1:$S$802,16,FALSE)</f>
        <v>0</v>
      </c>
      <c r="AA163" s="5">
        <f>VLOOKUP(Tabela13[[#This Row],[CNPJ]],'[1]Exportar Planilha'!$A$1:$S$802,17,FALSE)</f>
        <v>0</v>
      </c>
      <c r="AB163" s="5">
        <f>VLOOKUP(Tabela13[[#This Row],[CNPJ]],'[1]Exportar Planilha'!$A$1:$S$802,18,FALSE)</f>
        <v>0</v>
      </c>
    </row>
    <row r="164" spans="1:28">
      <c r="A164" t="s">
        <v>775</v>
      </c>
      <c r="B164" t="s">
        <v>796</v>
      </c>
      <c r="C164" t="s">
        <v>21</v>
      </c>
      <c r="D164" t="s">
        <v>797</v>
      </c>
      <c r="E164" t="s">
        <v>6</v>
      </c>
      <c r="F164" t="s">
        <v>798</v>
      </c>
      <c r="G164" s="2">
        <v>1</v>
      </c>
      <c r="H164" t="s">
        <v>24</v>
      </c>
      <c r="I164" t="s">
        <v>799</v>
      </c>
      <c r="J164" t="s">
        <v>800</v>
      </c>
      <c r="K164" s="4" t="s">
        <v>1863</v>
      </c>
      <c r="L164" t="str">
        <f>VLOOKUP(Tabela13[[#This Row],[CNPJ]],'[1]Exportar Planilha'!$A$1:$S$802,3,FALSE)</f>
        <v>RUA</v>
      </c>
      <c r="M164" t="str">
        <f>VLOOKUP(Tabela13[[#This Row],[CNPJ]],'[1]Exportar Planilha'!$A$1:$S$802,3,FALSE)</f>
        <v>RUA</v>
      </c>
      <c r="N164" t="str">
        <f>VLOOKUP(Tabela13[[#This Row],[CNPJ]],'[1]Exportar Planilha'!$A$1:$S$802,4,FALSE)</f>
        <v>BRASILPINHO</v>
      </c>
      <c r="O164" t="str">
        <f>VLOOKUP(Tabela13[[#This Row],[CNPJ]],'[1]Exportar Planilha'!$A$1:$S$802,5,FALSE)</f>
        <v>281</v>
      </c>
      <c r="P164">
        <f>VLOOKUP(Tabela13[[#This Row],[CNPJ]],'[1]Exportar Planilha'!$A$1:$S$802,6,FALSE)</f>
        <v>0</v>
      </c>
      <c r="Q164" t="str">
        <f>VLOOKUP(Tabela13[[#This Row],[CNPJ]],'[1]Exportar Planilha'!$A$1:$S$802,7,FALSE)</f>
        <v>KOBRASOL</v>
      </c>
      <c r="R164">
        <f>VLOOKUP(Tabela13[[#This Row],[CNPJ]],'[1]Exportar Planilha'!$A$1:$S$802,8,FALSE)</f>
        <v>88102300</v>
      </c>
      <c r="S164" t="str">
        <f>VLOOKUP(Tabela13[[#This Row],[CNPJ]],'[1]Exportar Planilha'!$A$1:$S$802,9,FALSE)</f>
        <v>SC</v>
      </c>
      <c r="T164">
        <f>VLOOKUP(Tabela13[[#This Row],[CNPJ]],'[1]Exportar Planilha'!$A$1:$S$802,10,FALSE)</f>
        <v>8327</v>
      </c>
      <c r="U164" t="str">
        <f>VLOOKUP(Tabela13[[#This Row],[CNPJ]],'[1]Exportar Planilha'!$A$1:$S$802,11,FALSE)</f>
        <v>SAO JOSE</v>
      </c>
      <c r="V164" t="str">
        <f>VLOOKUP(Tabela13[[#This Row],[CNPJ]],'[1]Exportar Planilha'!$A$1:$S$802,12,FALSE)</f>
        <v>48</v>
      </c>
      <c r="W164" t="str">
        <f>VLOOKUP(Tabela13[[#This Row],[CNPJ]],'[1]Exportar Planilha'!$A$1:$S$802,13,FALSE)</f>
        <v>32034507</v>
      </c>
      <c r="X164" t="str">
        <f>VLOOKUP(Tabela13[[#This Row],[CNPJ]],'[1]Exportar Planilha'!$A$1:$S$802,14,FALSE)</f>
        <v>48</v>
      </c>
      <c r="Y164" t="str">
        <f>VLOOKUP(Tabela13[[#This Row],[CNPJ]],'[1]Exportar Planilha'!$A$1:$S$802,15,FALSE)</f>
        <v>30474007</v>
      </c>
      <c r="Z164" s="5" t="str">
        <f>VLOOKUP(Tabela13[[#This Row],[CNPJ]],'[1]Exportar Planilha'!$A$1:$S$802,16,FALSE)</f>
        <v>48</v>
      </c>
      <c r="AA164" s="5" t="str">
        <f>VLOOKUP(Tabela13[[#This Row],[CNPJ]],'[1]Exportar Planilha'!$A$1:$S$802,17,FALSE)</f>
        <v>30281931</v>
      </c>
      <c r="AB164" s="5">
        <f>VLOOKUP(Tabela13[[#This Row],[CNPJ]],'[1]Exportar Planilha'!$A$1:$S$802,18,FALSE)</f>
        <v>0</v>
      </c>
    </row>
    <row r="165" spans="1:28">
      <c r="A165" t="s">
        <v>775</v>
      </c>
      <c r="B165" t="s">
        <v>801</v>
      </c>
      <c r="C165" t="s">
        <v>183</v>
      </c>
      <c r="D165" t="s">
        <v>802</v>
      </c>
      <c r="E165" t="s">
        <v>6</v>
      </c>
      <c r="F165" t="s">
        <v>803</v>
      </c>
      <c r="G165" s="2">
        <v>9</v>
      </c>
      <c r="H165" t="s">
        <v>24</v>
      </c>
      <c r="I165" t="s">
        <v>804</v>
      </c>
      <c r="J165" t="s">
        <v>805</v>
      </c>
      <c r="K165" s="4" t="s">
        <v>1864</v>
      </c>
      <c r="L165" t="str">
        <f>VLOOKUP(Tabela13[[#This Row],[CNPJ]],'[1]Exportar Planilha'!$A$1:$S$802,3,FALSE)</f>
        <v>RODOVIA</v>
      </c>
      <c r="M165" t="str">
        <f>VLOOKUP(Tabela13[[#This Row],[CNPJ]],'[1]Exportar Planilha'!$A$1:$S$802,3,FALSE)</f>
        <v>RODOVIA</v>
      </c>
      <c r="N165" t="str">
        <f>VLOOKUP(Tabela13[[#This Row],[CNPJ]],'[1]Exportar Planilha'!$A$1:$S$802,4,FALSE)</f>
        <v>SC 386</v>
      </c>
      <c r="O165" t="str">
        <f>VLOOKUP(Tabela13[[#This Row],[CNPJ]],'[1]Exportar Planilha'!$A$1:$S$802,5,FALSE)</f>
        <v>2422</v>
      </c>
      <c r="P165" t="str">
        <f>VLOOKUP(Tabela13[[#This Row],[CNPJ]],'[1]Exportar Planilha'!$A$1:$S$802,6,FALSE)</f>
        <v>GALPAO04</v>
      </c>
      <c r="Q165" t="str">
        <f>VLOOKUP(Tabela13[[#This Row],[CNPJ]],'[1]Exportar Planilha'!$A$1:$S$802,7,FALSE)</f>
        <v>AREA INDUSTRIAL</v>
      </c>
      <c r="R165">
        <f>VLOOKUP(Tabela13[[#This Row],[CNPJ]],'[1]Exportar Planilha'!$A$1:$S$802,8,FALSE)</f>
        <v>89899000</v>
      </c>
      <c r="S165" t="str">
        <f>VLOOKUP(Tabela13[[#This Row],[CNPJ]],'[1]Exportar Planilha'!$A$1:$S$802,9,FALSE)</f>
        <v>SC</v>
      </c>
      <c r="T165">
        <f>VLOOKUP(Tabela13[[#This Row],[CNPJ]],'[1]Exportar Planilha'!$A$1:$S$802,10,FALSE)</f>
        <v>9951</v>
      </c>
      <c r="U165" t="str">
        <f>VLOOKUP(Tabela13[[#This Row],[CNPJ]],'[1]Exportar Planilha'!$A$1:$S$802,11,FALSE)</f>
        <v>IPORA DO OESTE</v>
      </c>
      <c r="V165" t="str">
        <f>VLOOKUP(Tabela13[[#This Row],[CNPJ]],'[1]Exportar Planilha'!$A$1:$S$802,12,FALSE)</f>
        <v>49</v>
      </c>
      <c r="W165" t="str">
        <f>VLOOKUP(Tabela13[[#This Row],[CNPJ]],'[1]Exportar Planilha'!$A$1:$S$802,13,FALSE)</f>
        <v>36222710</v>
      </c>
      <c r="X165">
        <f>VLOOKUP(Tabela13[[#This Row],[CNPJ]],'[1]Exportar Planilha'!$A$1:$S$802,14,FALSE)</f>
        <v>0</v>
      </c>
      <c r="Y165">
        <f>VLOOKUP(Tabela13[[#This Row],[CNPJ]],'[1]Exportar Planilha'!$A$1:$S$802,15,FALSE)</f>
        <v>0</v>
      </c>
      <c r="Z165" s="5">
        <f>VLOOKUP(Tabela13[[#This Row],[CNPJ]],'[1]Exportar Planilha'!$A$1:$S$802,16,FALSE)</f>
        <v>0</v>
      </c>
      <c r="AA165" s="5">
        <f>VLOOKUP(Tabela13[[#This Row],[CNPJ]],'[1]Exportar Planilha'!$A$1:$S$802,17,FALSE)</f>
        <v>0</v>
      </c>
      <c r="AB165" s="5">
        <f>VLOOKUP(Tabela13[[#This Row],[CNPJ]],'[1]Exportar Planilha'!$A$1:$S$802,18,FALSE)</f>
        <v>0</v>
      </c>
    </row>
    <row r="166" spans="1:28">
      <c r="A166" t="s">
        <v>775</v>
      </c>
      <c r="B166" t="s">
        <v>806</v>
      </c>
      <c r="C166" t="s">
        <v>807</v>
      </c>
      <c r="D166" t="s">
        <v>808</v>
      </c>
      <c r="E166" t="s">
        <v>6</v>
      </c>
      <c r="F166" t="s">
        <v>809</v>
      </c>
      <c r="G166" s="2">
        <v>1</v>
      </c>
      <c r="H166" t="s">
        <v>24</v>
      </c>
      <c r="I166" t="s">
        <v>810</v>
      </c>
      <c r="J166" t="s">
        <v>811</v>
      </c>
      <c r="K166" s="4" t="s">
        <v>1865</v>
      </c>
      <c r="L166" t="str">
        <f>VLOOKUP(Tabela13[[#This Row],[CNPJ]],'[1]Exportar Planilha'!$A$1:$S$802,3,FALSE)</f>
        <v>RUA</v>
      </c>
      <c r="M166" t="str">
        <f>VLOOKUP(Tabela13[[#This Row],[CNPJ]],'[1]Exportar Planilha'!$A$1:$S$802,3,FALSE)</f>
        <v>RUA</v>
      </c>
      <c r="N166" t="str">
        <f>VLOOKUP(Tabela13[[#This Row],[CNPJ]],'[1]Exportar Planilha'!$A$1:$S$802,4,FALSE)</f>
        <v>INTENDENTE LEOPOLDO BROERING</v>
      </c>
      <c r="O166" t="str">
        <f>VLOOKUP(Tabela13[[#This Row],[CNPJ]],'[1]Exportar Planilha'!$A$1:$S$802,5,FALSE)</f>
        <v>2797</v>
      </c>
      <c r="P166" t="str">
        <f>VLOOKUP(Tabela13[[#This Row],[CNPJ]],'[1]Exportar Planilha'!$A$1:$S$802,6,FALSE)</f>
        <v>GALPAOCOMERCIAL</v>
      </c>
      <c r="Q166" t="str">
        <f>VLOOKUP(Tabela13[[#This Row],[CNPJ]],'[1]Exportar Planilha'!$A$1:$S$802,7,FALSE)</f>
        <v>VILA BECKER</v>
      </c>
      <c r="R166">
        <f>VLOOKUP(Tabela13[[#This Row],[CNPJ]],'[1]Exportar Planilha'!$A$1:$S$802,8,FALSE)</f>
        <v>88140000</v>
      </c>
      <c r="S166" t="str">
        <f>VLOOKUP(Tabela13[[#This Row],[CNPJ]],'[1]Exportar Planilha'!$A$1:$S$802,9,FALSE)</f>
        <v>SC</v>
      </c>
      <c r="T166">
        <f>VLOOKUP(Tabela13[[#This Row],[CNPJ]],'[1]Exportar Planilha'!$A$1:$S$802,10,FALSE)</f>
        <v>8309</v>
      </c>
      <c r="U166" t="str">
        <f>VLOOKUP(Tabela13[[#This Row],[CNPJ]],'[1]Exportar Planilha'!$A$1:$S$802,11,FALSE)</f>
        <v>SANTO AMARO DA IMPERATRIZ</v>
      </c>
      <c r="V166" t="str">
        <f>VLOOKUP(Tabela13[[#This Row],[CNPJ]],'[1]Exportar Planilha'!$A$1:$S$802,12,FALSE)</f>
        <v>48</v>
      </c>
      <c r="W166" t="str">
        <f>VLOOKUP(Tabela13[[#This Row],[CNPJ]],'[1]Exportar Planilha'!$A$1:$S$802,13,FALSE)</f>
        <v>30341513</v>
      </c>
      <c r="X166" t="str">
        <f>VLOOKUP(Tabela13[[#This Row],[CNPJ]],'[1]Exportar Planilha'!$A$1:$S$802,14,FALSE)</f>
        <v>48</v>
      </c>
      <c r="Y166" t="str">
        <f>VLOOKUP(Tabela13[[#This Row],[CNPJ]],'[1]Exportar Planilha'!$A$1:$S$802,15,FALSE)</f>
        <v>84694251</v>
      </c>
      <c r="Z166" s="5">
        <f>VLOOKUP(Tabela13[[#This Row],[CNPJ]],'[1]Exportar Planilha'!$A$1:$S$802,16,FALSE)</f>
        <v>0</v>
      </c>
      <c r="AA166" s="5">
        <f>VLOOKUP(Tabela13[[#This Row],[CNPJ]],'[1]Exportar Planilha'!$A$1:$S$802,17,FALSE)</f>
        <v>0</v>
      </c>
      <c r="AB166" s="5" t="str">
        <f>VLOOKUP(Tabela13[[#This Row],[CNPJ]],'[1]Exportar Planilha'!$A$1:$S$802,18,FALSE)</f>
        <v>LE.BARRETO7@GMAIL.COM</v>
      </c>
    </row>
    <row r="167" spans="1:28">
      <c r="A167" t="s">
        <v>775</v>
      </c>
      <c r="B167" t="s">
        <v>812</v>
      </c>
      <c r="C167" t="s">
        <v>368</v>
      </c>
      <c r="D167" t="s">
        <v>813</v>
      </c>
      <c r="E167" t="s">
        <v>814</v>
      </c>
      <c r="F167" t="s">
        <v>815</v>
      </c>
      <c r="G167" s="2">
        <v>1</v>
      </c>
      <c r="H167" t="s">
        <v>33</v>
      </c>
      <c r="I167" t="s">
        <v>816</v>
      </c>
      <c r="J167" t="s">
        <v>817</v>
      </c>
      <c r="K167" s="4" t="s">
        <v>1866</v>
      </c>
      <c r="L167" t="str">
        <f>VLOOKUP(Tabela13[[#This Row],[CNPJ]],'[1]Exportar Planilha'!$A$1:$S$802,3,FALSE)</f>
        <v>RODOVIA</v>
      </c>
      <c r="M167" t="str">
        <f>VLOOKUP(Tabela13[[#This Row],[CNPJ]],'[1]Exportar Planilha'!$A$1:$S$802,3,FALSE)</f>
        <v>RODOVIA</v>
      </c>
      <c r="N167" t="str">
        <f>VLOOKUP(Tabela13[[#This Row],[CNPJ]],'[1]Exportar Planilha'!$A$1:$S$802,4,FALSE)</f>
        <v>SCT 480</v>
      </c>
      <c r="O167" t="str">
        <f>VLOOKUP(Tabela13[[#This Row],[CNPJ]],'[1]Exportar Planilha'!$A$1:$S$802,5,FALSE)</f>
        <v>S/N</v>
      </c>
      <c r="P167" t="str">
        <f>VLOOKUP(Tabela13[[#This Row],[CNPJ]],'[1]Exportar Planilha'!$A$1:$S$802,6,FALSE)</f>
        <v>KM    149,5</v>
      </c>
      <c r="Q167" t="str">
        <f>VLOOKUP(Tabela13[[#This Row],[CNPJ]],'[1]Exportar Planilha'!$A$1:$S$802,7,FALSE)</f>
        <v>DISTRITO DE MARECHAL BORMANN</v>
      </c>
      <c r="R167">
        <f>VLOOKUP(Tabela13[[#This Row],[CNPJ]],'[1]Exportar Planilha'!$A$1:$S$802,8,FALSE)</f>
        <v>89816116</v>
      </c>
      <c r="S167" t="str">
        <f>VLOOKUP(Tabela13[[#This Row],[CNPJ]],'[1]Exportar Planilha'!$A$1:$S$802,9,FALSE)</f>
        <v>SC</v>
      </c>
      <c r="T167">
        <f>VLOOKUP(Tabela13[[#This Row],[CNPJ]],'[1]Exportar Planilha'!$A$1:$S$802,10,FALSE)</f>
        <v>8081</v>
      </c>
      <c r="U167" t="str">
        <f>VLOOKUP(Tabela13[[#This Row],[CNPJ]],'[1]Exportar Planilha'!$A$1:$S$802,11,FALSE)</f>
        <v>CHAPECO</v>
      </c>
      <c r="V167" t="str">
        <f>VLOOKUP(Tabela13[[#This Row],[CNPJ]],'[1]Exportar Planilha'!$A$1:$S$802,12,FALSE)</f>
        <v>49</v>
      </c>
      <c r="W167" t="str">
        <f>VLOOKUP(Tabela13[[#This Row],[CNPJ]],'[1]Exportar Planilha'!$A$1:$S$802,13,FALSE)</f>
        <v>33191602</v>
      </c>
      <c r="X167" t="str">
        <f>VLOOKUP(Tabela13[[#This Row],[CNPJ]],'[1]Exportar Planilha'!$A$1:$S$802,14,FALSE)</f>
        <v>49</v>
      </c>
      <c r="Y167" t="str">
        <f>VLOOKUP(Tabela13[[#This Row],[CNPJ]],'[1]Exportar Planilha'!$A$1:$S$802,15,FALSE)</f>
        <v>99879826</v>
      </c>
      <c r="Z167" s="5" t="str">
        <f>VLOOKUP(Tabela13[[#This Row],[CNPJ]],'[1]Exportar Planilha'!$A$1:$S$802,16,FALSE)</f>
        <v>49</v>
      </c>
      <c r="AA167" s="5" t="str">
        <f>VLOOKUP(Tabela13[[#This Row],[CNPJ]],'[1]Exportar Planilha'!$A$1:$S$802,17,FALSE)</f>
        <v>99114159</v>
      </c>
      <c r="AB167" s="5">
        <f>VLOOKUP(Tabela13[[#This Row],[CNPJ]],'[1]Exportar Planilha'!$A$1:$S$802,18,FALSE)</f>
        <v>0</v>
      </c>
    </row>
    <row r="168" spans="1:28">
      <c r="A168" t="s">
        <v>775</v>
      </c>
      <c r="B168" t="s">
        <v>818</v>
      </c>
      <c r="C168" t="s">
        <v>819</v>
      </c>
      <c r="D168" t="s">
        <v>820</v>
      </c>
      <c r="E168" t="s">
        <v>6</v>
      </c>
      <c r="F168" t="s">
        <v>821</v>
      </c>
      <c r="G168" s="2">
        <v>1</v>
      </c>
      <c r="H168" t="s">
        <v>24</v>
      </c>
      <c r="I168" t="s">
        <v>822</v>
      </c>
      <c r="J168" t="s">
        <v>823</v>
      </c>
      <c r="K168" s="4" t="s">
        <v>1867</v>
      </c>
      <c r="L168" t="str">
        <f>VLOOKUP(Tabela13[[#This Row],[CNPJ]],'[1]Exportar Planilha'!$A$1:$S$802,3,FALSE)</f>
        <v>RUA</v>
      </c>
      <c r="M168" t="str">
        <f>VLOOKUP(Tabela13[[#This Row],[CNPJ]],'[1]Exportar Planilha'!$A$1:$S$802,3,FALSE)</f>
        <v>RUA</v>
      </c>
      <c r="N168" t="str">
        <f>VLOOKUP(Tabela13[[#This Row],[CNPJ]],'[1]Exportar Planilha'!$A$1:$S$802,4,FALSE)</f>
        <v>MARECHAL DEODORO DA FONSECA  DE 1800 A 2828  LADO PAR</v>
      </c>
      <c r="O168" t="str">
        <f>VLOOKUP(Tabela13[[#This Row],[CNPJ]],'[1]Exportar Planilha'!$A$1:$S$802,5,FALSE)</f>
        <v>2560</v>
      </c>
      <c r="P168" t="str">
        <f>VLOOKUP(Tabela13[[#This Row],[CNPJ]],'[1]Exportar Planilha'!$A$1:$S$802,6,FALSE)</f>
        <v>GALPAO02</v>
      </c>
      <c r="Q168" t="str">
        <f>VLOOKUP(Tabela13[[#This Row],[CNPJ]],'[1]Exportar Planilha'!$A$1:$S$802,7,FALSE)</f>
        <v>TAPAJOS</v>
      </c>
      <c r="R168">
        <f>VLOOKUP(Tabela13[[#This Row],[CNPJ]],'[1]Exportar Planilha'!$A$1:$S$802,8,FALSE)</f>
        <v>89080299</v>
      </c>
      <c r="S168" t="str">
        <f>VLOOKUP(Tabela13[[#This Row],[CNPJ]],'[1]Exportar Planilha'!$A$1:$S$802,9,FALSE)</f>
        <v>SC</v>
      </c>
      <c r="T168">
        <f>VLOOKUP(Tabela13[[#This Row],[CNPJ]],'[1]Exportar Planilha'!$A$1:$S$802,10,FALSE)</f>
        <v>8147</v>
      </c>
      <c r="U168" t="str">
        <f>VLOOKUP(Tabela13[[#This Row],[CNPJ]],'[1]Exportar Planilha'!$A$1:$S$802,11,FALSE)</f>
        <v>INDAIAL</v>
      </c>
      <c r="V168" t="str">
        <f>VLOOKUP(Tabela13[[#This Row],[CNPJ]],'[1]Exportar Planilha'!$A$1:$S$802,12,FALSE)</f>
        <v>47</v>
      </c>
      <c r="W168" t="str">
        <f>VLOOKUP(Tabela13[[#This Row],[CNPJ]],'[1]Exportar Planilha'!$A$1:$S$802,13,FALSE)</f>
        <v>30198599</v>
      </c>
      <c r="X168" t="str">
        <f>VLOOKUP(Tabela13[[#This Row],[CNPJ]],'[1]Exportar Planilha'!$A$1:$S$802,14,FALSE)</f>
        <v>47</v>
      </c>
      <c r="Y168" t="str">
        <f>VLOOKUP(Tabela13[[#This Row],[CNPJ]],'[1]Exportar Planilha'!$A$1:$S$802,15,FALSE)</f>
        <v>33330932</v>
      </c>
      <c r="Z168" s="5" t="str">
        <f>VLOOKUP(Tabela13[[#This Row],[CNPJ]],'[1]Exportar Planilha'!$A$1:$S$802,16,FALSE)</f>
        <v>47</v>
      </c>
      <c r="AA168" s="5" t="str">
        <f>VLOOKUP(Tabela13[[#This Row],[CNPJ]],'[1]Exportar Planilha'!$A$1:$S$802,17,FALSE)</f>
        <v>32220398</v>
      </c>
      <c r="AB168" s="5" t="str">
        <f>VLOOKUP(Tabela13[[#This Row],[CNPJ]],'[1]Exportar Planilha'!$A$1:$S$802,18,FALSE)</f>
        <v>DEISE@CONTABILIDADEINDAIAL.COM.BR</v>
      </c>
    </row>
    <row r="169" spans="1:28">
      <c r="A169" t="s">
        <v>775</v>
      </c>
      <c r="B169" t="s">
        <v>824</v>
      </c>
      <c r="C169" t="s">
        <v>247</v>
      </c>
      <c r="D169" t="s">
        <v>248</v>
      </c>
      <c r="E169" t="s">
        <v>117</v>
      </c>
      <c r="F169" t="s">
        <v>825</v>
      </c>
      <c r="G169" s="2">
        <v>1</v>
      </c>
      <c r="H169" t="s">
        <v>217</v>
      </c>
      <c r="I169" t="s">
        <v>826</v>
      </c>
      <c r="J169" t="s">
        <v>827</v>
      </c>
      <c r="K169" s="4" t="s">
        <v>1868</v>
      </c>
      <c r="L169" t="str">
        <f>VLOOKUP(Tabela13[[#This Row],[CNPJ]],'[1]Exportar Planilha'!$A$1:$S$802,3,FALSE)</f>
        <v>AVENIDA</v>
      </c>
      <c r="M169" t="str">
        <f>VLOOKUP(Tabela13[[#This Row],[CNPJ]],'[1]Exportar Planilha'!$A$1:$S$802,3,FALSE)</f>
        <v>AVENIDA</v>
      </c>
      <c r="N169" t="str">
        <f>VLOOKUP(Tabela13[[#This Row],[CNPJ]],'[1]Exportar Planilha'!$A$1:$S$802,4,FALSE)</f>
        <v>IVO SILVEIRA</v>
      </c>
      <c r="O169" t="str">
        <f>VLOOKUP(Tabela13[[#This Row],[CNPJ]],'[1]Exportar Planilha'!$A$1:$S$802,5,FALSE)</f>
        <v>1363</v>
      </c>
      <c r="P169">
        <f>VLOOKUP(Tabela13[[#This Row],[CNPJ]],'[1]Exportar Planilha'!$A$1:$S$802,6,FALSE)</f>
        <v>0</v>
      </c>
      <c r="Q169" t="str">
        <f>VLOOKUP(Tabela13[[#This Row],[CNPJ]],'[1]Exportar Planilha'!$A$1:$S$802,7,FALSE)</f>
        <v>ESTACAO</v>
      </c>
      <c r="R169">
        <f>VLOOKUP(Tabela13[[#This Row],[CNPJ]],'[1]Exportar Planilha'!$A$1:$S$802,8,FALSE)</f>
        <v>88840000</v>
      </c>
      <c r="S169" t="str">
        <f>VLOOKUP(Tabela13[[#This Row],[CNPJ]],'[1]Exportar Planilha'!$A$1:$S$802,9,FALSE)</f>
        <v>SC</v>
      </c>
      <c r="T169">
        <f>VLOOKUP(Tabela13[[#This Row],[CNPJ]],'[1]Exportar Planilha'!$A$1:$S$802,10,FALSE)</f>
        <v>8373</v>
      </c>
      <c r="U169" t="str">
        <f>VLOOKUP(Tabela13[[#This Row],[CNPJ]],'[1]Exportar Planilha'!$A$1:$S$802,11,FALSE)</f>
        <v>URUSSANGA</v>
      </c>
      <c r="V169" t="str">
        <f>VLOOKUP(Tabela13[[#This Row],[CNPJ]],'[1]Exportar Planilha'!$A$1:$S$802,12,FALSE)</f>
        <v>48</v>
      </c>
      <c r="W169" t="str">
        <f>VLOOKUP(Tabela13[[#This Row],[CNPJ]],'[1]Exportar Planilha'!$A$1:$S$802,13,FALSE)</f>
        <v>34654051</v>
      </c>
      <c r="X169" t="str">
        <f>VLOOKUP(Tabela13[[#This Row],[CNPJ]],'[1]Exportar Planilha'!$A$1:$S$802,14,FALSE)</f>
        <v>48</v>
      </c>
      <c r="Y169" t="str">
        <f>VLOOKUP(Tabela13[[#This Row],[CNPJ]],'[1]Exportar Planilha'!$A$1:$S$802,15,FALSE)</f>
        <v>34654051</v>
      </c>
      <c r="Z169" s="5" t="str">
        <f>VLOOKUP(Tabela13[[#This Row],[CNPJ]],'[1]Exportar Planilha'!$A$1:$S$802,16,FALSE)</f>
        <v>048</v>
      </c>
      <c r="AA169" s="5" t="str">
        <f>VLOOKUP(Tabela13[[#This Row],[CNPJ]],'[1]Exportar Planilha'!$A$1:$S$802,17,FALSE)</f>
        <v>4654051</v>
      </c>
      <c r="AB169" s="5">
        <f>VLOOKUP(Tabela13[[#This Row],[CNPJ]],'[1]Exportar Planilha'!$A$1:$S$802,18,FALSE)</f>
        <v>0</v>
      </c>
    </row>
    <row r="170" spans="1:28">
      <c r="A170" t="s">
        <v>775</v>
      </c>
      <c r="B170" t="s">
        <v>828</v>
      </c>
      <c r="C170" t="s">
        <v>122</v>
      </c>
      <c r="D170" t="s">
        <v>829</v>
      </c>
      <c r="E170" t="s">
        <v>830</v>
      </c>
      <c r="F170" t="s">
        <v>831</v>
      </c>
      <c r="G170" s="2"/>
      <c r="H170" t="s">
        <v>8</v>
      </c>
      <c r="I170" t="s">
        <v>3968</v>
      </c>
      <c r="J170" t="s">
        <v>3968</v>
      </c>
      <c r="K170" s="4" t="s">
        <v>1869</v>
      </c>
      <c r="L170" t="str">
        <f>VLOOKUP(Tabela13[[#This Row],[CNPJ]],'[1]Exportar Planilha'!$A$1:$S$802,3,FALSE)</f>
        <v>RUA</v>
      </c>
      <c r="M170" t="str">
        <f>VLOOKUP(Tabela13[[#This Row],[CNPJ]],'[1]Exportar Planilha'!$A$1:$S$802,3,FALSE)</f>
        <v>RUA</v>
      </c>
      <c r="N170" t="str">
        <f>VLOOKUP(Tabela13[[#This Row],[CNPJ]],'[1]Exportar Planilha'!$A$1:$S$802,4,FALSE)</f>
        <v>MARIA OLSEN</v>
      </c>
      <c r="O170" t="str">
        <f>VLOOKUP(Tabela13[[#This Row],[CNPJ]],'[1]Exportar Planilha'!$A$1:$S$802,5,FALSE)</f>
        <v>266</v>
      </c>
      <c r="P170">
        <f>VLOOKUP(Tabela13[[#This Row],[CNPJ]],'[1]Exportar Planilha'!$A$1:$S$802,6,FALSE)</f>
        <v>0</v>
      </c>
      <c r="Q170" t="str">
        <f>VLOOKUP(Tabela13[[#This Row],[CNPJ]],'[1]Exportar Planilha'!$A$1:$S$802,7,FALSE)</f>
        <v>MARCILIO DIAS</v>
      </c>
      <c r="R170">
        <f>VLOOKUP(Tabela13[[#This Row],[CNPJ]],'[1]Exportar Planilha'!$A$1:$S$802,8,FALSE)</f>
        <v>89460000</v>
      </c>
      <c r="S170" t="str">
        <f>VLOOKUP(Tabela13[[#This Row],[CNPJ]],'[1]Exportar Planilha'!$A$1:$S$802,9,FALSE)</f>
        <v>SC</v>
      </c>
      <c r="T170">
        <f>VLOOKUP(Tabela13[[#This Row],[CNPJ]],'[1]Exportar Planilha'!$A$1:$S$802,10,FALSE)</f>
        <v>8073</v>
      </c>
      <c r="U170" t="str">
        <f>VLOOKUP(Tabela13[[#This Row],[CNPJ]],'[1]Exportar Planilha'!$A$1:$S$802,11,FALSE)</f>
        <v>CANOINHAS</v>
      </c>
      <c r="V170" t="str">
        <f>VLOOKUP(Tabela13[[#This Row],[CNPJ]],'[1]Exportar Planilha'!$A$1:$S$802,12,FALSE)</f>
        <v>47</v>
      </c>
      <c r="W170" t="str">
        <f>VLOOKUP(Tabela13[[#This Row],[CNPJ]],'[1]Exportar Planilha'!$A$1:$S$802,13,FALSE)</f>
        <v>36228899</v>
      </c>
      <c r="X170" t="str">
        <f>VLOOKUP(Tabela13[[#This Row],[CNPJ]],'[1]Exportar Planilha'!$A$1:$S$802,14,FALSE)</f>
        <v>47</v>
      </c>
      <c r="Y170" t="str">
        <f>VLOOKUP(Tabela13[[#This Row],[CNPJ]],'[1]Exportar Planilha'!$A$1:$S$802,15,FALSE)</f>
        <v>36224421</v>
      </c>
      <c r="Z170" s="5" t="str">
        <f>VLOOKUP(Tabela13[[#This Row],[CNPJ]],'[1]Exportar Planilha'!$A$1:$S$802,16,FALSE)</f>
        <v>47</v>
      </c>
      <c r="AA170" s="5" t="str">
        <f>VLOOKUP(Tabela13[[#This Row],[CNPJ]],'[1]Exportar Planilha'!$A$1:$S$802,17,FALSE)</f>
        <v>36223619</v>
      </c>
      <c r="AB170" s="5">
        <f>VLOOKUP(Tabela13[[#This Row],[CNPJ]],'[1]Exportar Planilha'!$A$1:$S$802,18,FALSE)</f>
        <v>0</v>
      </c>
    </row>
    <row r="171" spans="1:28">
      <c r="A171" t="s">
        <v>775</v>
      </c>
      <c r="B171" t="s">
        <v>832</v>
      </c>
      <c r="C171" t="s">
        <v>833</v>
      </c>
      <c r="D171" t="s">
        <v>834</v>
      </c>
      <c r="E171" t="s">
        <v>835</v>
      </c>
      <c r="F171" t="s">
        <v>836</v>
      </c>
      <c r="G171" s="2">
        <v>1</v>
      </c>
      <c r="H171" t="s">
        <v>24</v>
      </c>
      <c r="I171" t="s">
        <v>837</v>
      </c>
      <c r="J171" t="s">
        <v>838</v>
      </c>
      <c r="K171" s="4" t="s">
        <v>1870</v>
      </c>
      <c r="L171" t="str">
        <f>VLOOKUP(Tabela13[[#This Row],[CNPJ]],'[1]Exportar Planilha'!$A$1:$S$802,3,FALSE)</f>
        <v>RUA</v>
      </c>
      <c r="M171" t="str">
        <f>VLOOKUP(Tabela13[[#This Row],[CNPJ]],'[1]Exportar Planilha'!$A$1:$S$802,3,FALSE)</f>
        <v>RUA</v>
      </c>
      <c r="N171" t="str">
        <f>VLOOKUP(Tabela13[[#This Row],[CNPJ]],'[1]Exportar Planilha'!$A$1:$S$802,4,FALSE)</f>
        <v>MARGARIDA DALCOQUIO BITTENCOURT</v>
      </c>
      <c r="O171" t="str">
        <f>VLOOKUP(Tabela13[[#This Row],[CNPJ]],'[1]Exportar Planilha'!$A$1:$S$802,5,FALSE)</f>
        <v>380</v>
      </c>
      <c r="P171">
        <f>VLOOKUP(Tabela13[[#This Row],[CNPJ]],'[1]Exportar Planilha'!$A$1:$S$802,6,FALSE)</f>
        <v>0</v>
      </c>
      <c r="Q171" t="str">
        <f>VLOOKUP(Tabela13[[#This Row],[CNPJ]],'[1]Exportar Planilha'!$A$1:$S$802,7,FALSE)</f>
        <v>SALSEIROS</v>
      </c>
      <c r="R171">
        <f>VLOOKUP(Tabela13[[#This Row],[CNPJ]],'[1]Exportar Planilha'!$A$1:$S$802,8,FALSE)</f>
        <v>88311570</v>
      </c>
      <c r="S171" t="str">
        <f>VLOOKUP(Tabela13[[#This Row],[CNPJ]],'[1]Exportar Planilha'!$A$1:$S$802,9,FALSE)</f>
        <v>SC</v>
      </c>
      <c r="T171">
        <f>VLOOKUP(Tabela13[[#This Row],[CNPJ]],'[1]Exportar Planilha'!$A$1:$S$802,10,FALSE)</f>
        <v>8161</v>
      </c>
      <c r="U171" t="str">
        <f>VLOOKUP(Tabela13[[#This Row],[CNPJ]],'[1]Exportar Planilha'!$A$1:$S$802,11,FALSE)</f>
        <v>ITAJAI</v>
      </c>
      <c r="V171" t="str">
        <f>VLOOKUP(Tabela13[[#This Row],[CNPJ]],'[1]Exportar Planilha'!$A$1:$S$802,12,FALSE)</f>
        <v>47</v>
      </c>
      <c r="W171" t="str">
        <f>VLOOKUP(Tabela13[[#This Row],[CNPJ]],'[1]Exportar Planilha'!$A$1:$S$802,13,FALSE)</f>
        <v>99212010</v>
      </c>
      <c r="X171">
        <f>VLOOKUP(Tabela13[[#This Row],[CNPJ]],'[1]Exportar Planilha'!$A$1:$S$802,14,FALSE)</f>
        <v>0</v>
      </c>
      <c r="Y171">
        <f>VLOOKUP(Tabela13[[#This Row],[CNPJ]],'[1]Exportar Planilha'!$A$1:$S$802,15,FALSE)</f>
        <v>0</v>
      </c>
      <c r="Z171" s="5" t="str">
        <f>VLOOKUP(Tabela13[[#This Row],[CNPJ]],'[1]Exportar Planilha'!$A$1:$S$802,16,FALSE)</f>
        <v>47</v>
      </c>
      <c r="AA171" s="5" t="str">
        <f>VLOOKUP(Tabela13[[#This Row],[CNPJ]],'[1]Exportar Planilha'!$A$1:$S$802,17,FALSE)</f>
        <v>33492227</v>
      </c>
      <c r="AB171" s="5" t="str">
        <f>VLOOKUP(Tabela13[[#This Row],[CNPJ]],'[1]Exportar Planilha'!$A$1:$S$802,18,FALSE)</f>
        <v>SOCIETARIO@ZKFCONTABILIDADE.COM.BR</v>
      </c>
    </row>
    <row r="172" spans="1:28">
      <c r="A172" t="s">
        <v>775</v>
      </c>
      <c r="B172" t="s">
        <v>839</v>
      </c>
      <c r="C172" t="s">
        <v>414</v>
      </c>
      <c r="D172" t="s">
        <v>6</v>
      </c>
      <c r="E172" t="s">
        <v>6</v>
      </c>
      <c r="F172" t="s">
        <v>840</v>
      </c>
      <c r="G172" s="2">
        <v>1</v>
      </c>
      <c r="H172" t="s">
        <v>275</v>
      </c>
      <c r="I172" t="s">
        <v>841</v>
      </c>
      <c r="J172" t="s">
        <v>842</v>
      </c>
      <c r="K172" s="4" t="s">
        <v>1871</v>
      </c>
      <c r="L172" t="str">
        <f>VLOOKUP(Tabela13[[#This Row],[CNPJ]],'[1]Exportar Planilha'!$A$1:$S$802,3,FALSE)</f>
        <v>AVENIDA</v>
      </c>
      <c r="M172" t="str">
        <f>VLOOKUP(Tabela13[[#This Row],[CNPJ]],'[1]Exportar Planilha'!$A$1:$S$802,3,FALSE)</f>
        <v>AVENIDA</v>
      </c>
      <c r="N172" t="str">
        <f>VLOOKUP(Tabela13[[#This Row],[CNPJ]],'[1]Exportar Planilha'!$A$1:$S$802,4,FALSE)</f>
        <v>LIONS</v>
      </c>
      <c r="O172" t="str">
        <f>VLOOKUP(Tabela13[[#This Row],[CNPJ]],'[1]Exportar Planilha'!$A$1:$S$802,5,FALSE)</f>
        <v>1286</v>
      </c>
      <c r="P172">
        <f>VLOOKUP(Tabela13[[#This Row],[CNPJ]],'[1]Exportar Planilha'!$A$1:$S$802,6,FALSE)</f>
        <v>0</v>
      </c>
      <c r="Q172" t="str">
        <f>VLOOKUP(Tabela13[[#This Row],[CNPJ]],'[1]Exportar Planilha'!$A$1:$S$802,7,FALSE)</f>
        <v>VILA NOSSA SENHORA APARECIDA</v>
      </c>
      <c r="R172">
        <f>VLOOKUP(Tabela13[[#This Row],[CNPJ]],'[1]Exportar Planilha'!$A$1:$S$802,8,FALSE)</f>
        <v>89520000</v>
      </c>
      <c r="S172" t="str">
        <f>VLOOKUP(Tabela13[[#This Row],[CNPJ]],'[1]Exportar Planilha'!$A$1:$S$802,9,FALSE)</f>
        <v>SC</v>
      </c>
      <c r="T172">
        <f>VLOOKUP(Tabela13[[#This Row],[CNPJ]],'[1]Exportar Planilha'!$A$1:$S$802,10,FALSE)</f>
        <v>8093</v>
      </c>
      <c r="U172" t="str">
        <f>VLOOKUP(Tabela13[[#This Row],[CNPJ]],'[1]Exportar Planilha'!$A$1:$S$802,11,FALSE)</f>
        <v>CURITIBANOS</v>
      </c>
      <c r="V172" t="str">
        <f>VLOOKUP(Tabela13[[#This Row],[CNPJ]],'[1]Exportar Planilha'!$A$1:$S$802,12,FALSE)</f>
        <v>49</v>
      </c>
      <c r="W172" t="str">
        <f>VLOOKUP(Tabela13[[#This Row],[CNPJ]],'[1]Exportar Planilha'!$A$1:$S$802,13,FALSE)</f>
        <v>84292100</v>
      </c>
      <c r="X172">
        <f>VLOOKUP(Tabela13[[#This Row],[CNPJ]],'[1]Exportar Planilha'!$A$1:$S$802,14,FALSE)</f>
        <v>0</v>
      </c>
      <c r="Y172">
        <f>VLOOKUP(Tabela13[[#This Row],[CNPJ]],'[1]Exportar Planilha'!$A$1:$S$802,15,FALSE)</f>
        <v>0</v>
      </c>
      <c r="Z172" s="5">
        <f>VLOOKUP(Tabela13[[#This Row],[CNPJ]],'[1]Exportar Planilha'!$A$1:$S$802,16,FALSE)</f>
        <v>0</v>
      </c>
      <c r="AA172" s="5">
        <f>VLOOKUP(Tabela13[[#This Row],[CNPJ]],'[1]Exportar Planilha'!$A$1:$S$802,17,FALSE)</f>
        <v>0</v>
      </c>
      <c r="AB172" s="5">
        <f>VLOOKUP(Tabela13[[#This Row],[CNPJ]],'[1]Exportar Planilha'!$A$1:$S$802,18,FALSE)</f>
        <v>0</v>
      </c>
    </row>
    <row r="173" spans="1:28">
      <c r="A173" t="s">
        <v>775</v>
      </c>
      <c r="B173" t="s">
        <v>843</v>
      </c>
      <c r="C173" t="s">
        <v>844</v>
      </c>
      <c r="D173" t="s">
        <v>6</v>
      </c>
      <c r="E173" t="s">
        <v>6</v>
      </c>
      <c r="F173" t="s">
        <v>845</v>
      </c>
      <c r="G173" s="2">
        <v>1</v>
      </c>
      <c r="H173" t="s">
        <v>24</v>
      </c>
      <c r="I173" t="s">
        <v>846</v>
      </c>
      <c r="J173" t="s">
        <v>847</v>
      </c>
      <c r="K173" s="4" t="s">
        <v>1872</v>
      </c>
      <c r="L173" t="str">
        <f>VLOOKUP(Tabela13[[#This Row],[CNPJ]],'[1]Exportar Planilha'!$A$1:$S$802,3,FALSE)</f>
        <v>RUA</v>
      </c>
      <c r="M173" t="str">
        <f>VLOOKUP(Tabela13[[#This Row],[CNPJ]],'[1]Exportar Planilha'!$A$1:$S$802,3,FALSE)</f>
        <v>RUA</v>
      </c>
      <c r="N173" t="str">
        <f>VLOOKUP(Tabela13[[#This Row],[CNPJ]],'[1]Exportar Planilha'!$A$1:$S$802,4,FALSE)</f>
        <v>OLARIA</v>
      </c>
      <c r="O173" t="str">
        <f>VLOOKUP(Tabela13[[#This Row],[CNPJ]],'[1]Exportar Planilha'!$A$1:$S$802,5,FALSE)</f>
        <v>332</v>
      </c>
      <c r="P173">
        <f>VLOOKUP(Tabela13[[#This Row],[CNPJ]],'[1]Exportar Planilha'!$A$1:$S$802,6,FALSE)</f>
        <v>0</v>
      </c>
      <c r="Q173" t="str">
        <f>VLOOKUP(Tabela13[[#This Row],[CNPJ]],'[1]Exportar Planilha'!$A$1:$S$802,7,FALSE)</f>
        <v>FLORESTA</v>
      </c>
      <c r="R173">
        <f>VLOOKUP(Tabela13[[#This Row],[CNPJ]],'[1]Exportar Planilha'!$A$1:$S$802,8,FALSE)</f>
        <v>89211360</v>
      </c>
      <c r="S173" t="str">
        <f>VLOOKUP(Tabela13[[#This Row],[CNPJ]],'[1]Exportar Planilha'!$A$1:$S$802,9,FALSE)</f>
        <v>SC</v>
      </c>
      <c r="T173">
        <f>VLOOKUP(Tabela13[[#This Row],[CNPJ]],'[1]Exportar Planilha'!$A$1:$S$802,10,FALSE)</f>
        <v>8179</v>
      </c>
      <c r="U173" t="str">
        <f>VLOOKUP(Tabela13[[#This Row],[CNPJ]],'[1]Exportar Planilha'!$A$1:$S$802,11,FALSE)</f>
        <v>JOINVILLE</v>
      </c>
      <c r="V173" t="str">
        <f>VLOOKUP(Tabela13[[#This Row],[CNPJ]],'[1]Exportar Planilha'!$A$1:$S$802,12,FALSE)</f>
        <v>47</v>
      </c>
      <c r="W173" t="str">
        <f>VLOOKUP(Tabela13[[#This Row],[CNPJ]],'[1]Exportar Planilha'!$A$1:$S$802,13,FALSE)</f>
        <v>4368753</v>
      </c>
      <c r="X173">
        <f>VLOOKUP(Tabela13[[#This Row],[CNPJ]],'[1]Exportar Planilha'!$A$1:$S$802,14,FALSE)</f>
        <v>0</v>
      </c>
      <c r="Y173">
        <f>VLOOKUP(Tabela13[[#This Row],[CNPJ]],'[1]Exportar Planilha'!$A$1:$S$802,15,FALSE)</f>
        <v>0</v>
      </c>
      <c r="Z173" s="5" t="str">
        <f>VLOOKUP(Tabela13[[#This Row],[CNPJ]],'[1]Exportar Planilha'!$A$1:$S$802,16,FALSE)</f>
        <v>47</v>
      </c>
      <c r="AA173" s="5" t="str">
        <f>VLOOKUP(Tabela13[[#This Row],[CNPJ]],'[1]Exportar Planilha'!$A$1:$S$802,17,FALSE)</f>
        <v>4269555</v>
      </c>
      <c r="AB173" s="5">
        <f>VLOOKUP(Tabela13[[#This Row],[CNPJ]],'[1]Exportar Planilha'!$A$1:$S$802,18,FALSE)</f>
        <v>0</v>
      </c>
    </row>
    <row r="174" spans="1:28">
      <c r="A174" t="s">
        <v>775</v>
      </c>
      <c r="B174" t="s">
        <v>848</v>
      </c>
      <c r="C174" t="s">
        <v>782</v>
      </c>
      <c r="D174" t="s">
        <v>849</v>
      </c>
      <c r="E174" t="s">
        <v>6</v>
      </c>
      <c r="F174" t="s">
        <v>850</v>
      </c>
      <c r="G174" s="2">
        <v>1</v>
      </c>
      <c r="H174" t="s">
        <v>24</v>
      </c>
      <c r="I174" t="s">
        <v>851</v>
      </c>
      <c r="J174" t="s">
        <v>852</v>
      </c>
      <c r="K174" s="4" t="s">
        <v>1873</v>
      </c>
      <c r="L174" t="str">
        <f>VLOOKUP(Tabela13[[#This Row],[CNPJ]],'[1]Exportar Planilha'!$A$1:$S$802,3,FALSE)</f>
        <v>AVENIDA</v>
      </c>
      <c r="M174" t="str">
        <f>VLOOKUP(Tabela13[[#This Row],[CNPJ]],'[1]Exportar Planilha'!$A$1:$S$802,3,FALSE)</f>
        <v>AVENIDA</v>
      </c>
      <c r="N174" t="str">
        <f>VLOOKUP(Tabela13[[#This Row],[CNPJ]],'[1]Exportar Planilha'!$A$1:$S$802,4,FALSE)</f>
        <v>OSVALDO RODRIGUES CABRAL</v>
      </c>
      <c r="O174" t="str">
        <f>VLOOKUP(Tabela13[[#This Row],[CNPJ]],'[1]Exportar Planilha'!$A$1:$S$802,5,FALSE)</f>
        <v>1570</v>
      </c>
      <c r="P174" t="str">
        <f>VLOOKUP(Tabela13[[#This Row],[CNPJ]],'[1]Exportar Planilha'!$A$1:$S$802,6,FALSE)</f>
        <v>SALA 215</v>
      </c>
      <c r="Q174" t="str">
        <f>VLOOKUP(Tabela13[[#This Row],[CNPJ]],'[1]Exportar Planilha'!$A$1:$S$802,7,FALSE)</f>
        <v>CENTRO</v>
      </c>
      <c r="R174">
        <f>VLOOKUP(Tabela13[[#This Row],[CNPJ]],'[1]Exportar Planilha'!$A$1:$S$802,8,FALSE)</f>
        <v>88015710</v>
      </c>
      <c r="S174" t="str">
        <f>VLOOKUP(Tabela13[[#This Row],[CNPJ]],'[1]Exportar Planilha'!$A$1:$S$802,9,FALSE)</f>
        <v>SC</v>
      </c>
      <c r="T174">
        <f>VLOOKUP(Tabela13[[#This Row],[CNPJ]],'[1]Exportar Planilha'!$A$1:$S$802,10,FALSE)</f>
        <v>8105</v>
      </c>
      <c r="U174" t="str">
        <f>VLOOKUP(Tabela13[[#This Row],[CNPJ]],'[1]Exportar Planilha'!$A$1:$S$802,11,FALSE)</f>
        <v>FLORIANOPOLIS</v>
      </c>
      <c r="V174" t="str">
        <f>VLOOKUP(Tabela13[[#This Row],[CNPJ]],'[1]Exportar Planilha'!$A$1:$S$802,12,FALSE)</f>
        <v>48</v>
      </c>
      <c r="W174" t="str">
        <f>VLOOKUP(Tabela13[[#This Row],[CNPJ]],'[1]Exportar Planilha'!$A$1:$S$802,13,FALSE)</f>
        <v>2247766</v>
      </c>
      <c r="X174">
        <f>VLOOKUP(Tabela13[[#This Row],[CNPJ]],'[1]Exportar Planilha'!$A$1:$S$802,14,FALSE)</f>
        <v>0</v>
      </c>
      <c r="Y174">
        <f>VLOOKUP(Tabela13[[#This Row],[CNPJ]],'[1]Exportar Planilha'!$A$1:$S$802,15,FALSE)</f>
        <v>0</v>
      </c>
      <c r="Z174" s="5" t="str">
        <f>VLOOKUP(Tabela13[[#This Row],[CNPJ]],'[1]Exportar Planilha'!$A$1:$S$802,16,FALSE)</f>
        <v>48</v>
      </c>
      <c r="AA174" s="5" t="str">
        <f>VLOOKUP(Tabela13[[#This Row],[CNPJ]],'[1]Exportar Planilha'!$A$1:$S$802,17,FALSE)</f>
        <v>2247766</v>
      </c>
      <c r="AB174" s="5" t="str">
        <f>VLOOKUP(Tabela13[[#This Row],[CNPJ]],'[1]Exportar Planilha'!$A$1:$S$802,18,FALSE)</f>
        <v>tango@tangoltda.com.br</v>
      </c>
    </row>
    <row r="175" spans="1:28">
      <c r="A175" t="s">
        <v>775</v>
      </c>
      <c r="B175" t="s">
        <v>853</v>
      </c>
      <c r="C175" t="s">
        <v>247</v>
      </c>
      <c r="D175" t="s">
        <v>248</v>
      </c>
      <c r="E175" t="s">
        <v>117</v>
      </c>
      <c r="F175" t="s">
        <v>854</v>
      </c>
      <c r="G175" s="2">
        <v>1</v>
      </c>
      <c r="H175" t="s">
        <v>217</v>
      </c>
      <c r="I175" t="s">
        <v>855</v>
      </c>
      <c r="J175" t="s">
        <v>856</v>
      </c>
      <c r="K175" s="4" t="s">
        <v>1874</v>
      </c>
      <c r="L175" t="str">
        <f>VLOOKUP(Tabela13[[#This Row],[CNPJ]],'[1]Exportar Planilha'!$A$1:$S$802,3,FALSE)</f>
        <v>RUA</v>
      </c>
      <c r="M175" t="str">
        <f>VLOOKUP(Tabela13[[#This Row],[CNPJ]],'[1]Exportar Planilha'!$A$1:$S$802,3,FALSE)</f>
        <v>RUA</v>
      </c>
      <c r="N175" t="str">
        <f>VLOOKUP(Tabela13[[#This Row],[CNPJ]],'[1]Exportar Planilha'!$A$1:$S$802,4,FALSE)</f>
        <v>AGENOR MARTINHO LIMA</v>
      </c>
      <c r="O175" t="str">
        <f>VLOOKUP(Tabela13[[#This Row],[CNPJ]],'[1]Exportar Planilha'!$A$1:$S$802,5,FALSE)</f>
        <v>587</v>
      </c>
      <c r="P175" t="str">
        <f>VLOOKUP(Tabela13[[#This Row],[CNPJ]],'[1]Exportar Planilha'!$A$1:$S$802,6,FALSE)</f>
        <v>LOT ANA CARLA</v>
      </c>
      <c r="Q175" t="str">
        <f>VLOOKUP(Tabela13[[#This Row],[CNPJ]],'[1]Exportar Planilha'!$A$1:$S$802,7,FALSE)</f>
        <v>N S DE FATIMA</v>
      </c>
      <c r="R175">
        <f>VLOOKUP(Tabela13[[#This Row],[CNPJ]],'[1]Exportar Planilha'!$A$1:$S$802,8,FALSE)</f>
        <v>88820000</v>
      </c>
      <c r="S175" t="str">
        <f>VLOOKUP(Tabela13[[#This Row],[CNPJ]],'[1]Exportar Planilha'!$A$1:$S$802,9,FALSE)</f>
        <v>SC</v>
      </c>
      <c r="T175">
        <f>VLOOKUP(Tabela13[[#This Row],[CNPJ]],'[1]Exportar Planilha'!$A$1:$S$802,10,FALSE)</f>
        <v>8137</v>
      </c>
      <c r="U175" t="str">
        <f>VLOOKUP(Tabela13[[#This Row],[CNPJ]],'[1]Exportar Planilha'!$A$1:$S$802,11,FALSE)</f>
        <v>ICARA</v>
      </c>
      <c r="V175" t="str">
        <f>VLOOKUP(Tabela13[[#This Row],[CNPJ]],'[1]Exportar Planilha'!$A$1:$S$802,12,FALSE)</f>
        <v>0048</v>
      </c>
      <c r="W175" t="str">
        <f>VLOOKUP(Tabela13[[#This Row],[CNPJ]],'[1]Exportar Planilha'!$A$1:$S$802,13,FALSE)</f>
        <v>04323299</v>
      </c>
      <c r="X175">
        <f>VLOOKUP(Tabela13[[#This Row],[CNPJ]],'[1]Exportar Planilha'!$A$1:$S$802,14,FALSE)</f>
        <v>0</v>
      </c>
      <c r="Y175">
        <f>VLOOKUP(Tabela13[[#This Row],[CNPJ]],'[1]Exportar Planilha'!$A$1:$S$802,15,FALSE)</f>
        <v>0</v>
      </c>
      <c r="Z175" s="5">
        <f>VLOOKUP(Tabela13[[#This Row],[CNPJ]],'[1]Exportar Planilha'!$A$1:$S$802,16,FALSE)</f>
        <v>0</v>
      </c>
      <c r="AA175" s="5">
        <f>VLOOKUP(Tabela13[[#This Row],[CNPJ]],'[1]Exportar Planilha'!$A$1:$S$802,17,FALSE)</f>
        <v>0</v>
      </c>
      <c r="AB175" s="5" t="str">
        <f>VLOOKUP(Tabela13[[#This Row],[CNPJ]],'[1]Exportar Planilha'!$A$1:$S$802,18,FALSE)</f>
        <v>XYZ@CYBER.COM.BR</v>
      </c>
    </row>
    <row r="176" spans="1:28">
      <c r="A176" t="s">
        <v>775</v>
      </c>
      <c r="B176" t="s">
        <v>857</v>
      </c>
      <c r="C176" t="s">
        <v>437</v>
      </c>
      <c r="D176" t="s">
        <v>858</v>
      </c>
      <c r="E176" t="s">
        <v>6</v>
      </c>
      <c r="F176" t="s">
        <v>859</v>
      </c>
      <c r="G176" s="2">
        <v>17</v>
      </c>
      <c r="H176" t="s">
        <v>24</v>
      </c>
      <c r="I176" t="s">
        <v>860</v>
      </c>
      <c r="J176" t="s">
        <v>861</v>
      </c>
      <c r="K176" s="4" t="s">
        <v>1875</v>
      </c>
      <c r="L176" t="str">
        <f>VLOOKUP(Tabela13[[#This Row],[CNPJ]],'[1]Exportar Planilha'!$A$1:$S$802,3,FALSE)</f>
        <v>RUA</v>
      </c>
      <c r="M176" t="str">
        <f>VLOOKUP(Tabela13[[#This Row],[CNPJ]],'[1]Exportar Planilha'!$A$1:$S$802,3,FALSE)</f>
        <v>RUA</v>
      </c>
      <c r="N176" t="str">
        <f>VLOOKUP(Tabela13[[#This Row],[CNPJ]],'[1]Exportar Planilha'!$A$1:$S$802,4,FALSE)</f>
        <v>FREI SERGIO HILLESHEIM</v>
      </c>
      <c r="O176" t="str">
        <f>VLOOKUP(Tabela13[[#This Row],[CNPJ]],'[1]Exportar Planilha'!$A$1:$S$802,5,FALSE)</f>
        <v>S/N</v>
      </c>
      <c r="P176">
        <f>VLOOKUP(Tabela13[[#This Row],[CNPJ]],'[1]Exportar Planilha'!$A$1:$S$802,6,FALSE)</f>
        <v>0</v>
      </c>
      <c r="Q176" t="str">
        <f>VLOOKUP(Tabela13[[#This Row],[CNPJ]],'[1]Exportar Planilha'!$A$1:$S$802,7,FALSE)</f>
        <v>EMPRESARIAL</v>
      </c>
      <c r="R176">
        <f>VLOOKUP(Tabela13[[#This Row],[CNPJ]],'[1]Exportar Planilha'!$A$1:$S$802,8,FALSE)</f>
        <v>89609000</v>
      </c>
      <c r="S176" t="str">
        <f>VLOOKUP(Tabela13[[#This Row],[CNPJ]],'[1]Exportar Planilha'!$A$1:$S$802,9,FALSE)</f>
        <v>SC</v>
      </c>
      <c r="T176">
        <f>VLOOKUP(Tabela13[[#This Row],[CNPJ]],'[1]Exportar Planilha'!$A$1:$S$802,10,FALSE)</f>
        <v>926</v>
      </c>
      <c r="U176" t="str">
        <f>VLOOKUP(Tabela13[[#This Row],[CNPJ]],'[1]Exportar Planilha'!$A$1:$S$802,11,FALSE)</f>
        <v>LUZERNA</v>
      </c>
      <c r="V176" t="str">
        <f>VLOOKUP(Tabela13[[#This Row],[CNPJ]],'[1]Exportar Planilha'!$A$1:$S$802,12,FALSE)</f>
        <v>49</v>
      </c>
      <c r="W176" t="str">
        <f>VLOOKUP(Tabela13[[#This Row],[CNPJ]],'[1]Exportar Planilha'!$A$1:$S$802,13,FALSE)</f>
        <v>99954209</v>
      </c>
      <c r="X176">
        <f>VLOOKUP(Tabela13[[#This Row],[CNPJ]],'[1]Exportar Planilha'!$A$1:$S$802,14,FALSE)</f>
        <v>0</v>
      </c>
      <c r="Y176">
        <f>VLOOKUP(Tabela13[[#This Row],[CNPJ]],'[1]Exportar Planilha'!$A$1:$S$802,15,FALSE)</f>
        <v>0</v>
      </c>
      <c r="Z176" s="5">
        <f>VLOOKUP(Tabela13[[#This Row],[CNPJ]],'[1]Exportar Planilha'!$A$1:$S$802,16,FALSE)</f>
        <v>0</v>
      </c>
      <c r="AA176" s="5">
        <f>VLOOKUP(Tabela13[[#This Row],[CNPJ]],'[1]Exportar Planilha'!$A$1:$S$802,17,FALSE)</f>
        <v>0</v>
      </c>
      <c r="AB176" s="5">
        <f>VLOOKUP(Tabela13[[#This Row],[CNPJ]],'[1]Exportar Planilha'!$A$1:$S$802,18,FALSE)</f>
        <v>0</v>
      </c>
    </row>
    <row r="177" spans="1:28">
      <c r="A177" t="s">
        <v>775</v>
      </c>
      <c r="B177" t="s">
        <v>862</v>
      </c>
      <c r="C177" t="s">
        <v>109</v>
      </c>
      <c r="D177" t="s">
        <v>863</v>
      </c>
      <c r="E177" t="s">
        <v>6</v>
      </c>
      <c r="F177" t="s">
        <v>845</v>
      </c>
      <c r="G177" s="2">
        <v>1</v>
      </c>
      <c r="H177" t="s">
        <v>24</v>
      </c>
      <c r="I177" t="s">
        <v>864</v>
      </c>
      <c r="J177" t="s">
        <v>865</v>
      </c>
      <c r="K177" s="4" t="s">
        <v>1876</v>
      </c>
      <c r="L177" t="str">
        <f>VLOOKUP(Tabela13[[#This Row],[CNPJ]],'[1]Exportar Planilha'!$A$1:$S$802,3,FALSE)</f>
        <v>RUA</v>
      </c>
      <c r="M177" t="str">
        <f>VLOOKUP(Tabela13[[#This Row],[CNPJ]],'[1]Exportar Planilha'!$A$1:$S$802,3,FALSE)</f>
        <v>RUA</v>
      </c>
      <c r="N177" t="str">
        <f>VLOOKUP(Tabela13[[#This Row],[CNPJ]],'[1]Exportar Planilha'!$A$1:$S$802,4,FALSE)</f>
        <v>TUIUTI</v>
      </c>
      <c r="O177" t="str">
        <f>VLOOKUP(Tabela13[[#This Row],[CNPJ]],'[1]Exportar Planilha'!$A$1:$S$802,5,FALSE)</f>
        <v>4796</v>
      </c>
      <c r="P177">
        <f>VLOOKUP(Tabela13[[#This Row],[CNPJ]],'[1]Exportar Planilha'!$A$1:$S$802,6,FALSE)</f>
        <v>0</v>
      </c>
      <c r="Q177" t="str">
        <f>VLOOKUP(Tabela13[[#This Row],[CNPJ]],'[1]Exportar Planilha'!$A$1:$S$802,7,FALSE)</f>
        <v>AVENTUREIRO</v>
      </c>
      <c r="R177">
        <f>VLOOKUP(Tabela13[[#This Row],[CNPJ]],'[1]Exportar Planilha'!$A$1:$S$802,8,FALSE)</f>
        <v>89226002</v>
      </c>
      <c r="S177" t="str">
        <f>VLOOKUP(Tabela13[[#This Row],[CNPJ]],'[1]Exportar Planilha'!$A$1:$S$802,9,FALSE)</f>
        <v>SC</v>
      </c>
      <c r="T177">
        <f>VLOOKUP(Tabela13[[#This Row],[CNPJ]],'[1]Exportar Planilha'!$A$1:$S$802,10,FALSE)</f>
        <v>8179</v>
      </c>
      <c r="U177" t="str">
        <f>VLOOKUP(Tabela13[[#This Row],[CNPJ]],'[1]Exportar Planilha'!$A$1:$S$802,11,FALSE)</f>
        <v>JOINVILLE</v>
      </c>
      <c r="V177" t="str">
        <f>VLOOKUP(Tabela13[[#This Row],[CNPJ]],'[1]Exportar Planilha'!$A$1:$S$802,12,FALSE)</f>
        <v>47</v>
      </c>
      <c r="W177" t="str">
        <f>VLOOKUP(Tabela13[[#This Row],[CNPJ]],'[1]Exportar Planilha'!$A$1:$S$802,13,FALSE)</f>
        <v>34224222</v>
      </c>
      <c r="X177">
        <f>VLOOKUP(Tabela13[[#This Row],[CNPJ]],'[1]Exportar Planilha'!$A$1:$S$802,14,FALSE)</f>
        <v>0</v>
      </c>
      <c r="Y177">
        <f>VLOOKUP(Tabela13[[#This Row],[CNPJ]],'[1]Exportar Planilha'!$A$1:$S$802,15,FALSE)</f>
        <v>0</v>
      </c>
      <c r="Z177" s="5">
        <f>VLOOKUP(Tabela13[[#This Row],[CNPJ]],'[1]Exportar Planilha'!$A$1:$S$802,16,FALSE)</f>
        <v>0</v>
      </c>
      <c r="AA177" s="5">
        <f>VLOOKUP(Tabela13[[#This Row],[CNPJ]],'[1]Exportar Planilha'!$A$1:$S$802,17,FALSE)</f>
        <v>0</v>
      </c>
      <c r="AB177" s="5">
        <f>VLOOKUP(Tabela13[[#This Row],[CNPJ]],'[1]Exportar Planilha'!$A$1:$S$802,18,FALSE)</f>
        <v>0</v>
      </c>
    </row>
    <row r="178" spans="1:28">
      <c r="A178" t="s">
        <v>775</v>
      </c>
      <c r="B178" t="s">
        <v>866</v>
      </c>
      <c r="C178" t="s">
        <v>867</v>
      </c>
      <c r="D178" t="s">
        <v>868</v>
      </c>
      <c r="E178" t="s">
        <v>6</v>
      </c>
      <c r="F178" t="s">
        <v>815</v>
      </c>
      <c r="G178" s="2">
        <v>4</v>
      </c>
      <c r="H178" t="s">
        <v>24</v>
      </c>
      <c r="I178" t="s">
        <v>869</v>
      </c>
      <c r="J178" t="s">
        <v>870</v>
      </c>
      <c r="K178" s="4" t="s">
        <v>1877</v>
      </c>
      <c r="L178" t="str">
        <f>VLOOKUP(Tabela13[[#This Row],[CNPJ]],'[1]Exportar Planilha'!$A$1:$S$802,3,FALSE)</f>
        <v>AVENIDA</v>
      </c>
      <c r="M178" t="str">
        <f>VLOOKUP(Tabela13[[#This Row],[CNPJ]],'[1]Exportar Planilha'!$A$1:$S$802,3,FALSE)</f>
        <v>AVENIDA</v>
      </c>
      <c r="N178" t="str">
        <f>VLOOKUP(Tabela13[[#This Row],[CNPJ]],'[1]Exportar Planilha'!$A$1:$S$802,4,FALSE)</f>
        <v>NEREU RAMOS</v>
      </c>
      <c r="O178" t="str">
        <f>VLOOKUP(Tabela13[[#This Row],[CNPJ]],'[1]Exportar Planilha'!$A$1:$S$802,5,FALSE)</f>
        <v>3190 E</v>
      </c>
      <c r="P178">
        <f>VLOOKUP(Tabela13[[#This Row],[CNPJ]],'[1]Exportar Planilha'!$A$1:$S$802,6,FALSE)</f>
        <v>0</v>
      </c>
      <c r="Q178" t="str">
        <f>VLOOKUP(Tabela13[[#This Row],[CNPJ]],'[1]Exportar Planilha'!$A$1:$S$802,7,FALSE)</f>
        <v>LIDER</v>
      </c>
      <c r="R178">
        <f>VLOOKUP(Tabela13[[#This Row],[CNPJ]],'[1]Exportar Planilha'!$A$1:$S$802,8,FALSE)</f>
        <v>89805103</v>
      </c>
      <c r="S178" t="str">
        <f>VLOOKUP(Tabela13[[#This Row],[CNPJ]],'[1]Exportar Planilha'!$A$1:$S$802,9,FALSE)</f>
        <v>SC</v>
      </c>
      <c r="T178">
        <f>VLOOKUP(Tabela13[[#This Row],[CNPJ]],'[1]Exportar Planilha'!$A$1:$S$802,10,FALSE)</f>
        <v>8081</v>
      </c>
      <c r="U178" t="str">
        <f>VLOOKUP(Tabela13[[#This Row],[CNPJ]],'[1]Exportar Planilha'!$A$1:$S$802,11,FALSE)</f>
        <v>CHAPECO</v>
      </c>
      <c r="V178" t="str">
        <f>VLOOKUP(Tabela13[[#This Row],[CNPJ]],'[1]Exportar Planilha'!$A$1:$S$802,12,FALSE)</f>
        <v>49</v>
      </c>
      <c r="W178" t="str">
        <f>VLOOKUP(Tabela13[[#This Row],[CNPJ]],'[1]Exportar Planilha'!$A$1:$S$802,13,FALSE)</f>
        <v>33237100</v>
      </c>
      <c r="X178">
        <f>VLOOKUP(Tabela13[[#This Row],[CNPJ]],'[1]Exportar Planilha'!$A$1:$S$802,14,FALSE)</f>
        <v>0</v>
      </c>
      <c r="Y178">
        <f>VLOOKUP(Tabela13[[#This Row],[CNPJ]],'[1]Exportar Planilha'!$A$1:$S$802,15,FALSE)</f>
        <v>0</v>
      </c>
      <c r="Z178" s="5" t="str">
        <f>VLOOKUP(Tabela13[[#This Row],[CNPJ]],'[1]Exportar Planilha'!$A$1:$S$802,16,FALSE)</f>
        <v>049</v>
      </c>
      <c r="AA178" s="5" t="str">
        <f>VLOOKUP(Tabela13[[#This Row],[CNPJ]],'[1]Exportar Planilha'!$A$1:$S$802,17,FALSE)</f>
        <v>7238990</v>
      </c>
      <c r="AB178" s="5">
        <f>VLOOKUP(Tabela13[[#This Row],[CNPJ]],'[1]Exportar Planilha'!$A$1:$S$802,18,FALSE)</f>
        <v>0</v>
      </c>
    </row>
    <row r="179" spans="1:28">
      <c r="A179" t="s">
        <v>775</v>
      </c>
      <c r="B179" t="s">
        <v>871</v>
      </c>
      <c r="C179" t="s">
        <v>872</v>
      </c>
      <c r="D179" t="s">
        <v>226</v>
      </c>
      <c r="E179" t="s">
        <v>6</v>
      </c>
      <c r="F179" t="s">
        <v>845</v>
      </c>
      <c r="G179" s="2">
        <v>2</v>
      </c>
      <c r="H179" t="s">
        <v>24</v>
      </c>
      <c r="I179" t="s">
        <v>873</v>
      </c>
      <c r="J179" t="s">
        <v>874</v>
      </c>
      <c r="K179" s="4" t="s">
        <v>1878</v>
      </c>
      <c r="L179" t="str">
        <f>VLOOKUP(Tabela13[[#This Row],[CNPJ]],'[1]Exportar Planilha'!$A$1:$S$802,3,FALSE)</f>
        <v>RUA</v>
      </c>
      <c r="M179" t="str">
        <f>VLOOKUP(Tabela13[[#This Row],[CNPJ]],'[1]Exportar Planilha'!$A$1:$S$802,3,FALSE)</f>
        <v>RUA</v>
      </c>
      <c r="N179" t="str">
        <f>VLOOKUP(Tabela13[[#This Row],[CNPJ]],'[1]Exportar Planilha'!$A$1:$S$802,4,FALSE)</f>
        <v>BARBALHO</v>
      </c>
      <c r="O179" t="str">
        <f>VLOOKUP(Tabela13[[#This Row],[CNPJ]],'[1]Exportar Planilha'!$A$1:$S$802,5,FALSE)</f>
        <v>639</v>
      </c>
      <c r="P179" t="str">
        <f>VLOOKUP(Tabela13[[#This Row],[CNPJ]],'[1]Exportar Planilha'!$A$1:$S$802,6,FALSE)</f>
        <v>SALA 02</v>
      </c>
      <c r="Q179" t="str">
        <f>VLOOKUP(Tabela13[[#This Row],[CNPJ]],'[1]Exportar Planilha'!$A$1:$S$802,7,FALSE)</f>
        <v>BOA VISTA</v>
      </c>
      <c r="R179">
        <f>VLOOKUP(Tabela13[[#This Row],[CNPJ]],'[1]Exportar Planilha'!$A$1:$S$802,8,FALSE)</f>
        <v>89205600</v>
      </c>
      <c r="S179" t="str">
        <f>VLOOKUP(Tabela13[[#This Row],[CNPJ]],'[1]Exportar Planilha'!$A$1:$S$802,9,FALSE)</f>
        <v>SC</v>
      </c>
      <c r="T179">
        <f>VLOOKUP(Tabela13[[#This Row],[CNPJ]],'[1]Exportar Planilha'!$A$1:$S$802,10,FALSE)</f>
        <v>8179</v>
      </c>
      <c r="U179" t="str">
        <f>VLOOKUP(Tabela13[[#This Row],[CNPJ]],'[1]Exportar Planilha'!$A$1:$S$802,11,FALSE)</f>
        <v>JOINVILLE</v>
      </c>
      <c r="V179" t="str">
        <f>VLOOKUP(Tabela13[[#This Row],[CNPJ]],'[1]Exportar Planilha'!$A$1:$S$802,12,FALSE)</f>
        <v>47</v>
      </c>
      <c r="W179" t="str">
        <f>VLOOKUP(Tabela13[[#This Row],[CNPJ]],'[1]Exportar Planilha'!$A$1:$S$802,13,FALSE)</f>
        <v>4330088</v>
      </c>
      <c r="X179">
        <f>VLOOKUP(Tabela13[[#This Row],[CNPJ]],'[1]Exportar Planilha'!$A$1:$S$802,14,FALSE)</f>
        <v>0</v>
      </c>
      <c r="Y179">
        <f>VLOOKUP(Tabela13[[#This Row],[CNPJ]],'[1]Exportar Planilha'!$A$1:$S$802,15,FALSE)</f>
        <v>0</v>
      </c>
      <c r="Z179" s="5" t="str">
        <f>VLOOKUP(Tabela13[[#This Row],[CNPJ]],'[1]Exportar Planilha'!$A$1:$S$802,16,FALSE)</f>
        <v>47</v>
      </c>
      <c r="AA179" s="5" t="str">
        <f>VLOOKUP(Tabela13[[#This Row],[CNPJ]],'[1]Exportar Planilha'!$A$1:$S$802,17,FALSE)</f>
        <v>4330147</v>
      </c>
      <c r="AB179" s="5" t="str">
        <f>VLOOKUP(Tabela13[[#This Row],[CNPJ]],'[1]Exportar Planilha'!$A$1:$S$802,18,FALSE)</f>
        <v>galano@galano.com.br</v>
      </c>
    </row>
    <row r="180" spans="1:28">
      <c r="A180" t="s">
        <v>775</v>
      </c>
      <c r="B180" t="s">
        <v>875</v>
      </c>
      <c r="C180" t="s">
        <v>279</v>
      </c>
      <c r="D180" t="s">
        <v>6</v>
      </c>
      <c r="E180" t="s">
        <v>6</v>
      </c>
      <c r="F180" t="s">
        <v>876</v>
      </c>
      <c r="G180" s="2">
        <v>1</v>
      </c>
      <c r="H180" t="s">
        <v>24</v>
      </c>
      <c r="I180" t="s">
        <v>877</v>
      </c>
      <c r="J180" t="s">
        <v>878</v>
      </c>
      <c r="K180" s="4" t="s">
        <v>1879</v>
      </c>
      <c r="L180" t="str">
        <f>VLOOKUP(Tabela13[[#This Row],[CNPJ]],'[1]Exportar Planilha'!$A$1:$S$802,3,FALSE)</f>
        <v>RUA</v>
      </c>
      <c r="M180" t="str">
        <f>VLOOKUP(Tabela13[[#This Row],[CNPJ]],'[1]Exportar Planilha'!$A$1:$S$802,3,FALSE)</f>
        <v>RUA</v>
      </c>
      <c r="N180" t="str">
        <f>VLOOKUP(Tabela13[[#This Row],[CNPJ]],'[1]Exportar Planilha'!$A$1:$S$802,4,FALSE)</f>
        <v>GUSTAVO ROEDER</v>
      </c>
      <c r="O180" t="str">
        <f>VLOOKUP(Tabela13[[#This Row],[CNPJ]],'[1]Exportar Planilha'!$A$1:$S$802,5,FALSE)</f>
        <v>30</v>
      </c>
      <c r="P180">
        <f>VLOOKUP(Tabela13[[#This Row],[CNPJ]],'[1]Exportar Planilha'!$A$1:$S$802,6,FALSE)</f>
        <v>0</v>
      </c>
      <c r="Q180" t="str">
        <f>VLOOKUP(Tabela13[[#This Row],[CNPJ]],'[1]Exportar Planilha'!$A$1:$S$802,7,FALSE)</f>
        <v>CENTRO</v>
      </c>
      <c r="R180">
        <f>VLOOKUP(Tabela13[[#This Row],[CNPJ]],'[1]Exportar Planilha'!$A$1:$S$802,8,FALSE)</f>
        <v>89124000</v>
      </c>
      <c r="S180" t="str">
        <f>VLOOKUP(Tabela13[[#This Row],[CNPJ]],'[1]Exportar Planilha'!$A$1:$S$802,9,FALSE)</f>
        <v>SC</v>
      </c>
      <c r="T180">
        <f>VLOOKUP(Tabela13[[#This Row],[CNPJ]],'[1]Exportar Planilha'!$A$1:$S$802,10,FALSE)</f>
        <v>8043</v>
      </c>
      <c r="U180" t="str">
        <f>VLOOKUP(Tabela13[[#This Row],[CNPJ]],'[1]Exportar Planilha'!$A$1:$S$802,11,FALSE)</f>
        <v>BENEDITO NOVO</v>
      </c>
      <c r="V180" t="str">
        <f>VLOOKUP(Tabela13[[#This Row],[CNPJ]],'[1]Exportar Planilha'!$A$1:$S$802,12,FALSE)</f>
        <v>047</v>
      </c>
      <c r="W180" t="str">
        <f>VLOOKUP(Tabela13[[#This Row],[CNPJ]],'[1]Exportar Planilha'!$A$1:$S$802,13,FALSE)</f>
        <v>3850127</v>
      </c>
      <c r="X180">
        <f>VLOOKUP(Tabela13[[#This Row],[CNPJ]],'[1]Exportar Planilha'!$A$1:$S$802,14,FALSE)</f>
        <v>0</v>
      </c>
      <c r="Y180">
        <f>VLOOKUP(Tabela13[[#This Row],[CNPJ]],'[1]Exportar Planilha'!$A$1:$S$802,15,FALSE)</f>
        <v>0</v>
      </c>
      <c r="Z180" s="5">
        <f>VLOOKUP(Tabela13[[#This Row],[CNPJ]],'[1]Exportar Planilha'!$A$1:$S$802,16,FALSE)</f>
        <v>0</v>
      </c>
      <c r="AA180" s="5">
        <f>VLOOKUP(Tabela13[[#This Row],[CNPJ]],'[1]Exportar Planilha'!$A$1:$S$802,17,FALSE)</f>
        <v>0</v>
      </c>
      <c r="AB180" s="5">
        <f>VLOOKUP(Tabela13[[#This Row],[CNPJ]],'[1]Exportar Planilha'!$A$1:$S$802,18,FALSE)</f>
        <v>0</v>
      </c>
    </row>
    <row r="181" spans="1:28">
      <c r="A181" t="s">
        <v>775</v>
      </c>
      <c r="B181" t="s">
        <v>879</v>
      </c>
      <c r="C181" t="s">
        <v>55</v>
      </c>
      <c r="D181" t="s">
        <v>880</v>
      </c>
      <c r="E181" t="s">
        <v>6</v>
      </c>
      <c r="F181" t="s">
        <v>881</v>
      </c>
      <c r="G181" s="2">
        <v>1</v>
      </c>
      <c r="H181" t="s">
        <v>33</v>
      </c>
      <c r="I181" t="s">
        <v>882</v>
      </c>
      <c r="J181" t="s">
        <v>883</v>
      </c>
      <c r="K181" s="4" t="s">
        <v>1880</v>
      </c>
      <c r="L181">
        <f>VLOOKUP(Tabela13[[#This Row],[CNPJ]],'[1]Exportar Planilha'!$A$1:$S$802,3,FALSE)</f>
        <v>0</v>
      </c>
      <c r="M181">
        <f>VLOOKUP(Tabela13[[#This Row],[CNPJ]],'[1]Exportar Planilha'!$A$1:$S$802,3,FALSE)</f>
        <v>0</v>
      </c>
      <c r="N181" t="str">
        <f>VLOOKUP(Tabela13[[#This Row],[CNPJ]],'[1]Exportar Planilha'!$A$1:$S$802,4,FALSE)</f>
        <v>MOISES FARIAS</v>
      </c>
      <c r="O181" t="str">
        <f>VLOOKUP(Tabela13[[#This Row],[CNPJ]],'[1]Exportar Planilha'!$A$1:$S$802,5,FALSE)</f>
        <v>283</v>
      </c>
      <c r="P181">
        <f>VLOOKUP(Tabela13[[#This Row],[CNPJ]],'[1]Exportar Planilha'!$A$1:$S$802,6,FALSE)</f>
        <v>0</v>
      </c>
      <c r="Q181" t="str">
        <f>VLOOKUP(Tabela13[[#This Row],[CNPJ]],'[1]Exportar Planilha'!$A$1:$S$802,7,FALSE)</f>
        <v>KM 60</v>
      </c>
      <c r="R181">
        <f>VLOOKUP(Tabela13[[#This Row],[CNPJ]],'[1]Exportar Planilha'!$A$1:$S$802,8,FALSE)</f>
        <v>88701970</v>
      </c>
      <c r="S181" t="str">
        <f>VLOOKUP(Tabela13[[#This Row],[CNPJ]],'[1]Exportar Planilha'!$A$1:$S$802,9,FALSE)</f>
        <v>SC</v>
      </c>
      <c r="T181">
        <f>VLOOKUP(Tabela13[[#This Row],[CNPJ]],'[1]Exportar Planilha'!$A$1:$S$802,10,FALSE)</f>
        <v>8367</v>
      </c>
      <c r="U181" t="str">
        <f>VLOOKUP(Tabela13[[#This Row],[CNPJ]],'[1]Exportar Planilha'!$A$1:$S$802,11,FALSE)</f>
        <v>TUBARAO</v>
      </c>
      <c r="V181">
        <f>VLOOKUP(Tabela13[[#This Row],[CNPJ]],'[1]Exportar Planilha'!$A$1:$S$802,12,FALSE)</f>
        <v>0</v>
      </c>
      <c r="W181">
        <f>VLOOKUP(Tabela13[[#This Row],[CNPJ]],'[1]Exportar Planilha'!$A$1:$S$802,13,FALSE)</f>
        <v>0</v>
      </c>
      <c r="X181">
        <f>VLOOKUP(Tabela13[[#This Row],[CNPJ]],'[1]Exportar Planilha'!$A$1:$S$802,14,FALSE)</f>
        <v>0</v>
      </c>
      <c r="Y181">
        <f>VLOOKUP(Tabela13[[#This Row],[CNPJ]],'[1]Exportar Planilha'!$A$1:$S$802,15,FALSE)</f>
        <v>0</v>
      </c>
      <c r="Z181" s="5">
        <f>VLOOKUP(Tabela13[[#This Row],[CNPJ]],'[1]Exportar Planilha'!$A$1:$S$802,16,FALSE)</f>
        <v>0</v>
      </c>
      <c r="AA181" s="5">
        <f>VLOOKUP(Tabela13[[#This Row],[CNPJ]],'[1]Exportar Planilha'!$A$1:$S$802,17,FALSE)</f>
        <v>0</v>
      </c>
      <c r="AB181" s="5">
        <f>VLOOKUP(Tabela13[[#This Row],[CNPJ]],'[1]Exportar Planilha'!$A$1:$S$802,18,FALSE)</f>
        <v>0</v>
      </c>
    </row>
    <row r="182" spans="1:28">
      <c r="A182" t="s">
        <v>775</v>
      </c>
      <c r="B182" t="s">
        <v>884</v>
      </c>
      <c r="C182" t="s">
        <v>117</v>
      </c>
      <c r="D182" t="s">
        <v>885</v>
      </c>
      <c r="E182" t="s">
        <v>6</v>
      </c>
      <c r="F182" t="s">
        <v>886</v>
      </c>
      <c r="G182" s="2">
        <v>3</v>
      </c>
      <c r="H182" t="s">
        <v>217</v>
      </c>
      <c r="I182" t="s">
        <v>887</v>
      </c>
      <c r="J182" t="s">
        <v>888</v>
      </c>
      <c r="K182" s="4" t="s">
        <v>1881</v>
      </c>
      <c r="L182" t="str">
        <f>VLOOKUP(Tabela13[[#This Row],[CNPJ]],'[1]Exportar Planilha'!$A$1:$S$802,3,FALSE)</f>
        <v>RODOVIA</v>
      </c>
      <c r="M182" t="str">
        <f>VLOOKUP(Tabela13[[#This Row],[CNPJ]],'[1]Exportar Planilha'!$A$1:$S$802,3,FALSE)</f>
        <v>RODOVIA</v>
      </c>
      <c r="N182" t="str">
        <f>VLOOKUP(Tabela13[[#This Row],[CNPJ]],'[1]Exportar Planilha'!$A$1:$S$802,4,FALSE)</f>
        <v>BR 101</v>
      </c>
      <c r="O182" t="str">
        <f>VLOOKUP(Tabela13[[#This Row],[CNPJ]],'[1]Exportar Planilha'!$A$1:$S$802,5,FALSE)</f>
        <v>SN</v>
      </c>
      <c r="P182" t="str">
        <f>VLOOKUP(Tabela13[[#This Row],[CNPJ]],'[1]Exportar Planilha'!$A$1:$S$802,6,FALSE)</f>
        <v>KM 255</v>
      </c>
      <c r="Q182" t="str">
        <f>VLOOKUP(Tabela13[[#This Row],[CNPJ]],'[1]Exportar Planilha'!$A$1:$S$802,7,FALSE)</f>
        <v>NOVA BELEM</v>
      </c>
      <c r="R182">
        <f>VLOOKUP(Tabela13[[#This Row],[CNPJ]],'[1]Exportar Planilha'!$A$1:$S$802,8,FALSE)</f>
        <v>88490000</v>
      </c>
      <c r="S182" t="str">
        <f>VLOOKUP(Tabela13[[#This Row],[CNPJ]],'[1]Exportar Planilha'!$A$1:$S$802,9,FALSE)</f>
        <v>SC</v>
      </c>
      <c r="T182">
        <f>VLOOKUP(Tabela13[[#This Row],[CNPJ]],'[1]Exportar Planilha'!$A$1:$S$802,10,FALSE)</f>
        <v>8241</v>
      </c>
      <c r="U182" t="str">
        <f>VLOOKUP(Tabela13[[#This Row],[CNPJ]],'[1]Exportar Planilha'!$A$1:$S$802,11,FALSE)</f>
        <v>PAULO LOPES</v>
      </c>
      <c r="V182" t="str">
        <f>VLOOKUP(Tabela13[[#This Row],[CNPJ]],'[1]Exportar Planilha'!$A$1:$S$802,12,FALSE)</f>
        <v>48</v>
      </c>
      <c r="W182" t="str">
        <f>VLOOKUP(Tabela13[[#This Row],[CNPJ]],'[1]Exportar Planilha'!$A$1:$S$802,13,FALSE)</f>
        <v>32530860</v>
      </c>
      <c r="X182" t="str">
        <f>VLOOKUP(Tabela13[[#This Row],[CNPJ]],'[1]Exportar Planilha'!$A$1:$S$802,14,FALSE)</f>
        <v>48</v>
      </c>
      <c r="Y182" t="str">
        <f>VLOOKUP(Tabela13[[#This Row],[CNPJ]],'[1]Exportar Planilha'!$A$1:$S$802,15,FALSE)</f>
        <v>32531000</v>
      </c>
      <c r="Z182" s="5" t="str">
        <f>VLOOKUP(Tabela13[[#This Row],[CNPJ]],'[1]Exportar Planilha'!$A$1:$S$802,16,FALSE)</f>
        <v>48</v>
      </c>
      <c r="AA182" s="5" t="str">
        <f>VLOOKUP(Tabela13[[#This Row],[CNPJ]],'[1]Exportar Planilha'!$A$1:$S$802,17,FALSE)</f>
        <v>2530860</v>
      </c>
      <c r="AB182" s="5" t="str">
        <f>VLOOKUP(Tabela13[[#This Row],[CNPJ]],'[1]Exportar Planilha'!$A$1:$S$802,18,FALSE)</f>
        <v>FINANCEIRO@MPCI.COM.BR</v>
      </c>
    </row>
    <row r="183" spans="1:28">
      <c r="A183" t="s">
        <v>775</v>
      </c>
      <c r="B183" t="s">
        <v>889</v>
      </c>
      <c r="C183" t="s">
        <v>890</v>
      </c>
      <c r="D183" t="s">
        <v>891</v>
      </c>
      <c r="E183" t="s">
        <v>6</v>
      </c>
      <c r="F183" t="s">
        <v>850</v>
      </c>
      <c r="G183" s="2">
        <v>1</v>
      </c>
      <c r="H183" t="s">
        <v>24</v>
      </c>
      <c r="I183" t="s">
        <v>892</v>
      </c>
      <c r="J183" t="s">
        <v>893</v>
      </c>
      <c r="K183" s="4" t="s">
        <v>1882</v>
      </c>
      <c r="L183" t="str">
        <f>VLOOKUP(Tabela13[[#This Row],[CNPJ]],'[1]Exportar Planilha'!$A$1:$S$802,3,FALSE)</f>
        <v>RUA</v>
      </c>
      <c r="M183" t="str">
        <f>VLOOKUP(Tabela13[[#This Row],[CNPJ]],'[1]Exportar Planilha'!$A$1:$S$802,3,FALSE)</f>
        <v>RUA</v>
      </c>
      <c r="N183" t="str">
        <f>VLOOKUP(Tabela13[[#This Row],[CNPJ]],'[1]Exportar Planilha'!$A$1:$S$802,4,FALSE)</f>
        <v>PATRICIO FARIAS</v>
      </c>
      <c r="O183" t="str">
        <f>VLOOKUP(Tabela13[[#This Row],[CNPJ]],'[1]Exportar Planilha'!$A$1:$S$802,5,FALSE)</f>
        <v>131</v>
      </c>
      <c r="P183" t="str">
        <f>VLOOKUP(Tabela13[[#This Row],[CNPJ]],'[1]Exportar Planilha'!$A$1:$S$802,6,FALSE)</f>
        <v>ANDAR ATICO</v>
      </c>
      <c r="Q183" t="str">
        <f>VLOOKUP(Tabela13[[#This Row],[CNPJ]],'[1]Exportar Planilha'!$A$1:$S$802,7,FALSE)</f>
        <v>ITACORUBI</v>
      </c>
      <c r="R183">
        <f>VLOOKUP(Tabela13[[#This Row],[CNPJ]],'[1]Exportar Planilha'!$A$1:$S$802,8,FALSE)</f>
        <v>88034132</v>
      </c>
      <c r="S183" t="str">
        <f>VLOOKUP(Tabela13[[#This Row],[CNPJ]],'[1]Exportar Planilha'!$A$1:$S$802,9,FALSE)</f>
        <v>SC</v>
      </c>
      <c r="T183">
        <f>VLOOKUP(Tabela13[[#This Row],[CNPJ]],'[1]Exportar Planilha'!$A$1:$S$802,10,FALSE)</f>
        <v>8105</v>
      </c>
      <c r="U183" t="str">
        <f>VLOOKUP(Tabela13[[#This Row],[CNPJ]],'[1]Exportar Planilha'!$A$1:$S$802,11,FALSE)</f>
        <v>FLORIANOPOLIS</v>
      </c>
      <c r="V183" t="str">
        <f>VLOOKUP(Tabela13[[#This Row],[CNPJ]],'[1]Exportar Planilha'!$A$1:$S$802,12,FALSE)</f>
        <v>48</v>
      </c>
      <c r="W183" t="str">
        <f>VLOOKUP(Tabela13[[#This Row],[CNPJ]],'[1]Exportar Planilha'!$A$1:$S$802,13,FALSE)</f>
        <v>30292600</v>
      </c>
      <c r="X183">
        <f>VLOOKUP(Tabela13[[#This Row],[CNPJ]],'[1]Exportar Planilha'!$A$1:$S$802,14,FALSE)</f>
        <v>0</v>
      </c>
      <c r="Y183">
        <f>VLOOKUP(Tabela13[[#This Row],[CNPJ]],'[1]Exportar Planilha'!$A$1:$S$802,15,FALSE)</f>
        <v>0</v>
      </c>
      <c r="Z183" s="5">
        <f>VLOOKUP(Tabela13[[#This Row],[CNPJ]],'[1]Exportar Planilha'!$A$1:$S$802,16,FALSE)</f>
        <v>0</v>
      </c>
      <c r="AA183" s="5">
        <f>VLOOKUP(Tabela13[[#This Row],[CNPJ]],'[1]Exportar Planilha'!$A$1:$S$802,17,FALSE)</f>
        <v>0</v>
      </c>
      <c r="AB183" s="5" t="str">
        <f>VLOOKUP(Tabela13[[#This Row],[CNPJ]],'[1]Exportar Planilha'!$A$1:$S$802,18,FALSE)</f>
        <v>DANIELAC@PROGIC.COM.BR</v>
      </c>
    </row>
    <row r="184" spans="1:28">
      <c r="A184" t="s">
        <v>775</v>
      </c>
      <c r="B184" t="s">
        <v>894</v>
      </c>
      <c r="C184" t="s">
        <v>210</v>
      </c>
      <c r="D184" t="s">
        <v>895</v>
      </c>
      <c r="E184" t="s">
        <v>55</v>
      </c>
      <c r="F184" t="s">
        <v>845</v>
      </c>
      <c r="G184" s="2">
        <v>1</v>
      </c>
      <c r="H184" t="s">
        <v>33</v>
      </c>
      <c r="I184" t="s">
        <v>896</v>
      </c>
      <c r="J184" t="s">
        <v>897</v>
      </c>
      <c r="K184" s="4" t="s">
        <v>1883</v>
      </c>
      <c r="L184" t="str">
        <f>VLOOKUP(Tabela13[[#This Row],[CNPJ]],'[1]Exportar Planilha'!$A$1:$S$802,3,FALSE)</f>
        <v>AVENIDA</v>
      </c>
      <c r="M184" t="str">
        <f>VLOOKUP(Tabela13[[#This Row],[CNPJ]],'[1]Exportar Planilha'!$A$1:$S$802,3,FALSE)</f>
        <v>AVENIDA</v>
      </c>
      <c r="N184" t="str">
        <f>VLOOKUP(Tabela13[[#This Row],[CNPJ]],'[1]Exportar Planilha'!$A$1:$S$802,4,FALSE)</f>
        <v>SANTOS DUMONT</v>
      </c>
      <c r="O184" t="str">
        <f>VLOOKUP(Tabela13[[#This Row],[CNPJ]],'[1]Exportar Planilha'!$A$1:$S$802,5,FALSE)</f>
        <v>2970</v>
      </c>
      <c r="P184">
        <f>VLOOKUP(Tabela13[[#This Row],[CNPJ]],'[1]Exportar Planilha'!$A$1:$S$802,6,FALSE)</f>
        <v>0</v>
      </c>
      <c r="Q184" t="str">
        <f>VLOOKUP(Tabela13[[#This Row],[CNPJ]],'[1]Exportar Planilha'!$A$1:$S$802,7,FALSE)</f>
        <v>BOM RETIRO</v>
      </c>
      <c r="R184">
        <f>VLOOKUP(Tabela13[[#This Row],[CNPJ]],'[1]Exportar Planilha'!$A$1:$S$802,8,FALSE)</f>
        <v>89218100</v>
      </c>
      <c r="S184" t="str">
        <f>VLOOKUP(Tabela13[[#This Row],[CNPJ]],'[1]Exportar Planilha'!$A$1:$S$802,9,FALSE)</f>
        <v>SC</v>
      </c>
      <c r="T184">
        <f>VLOOKUP(Tabela13[[#This Row],[CNPJ]],'[1]Exportar Planilha'!$A$1:$S$802,10,FALSE)</f>
        <v>8179</v>
      </c>
      <c r="U184" t="str">
        <f>VLOOKUP(Tabela13[[#This Row],[CNPJ]],'[1]Exportar Planilha'!$A$1:$S$802,11,FALSE)</f>
        <v>JOINVILLE</v>
      </c>
      <c r="V184">
        <f>VLOOKUP(Tabela13[[#This Row],[CNPJ]],'[1]Exportar Planilha'!$A$1:$S$802,12,FALSE)</f>
        <v>0</v>
      </c>
      <c r="W184">
        <f>VLOOKUP(Tabela13[[#This Row],[CNPJ]],'[1]Exportar Planilha'!$A$1:$S$802,13,FALSE)</f>
        <v>0</v>
      </c>
      <c r="X184">
        <f>VLOOKUP(Tabela13[[#This Row],[CNPJ]],'[1]Exportar Planilha'!$A$1:$S$802,14,FALSE)</f>
        <v>0</v>
      </c>
      <c r="Y184">
        <f>VLOOKUP(Tabela13[[#This Row],[CNPJ]],'[1]Exportar Planilha'!$A$1:$S$802,15,FALSE)</f>
        <v>0</v>
      </c>
      <c r="Z184" s="5">
        <f>VLOOKUP(Tabela13[[#This Row],[CNPJ]],'[1]Exportar Planilha'!$A$1:$S$802,16,FALSE)</f>
        <v>0</v>
      </c>
      <c r="AA184" s="5">
        <f>VLOOKUP(Tabela13[[#This Row],[CNPJ]],'[1]Exportar Planilha'!$A$1:$S$802,17,FALSE)</f>
        <v>0</v>
      </c>
      <c r="AB184" s="5">
        <f>VLOOKUP(Tabela13[[#This Row],[CNPJ]],'[1]Exportar Planilha'!$A$1:$S$802,18,FALSE)</f>
        <v>0</v>
      </c>
    </row>
    <row r="185" spans="1:28">
      <c r="A185" t="s">
        <v>775</v>
      </c>
      <c r="B185" t="s">
        <v>898</v>
      </c>
      <c r="C185" t="s">
        <v>101</v>
      </c>
      <c r="D185" t="s">
        <v>899</v>
      </c>
      <c r="E185" t="s">
        <v>900</v>
      </c>
      <c r="F185" t="s">
        <v>901</v>
      </c>
      <c r="G185" s="2">
        <v>1</v>
      </c>
      <c r="H185" t="s">
        <v>33</v>
      </c>
      <c r="I185" t="s">
        <v>902</v>
      </c>
      <c r="J185" t="s">
        <v>903</v>
      </c>
      <c r="K185" s="4" t="s">
        <v>1884</v>
      </c>
      <c r="L185" t="str">
        <f>VLOOKUP(Tabela13[[#This Row],[CNPJ]],'[1]Exportar Planilha'!$A$1:$S$802,3,FALSE)</f>
        <v>RUA</v>
      </c>
      <c r="M185" t="str">
        <f>VLOOKUP(Tabela13[[#This Row],[CNPJ]],'[1]Exportar Planilha'!$A$1:$S$802,3,FALSE)</f>
        <v>RUA</v>
      </c>
      <c r="N185" t="str">
        <f>VLOOKUP(Tabela13[[#This Row],[CNPJ]],'[1]Exportar Planilha'!$A$1:$S$802,4,FALSE)</f>
        <v>ALMIR SCHMITT</v>
      </c>
      <c r="O185" t="str">
        <f>VLOOKUP(Tabela13[[#This Row],[CNPJ]],'[1]Exportar Planilha'!$A$1:$S$802,5,FALSE)</f>
        <v>390</v>
      </c>
      <c r="P185">
        <f>VLOOKUP(Tabela13[[#This Row],[CNPJ]],'[1]Exportar Planilha'!$A$1:$S$802,6,FALSE)</f>
        <v>0</v>
      </c>
      <c r="Q185" t="str">
        <f>VLOOKUP(Tabela13[[#This Row],[CNPJ]],'[1]Exportar Planilha'!$A$1:$S$802,7,FALSE)</f>
        <v>CENTRO</v>
      </c>
      <c r="R185">
        <f>VLOOKUP(Tabela13[[#This Row],[CNPJ]],'[1]Exportar Planilha'!$A$1:$S$802,8,FALSE)</f>
        <v>88180000</v>
      </c>
      <c r="S185" t="str">
        <f>VLOOKUP(Tabela13[[#This Row],[CNPJ]],'[1]Exportar Planilha'!$A$1:$S$802,9,FALSE)</f>
        <v>SC</v>
      </c>
      <c r="T185">
        <f>VLOOKUP(Tabela13[[#This Row],[CNPJ]],'[1]Exportar Planilha'!$A$1:$S$802,10,FALSE)</f>
        <v>8023</v>
      </c>
      <c r="U185" t="str">
        <f>VLOOKUP(Tabela13[[#This Row],[CNPJ]],'[1]Exportar Planilha'!$A$1:$S$802,11,FALSE)</f>
        <v>ANTONIO CARLOS</v>
      </c>
      <c r="V185" t="str">
        <f>VLOOKUP(Tabela13[[#This Row],[CNPJ]],'[1]Exportar Planilha'!$A$1:$S$802,12,FALSE)</f>
        <v>48</v>
      </c>
      <c r="W185" t="str">
        <f>VLOOKUP(Tabela13[[#This Row],[CNPJ]],'[1]Exportar Planilha'!$A$1:$S$802,13,FALSE)</f>
        <v>32721513</v>
      </c>
      <c r="X185">
        <f>VLOOKUP(Tabela13[[#This Row],[CNPJ]],'[1]Exportar Planilha'!$A$1:$S$802,14,FALSE)</f>
        <v>0</v>
      </c>
      <c r="Y185">
        <f>VLOOKUP(Tabela13[[#This Row],[CNPJ]],'[1]Exportar Planilha'!$A$1:$S$802,15,FALSE)</f>
        <v>0</v>
      </c>
      <c r="Z185" s="5" t="str">
        <f>VLOOKUP(Tabela13[[#This Row],[CNPJ]],'[1]Exportar Planilha'!$A$1:$S$802,16,FALSE)</f>
        <v>048</v>
      </c>
      <c r="AA185" s="5" t="str">
        <f>VLOOKUP(Tabela13[[#This Row],[CNPJ]],'[1]Exportar Planilha'!$A$1:$S$802,17,FALSE)</f>
        <v>3336373</v>
      </c>
      <c r="AB185" s="5" t="str">
        <f>VLOOKUP(Tabela13[[#This Row],[CNPJ]],'[1]Exportar Planilha'!$A$1:$S$802,18,FALSE)</f>
        <v>CONTATO@SAUBA.COM.BR</v>
      </c>
    </row>
    <row r="186" spans="1:28">
      <c r="A186" t="s">
        <v>775</v>
      </c>
      <c r="B186" t="s">
        <v>904</v>
      </c>
      <c r="C186" t="s">
        <v>320</v>
      </c>
      <c r="D186" t="s">
        <v>905</v>
      </c>
      <c r="E186" t="s">
        <v>21</v>
      </c>
      <c r="F186" t="s">
        <v>850</v>
      </c>
      <c r="G186" s="2">
        <v>2</v>
      </c>
      <c r="H186" t="s">
        <v>24</v>
      </c>
      <c r="I186" t="s">
        <v>906</v>
      </c>
      <c r="J186" t="s">
        <v>907</v>
      </c>
      <c r="K186" s="4" t="s">
        <v>1885</v>
      </c>
      <c r="L186" t="str">
        <f>VLOOKUP(Tabela13[[#This Row],[CNPJ]],'[1]Exportar Planilha'!$A$1:$S$802,3,FALSE)</f>
        <v>RODOVIA</v>
      </c>
      <c r="M186" t="str">
        <f>VLOOKUP(Tabela13[[#This Row],[CNPJ]],'[1]Exportar Planilha'!$A$1:$S$802,3,FALSE)</f>
        <v>RODOVIA</v>
      </c>
      <c r="N186" t="str">
        <f>VLOOKUP(Tabela13[[#This Row],[CNPJ]],'[1]Exportar Planilha'!$A$1:$S$802,4,FALSE)</f>
        <v>JOSE CARLOS DAUX</v>
      </c>
      <c r="O186" t="str">
        <f>VLOOKUP(Tabela13[[#This Row],[CNPJ]],'[1]Exportar Planilha'!$A$1:$S$802,5,FALSE)</f>
        <v>8600</v>
      </c>
      <c r="P186" t="str">
        <f>VLOOKUP(Tabela13[[#This Row],[CNPJ]],'[1]Exportar Planilha'!$A$1:$S$802,6,FALSE)</f>
        <v>BLOCO 2                   SALA  3                         C.E. CORPORATE PARK</v>
      </c>
      <c r="Q186" t="str">
        <f>VLOOKUP(Tabela13[[#This Row],[CNPJ]],'[1]Exportar Planilha'!$A$1:$S$802,7,FALSE)</f>
        <v>SANTO ANTONIO DE LISBOA</v>
      </c>
      <c r="R186">
        <f>VLOOKUP(Tabela13[[#This Row],[CNPJ]],'[1]Exportar Planilha'!$A$1:$S$802,8,FALSE)</f>
        <v>88050001</v>
      </c>
      <c r="S186" t="str">
        <f>VLOOKUP(Tabela13[[#This Row],[CNPJ]],'[1]Exportar Planilha'!$A$1:$S$802,9,FALSE)</f>
        <v>SC</v>
      </c>
      <c r="T186">
        <f>VLOOKUP(Tabela13[[#This Row],[CNPJ]],'[1]Exportar Planilha'!$A$1:$S$802,10,FALSE)</f>
        <v>8105</v>
      </c>
      <c r="U186" t="str">
        <f>VLOOKUP(Tabela13[[#This Row],[CNPJ]],'[1]Exportar Planilha'!$A$1:$S$802,11,FALSE)</f>
        <v>FLORIANOPOLIS</v>
      </c>
      <c r="V186" t="str">
        <f>VLOOKUP(Tabela13[[#This Row],[CNPJ]],'[1]Exportar Planilha'!$A$1:$S$802,12,FALSE)</f>
        <v>48</v>
      </c>
      <c r="W186" t="str">
        <f>VLOOKUP(Tabela13[[#This Row],[CNPJ]],'[1]Exportar Planilha'!$A$1:$S$802,13,FALSE)</f>
        <v>32066511</v>
      </c>
      <c r="X186">
        <f>VLOOKUP(Tabela13[[#This Row],[CNPJ]],'[1]Exportar Planilha'!$A$1:$S$802,14,FALSE)</f>
        <v>0</v>
      </c>
      <c r="Y186">
        <f>VLOOKUP(Tabela13[[#This Row],[CNPJ]],'[1]Exportar Planilha'!$A$1:$S$802,15,FALSE)</f>
        <v>0</v>
      </c>
      <c r="Z186" s="5" t="str">
        <f>VLOOKUP(Tabela13[[#This Row],[CNPJ]],'[1]Exportar Planilha'!$A$1:$S$802,16,FALSE)</f>
        <v>51</v>
      </c>
      <c r="AA186" s="5" t="str">
        <f>VLOOKUP(Tabela13[[#This Row],[CNPJ]],'[1]Exportar Planilha'!$A$1:$S$802,17,FALSE)</f>
        <v>34762184</v>
      </c>
      <c r="AB186" s="5" t="str">
        <f>VLOOKUP(Tabela13[[#This Row],[CNPJ]],'[1]Exportar Planilha'!$A$1:$S$802,18,FALSE)</f>
        <v>CRBSTECH@GMAIL.COM</v>
      </c>
    </row>
    <row r="187" spans="1:28">
      <c r="A187" t="s">
        <v>775</v>
      </c>
      <c r="B187" t="s">
        <v>908</v>
      </c>
      <c r="C187" t="s">
        <v>247</v>
      </c>
      <c r="D187" t="s">
        <v>248</v>
      </c>
      <c r="E187" t="s">
        <v>117</v>
      </c>
      <c r="F187" t="s">
        <v>845</v>
      </c>
      <c r="G187" s="2">
        <v>1</v>
      </c>
      <c r="H187" t="s">
        <v>24</v>
      </c>
      <c r="I187" t="s">
        <v>909</v>
      </c>
      <c r="J187" t="s">
        <v>910</v>
      </c>
      <c r="K187" s="4" t="s">
        <v>1886</v>
      </c>
      <c r="L187" t="str">
        <f>VLOOKUP(Tabela13[[#This Row],[CNPJ]],'[1]Exportar Planilha'!$A$1:$S$802,3,FALSE)</f>
        <v>RUA</v>
      </c>
      <c r="M187" t="str">
        <f>VLOOKUP(Tabela13[[#This Row],[CNPJ]],'[1]Exportar Planilha'!$A$1:$S$802,3,FALSE)</f>
        <v>RUA</v>
      </c>
      <c r="N187" t="str">
        <f>VLOOKUP(Tabela13[[#This Row],[CNPJ]],'[1]Exportar Planilha'!$A$1:$S$802,4,FALSE)</f>
        <v>PORTO RICO</v>
      </c>
      <c r="O187" t="str">
        <f>VLOOKUP(Tabela13[[#This Row],[CNPJ]],'[1]Exportar Planilha'!$A$1:$S$802,5,FALSE)</f>
        <v>511</v>
      </c>
      <c r="P187">
        <f>VLOOKUP(Tabela13[[#This Row],[CNPJ]],'[1]Exportar Planilha'!$A$1:$S$802,6,FALSE)</f>
        <v>0</v>
      </c>
      <c r="Q187" t="str">
        <f>VLOOKUP(Tabela13[[#This Row],[CNPJ]],'[1]Exportar Planilha'!$A$1:$S$802,7,FALSE)</f>
        <v>SANTA CATARINA</v>
      </c>
      <c r="R187">
        <f>VLOOKUP(Tabela13[[#This Row],[CNPJ]],'[1]Exportar Planilha'!$A$1:$S$802,8,FALSE)</f>
        <v>89212500</v>
      </c>
      <c r="S187" t="str">
        <f>VLOOKUP(Tabela13[[#This Row],[CNPJ]],'[1]Exportar Planilha'!$A$1:$S$802,9,FALSE)</f>
        <v>SC</v>
      </c>
      <c r="T187">
        <f>VLOOKUP(Tabela13[[#This Row],[CNPJ]],'[1]Exportar Planilha'!$A$1:$S$802,10,FALSE)</f>
        <v>8179</v>
      </c>
      <c r="U187" t="str">
        <f>VLOOKUP(Tabela13[[#This Row],[CNPJ]],'[1]Exportar Planilha'!$A$1:$S$802,11,FALSE)</f>
        <v>JOINVILLE</v>
      </c>
      <c r="V187" t="str">
        <f>VLOOKUP(Tabela13[[#This Row],[CNPJ]],'[1]Exportar Planilha'!$A$1:$S$802,12,FALSE)</f>
        <v>47</v>
      </c>
      <c r="W187" t="str">
        <f>VLOOKUP(Tabela13[[#This Row],[CNPJ]],'[1]Exportar Planilha'!$A$1:$S$802,13,FALSE)</f>
        <v>4548947</v>
      </c>
      <c r="X187">
        <f>VLOOKUP(Tabela13[[#This Row],[CNPJ]],'[1]Exportar Planilha'!$A$1:$S$802,14,FALSE)</f>
        <v>0</v>
      </c>
      <c r="Y187">
        <f>VLOOKUP(Tabela13[[#This Row],[CNPJ]],'[1]Exportar Planilha'!$A$1:$S$802,15,FALSE)</f>
        <v>0</v>
      </c>
      <c r="Z187" s="5">
        <f>VLOOKUP(Tabela13[[#This Row],[CNPJ]],'[1]Exportar Planilha'!$A$1:$S$802,16,FALSE)</f>
        <v>0</v>
      </c>
      <c r="AA187" s="5">
        <f>VLOOKUP(Tabela13[[#This Row],[CNPJ]],'[1]Exportar Planilha'!$A$1:$S$802,17,FALSE)</f>
        <v>0</v>
      </c>
      <c r="AB187" s="5">
        <f>VLOOKUP(Tabela13[[#This Row],[CNPJ]],'[1]Exportar Planilha'!$A$1:$S$802,18,FALSE)</f>
        <v>0</v>
      </c>
    </row>
    <row r="188" spans="1:28">
      <c r="A188" t="s">
        <v>775</v>
      </c>
      <c r="B188" t="s">
        <v>911</v>
      </c>
      <c r="C188" t="s">
        <v>872</v>
      </c>
      <c r="D188" t="s">
        <v>226</v>
      </c>
      <c r="E188" t="s">
        <v>6</v>
      </c>
      <c r="F188" t="s">
        <v>845</v>
      </c>
      <c r="G188" s="2">
        <v>1</v>
      </c>
      <c r="H188" t="s">
        <v>24</v>
      </c>
      <c r="I188" t="s">
        <v>912</v>
      </c>
      <c r="J188" t="s">
        <v>913</v>
      </c>
      <c r="K188" s="4" t="s">
        <v>1887</v>
      </c>
      <c r="L188" t="str">
        <f>VLOOKUP(Tabela13[[#This Row],[CNPJ]],'[1]Exportar Planilha'!$A$1:$S$802,3,FALSE)</f>
        <v>RUA</v>
      </c>
      <c r="M188" t="str">
        <f>VLOOKUP(Tabela13[[#This Row],[CNPJ]],'[1]Exportar Planilha'!$A$1:$S$802,3,FALSE)</f>
        <v>RUA</v>
      </c>
      <c r="N188" t="str">
        <f>VLOOKUP(Tabela13[[#This Row],[CNPJ]],'[1]Exportar Planilha'!$A$1:$S$802,4,FALSE)</f>
        <v>ALBANO SCHMIDT</v>
      </c>
      <c r="O188" t="str">
        <f>VLOOKUP(Tabela13[[#This Row],[CNPJ]],'[1]Exportar Planilha'!$A$1:$S$802,5,FALSE)</f>
        <v>1051</v>
      </c>
      <c r="P188">
        <f>VLOOKUP(Tabela13[[#This Row],[CNPJ]],'[1]Exportar Planilha'!$A$1:$S$802,6,FALSE)</f>
        <v>0</v>
      </c>
      <c r="Q188" t="str">
        <f>VLOOKUP(Tabela13[[#This Row],[CNPJ]],'[1]Exportar Planilha'!$A$1:$S$802,7,FALSE)</f>
        <v>BOA VISTA</v>
      </c>
      <c r="R188">
        <f>VLOOKUP(Tabela13[[#This Row],[CNPJ]],'[1]Exportar Planilha'!$A$1:$S$802,8,FALSE)</f>
        <v>89205100</v>
      </c>
      <c r="S188" t="str">
        <f>VLOOKUP(Tabela13[[#This Row],[CNPJ]],'[1]Exportar Planilha'!$A$1:$S$802,9,FALSE)</f>
        <v>SC</v>
      </c>
      <c r="T188">
        <f>VLOOKUP(Tabela13[[#This Row],[CNPJ]],'[1]Exportar Planilha'!$A$1:$S$802,10,FALSE)</f>
        <v>8179</v>
      </c>
      <c r="U188" t="str">
        <f>VLOOKUP(Tabela13[[#This Row],[CNPJ]],'[1]Exportar Planilha'!$A$1:$S$802,11,FALSE)</f>
        <v>JOINVILLE</v>
      </c>
      <c r="V188" t="str">
        <f>VLOOKUP(Tabela13[[#This Row],[CNPJ]],'[1]Exportar Planilha'!$A$1:$S$802,12,FALSE)</f>
        <v>047</v>
      </c>
      <c r="W188" t="str">
        <f>VLOOKUP(Tabela13[[#This Row],[CNPJ]],'[1]Exportar Planilha'!$A$1:$S$802,13,FALSE)</f>
        <v>4330180</v>
      </c>
      <c r="X188">
        <f>VLOOKUP(Tabela13[[#This Row],[CNPJ]],'[1]Exportar Planilha'!$A$1:$S$802,14,FALSE)</f>
        <v>0</v>
      </c>
      <c r="Y188">
        <f>VLOOKUP(Tabela13[[#This Row],[CNPJ]],'[1]Exportar Planilha'!$A$1:$S$802,15,FALSE)</f>
        <v>0</v>
      </c>
      <c r="Z188" s="5">
        <f>VLOOKUP(Tabela13[[#This Row],[CNPJ]],'[1]Exportar Planilha'!$A$1:$S$802,16,FALSE)</f>
        <v>0</v>
      </c>
      <c r="AA188" s="5">
        <f>VLOOKUP(Tabela13[[#This Row],[CNPJ]],'[1]Exportar Planilha'!$A$1:$S$802,17,FALSE)</f>
        <v>0</v>
      </c>
      <c r="AB188" s="5">
        <f>VLOOKUP(Tabela13[[#This Row],[CNPJ]],'[1]Exportar Planilha'!$A$1:$S$802,18,FALSE)</f>
        <v>0</v>
      </c>
    </row>
    <row r="189" spans="1:28">
      <c r="A189" t="s">
        <v>775</v>
      </c>
      <c r="B189" t="s">
        <v>914</v>
      </c>
      <c r="C189" t="s">
        <v>757</v>
      </c>
      <c r="D189" t="s">
        <v>915</v>
      </c>
      <c r="E189" t="s">
        <v>331</v>
      </c>
      <c r="F189" t="s">
        <v>916</v>
      </c>
      <c r="G189" s="2">
        <v>2</v>
      </c>
      <c r="H189" t="s">
        <v>33</v>
      </c>
      <c r="I189" t="s">
        <v>917</v>
      </c>
      <c r="J189" t="s">
        <v>918</v>
      </c>
      <c r="K189" s="4" t="s">
        <v>1888</v>
      </c>
      <c r="L189" t="str">
        <f>VLOOKUP(Tabela13[[#This Row],[CNPJ]],'[1]Exportar Planilha'!$A$1:$S$802,3,FALSE)</f>
        <v>RUA</v>
      </c>
      <c r="M189" t="str">
        <f>VLOOKUP(Tabela13[[#This Row],[CNPJ]],'[1]Exportar Planilha'!$A$1:$S$802,3,FALSE)</f>
        <v>RUA</v>
      </c>
      <c r="N189" t="str">
        <f>VLOOKUP(Tabela13[[#This Row],[CNPJ]],'[1]Exportar Planilha'!$A$1:$S$802,4,FALSE)</f>
        <v>LUIZ DIONIZIO BREDA</v>
      </c>
      <c r="O189" t="str">
        <f>VLOOKUP(Tabela13[[#This Row],[CNPJ]],'[1]Exportar Planilha'!$A$1:$S$802,5,FALSE)</f>
        <v>166</v>
      </c>
      <c r="P189" t="str">
        <f>VLOOKUP(Tabela13[[#This Row],[CNPJ]],'[1]Exportar Planilha'!$A$1:$S$802,6,FALSE)</f>
        <v>BRCAO</v>
      </c>
      <c r="Q189" t="str">
        <f>VLOOKUP(Tabela13[[#This Row],[CNPJ]],'[1]Exportar Planilha'!$A$1:$S$802,7,FALSE)</f>
        <v>DISTRITO INDUSTRIAL</v>
      </c>
      <c r="R189">
        <f>VLOOKUP(Tabela13[[#This Row],[CNPJ]],'[1]Exportar Planilha'!$A$1:$S$802,8,FALSE)</f>
        <v>89600000</v>
      </c>
      <c r="S189" t="str">
        <f>VLOOKUP(Tabela13[[#This Row],[CNPJ]],'[1]Exportar Planilha'!$A$1:$S$802,9,FALSE)</f>
        <v>SC</v>
      </c>
      <c r="T189">
        <f>VLOOKUP(Tabela13[[#This Row],[CNPJ]],'[1]Exportar Planilha'!$A$1:$S$802,10,FALSE)</f>
        <v>8177</v>
      </c>
      <c r="U189" t="str">
        <f>VLOOKUP(Tabela13[[#This Row],[CNPJ]],'[1]Exportar Planilha'!$A$1:$S$802,11,FALSE)</f>
        <v>JOACABA</v>
      </c>
      <c r="V189" t="str">
        <f>VLOOKUP(Tabela13[[#This Row],[CNPJ]],'[1]Exportar Planilha'!$A$1:$S$802,12,FALSE)</f>
        <v>49</v>
      </c>
      <c r="W189" t="str">
        <f>VLOOKUP(Tabela13[[#This Row],[CNPJ]],'[1]Exportar Planilha'!$A$1:$S$802,13,FALSE)</f>
        <v>35277700</v>
      </c>
      <c r="X189" t="str">
        <f>VLOOKUP(Tabela13[[#This Row],[CNPJ]],'[1]Exportar Planilha'!$A$1:$S$802,14,FALSE)</f>
        <v>49</v>
      </c>
      <c r="Y189" t="str">
        <f>VLOOKUP(Tabela13[[#This Row],[CNPJ]],'[1]Exportar Planilha'!$A$1:$S$802,15,FALSE)</f>
        <v>35220669</v>
      </c>
      <c r="Z189" s="5" t="str">
        <f>VLOOKUP(Tabela13[[#This Row],[CNPJ]],'[1]Exportar Planilha'!$A$1:$S$802,16,FALSE)</f>
        <v>49</v>
      </c>
      <c r="AA189" s="5" t="str">
        <f>VLOOKUP(Tabela13[[#This Row],[CNPJ]],'[1]Exportar Planilha'!$A$1:$S$802,17,FALSE)</f>
        <v>35277700</v>
      </c>
      <c r="AB189" s="5" t="str">
        <f>VLOOKUP(Tabela13[[#This Row],[CNPJ]],'[1]Exportar Planilha'!$A$1:$S$802,18,FALSE)</f>
        <v>GABRIELE@LEALENGENHARIA.COM.BR</v>
      </c>
    </row>
    <row r="190" spans="1:28">
      <c r="A190" t="s">
        <v>775</v>
      </c>
      <c r="B190" t="s">
        <v>919</v>
      </c>
      <c r="C190" t="s">
        <v>920</v>
      </c>
      <c r="D190" t="s">
        <v>6</v>
      </c>
      <c r="E190" t="s">
        <v>6</v>
      </c>
      <c r="F190" t="s">
        <v>845</v>
      </c>
      <c r="G190" s="2">
        <v>1</v>
      </c>
      <c r="H190" t="s">
        <v>275</v>
      </c>
      <c r="I190" t="s">
        <v>921</v>
      </c>
      <c r="J190" t="s">
        <v>922</v>
      </c>
      <c r="K190" s="4" t="s">
        <v>1889</v>
      </c>
      <c r="L190" t="str">
        <f>VLOOKUP(Tabela13[[#This Row],[CNPJ]],'[1]Exportar Planilha'!$A$1:$S$802,3,FALSE)</f>
        <v>RUA</v>
      </c>
      <c r="M190" t="str">
        <f>VLOOKUP(Tabela13[[#This Row],[CNPJ]],'[1]Exportar Planilha'!$A$1:$S$802,3,FALSE)</f>
        <v>RUA</v>
      </c>
      <c r="N190" t="str">
        <f>VLOOKUP(Tabela13[[#This Row],[CNPJ]],'[1]Exportar Planilha'!$A$1:$S$802,4,FALSE)</f>
        <v>XV DE OUTUBRO</v>
      </c>
      <c r="O190" t="str">
        <f>VLOOKUP(Tabela13[[#This Row],[CNPJ]],'[1]Exportar Planilha'!$A$1:$S$802,5,FALSE)</f>
        <v>4526</v>
      </c>
      <c r="P190">
        <f>VLOOKUP(Tabela13[[#This Row],[CNPJ]],'[1]Exportar Planilha'!$A$1:$S$802,6,FALSE)</f>
        <v>0</v>
      </c>
      <c r="Q190" t="str">
        <f>VLOOKUP(Tabela13[[#This Row],[CNPJ]],'[1]Exportar Planilha'!$A$1:$S$802,7,FALSE)</f>
        <v>RIO BONITO</v>
      </c>
      <c r="R190">
        <f>VLOOKUP(Tabela13[[#This Row],[CNPJ]],'[1]Exportar Planilha'!$A$1:$S$802,8,FALSE)</f>
        <v>89239700</v>
      </c>
      <c r="S190" t="str">
        <f>VLOOKUP(Tabela13[[#This Row],[CNPJ]],'[1]Exportar Planilha'!$A$1:$S$802,9,FALSE)</f>
        <v>SC</v>
      </c>
      <c r="T190">
        <f>VLOOKUP(Tabela13[[#This Row],[CNPJ]],'[1]Exportar Planilha'!$A$1:$S$802,10,FALSE)</f>
        <v>8179</v>
      </c>
      <c r="U190" t="str">
        <f>VLOOKUP(Tabela13[[#This Row],[CNPJ]],'[1]Exportar Planilha'!$A$1:$S$802,11,FALSE)</f>
        <v>JOINVILLE</v>
      </c>
      <c r="V190">
        <f>VLOOKUP(Tabela13[[#This Row],[CNPJ]],'[1]Exportar Planilha'!$A$1:$S$802,12,FALSE)</f>
        <v>0</v>
      </c>
      <c r="W190">
        <f>VLOOKUP(Tabela13[[#This Row],[CNPJ]],'[1]Exportar Planilha'!$A$1:$S$802,13,FALSE)</f>
        <v>0</v>
      </c>
      <c r="X190">
        <f>VLOOKUP(Tabela13[[#This Row],[CNPJ]],'[1]Exportar Planilha'!$A$1:$S$802,14,FALSE)</f>
        <v>0</v>
      </c>
      <c r="Y190">
        <f>VLOOKUP(Tabela13[[#This Row],[CNPJ]],'[1]Exportar Planilha'!$A$1:$S$802,15,FALSE)</f>
        <v>0</v>
      </c>
      <c r="Z190" s="5">
        <f>VLOOKUP(Tabela13[[#This Row],[CNPJ]],'[1]Exportar Planilha'!$A$1:$S$802,16,FALSE)</f>
        <v>0</v>
      </c>
      <c r="AA190" s="5">
        <f>VLOOKUP(Tabela13[[#This Row],[CNPJ]],'[1]Exportar Planilha'!$A$1:$S$802,17,FALSE)</f>
        <v>0</v>
      </c>
      <c r="AB190" s="5">
        <f>VLOOKUP(Tabela13[[#This Row],[CNPJ]],'[1]Exportar Planilha'!$A$1:$S$802,18,FALSE)</f>
        <v>0</v>
      </c>
    </row>
    <row r="191" spans="1:28">
      <c r="A191" t="s">
        <v>775</v>
      </c>
      <c r="B191" t="s">
        <v>923</v>
      </c>
      <c r="C191" t="s">
        <v>55</v>
      </c>
      <c r="D191" t="s">
        <v>513</v>
      </c>
      <c r="E191" t="s">
        <v>6</v>
      </c>
      <c r="F191" t="s">
        <v>798</v>
      </c>
      <c r="G191" s="2">
        <v>2</v>
      </c>
      <c r="H191" t="s">
        <v>24</v>
      </c>
      <c r="I191" t="s">
        <v>924</v>
      </c>
      <c r="J191" t="s">
        <v>925</v>
      </c>
      <c r="K191" s="4" t="s">
        <v>1890</v>
      </c>
      <c r="L191" t="str">
        <f>VLOOKUP(Tabela13[[#This Row],[CNPJ]],'[1]Exportar Planilha'!$A$1:$S$802,3,FALSE)</f>
        <v>RUA</v>
      </c>
      <c r="M191" t="str">
        <f>VLOOKUP(Tabela13[[#This Row],[CNPJ]],'[1]Exportar Planilha'!$A$1:$S$802,3,FALSE)</f>
        <v>RUA</v>
      </c>
      <c r="N191" t="str">
        <f>VLOOKUP(Tabela13[[#This Row],[CNPJ]],'[1]Exportar Planilha'!$A$1:$S$802,4,FALSE)</f>
        <v>VEREADOR ARTHUR MANOEL MARIANO</v>
      </c>
      <c r="O191" t="str">
        <f>VLOOKUP(Tabela13[[#This Row],[CNPJ]],'[1]Exportar Planilha'!$A$1:$S$802,5,FALSE)</f>
        <v>555</v>
      </c>
      <c r="P191" t="str">
        <f>VLOOKUP(Tabela13[[#This Row],[CNPJ]],'[1]Exportar Planilha'!$A$1:$S$802,6,FALSE)</f>
        <v>GALPAO</v>
      </c>
      <c r="Q191" t="str">
        <f>VLOOKUP(Tabela13[[#This Row],[CNPJ]],'[1]Exportar Planilha'!$A$1:$S$802,7,FALSE)</f>
        <v>FORQUILHINHAS</v>
      </c>
      <c r="R191">
        <f>VLOOKUP(Tabela13[[#This Row],[CNPJ]],'[1]Exportar Planilha'!$A$1:$S$802,8,FALSE)</f>
        <v>88106500</v>
      </c>
      <c r="S191" t="str">
        <f>VLOOKUP(Tabela13[[#This Row],[CNPJ]],'[1]Exportar Planilha'!$A$1:$S$802,9,FALSE)</f>
        <v>SC</v>
      </c>
      <c r="T191">
        <f>VLOOKUP(Tabela13[[#This Row],[CNPJ]],'[1]Exportar Planilha'!$A$1:$S$802,10,FALSE)</f>
        <v>8327</v>
      </c>
      <c r="U191" t="str">
        <f>VLOOKUP(Tabela13[[#This Row],[CNPJ]],'[1]Exportar Planilha'!$A$1:$S$802,11,FALSE)</f>
        <v>SAO JOSE</v>
      </c>
      <c r="V191">
        <f>VLOOKUP(Tabela13[[#This Row],[CNPJ]],'[1]Exportar Planilha'!$A$1:$S$802,12,FALSE)</f>
        <v>0</v>
      </c>
      <c r="W191">
        <f>VLOOKUP(Tabela13[[#This Row],[CNPJ]],'[1]Exportar Planilha'!$A$1:$S$802,13,FALSE)</f>
        <v>0</v>
      </c>
      <c r="X191">
        <f>VLOOKUP(Tabela13[[#This Row],[CNPJ]],'[1]Exportar Planilha'!$A$1:$S$802,14,FALSE)</f>
        <v>0</v>
      </c>
      <c r="Y191">
        <f>VLOOKUP(Tabela13[[#This Row],[CNPJ]],'[1]Exportar Planilha'!$A$1:$S$802,15,FALSE)</f>
        <v>0</v>
      </c>
      <c r="Z191" s="5">
        <f>VLOOKUP(Tabela13[[#This Row],[CNPJ]],'[1]Exportar Planilha'!$A$1:$S$802,16,FALSE)</f>
        <v>0</v>
      </c>
      <c r="AA191" s="5">
        <f>VLOOKUP(Tabela13[[#This Row],[CNPJ]],'[1]Exportar Planilha'!$A$1:$S$802,17,FALSE)</f>
        <v>0</v>
      </c>
      <c r="AB191" s="5">
        <f>VLOOKUP(Tabela13[[#This Row],[CNPJ]],'[1]Exportar Planilha'!$A$1:$S$802,18,FALSE)</f>
        <v>0</v>
      </c>
    </row>
    <row r="192" spans="1:28">
      <c r="A192" t="s">
        <v>926</v>
      </c>
      <c r="B192" t="s">
        <v>927</v>
      </c>
      <c r="C192" t="s">
        <v>247</v>
      </c>
      <c r="D192" t="s">
        <v>248</v>
      </c>
      <c r="E192" t="s">
        <v>117</v>
      </c>
      <c r="F192" t="s">
        <v>928</v>
      </c>
      <c r="G192" s="2">
        <v>1</v>
      </c>
      <c r="H192" t="s">
        <v>358</v>
      </c>
      <c r="I192" t="s">
        <v>929</v>
      </c>
      <c r="J192" t="s">
        <v>930</v>
      </c>
      <c r="K192" s="4" t="s">
        <v>1891</v>
      </c>
      <c r="L192" t="str">
        <f>VLOOKUP(Tabela13[[#This Row],[CNPJ]],'[1]Exportar Planilha'!$A$1:$S$802,3,FALSE)</f>
        <v>RUA</v>
      </c>
      <c r="M192" t="str">
        <f>VLOOKUP(Tabela13[[#This Row],[CNPJ]],'[1]Exportar Planilha'!$A$1:$S$802,3,FALSE)</f>
        <v>RUA</v>
      </c>
      <c r="N192" t="str">
        <f>VLOOKUP(Tabela13[[#This Row],[CNPJ]],'[1]Exportar Planilha'!$A$1:$S$802,4,FALSE)</f>
        <v>NOVA LONDRINA</v>
      </c>
      <c r="O192" t="str">
        <f>VLOOKUP(Tabela13[[#This Row],[CNPJ]],'[1]Exportar Planilha'!$A$1:$S$802,5,FALSE)</f>
        <v>255</v>
      </c>
      <c r="P192" t="str">
        <f>VLOOKUP(Tabela13[[#This Row],[CNPJ]],'[1]Exportar Planilha'!$A$1:$S$802,6,FALSE)</f>
        <v>SALA  06</v>
      </c>
      <c r="Q192" t="str">
        <f>VLOOKUP(Tabela13[[#This Row],[CNPJ]],'[1]Exportar Planilha'!$A$1:$S$802,7,FALSE)</f>
        <v>VILA PAULISTANA</v>
      </c>
      <c r="R192">
        <f>VLOOKUP(Tabela13[[#This Row],[CNPJ]],'[1]Exportar Planilha'!$A$1:$S$802,8,FALSE)</f>
        <v>2318230</v>
      </c>
      <c r="S192" t="str">
        <f>VLOOKUP(Tabela13[[#This Row],[CNPJ]],'[1]Exportar Planilha'!$A$1:$S$802,9,FALSE)</f>
        <v>SP</v>
      </c>
      <c r="T192">
        <f>VLOOKUP(Tabela13[[#This Row],[CNPJ]],'[1]Exportar Planilha'!$A$1:$S$802,10,FALSE)</f>
        <v>7107</v>
      </c>
      <c r="U192" t="str">
        <f>VLOOKUP(Tabela13[[#This Row],[CNPJ]],'[1]Exportar Planilha'!$A$1:$S$802,11,FALSE)</f>
        <v>SAO PAULO</v>
      </c>
      <c r="V192" t="str">
        <f>VLOOKUP(Tabela13[[#This Row],[CNPJ]],'[1]Exportar Planilha'!$A$1:$S$802,12,FALSE)</f>
        <v>11</v>
      </c>
      <c r="W192" t="str">
        <f>VLOOKUP(Tabela13[[#This Row],[CNPJ]],'[1]Exportar Planilha'!$A$1:$S$802,13,FALSE)</f>
        <v>31863666</v>
      </c>
      <c r="X192" t="str">
        <f>VLOOKUP(Tabela13[[#This Row],[CNPJ]],'[1]Exportar Planilha'!$A$1:$S$802,14,FALSE)</f>
        <v>11</v>
      </c>
      <c r="Y192" t="str">
        <f>VLOOKUP(Tabela13[[#This Row],[CNPJ]],'[1]Exportar Planilha'!$A$1:$S$802,15,FALSE)</f>
        <v>31863668</v>
      </c>
      <c r="Z192" s="5" t="str">
        <f>VLOOKUP(Tabela13[[#This Row],[CNPJ]],'[1]Exportar Planilha'!$A$1:$S$802,16,FALSE)</f>
        <v>11</v>
      </c>
      <c r="AA192" s="5" t="str">
        <f>VLOOKUP(Tabela13[[#This Row],[CNPJ]],'[1]Exportar Planilha'!$A$1:$S$802,17,FALSE)</f>
        <v>31863677</v>
      </c>
      <c r="AB192" s="5" t="str">
        <f>VLOOKUP(Tabela13[[#This Row],[CNPJ]],'[1]Exportar Planilha'!$A$1:$S$802,18,FALSE)</f>
        <v>depsoc@paterra.com.br</v>
      </c>
    </row>
    <row r="193" spans="1:28">
      <c r="A193" t="s">
        <v>926</v>
      </c>
      <c r="B193" t="s">
        <v>931</v>
      </c>
      <c r="C193" t="s">
        <v>247</v>
      </c>
      <c r="D193" t="s">
        <v>248</v>
      </c>
      <c r="E193" t="s">
        <v>117</v>
      </c>
      <c r="F193" t="s">
        <v>928</v>
      </c>
      <c r="G193" s="2">
        <v>2</v>
      </c>
      <c r="H193" t="s">
        <v>358</v>
      </c>
      <c r="I193" t="s">
        <v>932</v>
      </c>
      <c r="J193" t="s">
        <v>933</v>
      </c>
      <c r="K193" s="4" t="s">
        <v>1892</v>
      </c>
      <c r="L193" t="str">
        <f>VLOOKUP(Tabela13[[#This Row],[CNPJ]],'[1]Exportar Planilha'!$A$1:$S$802,3,FALSE)</f>
        <v>RUA</v>
      </c>
      <c r="M193" t="str">
        <f>VLOOKUP(Tabela13[[#This Row],[CNPJ]],'[1]Exportar Planilha'!$A$1:$S$802,3,FALSE)</f>
        <v>RUA</v>
      </c>
      <c r="N193" t="str">
        <f>VLOOKUP(Tabela13[[#This Row],[CNPJ]],'[1]Exportar Planilha'!$A$1:$S$802,4,FALSE)</f>
        <v>JOSE DE OLIVEIRA CHINA</v>
      </c>
      <c r="O193" t="str">
        <f>VLOOKUP(Tabela13[[#This Row],[CNPJ]],'[1]Exportar Planilha'!$A$1:$S$802,5,FALSE)</f>
        <v>160</v>
      </c>
      <c r="P193">
        <f>VLOOKUP(Tabela13[[#This Row],[CNPJ]],'[1]Exportar Planilha'!$A$1:$S$802,6,FALSE)</f>
        <v>0</v>
      </c>
      <c r="Q193" t="str">
        <f>VLOOKUP(Tabela13[[#This Row],[CNPJ]],'[1]Exportar Planilha'!$A$1:$S$802,7,FALSE)</f>
        <v>JARDIM DONA SINHA</v>
      </c>
      <c r="R193">
        <f>VLOOKUP(Tabela13[[#This Row],[CNPJ]],'[1]Exportar Planilha'!$A$1:$S$802,8,FALSE)</f>
        <v>3924100</v>
      </c>
      <c r="S193" t="str">
        <f>VLOOKUP(Tabela13[[#This Row],[CNPJ]],'[1]Exportar Planilha'!$A$1:$S$802,9,FALSE)</f>
        <v>SP</v>
      </c>
      <c r="T193">
        <f>VLOOKUP(Tabela13[[#This Row],[CNPJ]],'[1]Exportar Planilha'!$A$1:$S$802,10,FALSE)</f>
        <v>7107</v>
      </c>
      <c r="U193" t="str">
        <f>VLOOKUP(Tabela13[[#This Row],[CNPJ]],'[1]Exportar Planilha'!$A$1:$S$802,11,FALSE)</f>
        <v>SAO PAULO</v>
      </c>
      <c r="V193">
        <f>VLOOKUP(Tabela13[[#This Row],[CNPJ]],'[1]Exportar Planilha'!$A$1:$S$802,12,FALSE)</f>
        <v>0</v>
      </c>
      <c r="W193">
        <f>VLOOKUP(Tabela13[[#This Row],[CNPJ]],'[1]Exportar Planilha'!$A$1:$S$802,13,FALSE)</f>
        <v>0</v>
      </c>
      <c r="X193">
        <f>VLOOKUP(Tabela13[[#This Row],[CNPJ]],'[1]Exportar Planilha'!$A$1:$S$802,14,FALSE)</f>
        <v>0</v>
      </c>
      <c r="Y193">
        <f>VLOOKUP(Tabela13[[#This Row],[CNPJ]],'[1]Exportar Planilha'!$A$1:$S$802,15,FALSE)</f>
        <v>0</v>
      </c>
      <c r="Z193" s="5">
        <f>VLOOKUP(Tabela13[[#This Row],[CNPJ]],'[1]Exportar Planilha'!$A$1:$S$802,16,FALSE)</f>
        <v>0</v>
      </c>
      <c r="AA193" s="5">
        <f>VLOOKUP(Tabela13[[#This Row],[CNPJ]],'[1]Exportar Planilha'!$A$1:$S$802,17,FALSE)</f>
        <v>0</v>
      </c>
      <c r="AB193" s="5">
        <f>VLOOKUP(Tabela13[[#This Row],[CNPJ]],'[1]Exportar Planilha'!$A$1:$S$802,18,FALSE)</f>
        <v>0</v>
      </c>
    </row>
    <row r="194" spans="1:28">
      <c r="A194" t="s">
        <v>926</v>
      </c>
      <c r="B194" t="s">
        <v>934</v>
      </c>
      <c r="C194" t="s">
        <v>935</v>
      </c>
      <c r="D194" t="s">
        <v>43</v>
      </c>
      <c r="E194" t="s">
        <v>6</v>
      </c>
      <c r="F194" t="s">
        <v>928</v>
      </c>
      <c r="G194" s="2">
        <v>2</v>
      </c>
      <c r="H194" t="s">
        <v>24</v>
      </c>
      <c r="I194" t="s">
        <v>936</v>
      </c>
      <c r="J194" t="s">
        <v>937</v>
      </c>
      <c r="K194" s="4" t="s">
        <v>1893</v>
      </c>
      <c r="L194" t="str">
        <f>VLOOKUP(Tabela13[[#This Row],[CNPJ]],'[1]Exportar Planilha'!$A$1:$S$802,3,FALSE)</f>
        <v>AVENIDA</v>
      </c>
      <c r="M194" t="str">
        <f>VLOOKUP(Tabela13[[#This Row],[CNPJ]],'[1]Exportar Planilha'!$A$1:$S$802,3,FALSE)</f>
        <v>AVENIDA</v>
      </c>
      <c r="N194" t="str">
        <f>VLOOKUP(Tabela13[[#This Row],[CNPJ]],'[1]Exportar Planilha'!$A$1:$S$802,4,FALSE)</f>
        <v>ENG CAETANO ALVARES</v>
      </c>
      <c r="O194" t="str">
        <f>VLOOKUP(Tabela13[[#This Row],[CNPJ]],'[1]Exportar Planilha'!$A$1:$S$802,5,FALSE)</f>
        <v>6610</v>
      </c>
      <c r="P194">
        <f>VLOOKUP(Tabela13[[#This Row],[CNPJ]],'[1]Exportar Planilha'!$A$1:$S$802,6,FALSE)</f>
        <v>0</v>
      </c>
      <c r="Q194" t="str">
        <f>VLOOKUP(Tabela13[[#This Row],[CNPJ]],'[1]Exportar Planilha'!$A$1:$S$802,7,FALSE)</f>
        <v>TREMEMBE</v>
      </c>
      <c r="R194">
        <f>VLOOKUP(Tabela13[[#This Row],[CNPJ]],'[1]Exportar Planilha'!$A$1:$S$802,8,FALSE)</f>
        <v>2413000</v>
      </c>
      <c r="S194" t="str">
        <f>VLOOKUP(Tabela13[[#This Row],[CNPJ]],'[1]Exportar Planilha'!$A$1:$S$802,9,FALSE)</f>
        <v>SP</v>
      </c>
      <c r="T194">
        <f>VLOOKUP(Tabela13[[#This Row],[CNPJ]],'[1]Exportar Planilha'!$A$1:$S$802,10,FALSE)</f>
        <v>7107</v>
      </c>
      <c r="U194" t="str">
        <f>VLOOKUP(Tabela13[[#This Row],[CNPJ]],'[1]Exportar Planilha'!$A$1:$S$802,11,FALSE)</f>
        <v>SAO PAULO</v>
      </c>
      <c r="V194">
        <f>VLOOKUP(Tabela13[[#This Row],[CNPJ]],'[1]Exportar Planilha'!$A$1:$S$802,12,FALSE)</f>
        <v>0</v>
      </c>
      <c r="W194">
        <f>VLOOKUP(Tabela13[[#This Row],[CNPJ]],'[1]Exportar Planilha'!$A$1:$S$802,13,FALSE)</f>
        <v>0</v>
      </c>
      <c r="X194">
        <f>VLOOKUP(Tabela13[[#This Row],[CNPJ]],'[1]Exportar Planilha'!$A$1:$S$802,14,FALSE)</f>
        <v>0</v>
      </c>
      <c r="Y194">
        <f>VLOOKUP(Tabela13[[#This Row],[CNPJ]],'[1]Exportar Planilha'!$A$1:$S$802,15,FALSE)</f>
        <v>0</v>
      </c>
      <c r="Z194" s="5">
        <f>VLOOKUP(Tabela13[[#This Row],[CNPJ]],'[1]Exportar Planilha'!$A$1:$S$802,16,FALSE)</f>
        <v>0</v>
      </c>
      <c r="AA194" s="5">
        <f>VLOOKUP(Tabela13[[#This Row],[CNPJ]],'[1]Exportar Planilha'!$A$1:$S$802,17,FALSE)</f>
        <v>0</v>
      </c>
      <c r="AB194" s="5">
        <f>VLOOKUP(Tabela13[[#This Row],[CNPJ]],'[1]Exportar Planilha'!$A$1:$S$802,18,FALSE)</f>
        <v>0</v>
      </c>
    </row>
    <row r="195" spans="1:28">
      <c r="A195" t="s">
        <v>926</v>
      </c>
      <c r="B195" t="s">
        <v>938</v>
      </c>
      <c r="C195" t="s">
        <v>939</v>
      </c>
      <c r="D195" t="s">
        <v>940</v>
      </c>
      <c r="E195" t="s">
        <v>117</v>
      </c>
      <c r="F195" t="s">
        <v>941</v>
      </c>
      <c r="G195" s="2">
        <v>1</v>
      </c>
      <c r="H195" t="s">
        <v>217</v>
      </c>
      <c r="I195" t="s">
        <v>3968</v>
      </c>
      <c r="J195" t="s">
        <v>3968</v>
      </c>
      <c r="K195" s="4" t="s">
        <v>1894</v>
      </c>
      <c r="L195" t="str">
        <f>VLOOKUP(Tabela13[[#This Row],[CNPJ]],'[1]Exportar Planilha'!$A$1:$S$802,3,FALSE)</f>
        <v>RUA</v>
      </c>
      <c r="M195" t="str">
        <f>VLOOKUP(Tabela13[[#This Row],[CNPJ]],'[1]Exportar Planilha'!$A$1:$S$802,3,FALSE)</f>
        <v>RUA</v>
      </c>
      <c r="N195" t="str">
        <f>VLOOKUP(Tabela13[[#This Row],[CNPJ]],'[1]Exportar Planilha'!$A$1:$S$802,4,FALSE)</f>
        <v>CARLOS GOMES</v>
      </c>
      <c r="O195" t="str">
        <f>VLOOKUP(Tabela13[[#This Row],[CNPJ]],'[1]Exportar Planilha'!$A$1:$S$802,5,FALSE)</f>
        <v>593</v>
      </c>
      <c r="P195">
        <f>VLOOKUP(Tabela13[[#This Row],[CNPJ]],'[1]Exportar Planilha'!$A$1:$S$802,6,FALSE)</f>
        <v>0</v>
      </c>
      <c r="Q195" t="str">
        <f>VLOOKUP(Tabela13[[#This Row],[CNPJ]],'[1]Exportar Planilha'!$A$1:$S$802,7,FALSE)</f>
        <v>CENTRO</v>
      </c>
      <c r="R195">
        <f>VLOOKUP(Tabela13[[#This Row],[CNPJ]],'[1]Exportar Planilha'!$A$1:$S$802,8,FALSE)</f>
        <v>17370000</v>
      </c>
      <c r="S195" t="str">
        <f>VLOOKUP(Tabela13[[#This Row],[CNPJ]],'[1]Exportar Planilha'!$A$1:$S$802,9,FALSE)</f>
        <v>SP</v>
      </c>
      <c r="T195">
        <f>VLOOKUP(Tabela13[[#This Row],[CNPJ]],'[1]Exportar Planilha'!$A$1:$S$802,10,FALSE)</f>
        <v>7041</v>
      </c>
      <c r="U195" t="str">
        <f>VLOOKUP(Tabela13[[#This Row],[CNPJ]],'[1]Exportar Planilha'!$A$1:$S$802,11,FALSE)</f>
        <v>SANTA MARIA DA SERRA</v>
      </c>
      <c r="V195" t="str">
        <f>VLOOKUP(Tabela13[[#This Row],[CNPJ]],'[1]Exportar Planilha'!$A$1:$S$802,12,FALSE)</f>
        <v>19</v>
      </c>
      <c r="W195" t="str">
        <f>VLOOKUP(Tabela13[[#This Row],[CNPJ]],'[1]Exportar Planilha'!$A$1:$S$802,13,FALSE)</f>
        <v>34224870</v>
      </c>
      <c r="X195">
        <f>VLOOKUP(Tabela13[[#This Row],[CNPJ]],'[1]Exportar Planilha'!$A$1:$S$802,14,FALSE)</f>
        <v>0</v>
      </c>
      <c r="Y195">
        <f>VLOOKUP(Tabela13[[#This Row],[CNPJ]],'[1]Exportar Planilha'!$A$1:$S$802,15,FALSE)</f>
        <v>0</v>
      </c>
      <c r="Z195" s="5" t="str">
        <f>VLOOKUP(Tabela13[[#This Row],[CNPJ]],'[1]Exportar Planilha'!$A$1:$S$802,16,FALSE)</f>
        <v>19</v>
      </c>
      <c r="AA195" s="5" t="str">
        <f>VLOOKUP(Tabela13[[#This Row],[CNPJ]],'[1]Exportar Planilha'!$A$1:$S$802,17,FALSE)</f>
        <v>34222468</v>
      </c>
      <c r="AB195" s="5" t="str">
        <f>VLOOKUP(Tabela13[[#This Row],[CNPJ]],'[1]Exportar Planilha'!$A$1:$S$802,18,FALSE)</f>
        <v>DJFISCAL2@DJCONTAB.COM.BR</v>
      </c>
    </row>
    <row r="196" spans="1:28">
      <c r="A196" t="s">
        <v>926</v>
      </c>
      <c r="B196" t="s">
        <v>942</v>
      </c>
      <c r="C196" t="s">
        <v>943</v>
      </c>
      <c r="D196" t="s">
        <v>6</v>
      </c>
      <c r="E196" t="s">
        <v>6</v>
      </c>
      <c r="F196" t="s">
        <v>928</v>
      </c>
      <c r="G196" s="2">
        <v>1</v>
      </c>
      <c r="H196" t="s">
        <v>24</v>
      </c>
      <c r="I196" t="s">
        <v>944</v>
      </c>
      <c r="J196" t="s">
        <v>945</v>
      </c>
      <c r="K196" s="4" t="s">
        <v>1895</v>
      </c>
      <c r="L196" t="str">
        <f>VLOOKUP(Tabela13[[#This Row],[CNPJ]],'[1]Exportar Planilha'!$A$1:$S$802,3,FALSE)</f>
        <v>RUA</v>
      </c>
      <c r="M196" t="str">
        <f>VLOOKUP(Tabela13[[#This Row],[CNPJ]],'[1]Exportar Planilha'!$A$1:$S$802,3,FALSE)</f>
        <v>RUA</v>
      </c>
      <c r="N196" t="str">
        <f>VLOOKUP(Tabela13[[#This Row],[CNPJ]],'[1]Exportar Planilha'!$A$1:$S$802,4,FALSE)</f>
        <v>BREJO ALEGRE</v>
      </c>
      <c r="O196" t="str">
        <f>VLOOKUP(Tabela13[[#This Row],[CNPJ]],'[1]Exportar Planilha'!$A$1:$S$802,5,FALSE)</f>
        <v>200</v>
      </c>
      <c r="P196" t="str">
        <f>VLOOKUP(Tabela13[[#This Row],[CNPJ]],'[1]Exportar Planilha'!$A$1:$S$802,6,FALSE)</f>
        <v>SALA  3</v>
      </c>
      <c r="Q196" t="str">
        <f>VLOOKUP(Tabela13[[#This Row],[CNPJ]],'[1]Exportar Planilha'!$A$1:$S$802,7,FALSE)</f>
        <v>BROOKLIN PAULISTA</v>
      </c>
      <c r="R196">
        <f>VLOOKUP(Tabela13[[#This Row],[CNPJ]],'[1]Exportar Planilha'!$A$1:$S$802,8,FALSE)</f>
        <v>4557050</v>
      </c>
      <c r="S196" t="str">
        <f>VLOOKUP(Tabela13[[#This Row],[CNPJ]],'[1]Exportar Planilha'!$A$1:$S$802,9,FALSE)</f>
        <v>SP</v>
      </c>
      <c r="T196">
        <f>VLOOKUP(Tabela13[[#This Row],[CNPJ]],'[1]Exportar Planilha'!$A$1:$S$802,10,FALSE)</f>
        <v>7107</v>
      </c>
      <c r="U196" t="str">
        <f>VLOOKUP(Tabela13[[#This Row],[CNPJ]],'[1]Exportar Planilha'!$A$1:$S$802,11,FALSE)</f>
        <v>SAO PAULO</v>
      </c>
      <c r="V196" t="str">
        <f>VLOOKUP(Tabela13[[#This Row],[CNPJ]],'[1]Exportar Planilha'!$A$1:$S$802,12,FALSE)</f>
        <v>11</v>
      </c>
      <c r="W196" t="str">
        <f>VLOOKUP(Tabela13[[#This Row],[CNPJ]],'[1]Exportar Planilha'!$A$1:$S$802,13,FALSE)</f>
        <v>37422174</v>
      </c>
      <c r="X196">
        <f>VLOOKUP(Tabela13[[#This Row],[CNPJ]],'[1]Exportar Planilha'!$A$1:$S$802,14,FALSE)</f>
        <v>0</v>
      </c>
      <c r="Y196">
        <f>VLOOKUP(Tabela13[[#This Row],[CNPJ]],'[1]Exportar Planilha'!$A$1:$S$802,15,FALSE)</f>
        <v>0</v>
      </c>
      <c r="Z196" s="5">
        <f>VLOOKUP(Tabela13[[#This Row],[CNPJ]],'[1]Exportar Planilha'!$A$1:$S$802,16,FALSE)</f>
        <v>0</v>
      </c>
      <c r="AA196" s="5">
        <f>VLOOKUP(Tabela13[[#This Row],[CNPJ]],'[1]Exportar Planilha'!$A$1:$S$802,17,FALSE)</f>
        <v>0</v>
      </c>
      <c r="AB196" s="5" t="str">
        <f>VLOOKUP(Tabela13[[#This Row],[CNPJ]],'[1]Exportar Planilha'!$A$1:$S$802,18,FALSE)</f>
        <v>dmaqua@dmaqua.com.br</v>
      </c>
    </row>
    <row r="197" spans="1:28">
      <c r="A197" t="s">
        <v>926</v>
      </c>
      <c r="B197" t="s">
        <v>946</v>
      </c>
      <c r="C197" t="s">
        <v>716</v>
      </c>
      <c r="D197" t="s">
        <v>947</v>
      </c>
      <c r="E197" t="s">
        <v>117</v>
      </c>
      <c r="F197" t="s">
        <v>928</v>
      </c>
      <c r="G197" s="2">
        <v>1</v>
      </c>
      <c r="H197" t="s">
        <v>24</v>
      </c>
      <c r="I197" t="s">
        <v>948</v>
      </c>
      <c r="J197" t="s">
        <v>949</v>
      </c>
      <c r="K197" s="4" t="s">
        <v>1896</v>
      </c>
      <c r="L197" t="str">
        <f>VLOOKUP(Tabela13[[#This Row],[CNPJ]],'[1]Exportar Planilha'!$A$1:$S$802,3,FALSE)</f>
        <v>RUA</v>
      </c>
      <c r="M197" t="str">
        <f>VLOOKUP(Tabela13[[#This Row],[CNPJ]],'[1]Exportar Planilha'!$A$1:$S$802,3,FALSE)</f>
        <v>RUA</v>
      </c>
      <c r="N197" t="str">
        <f>VLOOKUP(Tabela13[[#This Row],[CNPJ]],'[1]Exportar Planilha'!$A$1:$S$802,4,FALSE)</f>
        <v>MARQUES DE VALENCA</v>
      </c>
      <c r="O197" t="str">
        <f>VLOOKUP(Tabela13[[#This Row],[CNPJ]],'[1]Exportar Planilha'!$A$1:$S$802,5,FALSE)</f>
        <v>192</v>
      </c>
      <c r="P197">
        <f>VLOOKUP(Tabela13[[#This Row],[CNPJ]],'[1]Exportar Planilha'!$A$1:$S$802,6,FALSE)</f>
        <v>0</v>
      </c>
      <c r="Q197" t="str">
        <f>VLOOKUP(Tabela13[[#This Row],[CNPJ]],'[1]Exportar Planilha'!$A$1:$S$802,7,FALSE)</f>
        <v>ALTO DA MOOCA</v>
      </c>
      <c r="R197">
        <f>VLOOKUP(Tabela13[[#This Row],[CNPJ]],'[1]Exportar Planilha'!$A$1:$S$802,8,FALSE)</f>
        <v>3182040</v>
      </c>
      <c r="S197" t="str">
        <f>VLOOKUP(Tabela13[[#This Row],[CNPJ]],'[1]Exportar Planilha'!$A$1:$S$802,9,FALSE)</f>
        <v>SP</v>
      </c>
      <c r="T197">
        <f>VLOOKUP(Tabela13[[#This Row],[CNPJ]],'[1]Exportar Planilha'!$A$1:$S$802,10,FALSE)</f>
        <v>7107</v>
      </c>
      <c r="U197" t="str">
        <f>VLOOKUP(Tabela13[[#This Row],[CNPJ]],'[1]Exportar Planilha'!$A$1:$S$802,11,FALSE)</f>
        <v>SAO PAULO</v>
      </c>
      <c r="V197" t="str">
        <f>VLOOKUP(Tabela13[[#This Row],[CNPJ]],'[1]Exportar Planilha'!$A$1:$S$802,12,FALSE)</f>
        <v>11</v>
      </c>
      <c r="W197" t="str">
        <f>VLOOKUP(Tabela13[[#This Row],[CNPJ]],'[1]Exportar Planilha'!$A$1:$S$802,13,FALSE)</f>
        <v>26036363</v>
      </c>
      <c r="X197" t="str">
        <f>VLOOKUP(Tabela13[[#This Row],[CNPJ]],'[1]Exportar Planilha'!$A$1:$S$802,14,FALSE)</f>
        <v>11</v>
      </c>
      <c r="Y197" t="str">
        <f>VLOOKUP(Tabela13[[#This Row],[CNPJ]],'[1]Exportar Planilha'!$A$1:$S$802,15,FALSE)</f>
        <v>26036388</v>
      </c>
      <c r="Z197" s="5">
        <f>VLOOKUP(Tabela13[[#This Row],[CNPJ]],'[1]Exportar Planilha'!$A$1:$S$802,16,FALSE)</f>
        <v>0</v>
      </c>
      <c r="AA197" s="5">
        <f>VLOOKUP(Tabela13[[#This Row],[CNPJ]],'[1]Exportar Planilha'!$A$1:$S$802,17,FALSE)</f>
        <v>0</v>
      </c>
      <c r="AB197" s="5" t="str">
        <f>VLOOKUP(Tabela13[[#This Row],[CNPJ]],'[1]Exportar Planilha'!$A$1:$S$802,18,FALSE)</f>
        <v>FINANCEIRO@JERSEYPOMPOM.COM.BR</v>
      </c>
    </row>
    <row r="198" spans="1:28">
      <c r="A198" t="s">
        <v>926</v>
      </c>
      <c r="B198" t="s">
        <v>950</v>
      </c>
      <c r="C198" t="s">
        <v>55</v>
      </c>
      <c r="D198" t="s">
        <v>951</v>
      </c>
      <c r="E198" t="s">
        <v>6</v>
      </c>
      <c r="F198" t="s">
        <v>952</v>
      </c>
      <c r="G198" s="2">
        <v>1</v>
      </c>
      <c r="H198" t="s">
        <v>33</v>
      </c>
      <c r="I198" t="s">
        <v>953</v>
      </c>
      <c r="J198" t="s">
        <v>954</v>
      </c>
      <c r="K198" s="4" t="s">
        <v>1897</v>
      </c>
      <c r="L198" t="str">
        <f>VLOOKUP(Tabela13[[#This Row],[CNPJ]],'[1]Exportar Planilha'!$A$1:$S$802,3,FALSE)</f>
        <v>RUA</v>
      </c>
      <c r="M198" t="str">
        <f>VLOOKUP(Tabela13[[#This Row],[CNPJ]],'[1]Exportar Planilha'!$A$1:$S$802,3,FALSE)</f>
        <v>RUA</v>
      </c>
      <c r="N198" t="str">
        <f>VLOOKUP(Tabela13[[#This Row],[CNPJ]],'[1]Exportar Planilha'!$A$1:$S$802,4,FALSE)</f>
        <v>AUGUSTO DE ALMEIDA BATISTA</v>
      </c>
      <c r="O198" t="str">
        <f>VLOOKUP(Tabela13[[#This Row],[CNPJ]],'[1]Exportar Planilha'!$A$1:$S$802,5,FALSE)</f>
        <v>1410</v>
      </c>
      <c r="P198" t="str">
        <f>VLOOKUP(Tabela13[[#This Row],[CNPJ]],'[1]Exportar Planilha'!$A$1:$S$802,6,FALSE)</f>
        <v>1420</v>
      </c>
      <c r="Q198" t="str">
        <f>VLOOKUP(Tabela13[[#This Row],[CNPJ]],'[1]Exportar Planilha'!$A$1:$S$802,7,FALSE)</f>
        <v>CHACARAS CAXINGUI</v>
      </c>
      <c r="R198">
        <f>VLOOKUP(Tabela13[[#This Row],[CNPJ]],'[1]Exportar Planilha'!$A$1:$S$802,8,FALSE)</f>
        <v>6826280</v>
      </c>
      <c r="S198" t="str">
        <f>VLOOKUP(Tabela13[[#This Row],[CNPJ]],'[1]Exportar Planilha'!$A$1:$S$802,9,FALSE)</f>
        <v>SP</v>
      </c>
      <c r="T198">
        <f>VLOOKUP(Tabela13[[#This Row],[CNPJ]],'[1]Exportar Planilha'!$A$1:$S$802,10,FALSE)</f>
        <v>6401</v>
      </c>
      <c r="U198" t="str">
        <f>VLOOKUP(Tabela13[[#This Row],[CNPJ]],'[1]Exportar Planilha'!$A$1:$S$802,11,FALSE)</f>
        <v>EMBU DAS ARTES</v>
      </c>
      <c r="V198">
        <f>VLOOKUP(Tabela13[[#This Row],[CNPJ]],'[1]Exportar Planilha'!$A$1:$S$802,12,FALSE)</f>
        <v>0</v>
      </c>
      <c r="W198">
        <f>VLOOKUP(Tabela13[[#This Row],[CNPJ]],'[1]Exportar Planilha'!$A$1:$S$802,13,FALSE)</f>
        <v>0</v>
      </c>
      <c r="X198">
        <f>VLOOKUP(Tabela13[[#This Row],[CNPJ]],'[1]Exportar Planilha'!$A$1:$S$802,14,FALSE)</f>
        <v>0</v>
      </c>
      <c r="Y198">
        <f>VLOOKUP(Tabela13[[#This Row],[CNPJ]],'[1]Exportar Planilha'!$A$1:$S$802,15,FALSE)</f>
        <v>0</v>
      </c>
      <c r="Z198" s="5">
        <f>VLOOKUP(Tabela13[[#This Row],[CNPJ]],'[1]Exportar Planilha'!$A$1:$S$802,16,FALSE)</f>
        <v>0</v>
      </c>
      <c r="AA198" s="5">
        <f>VLOOKUP(Tabela13[[#This Row],[CNPJ]],'[1]Exportar Planilha'!$A$1:$S$802,17,FALSE)</f>
        <v>0</v>
      </c>
      <c r="AB198" s="5">
        <f>VLOOKUP(Tabela13[[#This Row],[CNPJ]],'[1]Exportar Planilha'!$A$1:$S$802,18,FALSE)</f>
        <v>0</v>
      </c>
    </row>
    <row r="199" spans="1:28">
      <c r="A199" t="s">
        <v>926</v>
      </c>
      <c r="B199" t="s">
        <v>955</v>
      </c>
      <c r="C199" t="s">
        <v>247</v>
      </c>
      <c r="D199" t="s">
        <v>248</v>
      </c>
      <c r="E199" t="s">
        <v>117</v>
      </c>
      <c r="F199" t="s">
        <v>928</v>
      </c>
      <c r="G199" s="2">
        <v>1</v>
      </c>
      <c r="H199" t="s">
        <v>24</v>
      </c>
      <c r="I199" t="s">
        <v>956</v>
      </c>
      <c r="J199" t="s">
        <v>957</v>
      </c>
      <c r="K199" s="4" t="s">
        <v>1898</v>
      </c>
      <c r="L199" t="str">
        <f>VLOOKUP(Tabela13[[#This Row],[CNPJ]],'[1]Exportar Planilha'!$A$1:$S$802,3,FALSE)</f>
        <v>RUA</v>
      </c>
      <c r="M199" t="str">
        <f>VLOOKUP(Tabela13[[#This Row],[CNPJ]],'[1]Exportar Planilha'!$A$1:$S$802,3,FALSE)</f>
        <v>RUA</v>
      </c>
      <c r="N199" t="str">
        <f>VLOOKUP(Tabela13[[#This Row],[CNPJ]],'[1]Exportar Planilha'!$A$1:$S$802,4,FALSE)</f>
        <v>SIQUEIRA CARDOSO</v>
      </c>
      <c r="O199" t="str">
        <f>VLOOKUP(Tabela13[[#This Row],[CNPJ]],'[1]Exportar Planilha'!$A$1:$S$802,5,FALSE)</f>
        <v>224</v>
      </c>
      <c r="P199">
        <f>VLOOKUP(Tabela13[[#This Row],[CNPJ]],'[1]Exportar Planilha'!$A$1:$S$802,6,FALSE)</f>
        <v>0</v>
      </c>
      <c r="Q199" t="str">
        <f>VLOOKUP(Tabela13[[#This Row],[CNPJ]],'[1]Exportar Planilha'!$A$1:$S$802,7,FALSE)</f>
        <v>BELENZINHO</v>
      </c>
      <c r="R199">
        <f>VLOOKUP(Tabela13[[#This Row],[CNPJ]],'[1]Exportar Planilha'!$A$1:$S$802,8,FALSE)</f>
        <v>3163020</v>
      </c>
      <c r="S199" t="str">
        <f>VLOOKUP(Tabela13[[#This Row],[CNPJ]],'[1]Exportar Planilha'!$A$1:$S$802,9,FALSE)</f>
        <v>SP</v>
      </c>
      <c r="T199">
        <f>VLOOKUP(Tabela13[[#This Row],[CNPJ]],'[1]Exportar Planilha'!$A$1:$S$802,10,FALSE)</f>
        <v>7107</v>
      </c>
      <c r="U199" t="str">
        <f>VLOOKUP(Tabela13[[#This Row],[CNPJ]],'[1]Exportar Planilha'!$A$1:$S$802,11,FALSE)</f>
        <v>SAO PAULO</v>
      </c>
      <c r="V199" t="str">
        <f>VLOOKUP(Tabela13[[#This Row],[CNPJ]],'[1]Exportar Planilha'!$A$1:$S$802,12,FALSE)</f>
        <v>011</v>
      </c>
      <c r="W199" t="str">
        <f>VLOOKUP(Tabela13[[#This Row],[CNPJ]],'[1]Exportar Planilha'!$A$1:$S$802,13,FALSE)</f>
        <v>69102000</v>
      </c>
      <c r="X199">
        <f>VLOOKUP(Tabela13[[#This Row],[CNPJ]],'[1]Exportar Planilha'!$A$1:$S$802,14,FALSE)</f>
        <v>0</v>
      </c>
      <c r="Y199">
        <f>VLOOKUP(Tabela13[[#This Row],[CNPJ]],'[1]Exportar Planilha'!$A$1:$S$802,15,FALSE)</f>
        <v>0</v>
      </c>
      <c r="Z199" s="5" t="str">
        <f>VLOOKUP(Tabela13[[#This Row],[CNPJ]],'[1]Exportar Planilha'!$A$1:$S$802,16,FALSE)</f>
        <v>011</v>
      </c>
      <c r="AA199" s="5" t="str">
        <f>VLOOKUP(Tabela13[[#This Row],[CNPJ]],'[1]Exportar Planilha'!$A$1:$S$802,17,FALSE)</f>
        <v>69102000</v>
      </c>
      <c r="AB199" s="5">
        <f>VLOOKUP(Tabela13[[#This Row],[CNPJ]],'[1]Exportar Planilha'!$A$1:$S$802,18,FALSE)</f>
        <v>0</v>
      </c>
    </row>
    <row r="200" spans="1:28">
      <c r="A200" t="s">
        <v>926</v>
      </c>
      <c r="B200" t="s">
        <v>958</v>
      </c>
      <c r="C200" t="s">
        <v>959</v>
      </c>
      <c r="D200" t="s">
        <v>960</v>
      </c>
      <c r="E200" t="s">
        <v>117</v>
      </c>
      <c r="F200" t="s">
        <v>961</v>
      </c>
      <c r="G200" s="2">
        <v>1</v>
      </c>
      <c r="H200" t="s">
        <v>358</v>
      </c>
      <c r="I200" t="s">
        <v>962</v>
      </c>
      <c r="J200" t="s">
        <v>963</v>
      </c>
      <c r="K200" s="4" t="s">
        <v>1899</v>
      </c>
      <c r="L200" t="str">
        <f>VLOOKUP(Tabela13[[#This Row],[CNPJ]],'[1]Exportar Planilha'!$A$1:$S$802,3,FALSE)</f>
        <v>AVENIDA</v>
      </c>
      <c r="M200" t="str">
        <f>VLOOKUP(Tabela13[[#This Row],[CNPJ]],'[1]Exportar Planilha'!$A$1:$S$802,3,FALSE)</f>
        <v>AVENIDA</v>
      </c>
      <c r="N200" t="str">
        <f>VLOOKUP(Tabela13[[#This Row],[CNPJ]],'[1]Exportar Planilha'!$A$1:$S$802,4,FALSE)</f>
        <v>GRANDES LAGOS</v>
      </c>
      <c r="O200" t="str">
        <f>VLOOKUP(Tabela13[[#This Row],[CNPJ]],'[1]Exportar Planilha'!$A$1:$S$802,5,FALSE)</f>
        <v>189</v>
      </c>
      <c r="P200">
        <f>VLOOKUP(Tabela13[[#This Row],[CNPJ]],'[1]Exportar Planilha'!$A$1:$S$802,6,FALSE)</f>
        <v>0</v>
      </c>
      <c r="Q200" t="str">
        <f>VLOOKUP(Tabela13[[#This Row],[CNPJ]],'[1]Exportar Planilha'!$A$1:$S$802,7,FALSE)</f>
        <v>DIST INDUSTRIAL II</v>
      </c>
      <c r="R200">
        <f>VLOOKUP(Tabela13[[#This Row],[CNPJ]],'[1]Exportar Planilha'!$A$1:$S$802,8,FALSE)</f>
        <v>15775000</v>
      </c>
      <c r="S200" t="str">
        <f>VLOOKUP(Tabela13[[#This Row],[CNPJ]],'[1]Exportar Planilha'!$A$1:$S$802,9,FALSE)</f>
        <v>SP</v>
      </c>
      <c r="T200">
        <f>VLOOKUP(Tabela13[[#This Row],[CNPJ]],'[1]Exportar Planilha'!$A$1:$S$802,10,FALSE)</f>
        <v>7033</v>
      </c>
      <c r="U200" t="str">
        <f>VLOOKUP(Tabela13[[#This Row],[CNPJ]],'[1]Exportar Planilha'!$A$1:$S$802,11,FALSE)</f>
        <v>SANTA FE DO SUL</v>
      </c>
      <c r="V200" t="str">
        <f>VLOOKUP(Tabela13[[#This Row],[CNPJ]],'[1]Exportar Planilha'!$A$1:$S$802,12,FALSE)</f>
        <v>17</v>
      </c>
      <c r="W200" t="str">
        <f>VLOOKUP(Tabela13[[#This Row],[CNPJ]],'[1]Exportar Planilha'!$A$1:$S$802,13,FALSE)</f>
        <v>36317013</v>
      </c>
      <c r="X200" t="str">
        <f>VLOOKUP(Tabela13[[#This Row],[CNPJ]],'[1]Exportar Planilha'!$A$1:$S$802,14,FALSE)</f>
        <v>17</v>
      </c>
      <c r="Y200" t="str">
        <f>VLOOKUP(Tabela13[[#This Row],[CNPJ]],'[1]Exportar Planilha'!$A$1:$S$802,15,FALSE)</f>
        <v>36419900</v>
      </c>
      <c r="Z200" s="5" t="str">
        <f>VLOOKUP(Tabela13[[#This Row],[CNPJ]],'[1]Exportar Planilha'!$A$1:$S$802,16,FALSE)</f>
        <v>17</v>
      </c>
      <c r="AA200" s="5" t="str">
        <f>VLOOKUP(Tabela13[[#This Row],[CNPJ]],'[1]Exportar Planilha'!$A$1:$S$802,17,FALSE)</f>
        <v>36419900</v>
      </c>
      <c r="AB200" s="5">
        <f>VLOOKUP(Tabela13[[#This Row],[CNPJ]],'[1]Exportar Planilha'!$A$1:$S$802,18,FALSE)</f>
        <v>0</v>
      </c>
    </row>
    <row r="201" spans="1:28">
      <c r="A201" t="s">
        <v>926</v>
      </c>
      <c r="B201" t="s">
        <v>964</v>
      </c>
      <c r="C201" t="s">
        <v>197</v>
      </c>
      <c r="D201" t="s">
        <v>215</v>
      </c>
      <c r="E201" t="s">
        <v>117</v>
      </c>
      <c r="F201" t="s">
        <v>965</v>
      </c>
      <c r="G201" s="2">
        <v>1</v>
      </c>
      <c r="H201" t="s">
        <v>24</v>
      </c>
      <c r="I201" t="s">
        <v>966</v>
      </c>
      <c r="J201" t="s">
        <v>967</v>
      </c>
      <c r="K201" s="4" t="s">
        <v>1900</v>
      </c>
      <c r="L201" t="str">
        <f>VLOOKUP(Tabela13[[#This Row],[CNPJ]],'[1]Exportar Planilha'!$A$1:$S$802,3,FALSE)</f>
        <v>RUA</v>
      </c>
      <c r="M201" t="str">
        <f>VLOOKUP(Tabela13[[#This Row],[CNPJ]],'[1]Exportar Planilha'!$A$1:$S$802,3,FALSE)</f>
        <v>RUA</v>
      </c>
      <c r="N201" t="str">
        <f>VLOOKUP(Tabela13[[#This Row],[CNPJ]],'[1]Exportar Planilha'!$A$1:$S$802,4,FALSE)</f>
        <v>JULIO DANTAS</v>
      </c>
      <c r="O201" t="str">
        <f>VLOOKUP(Tabela13[[#This Row],[CNPJ]],'[1]Exportar Planilha'!$A$1:$S$802,5,FALSE)</f>
        <v>370</v>
      </c>
      <c r="P201">
        <f>VLOOKUP(Tabela13[[#This Row],[CNPJ]],'[1]Exportar Planilha'!$A$1:$S$802,6,FALSE)</f>
        <v>0</v>
      </c>
      <c r="Q201" t="str">
        <f>VLOOKUP(Tabela13[[#This Row],[CNPJ]],'[1]Exportar Planilha'!$A$1:$S$802,7,FALSE)</f>
        <v>JARDIM MARIA TERESA</v>
      </c>
      <c r="R201">
        <f>VLOOKUP(Tabela13[[#This Row],[CNPJ]],'[1]Exportar Planilha'!$A$1:$S$802,8,FALSE)</f>
        <v>9931080</v>
      </c>
      <c r="S201" t="str">
        <f>VLOOKUP(Tabela13[[#This Row],[CNPJ]],'[1]Exportar Planilha'!$A$1:$S$802,9,FALSE)</f>
        <v>SP</v>
      </c>
      <c r="T201">
        <f>VLOOKUP(Tabela13[[#This Row],[CNPJ]],'[1]Exportar Planilha'!$A$1:$S$802,10,FALSE)</f>
        <v>6377</v>
      </c>
      <c r="U201" t="str">
        <f>VLOOKUP(Tabela13[[#This Row],[CNPJ]],'[1]Exportar Planilha'!$A$1:$S$802,11,FALSE)</f>
        <v>DIADEMA</v>
      </c>
      <c r="V201" t="str">
        <f>VLOOKUP(Tabela13[[#This Row],[CNPJ]],'[1]Exportar Planilha'!$A$1:$S$802,12,FALSE)</f>
        <v>0011</v>
      </c>
      <c r="W201" t="str">
        <f>VLOOKUP(Tabela13[[#This Row],[CNPJ]],'[1]Exportar Planilha'!$A$1:$S$802,13,FALSE)</f>
        <v>50614555</v>
      </c>
      <c r="X201">
        <f>VLOOKUP(Tabela13[[#This Row],[CNPJ]],'[1]Exportar Planilha'!$A$1:$S$802,14,FALSE)</f>
        <v>0</v>
      </c>
      <c r="Y201">
        <f>VLOOKUP(Tabela13[[#This Row],[CNPJ]],'[1]Exportar Planilha'!$A$1:$S$802,15,FALSE)</f>
        <v>0</v>
      </c>
      <c r="Z201" s="5">
        <f>VLOOKUP(Tabela13[[#This Row],[CNPJ]],'[1]Exportar Planilha'!$A$1:$S$802,16,FALSE)</f>
        <v>0</v>
      </c>
      <c r="AA201" s="5">
        <f>VLOOKUP(Tabela13[[#This Row],[CNPJ]],'[1]Exportar Planilha'!$A$1:$S$802,17,FALSE)</f>
        <v>0</v>
      </c>
      <c r="AB201" s="5">
        <f>VLOOKUP(Tabela13[[#This Row],[CNPJ]],'[1]Exportar Planilha'!$A$1:$S$802,18,FALSE)</f>
        <v>0</v>
      </c>
    </row>
    <row r="202" spans="1:28">
      <c r="A202" t="s">
        <v>926</v>
      </c>
      <c r="B202" t="s">
        <v>968</v>
      </c>
      <c r="C202" t="s">
        <v>969</v>
      </c>
      <c r="D202" t="s">
        <v>970</v>
      </c>
      <c r="E202" t="s">
        <v>6</v>
      </c>
      <c r="F202" t="s">
        <v>928</v>
      </c>
      <c r="G202" s="2">
        <v>2</v>
      </c>
      <c r="H202" t="s">
        <v>24</v>
      </c>
      <c r="I202" t="s">
        <v>971</v>
      </c>
      <c r="J202" t="s">
        <v>972</v>
      </c>
      <c r="K202" s="4" t="s">
        <v>1901</v>
      </c>
      <c r="L202" t="str">
        <f>VLOOKUP(Tabela13[[#This Row],[CNPJ]],'[1]Exportar Planilha'!$A$1:$S$802,3,FALSE)</f>
        <v>RUA</v>
      </c>
      <c r="M202" t="str">
        <f>VLOOKUP(Tabela13[[#This Row],[CNPJ]],'[1]Exportar Planilha'!$A$1:$S$802,3,FALSE)</f>
        <v>RUA</v>
      </c>
      <c r="N202" t="str">
        <f>VLOOKUP(Tabela13[[#This Row],[CNPJ]],'[1]Exportar Planilha'!$A$1:$S$802,4,FALSE)</f>
        <v>PROF.FILADELFO AZEVEDO</v>
      </c>
      <c r="O202" t="str">
        <f>VLOOKUP(Tabela13[[#This Row],[CNPJ]],'[1]Exportar Planilha'!$A$1:$S$802,5,FALSE)</f>
        <v>712</v>
      </c>
      <c r="P202" t="str">
        <f>VLOOKUP(Tabela13[[#This Row],[CNPJ]],'[1]Exportar Planilha'!$A$1:$S$802,6,FALSE)</f>
        <v>TERREOSALA 01 E SALA 02</v>
      </c>
      <c r="Q202" t="str">
        <f>VLOOKUP(Tabela13[[#This Row],[CNPJ]],'[1]Exportar Planilha'!$A$1:$S$802,7,FALSE)</f>
        <v>VILA NOVA CONCEICAO</v>
      </c>
      <c r="R202">
        <f>VLOOKUP(Tabela13[[#This Row],[CNPJ]],'[1]Exportar Planilha'!$A$1:$S$802,8,FALSE)</f>
        <v>4508011</v>
      </c>
      <c r="S202" t="str">
        <f>VLOOKUP(Tabela13[[#This Row],[CNPJ]],'[1]Exportar Planilha'!$A$1:$S$802,9,FALSE)</f>
        <v>SP</v>
      </c>
      <c r="T202">
        <f>VLOOKUP(Tabela13[[#This Row],[CNPJ]],'[1]Exportar Planilha'!$A$1:$S$802,10,FALSE)</f>
        <v>7107</v>
      </c>
      <c r="U202" t="str">
        <f>VLOOKUP(Tabela13[[#This Row],[CNPJ]],'[1]Exportar Planilha'!$A$1:$S$802,11,FALSE)</f>
        <v>SAO PAULO</v>
      </c>
      <c r="V202" t="str">
        <f>VLOOKUP(Tabela13[[#This Row],[CNPJ]],'[1]Exportar Planilha'!$A$1:$S$802,12,FALSE)</f>
        <v>11</v>
      </c>
      <c r="W202" t="str">
        <f>VLOOKUP(Tabela13[[#This Row],[CNPJ]],'[1]Exportar Planilha'!$A$1:$S$802,13,FALSE)</f>
        <v>30532600</v>
      </c>
      <c r="X202" t="str">
        <f>VLOOKUP(Tabela13[[#This Row],[CNPJ]],'[1]Exportar Planilha'!$A$1:$S$802,14,FALSE)</f>
        <v>11</v>
      </c>
      <c r="Y202" t="str">
        <f>VLOOKUP(Tabela13[[#This Row],[CNPJ]],'[1]Exportar Planilha'!$A$1:$S$802,15,FALSE)</f>
        <v>30532645</v>
      </c>
      <c r="Z202" s="5" t="str">
        <f>VLOOKUP(Tabela13[[#This Row],[CNPJ]],'[1]Exportar Planilha'!$A$1:$S$802,16,FALSE)</f>
        <v>11</v>
      </c>
      <c r="AA202" s="5" t="str">
        <f>VLOOKUP(Tabela13[[#This Row],[CNPJ]],'[1]Exportar Planilha'!$A$1:$S$802,17,FALSE)</f>
        <v>38878016</v>
      </c>
      <c r="AB202" s="5" t="str">
        <f>VLOOKUP(Tabela13[[#This Row],[CNPJ]],'[1]Exportar Planilha'!$A$1:$S$802,18,FALSE)</f>
        <v>erica.minami@cma.com.br</v>
      </c>
    </row>
    <row r="203" spans="1:28">
      <c r="A203" t="s">
        <v>926</v>
      </c>
      <c r="B203" t="s">
        <v>973</v>
      </c>
      <c r="C203" t="s">
        <v>43</v>
      </c>
      <c r="D203" t="s">
        <v>66</v>
      </c>
      <c r="E203" t="s">
        <v>66</v>
      </c>
      <c r="F203" t="s">
        <v>928</v>
      </c>
      <c r="G203" s="2">
        <v>4</v>
      </c>
      <c r="H203" t="s">
        <v>24</v>
      </c>
      <c r="I203" t="s">
        <v>974</v>
      </c>
      <c r="J203" t="s">
        <v>975</v>
      </c>
      <c r="K203" s="4" t="s">
        <v>1902</v>
      </c>
      <c r="L203" t="str">
        <f>VLOOKUP(Tabela13[[#This Row],[CNPJ]],'[1]Exportar Planilha'!$A$1:$S$802,3,FALSE)</f>
        <v>RUA</v>
      </c>
      <c r="M203" t="str">
        <f>VLOOKUP(Tabela13[[#This Row],[CNPJ]],'[1]Exportar Planilha'!$A$1:$S$802,3,FALSE)</f>
        <v>RUA</v>
      </c>
      <c r="N203" t="str">
        <f>VLOOKUP(Tabela13[[#This Row],[CNPJ]],'[1]Exportar Planilha'!$A$1:$S$802,4,FALSE)</f>
        <v>MARIA JOSE RANGEL</v>
      </c>
      <c r="O203" t="str">
        <f>VLOOKUP(Tabela13[[#This Row],[CNPJ]],'[1]Exportar Planilha'!$A$1:$S$802,5,FALSE)</f>
        <v>83</v>
      </c>
      <c r="P203">
        <f>VLOOKUP(Tabela13[[#This Row],[CNPJ]],'[1]Exportar Planilha'!$A$1:$S$802,6,FALSE)</f>
        <v>0</v>
      </c>
      <c r="Q203" t="str">
        <f>VLOOKUP(Tabela13[[#This Row],[CNPJ]],'[1]Exportar Planilha'!$A$1:$S$802,7,FALSE)</f>
        <v>VILA SAO PAULO</v>
      </c>
      <c r="R203">
        <f>VLOOKUP(Tabela13[[#This Row],[CNPJ]],'[1]Exportar Planilha'!$A$1:$S$802,8,FALSE)</f>
        <v>4650180</v>
      </c>
      <c r="S203" t="str">
        <f>VLOOKUP(Tabela13[[#This Row],[CNPJ]],'[1]Exportar Planilha'!$A$1:$S$802,9,FALSE)</f>
        <v>SP</v>
      </c>
      <c r="T203">
        <f>VLOOKUP(Tabela13[[#This Row],[CNPJ]],'[1]Exportar Planilha'!$A$1:$S$802,10,FALSE)</f>
        <v>7107</v>
      </c>
      <c r="U203" t="str">
        <f>VLOOKUP(Tabela13[[#This Row],[CNPJ]],'[1]Exportar Planilha'!$A$1:$S$802,11,FALSE)</f>
        <v>SAO PAULO</v>
      </c>
      <c r="V203">
        <f>VLOOKUP(Tabela13[[#This Row],[CNPJ]],'[1]Exportar Planilha'!$A$1:$S$802,12,FALSE)</f>
        <v>0</v>
      </c>
      <c r="W203">
        <f>VLOOKUP(Tabela13[[#This Row],[CNPJ]],'[1]Exportar Planilha'!$A$1:$S$802,13,FALSE)</f>
        <v>0</v>
      </c>
      <c r="X203">
        <f>VLOOKUP(Tabela13[[#This Row],[CNPJ]],'[1]Exportar Planilha'!$A$1:$S$802,14,FALSE)</f>
        <v>0</v>
      </c>
      <c r="Y203">
        <f>VLOOKUP(Tabela13[[#This Row],[CNPJ]],'[1]Exportar Planilha'!$A$1:$S$802,15,FALSE)</f>
        <v>0</v>
      </c>
      <c r="Z203" s="5">
        <f>VLOOKUP(Tabela13[[#This Row],[CNPJ]],'[1]Exportar Planilha'!$A$1:$S$802,16,FALSE)</f>
        <v>0</v>
      </c>
      <c r="AA203" s="5">
        <f>VLOOKUP(Tabela13[[#This Row],[CNPJ]],'[1]Exportar Planilha'!$A$1:$S$802,17,FALSE)</f>
        <v>0</v>
      </c>
      <c r="AB203" s="5">
        <f>VLOOKUP(Tabela13[[#This Row],[CNPJ]],'[1]Exportar Planilha'!$A$1:$S$802,18,FALSE)</f>
        <v>0</v>
      </c>
    </row>
    <row r="204" spans="1:28">
      <c r="A204" t="s">
        <v>926</v>
      </c>
      <c r="B204" t="s">
        <v>976</v>
      </c>
      <c r="C204" t="s">
        <v>43</v>
      </c>
      <c r="D204" t="s">
        <v>977</v>
      </c>
      <c r="E204" t="s">
        <v>6</v>
      </c>
      <c r="F204" t="s">
        <v>978</v>
      </c>
      <c r="G204" s="2">
        <v>2</v>
      </c>
      <c r="H204" t="s">
        <v>24</v>
      </c>
      <c r="I204" t="s">
        <v>979</v>
      </c>
      <c r="J204" t="s">
        <v>980</v>
      </c>
      <c r="K204" s="4" t="s">
        <v>1903</v>
      </c>
      <c r="L204" t="str">
        <f>VLOOKUP(Tabela13[[#This Row],[CNPJ]],'[1]Exportar Planilha'!$A$1:$S$802,3,FALSE)</f>
        <v>RUA</v>
      </c>
      <c r="M204" t="str">
        <f>VLOOKUP(Tabela13[[#This Row],[CNPJ]],'[1]Exportar Planilha'!$A$1:$S$802,3,FALSE)</f>
        <v>RUA</v>
      </c>
      <c r="N204" t="str">
        <f>VLOOKUP(Tabela13[[#This Row],[CNPJ]],'[1]Exportar Planilha'!$A$1:$S$802,4,FALSE)</f>
        <v>FERNANDO DE NORONHA</v>
      </c>
      <c r="O204" t="str">
        <f>VLOOKUP(Tabela13[[#This Row],[CNPJ]],'[1]Exportar Planilha'!$A$1:$S$802,5,FALSE)</f>
        <v>785</v>
      </c>
      <c r="P204">
        <f>VLOOKUP(Tabela13[[#This Row],[CNPJ]],'[1]Exportar Planilha'!$A$1:$S$802,6,FALSE)</f>
        <v>0</v>
      </c>
      <c r="Q204" t="str">
        <f>VLOOKUP(Tabela13[[#This Row],[CNPJ]],'[1]Exportar Planilha'!$A$1:$S$802,7,FALSE)</f>
        <v>JARDIM MARGARIDA</v>
      </c>
      <c r="R204">
        <f>VLOOKUP(Tabela13[[#This Row],[CNPJ]],'[1]Exportar Planilha'!$A$1:$S$802,8,FALSE)</f>
        <v>6730000</v>
      </c>
      <c r="S204" t="str">
        <f>VLOOKUP(Tabela13[[#This Row],[CNPJ]],'[1]Exportar Planilha'!$A$1:$S$802,9,FALSE)</f>
        <v>SP</v>
      </c>
      <c r="T204">
        <f>VLOOKUP(Tabela13[[#This Row],[CNPJ]],'[1]Exportar Planilha'!$A$1:$S$802,10,FALSE)</f>
        <v>7273</v>
      </c>
      <c r="U204" t="str">
        <f>VLOOKUP(Tabela13[[#This Row],[CNPJ]],'[1]Exportar Planilha'!$A$1:$S$802,11,FALSE)</f>
        <v>VARGEM GRANDE PAULISTA</v>
      </c>
      <c r="V204" t="str">
        <f>VLOOKUP(Tabela13[[#This Row],[CNPJ]],'[1]Exportar Planilha'!$A$1:$S$802,12,FALSE)</f>
        <v>11</v>
      </c>
      <c r="W204" t="str">
        <f>VLOOKUP(Tabela13[[#This Row],[CNPJ]],'[1]Exportar Planilha'!$A$1:$S$802,13,FALSE)</f>
        <v>41585018</v>
      </c>
      <c r="X204">
        <f>VLOOKUP(Tabela13[[#This Row],[CNPJ]],'[1]Exportar Planilha'!$A$1:$S$802,14,FALSE)</f>
        <v>0</v>
      </c>
      <c r="Y204">
        <f>VLOOKUP(Tabela13[[#This Row],[CNPJ]],'[1]Exportar Planilha'!$A$1:$S$802,15,FALSE)</f>
        <v>0</v>
      </c>
      <c r="Z204" s="5" t="str">
        <f>VLOOKUP(Tabela13[[#This Row],[CNPJ]],'[1]Exportar Planilha'!$A$1:$S$802,16,FALSE)</f>
        <v>11</v>
      </c>
      <c r="AA204" s="5" t="str">
        <f>VLOOKUP(Tabela13[[#This Row],[CNPJ]],'[1]Exportar Planilha'!$A$1:$S$802,17,FALSE)</f>
        <v>41581735</v>
      </c>
      <c r="AB204" s="5" t="str">
        <f>VLOOKUP(Tabela13[[#This Row],[CNPJ]],'[1]Exportar Planilha'!$A$1:$S$802,18,FALSE)</f>
        <v>FINANCEIRO@RIELLENS.COM.BR</v>
      </c>
    </row>
    <row r="205" spans="1:28">
      <c r="A205" t="s">
        <v>926</v>
      </c>
      <c r="B205" t="s">
        <v>981</v>
      </c>
      <c r="C205" t="s">
        <v>55</v>
      </c>
      <c r="D205" t="s">
        <v>982</v>
      </c>
      <c r="E205" t="s">
        <v>6</v>
      </c>
      <c r="F205" t="s">
        <v>983</v>
      </c>
      <c r="G205" s="2">
        <v>2</v>
      </c>
      <c r="H205" t="s">
        <v>164</v>
      </c>
      <c r="I205" t="s">
        <v>984</v>
      </c>
      <c r="J205" t="s">
        <v>985</v>
      </c>
      <c r="K205" s="4" t="s">
        <v>1904</v>
      </c>
      <c r="L205" t="str">
        <f>VLOOKUP(Tabela13[[#This Row],[CNPJ]],'[1]Exportar Planilha'!$A$1:$S$802,3,FALSE)</f>
        <v>RUA</v>
      </c>
      <c r="M205" t="str">
        <f>VLOOKUP(Tabela13[[#This Row],[CNPJ]],'[1]Exportar Planilha'!$A$1:$S$802,3,FALSE)</f>
        <v>RUA</v>
      </c>
      <c r="N205" t="str">
        <f>VLOOKUP(Tabela13[[#This Row],[CNPJ]],'[1]Exportar Planilha'!$A$1:$S$802,4,FALSE)</f>
        <v>PORTO ALEGRE</v>
      </c>
      <c r="O205" t="str">
        <f>VLOOKUP(Tabela13[[#This Row],[CNPJ]],'[1]Exportar Planilha'!$A$1:$S$802,5,FALSE)</f>
        <v>60</v>
      </c>
      <c r="P205">
        <f>VLOOKUP(Tabela13[[#This Row],[CNPJ]],'[1]Exportar Planilha'!$A$1:$S$802,6,FALSE)</f>
        <v>0</v>
      </c>
      <c r="Q205" t="str">
        <f>VLOOKUP(Tabela13[[#This Row],[CNPJ]],'[1]Exportar Planilha'!$A$1:$S$802,7,FALSE)</f>
        <v>VILA CELINA</v>
      </c>
      <c r="R205">
        <f>VLOOKUP(Tabela13[[#This Row],[CNPJ]],'[1]Exportar Planilha'!$A$1:$S$802,8,FALSE)</f>
        <v>13566470</v>
      </c>
      <c r="S205" t="str">
        <f>VLOOKUP(Tabela13[[#This Row],[CNPJ]],'[1]Exportar Planilha'!$A$1:$S$802,9,FALSE)</f>
        <v>SP</v>
      </c>
      <c r="T205">
        <f>VLOOKUP(Tabela13[[#This Row],[CNPJ]],'[1]Exportar Planilha'!$A$1:$S$802,10,FALSE)</f>
        <v>7079</v>
      </c>
      <c r="U205" t="str">
        <f>VLOOKUP(Tabela13[[#This Row],[CNPJ]],'[1]Exportar Planilha'!$A$1:$S$802,11,FALSE)</f>
        <v>SAO CARLOS</v>
      </c>
      <c r="V205" t="str">
        <f>VLOOKUP(Tabela13[[#This Row],[CNPJ]],'[1]Exportar Planilha'!$A$1:$S$802,12,FALSE)</f>
        <v>016</v>
      </c>
      <c r="W205" t="str">
        <f>VLOOKUP(Tabela13[[#This Row],[CNPJ]],'[1]Exportar Planilha'!$A$1:$S$802,13,FALSE)</f>
        <v>2741553</v>
      </c>
      <c r="X205">
        <f>VLOOKUP(Tabela13[[#This Row],[CNPJ]],'[1]Exportar Planilha'!$A$1:$S$802,14,FALSE)</f>
        <v>0</v>
      </c>
      <c r="Y205">
        <f>VLOOKUP(Tabela13[[#This Row],[CNPJ]],'[1]Exportar Planilha'!$A$1:$S$802,15,FALSE)</f>
        <v>0</v>
      </c>
      <c r="Z205" s="5">
        <f>VLOOKUP(Tabela13[[#This Row],[CNPJ]],'[1]Exportar Planilha'!$A$1:$S$802,16,FALSE)</f>
        <v>0</v>
      </c>
      <c r="AA205" s="5">
        <f>VLOOKUP(Tabela13[[#This Row],[CNPJ]],'[1]Exportar Planilha'!$A$1:$S$802,17,FALSE)</f>
        <v>0</v>
      </c>
      <c r="AB205" s="5">
        <f>VLOOKUP(Tabela13[[#This Row],[CNPJ]],'[1]Exportar Planilha'!$A$1:$S$802,18,FALSE)</f>
        <v>0</v>
      </c>
    </row>
    <row r="206" spans="1:28">
      <c r="A206" t="s">
        <v>926</v>
      </c>
      <c r="B206" t="s">
        <v>986</v>
      </c>
      <c r="C206" t="s">
        <v>872</v>
      </c>
      <c r="D206" t="s">
        <v>987</v>
      </c>
      <c r="E206" t="s">
        <v>6</v>
      </c>
      <c r="F206" t="s">
        <v>928</v>
      </c>
      <c r="G206" s="2">
        <v>1</v>
      </c>
      <c r="H206" t="s">
        <v>24</v>
      </c>
      <c r="I206" t="s">
        <v>988</v>
      </c>
      <c r="J206" t="s">
        <v>989</v>
      </c>
      <c r="K206" s="4" t="s">
        <v>1905</v>
      </c>
      <c r="L206" t="str">
        <f>VLOOKUP(Tabela13[[#This Row],[CNPJ]],'[1]Exportar Planilha'!$A$1:$S$802,3,FALSE)</f>
        <v>RUA</v>
      </c>
      <c r="M206" t="str">
        <f>VLOOKUP(Tabela13[[#This Row],[CNPJ]],'[1]Exportar Planilha'!$A$1:$S$802,3,FALSE)</f>
        <v>RUA</v>
      </c>
      <c r="N206" t="str">
        <f>VLOOKUP(Tabela13[[#This Row],[CNPJ]],'[1]Exportar Planilha'!$A$1:$S$802,4,FALSE)</f>
        <v>BARONESA DE BELA VISTA</v>
      </c>
      <c r="O206" t="str">
        <f>VLOOKUP(Tabela13[[#This Row],[CNPJ]],'[1]Exportar Planilha'!$A$1:$S$802,5,FALSE)</f>
        <v>55</v>
      </c>
      <c r="P206">
        <f>VLOOKUP(Tabela13[[#This Row],[CNPJ]],'[1]Exportar Planilha'!$A$1:$S$802,6,FALSE)</f>
        <v>0</v>
      </c>
      <c r="Q206" t="str">
        <f>VLOOKUP(Tabela13[[#This Row],[CNPJ]],'[1]Exportar Planilha'!$A$1:$S$802,7,FALSE)</f>
        <v>JD.AEROPORTO</v>
      </c>
      <c r="R206">
        <f>VLOOKUP(Tabela13[[#This Row],[CNPJ]],'[1]Exportar Planilha'!$A$1:$S$802,8,FALSE)</f>
        <v>4612000</v>
      </c>
      <c r="S206" t="str">
        <f>VLOOKUP(Tabela13[[#This Row],[CNPJ]],'[1]Exportar Planilha'!$A$1:$S$802,9,FALSE)</f>
        <v>SP</v>
      </c>
      <c r="T206">
        <f>VLOOKUP(Tabela13[[#This Row],[CNPJ]],'[1]Exportar Planilha'!$A$1:$S$802,10,FALSE)</f>
        <v>7107</v>
      </c>
      <c r="U206" t="str">
        <f>VLOOKUP(Tabela13[[#This Row],[CNPJ]],'[1]Exportar Planilha'!$A$1:$S$802,11,FALSE)</f>
        <v>SAO PAULO</v>
      </c>
      <c r="V206">
        <f>VLOOKUP(Tabela13[[#This Row],[CNPJ]],'[1]Exportar Planilha'!$A$1:$S$802,12,FALSE)</f>
        <v>0</v>
      </c>
      <c r="W206">
        <f>VLOOKUP(Tabela13[[#This Row],[CNPJ]],'[1]Exportar Planilha'!$A$1:$S$802,13,FALSE)</f>
        <v>0</v>
      </c>
      <c r="X206">
        <f>VLOOKUP(Tabela13[[#This Row],[CNPJ]],'[1]Exportar Planilha'!$A$1:$S$802,14,FALSE)</f>
        <v>0</v>
      </c>
      <c r="Y206">
        <f>VLOOKUP(Tabela13[[#This Row],[CNPJ]],'[1]Exportar Planilha'!$A$1:$S$802,15,FALSE)</f>
        <v>0</v>
      </c>
      <c r="Z206" s="5">
        <f>VLOOKUP(Tabela13[[#This Row],[CNPJ]],'[1]Exportar Planilha'!$A$1:$S$802,16,FALSE)</f>
        <v>0</v>
      </c>
      <c r="AA206" s="5">
        <f>VLOOKUP(Tabela13[[#This Row],[CNPJ]],'[1]Exportar Planilha'!$A$1:$S$802,17,FALSE)</f>
        <v>0</v>
      </c>
      <c r="AB206" s="5">
        <f>VLOOKUP(Tabela13[[#This Row],[CNPJ]],'[1]Exportar Planilha'!$A$1:$S$802,18,FALSE)</f>
        <v>0</v>
      </c>
    </row>
    <row r="207" spans="1:28">
      <c r="A207" t="s">
        <v>926</v>
      </c>
      <c r="B207" t="s">
        <v>990</v>
      </c>
      <c r="C207" t="s">
        <v>247</v>
      </c>
      <c r="D207" t="s">
        <v>248</v>
      </c>
      <c r="E207" t="s">
        <v>117</v>
      </c>
      <c r="F207" t="s">
        <v>991</v>
      </c>
      <c r="G207" s="2">
        <v>1</v>
      </c>
      <c r="H207" t="s">
        <v>217</v>
      </c>
      <c r="I207" t="s">
        <v>992</v>
      </c>
      <c r="J207" t="s">
        <v>993</v>
      </c>
      <c r="K207" s="4" t="s">
        <v>1906</v>
      </c>
      <c r="L207" t="str">
        <f>VLOOKUP(Tabela13[[#This Row],[CNPJ]],'[1]Exportar Planilha'!$A$1:$S$802,3,FALSE)</f>
        <v>RODOVIA</v>
      </c>
      <c r="M207" t="str">
        <f>VLOOKUP(Tabela13[[#This Row],[CNPJ]],'[1]Exportar Planilha'!$A$1:$S$802,3,FALSE)</f>
        <v>RODOVIA</v>
      </c>
      <c r="N207" t="str">
        <f>VLOOKUP(Tabela13[[#This Row],[CNPJ]],'[1]Exportar Planilha'!$A$1:$S$802,4,FALSE)</f>
        <v>MARECHAL RONDON</v>
      </c>
      <c r="O207" t="str">
        <f>VLOOKUP(Tabela13[[#This Row],[CNPJ]],'[1]Exportar Planilha'!$A$1:$S$802,5,FALSE)</f>
        <v>SN</v>
      </c>
      <c r="P207" t="str">
        <f>VLOOKUP(Tabela13[[#This Row],[CNPJ]],'[1]Exportar Planilha'!$A$1:$S$802,6,FALSE)</f>
        <v>KM 333</v>
      </c>
      <c r="Q207" t="str">
        <f>VLOOKUP(Tabela13[[#This Row],[CNPJ]],'[1]Exportar Planilha'!$A$1:$S$802,7,FALSE)</f>
        <v>CHACARAS CITY</v>
      </c>
      <c r="R207">
        <f>VLOOKUP(Tabela13[[#This Row],[CNPJ]],'[1]Exportar Planilha'!$A$1:$S$802,8,FALSE)</f>
        <v>17120001</v>
      </c>
      <c r="S207" t="str">
        <f>VLOOKUP(Tabela13[[#This Row],[CNPJ]],'[1]Exportar Planilha'!$A$1:$S$802,9,FALSE)</f>
        <v>SP</v>
      </c>
      <c r="T207">
        <f>VLOOKUP(Tabela13[[#This Row],[CNPJ]],'[1]Exportar Planilha'!$A$1:$S$802,10,FALSE)</f>
        <v>6113</v>
      </c>
      <c r="U207" t="str">
        <f>VLOOKUP(Tabela13[[#This Row],[CNPJ]],'[1]Exportar Planilha'!$A$1:$S$802,11,FALSE)</f>
        <v>AGUDOS</v>
      </c>
      <c r="V207" t="str">
        <f>VLOOKUP(Tabela13[[#This Row],[CNPJ]],'[1]Exportar Planilha'!$A$1:$S$802,12,FALSE)</f>
        <v>14</v>
      </c>
      <c r="W207" t="str">
        <f>VLOOKUP(Tabela13[[#This Row],[CNPJ]],'[1]Exportar Planilha'!$A$1:$S$802,13,FALSE)</f>
        <v>33124406</v>
      </c>
      <c r="X207">
        <f>VLOOKUP(Tabela13[[#This Row],[CNPJ]],'[1]Exportar Planilha'!$A$1:$S$802,14,FALSE)</f>
        <v>0</v>
      </c>
      <c r="Y207">
        <f>VLOOKUP(Tabela13[[#This Row],[CNPJ]],'[1]Exportar Planilha'!$A$1:$S$802,15,FALSE)</f>
        <v>0</v>
      </c>
      <c r="Z207" s="5" t="str">
        <f>VLOOKUP(Tabela13[[#This Row],[CNPJ]],'[1]Exportar Planilha'!$A$1:$S$802,16,FALSE)</f>
        <v>14</v>
      </c>
      <c r="AA207" s="5" t="str">
        <f>VLOOKUP(Tabela13[[#This Row],[CNPJ]],'[1]Exportar Planilha'!$A$1:$S$802,17,FALSE)</f>
        <v>33124408</v>
      </c>
      <c r="AB207" s="5" t="str">
        <f>VLOOKUP(Tabela13[[#This Row],[CNPJ]],'[1]Exportar Planilha'!$A$1:$S$802,18,FALSE)</f>
        <v>expediente@novomundonet.com.br</v>
      </c>
    </row>
    <row r="208" spans="1:28">
      <c r="A208" t="s">
        <v>926</v>
      </c>
      <c r="B208" t="s">
        <v>994</v>
      </c>
      <c r="C208" t="s">
        <v>995</v>
      </c>
      <c r="D208" t="s">
        <v>117</v>
      </c>
      <c r="E208" t="s">
        <v>117</v>
      </c>
      <c r="F208" t="s">
        <v>996</v>
      </c>
      <c r="G208" s="2">
        <v>1</v>
      </c>
      <c r="H208" t="s">
        <v>217</v>
      </c>
      <c r="I208" t="s">
        <v>3968</v>
      </c>
      <c r="J208" t="s">
        <v>3968</v>
      </c>
      <c r="K208" s="4" t="s">
        <v>1907</v>
      </c>
      <c r="L208" t="str">
        <f>VLOOKUP(Tabela13[[#This Row],[CNPJ]],'[1]Exportar Planilha'!$A$1:$S$802,3,FALSE)</f>
        <v>RUA</v>
      </c>
      <c r="M208" t="str">
        <f>VLOOKUP(Tabela13[[#This Row],[CNPJ]],'[1]Exportar Planilha'!$A$1:$S$802,3,FALSE)</f>
        <v>RUA</v>
      </c>
      <c r="N208" t="str">
        <f>VLOOKUP(Tabela13[[#This Row],[CNPJ]],'[1]Exportar Planilha'!$A$1:$S$802,4,FALSE)</f>
        <v>ALFEU GASPARINI</v>
      </c>
      <c r="O208" t="str">
        <f>VLOOKUP(Tabela13[[#This Row],[CNPJ]],'[1]Exportar Planilha'!$A$1:$S$802,5,FALSE)</f>
        <v>11</v>
      </c>
      <c r="P208">
        <f>VLOOKUP(Tabela13[[#This Row],[CNPJ]],'[1]Exportar Planilha'!$A$1:$S$802,6,FALSE)</f>
        <v>0</v>
      </c>
      <c r="Q208" t="str">
        <f>VLOOKUP(Tabela13[[#This Row],[CNPJ]],'[1]Exportar Planilha'!$A$1:$S$802,7,FALSE)</f>
        <v>J INDEPENDENCIA II</v>
      </c>
      <c r="R208">
        <f>VLOOKUP(Tabela13[[#This Row],[CNPJ]],'[1]Exportar Planilha'!$A$1:$S$802,8,FALSE)</f>
        <v>14140000</v>
      </c>
      <c r="S208" t="str">
        <f>VLOOKUP(Tabela13[[#This Row],[CNPJ]],'[1]Exportar Planilha'!$A$1:$S$802,9,FALSE)</f>
        <v>SP</v>
      </c>
      <c r="T208">
        <f>VLOOKUP(Tabela13[[#This Row],[CNPJ]],'[1]Exportar Planilha'!$A$1:$S$802,10,FALSE)</f>
        <v>6363</v>
      </c>
      <c r="U208" t="str">
        <f>VLOOKUP(Tabela13[[#This Row],[CNPJ]],'[1]Exportar Planilha'!$A$1:$S$802,11,FALSE)</f>
        <v>CRAVINHOS</v>
      </c>
      <c r="V208">
        <f>VLOOKUP(Tabela13[[#This Row],[CNPJ]],'[1]Exportar Planilha'!$A$1:$S$802,12,FALSE)</f>
        <v>0</v>
      </c>
      <c r="W208">
        <f>VLOOKUP(Tabela13[[#This Row],[CNPJ]],'[1]Exportar Planilha'!$A$1:$S$802,13,FALSE)</f>
        <v>0</v>
      </c>
      <c r="X208">
        <f>VLOOKUP(Tabela13[[#This Row],[CNPJ]],'[1]Exportar Planilha'!$A$1:$S$802,14,FALSE)</f>
        <v>0</v>
      </c>
      <c r="Y208">
        <f>VLOOKUP(Tabela13[[#This Row],[CNPJ]],'[1]Exportar Planilha'!$A$1:$S$802,15,FALSE)</f>
        <v>0</v>
      </c>
      <c r="Z208" s="5">
        <f>VLOOKUP(Tabela13[[#This Row],[CNPJ]],'[1]Exportar Planilha'!$A$1:$S$802,16,FALSE)</f>
        <v>0</v>
      </c>
      <c r="AA208" s="5">
        <f>VLOOKUP(Tabela13[[#This Row],[CNPJ]],'[1]Exportar Planilha'!$A$1:$S$802,17,FALSE)</f>
        <v>0</v>
      </c>
      <c r="AB208" s="5">
        <f>VLOOKUP(Tabela13[[#This Row],[CNPJ]],'[1]Exportar Planilha'!$A$1:$S$802,18,FALSE)</f>
        <v>0</v>
      </c>
    </row>
    <row r="209" spans="1:28">
      <c r="A209" t="s">
        <v>926</v>
      </c>
      <c r="B209" t="s">
        <v>997</v>
      </c>
      <c r="C209" t="s">
        <v>178</v>
      </c>
      <c r="D209" t="s">
        <v>179</v>
      </c>
      <c r="E209" t="s">
        <v>21</v>
      </c>
      <c r="F209" t="s">
        <v>928</v>
      </c>
      <c r="G209" s="2">
        <v>5</v>
      </c>
      <c r="H209" t="s">
        <v>24</v>
      </c>
      <c r="I209" t="s">
        <v>998</v>
      </c>
      <c r="J209" t="s">
        <v>999</v>
      </c>
      <c r="K209" s="4" t="s">
        <v>1908</v>
      </c>
      <c r="L209" t="str">
        <f>VLOOKUP(Tabela13[[#This Row],[CNPJ]],'[1]Exportar Planilha'!$A$1:$S$802,3,FALSE)</f>
        <v>RUA</v>
      </c>
      <c r="M209" t="str">
        <f>VLOOKUP(Tabela13[[#This Row],[CNPJ]],'[1]Exportar Planilha'!$A$1:$S$802,3,FALSE)</f>
        <v>RUA</v>
      </c>
      <c r="N209" t="str">
        <f>VLOOKUP(Tabela13[[#This Row],[CNPJ]],'[1]Exportar Planilha'!$A$1:$S$802,4,FALSE)</f>
        <v>NILO</v>
      </c>
      <c r="O209" t="str">
        <f>VLOOKUP(Tabela13[[#This Row],[CNPJ]],'[1]Exportar Planilha'!$A$1:$S$802,5,FALSE)</f>
        <v>251</v>
      </c>
      <c r="P209">
        <f>VLOOKUP(Tabela13[[#This Row],[CNPJ]],'[1]Exportar Planilha'!$A$1:$S$802,6,FALSE)</f>
        <v>0</v>
      </c>
      <c r="Q209" t="str">
        <f>VLOOKUP(Tabela13[[#This Row],[CNPJ]],'[1]Exportar Planilha'!$A$1:$S$802,7,FALSE)</f>
        <v>ACLIMACAO</v>
      </c>
      <c r="R209">
        <f>VLOOKUP(Tabela13[[#This Row],[CNPJ]],'[1]Exportar Planilha'!$A$1:$S$802,8,FALSE)</f>
        <v>1533010</v>
      </c>
      <c r="S209" t="str">
        <f>VLOOKUP(Tabela13[[#This Row],[CNPJ]],'[1]Exportar Planilha'!$A$1:$S$802,9,FALSE)</f>
        <v>SP</v>
      </c>
      <c r="T209">
        <f>VLOOKUP(Tabela13[[#This Row],[CNPJ]],'[1]Exportar Planilha'!$A$1:$S$802,10,FALSE)</f>
        <v>7107</v>
      </c>
      <c r="U209" t="str">
        <f>VLOOKUP(Tabela13[[#This Row],[CNPJ]],'[1]Exportar Planilha'!$A$1:$S$802,11,FALSE)</f>
        <v>SAO PAULO</v>
      </c>
      <c r="V209">
        <f>VLOOKUP(Tabela13[[#This Row],[CNPJ]],'[1]Exportar Planilha'!$A$1:$S$802,12,FALSE)</f>
        <v>0</v>
      </c>
      <c r="W209">
        <f>VLOOKUP(Tabela13[[#This Row],[CNPJ]],'[1]Exportar Planilha'!$A$1:$S$802,13,FALSE)</f>
        <v>0</v>
      </c>
      <c r="X209">
        <f>VLOOKUP(Tabela13[[#This Row],[CNPJ]],'[1]Exportar Planilha'!$A$1:$S$802,14,FALSE)</f>
        <v>0</v>
      </c>
      <c r="Y209">
        <f>VLOOKUP(Tabela13[[#This Row],[CNPJ]],'[1]Exportar Planilha'!$A$1:$S$802,15,FALSE)</f>
        <v>0</v>
      </c>
      <c r="Z209" s="5">
        <f>VLOOKUP(Tabela13[[#This Row],[CNPJ]],'[1]Exportar Planilha'!$A$1:$S$802,16,FALSE)</f>
        <v>0</v>
      </c>
      <c r="AA209" s="5">
        <f>VLOOKUP(Tabela13[[#This Row],[CNPJ]],'[1]Exportar Planilha'!$A$1:$S$802,17,FALSE)</f>
        <v>0</v>
      </c>
      <c r="AB209" s="5">
        <f>VLOOKUP(Tabela13[[#This Row],[CNPJ]],'[1]Exportar Planilha'!$A$1:$S$802,18,FALSE)</f>
        <v>0</v>
      </c>
    </row>
    <row r="210" spans="1:28">
      <c r="A210" t="s">
        <v>926</v>
      </c>
      <c r="B210" t="s">
        <v>1000</v>
      </c>
      <c r="C210" t="s">
        <v>247</v>
      </c>
      <c r="D210" t="s">
        <v>248</v>
      </c>
      <c r="E210" t="s">
        <v>117</v>
      </c>
      <c r="F210" t="s">
        <v>928</v>
      </c>
      <c r="G210" s="2">
        <v>3</v>
      </c>
      <c r="H210" t="s">
        <v>24</v>
      </c>
      <c r="I210" t="s">
        <v>1001</v>
      </c>
      <c r="J210" t="s">
        <v>1002</v>
      </c>
      <c r="K210" s="4" t="s">
        <v>1909</v>
      </c>
      <c r="L210" t="str">
        <f>VLOOKUP(Tabela13[[#This Row],[CNPJ]],'[1]Exportar Planilha'!$A$1:$S$802,3,FALSE)</f>
        <v>AVENIDA</v>
      </c>
      <c r="M210" t="str">
        <f>VLOOKUP(Tabela13[[#This Row],[CNPJ]],'[1]Exportar Planilha'!$A$1:$S$802,3,FALSE)</f>
        <v>AVENIDA</v>
      </c>
      <c r="N210" t="str">
        <f>VLOOKUP(Tabela13[[#This Row],[CNPJ]],'[1]Exportar Planilha'!$A$1:$S$802,4,FALSE)</f>
        <v>DANTON JOBIM</v>
      </c>
      <c r="O210" t="str">
        <f>VLOOKUP(Tabela13[[#This Row],[CNPJ]],'[1]Exportar Planilha'!$A$1:$S$802,5,FALSE)</f>
        <v>890</v>
      </c>
      <c r="P210" t="str">
        <f>VLOOKUP(Tabela13[[#This Row],[CNPJ]],'[1]Exportar Planilha'!$A$1:$S$802,6,FALSE)</f>
        <v>894</v>
      </c>
      <c r="Q210" t="str">
        <f>VLOOKUP(Tabela13[[#This Row],[CNPJ]],'[1]Exportar Planilha'!$A$1:$S$802,7,FALSE)</f>
        <v>VILA FRIBURGO</v>
      </c>
      <c r="R210">
        <f>VLOOKUP(Tabela13[[#This Row],[CNPJ]],'[1]Exportar Planilha'!$A$1:$S$802,8,FALSE)</f>
        <v>4782001</v>
      </c>
      <c r="S210" t="str">
        <f>VLOOKUP(Tabela13[[#This Row],[CNPJ]],'[1]Exportar Planilha'!$A$1:$S$802,9,FALSE)</f>
        <v>SP</v>
      </c>
      <c r="T210">
        <f>VLOOKUP(Tabela13[[#This Row],[CNPJ]],'[1]Exportar Planilha'!$A$1:$S$802,10,FALSE)</f>
        <v>7107</v>
      </c>
      <c r="U210" t="str">
        <f>VLOOKUP(Tabela13[[#This Row],[CNPJ]],'[1]Exportar Planilha'!$A$1:$S$802,11,FALSE)</f>
        <v>SAO PAULO</v>
      </c>
      <c r="V210">
        <f>VLOOKUP(Tabela13[[#This Row],[CNPJ]],'[1]Exportar Planilha'!$A$1:$S$802,12,FALSE)</f>
        <v>0</v>
      </c>
      <c r="W210">
        <f>VLOOKUP(Tabela13[[#This Row],[CNPJ]],'[1]Exportar Planilha'!$A$1:$S$802,13,FALSE)</f>
        <v>0</v>
      </c>
      <c r="X210">
        <f>VLOOKUP(Tabela13[[#This Row],[CNPJ]],'[1]Exportar Planilha'!$A$1:$S$802,14,FALSE)</f>
        <v>0</v>
      </c>
      <c r="Y210">
        <f>VLOOKUP(Tabela13[[#This Row],[CNPJ]],'[1]Exportar Planilha'!$A$1:$S$802,15,FALSE)</f>
        <v>0</v>
      </c>
      <c r="Z210" s="5">
        <f>VLOOKUP(Tabela13[[#This Row],[CNPJ]],'[1]Exportar Planilha'!$A$1:$S$802,16,FALSE)</f>
        <v>0</v>
      </c>
      <c r="AA210" s="5">
        <f>VLOOKUP(Tabela13[[#This Row],[CNPJ]],'[1]Exportar Planilha'!$A$1:$S$802,17,FALSE)</f>
        <v>0</v>
      </c>
      <c r="AB210" s="5">
        <f>VLOOKUP(Tabela13[[#This Row],[CNPJ]],'[1]Exportar Planilha'!$A$1:$S$802,18,FALSE)</f>
        <v>0</v>
      </c>
    </row>
    <row r="211" spans="1:28">
      <c r="A211" t="s">
        <v>926</v>
      </c>
      <c r="B211" t="s">
        <v>1003</v>
      </c>
      <c r="C211" t="s">
        <v>373</v>
      </c>
      <c r="D211" t="s">
        <v>1004</v>
      </c>
      <c r="E211" t="s">
        <v>6</v>
      </c>
      <c r="F211" t="s">
        <v>1005</v>
      </c>
      <c r="G211" s="2">
        <v>21</v>
      </c>
      <c r="H211" t="s">
        <v>24</v>
      </c>
      <c r="I211" t="s">
        <v>1006</v>
      </c>
      <c r="J211" t="s">
        <v>1007</v>
      </c>
      <c r="K211" s="4" t="s">
        <v>1910</v>
      </c>
      <c r="L211" t="str">
        <f>VLOOKUP(Tabela13[[#This Row],[CNPJ]],'[1]Exportar Planilha'!$A$1:$S$802,3,FALSE)</f>
        <v>RUA</v>
      </c>
      <c r="M211" t="str">
        <f>VLOOKUP(Tabela13[[#This Row],[CNPJ]],'[1]Exportar Planilha'!$A$1:$S$802,3,FALSE)</f>
        <v>RUA</v>
      </c>
      <c r="N211" t="str">
        <f>VLOOKUP(Tabela13[[#This Row],[CNPJ]],'[1]Exportar Planilha'!$A$1:$S$802,4,FALSE)</f>
        <v>DONA OLGA</v>
      </c>
      <c r="O211" t="str">
        <f>VLOOKUP(Tabela13[[#This Row],[CNPJ]],'[1]Exportar Planilha'!$A$1:$S$802,5,FALSE)</f>
        <v>331</v>
      </c>
      <c r="P211">
        <f>VLOOKUP(Tabela13[[#This Row],[CNPJ]],'[1]Exportar Planilha'!$A$1:$S$802,6,FALSE)</f>
        <v>0</v>
      </c>
      <c r="Q211" t="str">
        <f>VLOOKUP(Tabela13[[#This Row],[CNPJ]],'[1]Exportar Planilha'!$A$1:$S$802,7,FALSE)</f>
        <v>VILA SAO JOAO</v>
      </c>
      <c r="R211">
        <f>VLOOKUP(Tabela13[[#This Row],[CNPJ]],'[1]Exportar Planilha'!$A$1:$S$802,8,FALSE)</f>
        <v>7044010</v>
      </c>
      <c r="S211" t="str">
        <f>VLOOKUP(Tabela13[[#This Row],[CNPJ]],'[1]Exportar Planilha'!$A$1:$S$802,9,FALSE)</f>
        <v>SP</v>
      </c>
      <c r="T211">
        <f>VLOOKUP(Tabela13[[#This Row],[CNPJ]],'[1]Exportar Planilha'!$A$1:$S$802,10,FALSE)</f>
        <v>6477</v>
      </c>
      <c r="U211" t="str">
        <f>VLOOKUP(Tabela13[[#This Row],[CNPJ]],'[1]Exportar Planilha'!$A$1:$S$802,11,FALSE)</f>
        <v>GUARULHOS</v>
      </c>
      <c r="V211" t="str">
        <f>VLOOKUP(Tabela13[[#This Row],[CNPJ]],'[1]Exportar Planilha'!$A$1:$S$802,12,FALSE)</f>
        <v>11</v>
      </c>
      <c r="W211" t="str">
        <f>VLOOKUP(Tabela13[[#This Row],[CNPJ]],'[1]Exportar Planilha'!$A$1:$S$802,13,FALSE)</f>
        <v>24215755</v>
      </c>
      <c r="X211">
        <f>VLOOKUP(Tabela13[[#This Row],[CNPJ]],'[1]Exportar Planilha'!$A$1:$S$802,14,FALSE)</f>
        <v>0</v>
      </c>
      <c r="Y211">
        <f>VLOOKUP(Tabela13[[#This Row],[CNPJ]],'[1]Exportar Planilha'!$A$1:$S$802,15,FALSE)</f>
        <v>0</v>
      </c>
      <c r="Z211" s="5" t="str">
        <f>VLOOKUP(Tabela13[[#This Row],[CNPJ]],'[1]Exportar Planilha'!$A$1:$S$802,16,FALSE)</f>
        <v>11</v>
      </c>
      <c r="AA211" s="5" t="str">
        <f>VLOOKUP(Tabela13[[#This Row],[CNPJ]],'[1]Exportar Planilha'!$A$1:$S$802,17,FALSE)</f>
        <v>24214036</v>
      </c>
      <c r="AB211" s="5" t="str">
        <f>VLOOKUP(Tabela13[[#This Row],[CNPJ]],'[1]Exportar Planilha'!$A$1:$S$802,18,FALSE)</f>
        <v>JAIRO@MEBUKI.COM.BR</v>
      </c>
    </row>
    <row r="212" spans="1:28">
      <c r="A212" t="s">
        <v>926</v>
      </c>
      <c r="B212" t="s">
        <v>1008</v>
      </c>
      <c r="C212" t="s">
        <v>178</v>
      </c>
      <c r="D212" t="s">
        <v>179</v>
      </c>
      <c r="E212" t="s">
        <v>21</v>
      </c>
      <c r="F212" t="s">
        <v>928</v>
      </c>
      <c r="G212" s="2">
        <v>1</v>
      </c>
      <c r="H212" t="s">
        <v>24</v>
      </c>
      <c r="I212" t="s">
        <v>1009</v>
      </c>
      <c r="J212" t="s">
        <v>1010</v>
      </c>
      <c r="K212" s="4" t="s">
        <v>1911</v>
      </c>
      <c r="L212" t="str">
        <f>VLOOKUP(Tabela13[[#This Row],[CNPJ]],'[1]Exportar Planilha'!$A$1:$S$802,3,FALSE)</f>
        <v>RUA</v>
      </c>
      <c r="M212" t="str">
        <f>VLOOKUP(Tabela13[[#This Row],[CNPJ]],'[1]Exportar Planilha'!$A$1:$S$802,3,FALSE)</f>
        <v>RUA</v>
      </c>
      <c r="N212" t="str">
        <f>VLOOKUP(Tabela13[[#This Row],[CNPJ]],'[1]Exportar Planilha'!$A$1:$S$802,4,FALSE)</f>
        <v>FABIA</v>
      </c>
      <c r="O212" t="str">
        <f>VLOOKUP(Tabela13[[#This Row],[CNPJ]],'[1]Exportar Planilha'!$A$1:$S$802,5,FALSE)</f>
        <v>789</v>
      </c>
      <c r="P212">
        <f>VLOOKUP(Tabela13[[#This Row],[CNPJ]],'[1]Exportar Planilha'!$A$1:$S$802,6,FALSE)</f>
        <v>0</v>
      </c>
      <c r="Q212" t="str">
        <f>VLOOKUP(Tabela13[[#This Row],[CNPJ]],'[1]Exportar Planilha'!$A$1:$S$802,7,FALSE)</f>
        <v>LAPA</v>
      </c>
      <c r="R212">
        <f>VLOOKUP(Tabela13[[#This Row],[CNPJ]],'[1]Exportar Planilha'!$A$1:$S$802,8,FALSE)</f>
        <v>5051030</v>
      </c>
      <c r="S212" t="str">
        <f>VLOOKUP(Tabela13[[#This Row],[CNPJ]],'[1]Exportar Planilha'!$A$1:$S$802,9,FALSE)</f>
        <v>SP</v>
      </c>
      <c r="T212">
        <f>VLOOKUP(Tabela13[[#This Row],[CNPJ]],'[1]Exportar Planilha'!$A$1:$S$802,10,FALSE)</f>
        <v>7107</v>
      </c>
      <c r="U212" t="str">
        <f>VLOOKUP(Tabela13[[#This Row],[CNPJ]],'[1]Exportar Planilha'!$A$1:$S$802,11,FALSE)</f>
        <v>SAO PAULO</v>
      </c>
      <c r="V212" t="str">
        <f>VLOOKUP(Tabela13[[#This Row],[CNPJ]],'[1]Exportar Planilha'!$A$1:$S$802,12,FALSE)</f>
        <v>11</v>
      </c>
      <c r="W212" t="str">
        <f>VLOOKUP(Tabela13[[#This Row],[CNPJ]],'[1]Exportar Planilha'!$A$1:$S$802,13,FALSE)</f>
        <v>36747799</v>
      </c>
      <c r="X212">
        <f>VLOOKUP(Tabela13[[#This Row],[CNPJ]],'[1]Exportar Planilha'!$A$1:$S$802,14,FALSE)</f>
        <v>0</v>
      </c>
      <c r="Y212">
        <f>VLOOKUP(Tabela13[[#This Row],[CNPJ]],'[1]Exportar Planilha'!$A$1:$S$802,15,FALSE)</f>
        <v>0</v>
      </c>
      <c r="Z212" s="5" t="str">
        <f>VLOOKUP(Tabela13[[#This Row],[CNPJ]],'[1]Exportar Planilha'!$A$1:$S$802,16,FALSE)</f>
        <v>11</v>
      </c>
      <c r="AA212" s="5" t="str">
        <f>VLOOKUP(Tabela13[[#This Row],[CNPJ]],'[1]Exportar Planilha'!$A$1:$S$802,17,FALSE)</f>
        <v>31411202</v>
      </c>
      <c r="AB212" s="5" t="str">
        <f>VLOOKUP(Tabela13[[#This Row],[CNPJ]],'[1]Exportar Planilha'!$A$1:$S$802,18,FALSE)</f>
        <v>COMERCIAL@TELEMED.COM.BR</v>
      </c>
    </row>
    <row r="213" spans="1:28">
      <c r="A213" t="s">
        <v>926</v>
      </c>
      <c r="B213" t="s">
        <v>1011</v>
      </c>
      <c r="C213" t="s">
        <v>197</v>
      </c>
      <c r="D213" t="s">
        <v>215</v>
      </c>
      <c r="E213" t="s">
        <v>117</v>
      </c>
      <c r="F213" t="s">
        <v>965</v>
      </c>
      <c r="G213" s="2">
        <v>3</v>
      </c>
      <c r="H213" t="s">
        <v>217</v>
      </c>
      <c r="I213" t="s">
        <v>1012</v>
      </c>
      <c r="J213" t="s">
        <v>1013</v>
      </c>
      <c r="K213" s="4" t="s">
        <v>1912</v>
      </c>
      <c r="L213" t="str">
        <f>VLOOKUP(Tabela13[[#This Row],[CNPJ]],'[1]Exportar Planilha'!$A$1:$S$802,3,FALSE)</f>
        <v>RUA</v>
      </c>
      <c r="M213" t="str">
        <f>VLOOKUP(Tabela13[[#This Row],[CNPJ]],'[1]Exportar Planilha'!$A$1:$S$802,3,FALSE)</f>
        <v>RUA</v>
      </c>
      <c r="N213" t="str">
        <f>VLOOKUP(Tabela13[[#This Row],[CNPJ]],'[1]Exportar Planilha'!$A$1:$S$802,4,FALSE)</f>
        <v>TIBIRICA</v>
      </c>
      <c r="O213" t="str">
        <f>VLOOKUP(Tabela13[[#This Row],[CNPJ]],'[1]Exportar Planilha'!$A$1:$S$802,5,FALSE)</f>
        <v>269</v>
      </c>
      <c r="P213" t="str">
        <f>VLOOKUP(Tabela13[[#This Row],[CNPJ]],'[1]Exportar Planilha'!$A$1:$S$802,6,FALSE)</f>
        <v>TERREO</v>
      </c>
      <c r="Q213" t="str">
        <f>VLOOKUP(Tabela13[[#This Row],[CNPJ]],'[1]Exportar Planilha'!$A$1:$S$802,7,FALSE)</f>
        <v>SERRARIA</v>
      </c>
      <c r="R213">
        <f>VLOOKUP(Tabela13[[#This Row],[CNPJ]],'[1]Exportar Planilha'!$A$1:$S$802,8,FALSE)</f>
        <v>9981370</v>
      </c>
      <c r="S213" t="str">
        <f>VLOOKUP(Tabela13[[#This Row],[CNPJ]],'[1]Exportar Planilha'!$A$1:$S$802,9,FALSE)</f>
        <v>SP</v>
      </c>
      <c r="T213">
        <f>VLOOKUP(Tabela13[[#This Row],[CNPJ]],'[1]Exportar Planilha'!$A$1:$S$802,10,FALSE)</f>
        <v>6377</v>
      </c>
      <c r="U213" t="str">
        <f>VLOOKUP(Tabela13[[#This Row],[CNPJ]],'[1]Exportar Planilha'!$A$1:$S$802,11,FALSE)</f>
        <v>DIADEMA</v>
      </c>
      <c r="V213" t="str">
        <f>VLOOKUP(Tabela13[[#This Row],[CNPJ]],'[1]Exportar Planilha'!$A$1:$S$802,12,FALSE)</f>
        <v>11</v>
      </c>
      <c r="W213" t="str">
        <f>VLOOKUP(Tabela13[[#This Row],[CNPJ]],'[1]Exportar Planilha'!$A$1:$S$802,13,FALSE)</f>
        <v>40513584</v>
      </c>
      <c r="X213">
        <f>VLOOKUP(Tabela13[[#This Row],[CNPJ]],'[1]Exportar Planilha'!$A$1:$S$802,14,FALSE)</f>
        <v>0</v>
      </c>
      <c r="Y213">
        <f>VLOOKUP(Tabela13[[#This Row],[CNPJ]],'[1]Exportar Planilha'!$A$1:$S$802,15,FALSE)</f>
        <v>0</v>
      </c>
      <c r="Z213" s="5">
        <f>VLOOKUP(Tabela13[[#This Row],[CNPJ]],'[1]Exportar Planilha'!$A$1:$S$802,16,FALSE)</f>
        <v>0</v>
      </c>
      <c r="AA213" s="5">
        <f>VLOOKUP(Tabela13[[#This Row],[CNPJ]],'[1]Exportar Planilha'!$A$1:$S$802,17,FALSE)</f>
        <v>0</v>
      </c>
      <c r="AB213" s="5" t="str">
        <f>VLOOKUP(Tabela13[[#This Row],[CNPJ]],'[1]Exportar Planilha'!$A$1:$S$802,18,FALSE)</f>
        <v>LUMIBRISE@LUMIBRISE.COM.BR</v>
      </c>
    </row>
    <row r="214" spans="1:28">
      <c r="A214" t="s">
        <v>926</v>
      </c>
      <c r="B214" t="s">
        <v>1014</v>
      </c>
      <c r="C214" t="s">
        <v>21</v>
      </c>
      <c r="D214" t="s">
        <v>1015</v>
      </c>
      <c r="E214" t="s">
        <v>6</v>
      </c>
      <c r="F214" t="s">
        <v>1016</v>
      </c>
      <c r="G214" s="2">
        <v>1</v>
      </c>
      <c r="H214" t="s">
        <v>24</v>
      </c>
      <c r="I214" t="s">
        <v>557</v>
      </c>
      <c r="J214" t="s">
        <v>558</v>
      </c>
      <c r="K214" s="4" t="s">
        <v>1913</v>
      </c>
      <c r="L214" t="str">
        <f>VLOOKUP(Tabela13[[#This Row],[CNPJ]],'[1]Exportar Planilha'!$A$1:$S$802,3,FALSE)</f>
        <v>RUA</v>
      </c>
      <c r="M214" t="str">
        <f>VLOOKUP(Tabela13[[#This Row],[CNPJ]],'[1]Exportar Planilha'!$A$1:$S$802,3,FALSE)</f>
        <v>RUA</v>
      </c>
      <c r="N214" t="str">
        <f>VLOOKUP(Tabela13[[#This Row],[CNPJ]],'[1]Exportar Planilha'!$A$1:$S$802,4,FALSE)</f>
        <v>SENADOR VERGUEIRO</v>
      </c>
      <c r="O214" t="str">
        <f>VLOOKUP(Tabela13[[#This Row],[CNPJ]],'[1]Exportar Planilha'!$A$1:$S$802,5,FALSE)</f>
        <v>509</v>
      </c>
      <c r="P214">
        <f>VLOOKUP(Tabela13[[#This Row],[CNPJ]],'[1]Exportar Planilha'!$A$1:$S$802,6,FALSE)</f>
        <v>0</v>
      </c>
      <c r="Q214" t="str">
        <f>VLOOKUP(Tabela13[[#This Row],[CNPJ]],'[1]Exportar Planilha'!$A$1:$S$802,7,FALSE)</f>
        <v>CENTRO</v>
      </c>
      <c r="R214">
        <f>VLOOKUP(Tabela13[[#This Row],[CNPJ]],'[1]Exportar Planilha'!$A$1:$S$802,8,FALSE)</f>
        <v>9521320</v>
      </c>
      <c r="S214" t="str">
        <f>VLOOKUP(Tabela13[[#This Row],[CNPJ]],'[1]Exportar Planilha'!$A$1:$S$802,9,FALSE)</f>
        <v>SP</v>
      </c>
      <c r="T214">
        <f>VLOOKUP(Tabela13[[#This Row],[CNPJ]],'[1]Exportar Planilha'!$A$1:$S$802,10,FALSE)</f>
        <v>7077</v>
      </c>
      <c r="U214" t="str">
        <f>VLOOKUP(Tabela13[[#This Row],[CNPJ]],'[1]Exportar Planilha'!$A$1:$S$802,11,FALSE)</f>
        <v>SAO CAETANO DO SUL</v>
      </c>
      <c r="V214" t="str">
        <f>VLOOKUP(Tabela13[[#This Row],[CNPJ]],'[1]Exportar Planilha'!$A$1:$S$802,12,FALSE)</f>
        <v>11</v>
      </c>
      <c r="W214" t="str">
        <f>VLOOKUP(Tabela13[[#This Row],[CNPJ]],'[1]Exportar Planilha'!$A$1:$S$802,13,FALSE)</f>
        <v>39784734</v>
      </c>
      <c r="X214">
        <f>VLOOKUP(Tabela13[[#This Row],[CNPJ]],'[1]Exportar Planilha'!$A$1:$S$802,14,FALSE)</f>
        <v>0</v>
      </c>
      <c r="Y214">
        <f>VLOOKUP(Tabela13[[#This Row],[CNPJ]],'[1]Exportar Planilha'!$A$1:$S$802,15,FALSE)</f>
        <v>0</v>
      </c>
      <c r="Z214" s="5">
        <f>VLOOKUP(Tabela13[[#This Row],[CNPJ]],'[1]Exportar Planilha'!$A$1:$S$802,16,FALSE)</f>
        <v>0</v>
      </c>
      <c r="AA214" s="5">
        <f>VLOOKUP(Tabela13[[#This Row],[CNPJ]],'[1]Exportar Planilha'!$A$1:$S$802,17,FALSE)</f>
        <v>0</v>
      </c>
      <c r="AB214" s="5" t="str">
        <f>VLOOKUP(Tabela13[[#This Row],[CNPJ]],'[1]Exportar Planilha'!$A$1:$S$802,18,FALSE)</f>
        <v>RAIZES.ARNALDO@GLOBO.COM</v>
      </c>
    </row>
    <row r="215" spans="1:28">
      <c r="A215" t="s">
        <v>926</v>
      </c>
      <c r="B215" t="s">
        <v>1017</v>
      </c>
      <c r="C215" t="s">
        <v>178</v>
      </c>
      <c r="D215" t="s">
        <v>179</v>
      </c>
      <c r="E215" t="s">
        <v>21</v>
      </c>
      <c r="F215" t="s">
        <v>928</v>
      </c>
      <c r="G215" s="2">
        <v>1</v>
      </c>
      <c r="H215" t="s">
        <v>24</v>
      </c>
      <c r="I215" t="s">
        <v>1018</v>
      </c>
      <c r="J215" t="s">
        <v>1019</v>
      </c>
      <c r="K215" s="4" t="s">
        <v>1914</v>
      </c>
      <c r="L215" t="str">
        <f>VLOOKUP(Tabela13[[#This Row],[CNPJ]],'[1]Exportar Planilha'!$A$1:$S$802,3,FALSE)</f>
        <v>RUA</v>
      </c>
      <c r="M215" t="str">
        <f>VLOOKUP(Tabela13[[#This Row],[CNPJ]],'[1]Exportar Planilha'!$A$1:$S$802,3,FALSE)</f>
        <v>RUA</v>
      </c>
      <c r="N215" t="str">
        <f>VLOOKUP(Tabela13[[#This Row],[CNPJ]],'[1]Exportar Planilha'!$A$1:$S$802,4,FALSE)</f>
        <v>CAIRIRI</v>
      </c>
      <c r="O215" t="str">
        <f>VLOOKUP(Tabela13[[#This Row],[CNPJ]],'[1]Exportar Planilha'!$A$1:$S$802,5,FALSE)</f>
        <v>270</v>
      </c>
      <c r="P215" t="str">
        <f>VLOOKUP(Tabela13[[#This Row],[CNPJ]],'[1]Exportar Planilha'!$A$1:$S$802,6,FALSE)</f>
        <v>A 278</v>
      </c>
      <c r="Q215" t="str">
        <f>VLOOKUP(Tabela13[[#This Row],[CNPJ]],'[1]Exportar Planilha'!$A$1:$S$802,7,FALSE)</f>
        <v>VILA GRACIOSA</v>
      </c>
      <c r="R215">
        <f>VLOOKUP(Tabela13[[#This Row],[CNPJ]],'[1]Exportar Planilha'!$A$1:$S$802,8,FALSE)</f>
        <v>3160010</v>
      </c>
      <c r="S215" t="str">
        <f>VLOOKUP(Tabela13[[#This Row],[CNPJ]],'[1]Exportar Planilha'!$A$1:$S$802,9,FALSE)</f>
        <v>SP</v>
      </c>
      <c r="T215">
        <f>VLOOKUP(Tabela13[[#This Row],[CNPJ]],'[1]Exportar Planilha'!$A$1:$S$802,10,FALSE)</f>
        <v>7107</v>
      </c>
      <c r="U215" t="str">
        <f>VLOOKUP(Tabela13[[#This Row],[CNPJ]],'[1]Exportar Planilha'!$A$1:$S$802,11,FALSE)</f>
        <v>SAO PAULO</v>
      </c>
      <c r="V215">
        <f>VLOOKUP(Tabela13[[#This Row],[CNPJ]],'[1]Exportar Planilha'!$A$1:$S$802,12,FALSE)</f>
        <v>0</v>
      </c>
      <c r="W215">
        <f>VLOOKUP(Tabela13[[#This Row],[CNPJ]],'[1]Exportar Planilha'!$A$1:$S$802,13,FALSE)</f>
        <v>0</v>
      </c>
      <c r="X215">
        <f>VLOOKUP(Tabela13[[#This Row],[CNPJ]],'[1]Exportar Planilha'!$A$1:$S$802,14,FALSE)</f>
        <v>0</v>
      </c>
      <c r="Y215">
        <f>VLOOKUP(Tabela13[[#This Row],[CNPJ]],'[1]Exportar Planilha'!$A$1:$S$802,15,FALSE)</f>
        <v>0</v>
      </c>
      <c r="Z215" s="5">
        <f>VLOOKUP(Tabela13[[#This Row],[CNPJ]],'[1]Exportar Planilha'!$A$1:$S$802,16,FALSE)</f>
        <v>0</v>
      </c>
      <c r="AA215" s="5">
        <f>VLOOKUP(Tabela13[[#This Row],[CNPJ]],'[1]Exportar Planilha'!$A$1:$S$802,17,FALSE)</f>
        <v>0</v>
      </c>
      <c r="AB215" s="5">
        <f>VLOOKUP(Tabela13[[#This Row],[CNPJ]],'[1]Exportar Planilha'!$A$1:$S$802,18,FALSE)</f>
        <v>0</v>
      </c>
    </row>
    <row r="216" spans="1:28">
      <c r="A216" t="s">
        <v>926</v>
      </c>
      <c r="B216" t="s">
        <v>1020</v>
      </c>
      <c r="C216" t="s">
        <v>21</v>
      </c>
      <c r="D216" t="s">
        <v>1021</v>
      </c>
      <c r="E216" t="s">
        <v>6</v>
      </c>
      <c r="F216" t="s">
        <v>1022</v>
      </c>
      <c r="G216" s="2">
        <v>1</v>
      </c>
      <c r="H216" t="s">
        <v>24</v>
      </c>
      <c r="I216" t="s">
        <v>1023</v>
      </c>
      <c r="J216" t="s">
        <v>1024</v>
      </c>
      <c r="K216" s="4" t="s">
        <v>1915</v>
      </c>
      <c r="L216" t="str">
        <f>VLOOKUP(Tabela13[[#This Row],[CNPJ]],'[1]Exportar Planilha'!$A$1:$S$802,3,FALSE)</f>
        <v>AVENIDA</v>
      </c>
      <c r="M216" t="str">
        <f>VLOOKUP(Tabela13[[#This Row],[CNPJ]],'[1]Exportar Planilha'!$A$1:$S$802,3,FALSE)</f>
        <v>AVENIDA</v>
      </c>
      <c r="N216" t="str">
        <f>VLOOKUP(Tabela13[[#This Row],[CNPJ]],'[1]Exportar Planilha'!$A$1:$S$802,4,FALSE)</f>
        <v>ASSIS CHATEAUBRIAND</v>
      </c>
      <c r="O216" t="str">
        <f>VLOOKUP(Tabela13[[#This Row],[CNPJ]],'[1]Exportar Planilha'!$A$1:$S$802,5,FALSE)</f>
        <v>833</v>
      </c>
      <c r="P216">
        <f>VLOOKUP(Tabela13[[#This Row],[CNPJ]],'[1]Exportar Planilha'!$A$1:$S$802,6,FALSE)</f>
        <v>0</v>
      </c>
      <c r="Q216" t="str">
        <f>VLOOKUP(Tabela13[[#This Row],[CNPJ]],'[1]Exportar Planilha'!$A$1:$S$802,7,FALSE)</f>
        <v>INDEPENDENCIA</v>
      </c>
      <c r="R216">
        <f>VLOOKUP(Tabela13[[#This Row],[CNPJ]],'[1]Exportar Planilha'!$A$1:$S$802,8,FALSE)</f>
        <v>12091800</v>
      </c>
      <c r="S216" t="str">
        <f>VLOOKUP(Tabela13[[#This Row],[CNPJ]],'[1]Exportar Planilha'!$A$1:$S$802,9,FALSE)</f>
        <v>SP</v>
      </c>
      <c r="T216">
        <f>VLOOKUP(Tabela13[[#This Row],[CNPJ]],'[1]Exportar Planilha'!$A$1:$S$802,10,FALSE)</f>
        <v>7183</v>
      </c>
      <c r="U216" t="str">
        <f>VLOOKUP(Tabela13[[#This Row],[CNPJ]],'[1]Exportar Planilha'!$A$1:$S$802,11,FALSE)</f>
        <v>TAUBATE</v>
      </c>
      <c r="V216">
        <f>VLOOKUP(Tabela13[[#This Row],[CNPJ]],'[1]Exportar Planilha'!$A$1:$S$802,12,FALSE)</f>
        <v>0</v>
      </c>
      <c r="W216">
        <f>VLOOKUP(Tabela13[[#This Row],[CNPJ]],'[1]Exportar Planilha'!$A$1:$S$802,13,FALSE)</f>
        <v>0</v>
      </c>
      <c r="X216">
        <f>VLOOKUP(Tabela13[[#This Row],[CNPJ]],'[1]Exportar Planilha'!$A$1:$S$802,14,FALSE)</f>
        <v>0</v>
      </c>
      <c r="Y216">
        <f>VLOOKUP(Tabela13[[#This Row],[CNPJ]],'[1]Exportar Planilha'!$A$1:$S$802,15,FALSE)</f>
        <v>0</v>
      </c>
      <c r="Z216" s="5">
        <f>VLOOKUP(Tabela13[[#This Row],[CNPJ]],'[1]Exportar Planilha'!$A$1:$S$802,16,FALSE)</f>
        <v>0</v>
      </c>
      <c r="AA216" s="5">
        <f>VLOOKUP(Tabela13[[#This Row],[CNPJ]],'[1]Exportar Planilha'!$A$1:$S$802,17,FALSE)</f>
        <v>0</v>
      </c>
      <c r="AB216" s="5">
        <f>VLOOKUP(Tabela13[[#This Row],[CNPJ]],'[1]Exportar Planilha'!$A$1:$S$802,18,FALSE)</f>
        <v>0</v>
      </c>
    </row>
    <row r="217" spans="1:28">
      <c r="A217" t="s">
        <v>926</v>
      </c>
      <c r="B217" t="s">
        <v>1025</v>
      </c>
      <c r="C217" t="s">
        <v>21</v>
      </c>
      <c r="D217" t="s">
        <v>22</v>
      </c>
      <c r="E217" t="s">
        <v>6</v>
      </c>
      <c r="F217" t="s">
        <v>1026</v>
      </c>
      <c r="G217" s="2">
        <v>3</v>
      </c>
      <c r="H217" t="s">
        <v>24</v>
      </c>
      <c r="I217" t="s">
        <v>1027</v>
      </c>
      <c r="J217" t="s">
        <v>1028</v>
      </c>
      <c r="K217" s="4" t="s">
        <v>1916</v>
      </c>
      <c r="L217" t="str">
        <f>VLOOKUP(Tabela13[[#This Row],[CNPJ]],'[1]Exportar Planilha'!$A$1:$S$802,3,FALSE)</f>
        <v>RODOVIA</v>
      </c>
      <c r="M217" t="str">
        <f>VLOOKUP(Tabela13[[#This Row],[CNPJ]],'[1]Exportar Planilha'!$A$1:$S$802,3,FALSE)</f>
        <v>RODOVIA</v>
      </c>
      <c r="N217" t="str">
        <f>VLOOKUP(Tabela13[[#This Row],[CNPJ]],'[1]Exportar Planilha'!$A$1:$S$802,4,FALSE)</f>
        <v>WASHINGTON LUIZ (SP 310), PISTA SUL, KM 172</v>
      </c>
      <c r="O217" t="str">
        <f>VLOOKUP(Tabela13[[#This Row],[CNPJ]],'[1]Exportar Planilha'!$A$1:$S$802,5,FALSE)</f>
        <v>S/N</v>
      </c>
      <c r="P217" t="str">
        <f>VLOOKUP(Tabela13[[#This Row],[CNPJ]],'[1]Exportar Planilha'!$A$1:$S$802,6,FALSE)</f>
        <v>COND  CONPARK - RUA 6  S/N</v>
      </c>
      <c r="Q217" t="str">
        <f>VLOOKUP(Tabela13[[#This Row],[CNPJ]],'[1]Exportar Planilha'!$A$1:$S$802,7,FALSE)</f>
        <v>JARDIM ANHANGUERA</v>
      </c>
      <c r="R217">
        <f>VLOOKUP(Tabela13[[#This Row],[CNPJ]],'[1]Exportar Planilha'!$A$1:$S$802,8,FALSE)</f>
        <v>13501600</v>
      </c>
      <c r="S217" t="str">
        <f>VLOOKUP(Tabela13[[#This Row],[CNPJ]],'[1]Exportar Planilha'!$A$1:$S$802,9,FALSE)</f>
        <v>SP</v>
      </c>
      <c r="T217">
        <f>VLOOKUP(Tabela13[[#This Row],[CNPJ]],'[1]Exportar Planilha'!$A$1:$S$802,10,FALSE)</f>
        <v>6979</v>
      </c>
      <c r="U217" t="str">
        <f>VLOOKUP(Tabela13[[#This Row],[CNPJ]],'[1]Exportar Planilha'!$A$1:$S$802,11,FALSE)</f>
        <v>RIO CLARO</v>
      </c>
      <c r="V217" t="str">
        <f>VLOOKUP(Tabela13[[#This Row],[CNPJ]],'[1]Exportar Planilha'!$A$1:$S$802,12,FALSE)</f>
        <v>19</v>
      </c>
      <c r="W217" t="str">
        <f>VLOOKUP(Tabela13[[#This Row],[CNPJ]],'[1]Exportar Planilha'!$A$1:$S$802,13,FALSE)</f>
        <v>35348733</v>
      </c>
      <c r="X217" t="str">
        <f>VLOOKUP(Tabela13[[#This Row],[CNPJ]],'[1]Exportar Planilha'!$A$1:$S$802,14,FALSE)</f>
        <v>19</v>
      </c>
      <c r="Y217" t="str">
        <f>VLOOKUP(Tabela13[[#This Row],[CNPJ]],'[1]Exportar Planilha'!$A$1:$S$802,15,FALSE)</f>
        <v>35348733</v>
      </c>
      <c r="Z217" s="5" t="str">
        <f>VLOOKUP(Tabela13[[#This Row],[CNPJ]],'[1]Exportar Planilha'!$A$1:$S$802,16,FALSE)</f>
        <v>19</v>
      </c>
      <c r="AA217" s="5" t="str">
        <f>VLOOKUP(Tabela13[[#This Row],[CNPJ]],'[1]Exportar Planilha'!$A$1:$S$802,17,FALSE)</f>
        <v>35348733</v>
      </c>
      <c r="AB217" s="5" t="str">
        <f>VLOOKUP(Tabela13[[#This Row],[CNPJ]],'[1]Exportar Planilha'!$A$1:$S$802,18,FALSE)</f>
        <v>escrcobel@uol.com.br</v>
      </c>
    </row>
    <row r="218" spans="1:28">
      <c r="A218" t="s">
        <v>926</v>
      </c>
      <c r="B218" t="s">
        <v>1029</v>
      </c>
      <c r="C218" t="s">
        <v>403</v>
      </c>
      <c r="D218" t="s">
        <v>535</v>
      </c>
      <c r="E218" t="s">
        <v>6</v>
      </c>
      <c r="F218" t="s">
        <v>965</v>
      </c>
      <c r="G218" s="2">
        <v>2</v>
      </c>
      <c r="H218" t="s">
        <v>24</v>
      </c>
      <c r="I218" t="s">
        <v>1030</v>
      </c>
      <c r="J218" t="s">
        <v>1031</v>
      </c>
      <c r="K218" s="4" t="s">
        <v>1917</v>
      </c>
      <c r="L218" t="str">
        <f>VLOOKUP(Tabela13[[#This Row],[CNPJ]],'[1]Exportar Planilha'!$A$1:$S$802,3,FALSE)</f>
        <v>RUA</v>
      </c>
      <c r="M218" t="str">
        <f>VLOOKUP(Tabela13[[#This Row],[CNPJ]],'[1]Exportar Planilha'!$A$1:$S$802,3,FALSE)</f>
        <v>RUA</v>
      </c>
      <c r="N218" t="str">
        <f>VLOOKUP(Tabela13[[#This Row],[CNPJ]],'[1]Exportar Planilha'!$A$1:$S$802,4,FALSE)</f>
        <v>PAU DO CAFE</v>
      </c>
      <c r="O218" t="str">
        <f>VLOOKUP(Tabela13[[#This Row],[CNPJ]],'[1]Exportar Planilha'!$A$1:$S$802,5,FALSE)</f>
        <v>41</v>
      </c>
      <c r="P218">
        <f>VLOOKUP(Tabela13[[#This Row],[CNPJ]],'[1]Exportar Planilha'!$A$1:$S$802,6,FALSE)</f>
        <v>0</v>
      </c>
      <c r="Q218" t="str">
        <f>VLOOKUP(Tabela13[[#This Row],[CNPJ]],'[1]Exportar Planilha'!$A$1:$S$802,7,FALSE)</f>
        <v>SERRARIA</v>
      </c>
      <c r="R218">
        <f>VLOOKUP(Tabela13[[#This Row],[CNPJ]],'[1]Exportar Planilha'!$A$1:$S$802,8,FALSE)</f>
        <v>9980060</v>
      </c>
      <c r="S218" t="str">
        <f>VLOOKUP(Tabela13[[#This Row],[CNPJ]],'[1]Exportar Planilha'!$A$1:$S$802,9,FALSE)</f>
        <v>SP</v>
      </c>
      <c r="T218">
        <f>VLOOKUP(Tabela13[[#This Row],[CNPJ]],'[1]Exportar Planilha'!$A$1:$S$802,10,FALSE)</f>
        <v>6377</v>
      </c>
      <c r="U218" t="str">
        <f>VLOOKUP(Tabela13[[#This Row],[CNPJ]],'[1]Exportar Planilha'!$A$1:$S$802,11,FALSE)</f>
        <v>DIADEMA</v>
      </c>
      <c r="V218" t="str">
        <f>VLOOKUP(Tabela13[[#This Row],[CNPJ]],'[1]Exportar Planilha'!$A$1:$S$802,12,FALSE)</f>
        <v>11</v>
      </c>
      <c r="W218" t="str">
        <f>VLOOKUP(Tabela13[[#This Row],[CNPJ]],'[1]Exportar Planilha'!$A$1:$S$802,13,FALSE)</f>
        <v>52283387</v>
      </c>
      <c r="X218">
        <f>VLOOKUP(Tabela13[[#This Row],[CNPJ]],'[1]Exportar Planilha'!$A$1:$S$802,14,FALSE)</f>
        <v>0</v>
      </c>
      <c r="Y218">
        <f>VLOOKUP(Tabela13[[#This Row],[CNPJ]],'[1]Exportar Planilha'!$A$1:$S$802,15,FALSE)</f>
        <v>0</v>
      </c>
      <c r="Z218" s="5">
        <f>VLOOKUP(Tabela13[[#This Row],[CNPJ]],'[1]Exportar Planilha'!$A$1:$S$802,16,FALSE)</f>
        <v>0</v>
      </c>
      <c r="AA218" s="5">
        <f>VLOOKUP(Tabela13[[#This Row],[CNPJ]],'[1]Exportar Planilha'!$A$1:$S$802,17,FALSE)</f>
        <v>0</v>
      </c>
      <c r="AB218" s="5" t="str">
        <f>VLOOKUP(Tabela13[[#This Row],[CNPJ]],'[1]Exportar Planilha'!$A$1:$S$802,18,FALSE)</f>
        <v>DORIANFERREIRAELOPES@GMAIL.COM</v>
      </c>
    </row>
    <row r="219" spans="1:28">
      <c r="A219" t="s">
        <v>926</v>
      </c>
      <c r="B219" t="s">
        <v>1032</v>
      </c>
      <c r="C219" t="s">
        <v>197</v>
      </c>
      <c r="D219" t="s">
        <v>1033</v>
      </c>
      <c r="E219" t="s">
        <v>117</v>
      </c>
      <c r="F219" t="s">
        <v>1034</v>
      </c>
      <c r="G219" s="2">
        <v>1</v>
      </c>
      <c r="H219" t="s">
        <v>217</v>
      </c>
      <c r="I219" t="s">
        <v>1035</v>
      </c>
      <c r="J219" t="s">
        <v>1036</v>
      </c>
      <c r="K219" s="4" t="s">
        <v>1918</v>
      </c>
      <c r="L219" t="str">
        <f>VLOOKUP(Tabela13[[#This Row],[CNPJ]],'[1]Exportar Planilha'!$A$1:$S$802,3,FALSE)</f>
        <v>RUA</v>
      </c>
      <c r="M219" t="str">
        <f>VLOOKUP(Tabela13[[#This Row],[CNPJ]],'[1]Exportar Planilha'!$A$1:$S$802,3,FALSE)</f>
        <v>RUA</v>
      </c>
      <c r="N219" t="str">
        <f>VLOOKUP(Tabela13[[#This Row],[CNPJ]],'[1]Exportar Planilha'!$A$1:$S$802,4,FALSE)</f>
        <v>ALEXANDRE CASELATO</v>
      </c>
      <c r="O219" t="str">
        <f>VLOOKUP(Tabela13[[#This Row],[CNPJ]],'[1]Exportar Planilha'!$A$1:$S$802,5,FALSE)</f>
        <v>4383</v>
      </c>
      <c r="P219">
        <f>VLOOKUP(Tabela13[[#This Row],[CNPJ]],'[1]Exportar Planilha'!$A$1:$S$802,6,FALSE)</f>
        <v>0</v>
      </c>
      <c r="Q219" t="str">
        <f>VLOOKUP(Tabela13[[#This Row],[CNPJ]],'[1]Exportar Planilha'!$A$1:$S$802,7,FALSE)</f>
        <v>PARQUE DAS INDUSTRIAS</v>
      </c>
      <c r="R219">
        <f>VLOOKUP(Tabela13[[#This Row],[CNPJ]],'[1]Exportar Planilha'!$A$1:$S$802,8,FALSE)</f>
        <v>13148218</v>
      </c>
      <c r="S219" t="str">
        <f>VLOOKUP(Tabela13[[#This Row],[CNPJ]],'[1]Exportar Planilha'!$A$1:$S$802,9,FALSE)</f>
        <v>SP</v>
      </c>
      <c r="T219">
        <f>VLOOKUP(Tabela13[[#This Row],[CNPJ]],'[1]Exportar Planilha'!$A$1:$S$802,10,FALSE)</f>
        <v>6831</v>
      </c>
      <c r="U219" t="str">
        <f>VLOOKUP(Tabela13[[#This Row],[CNPJ]],'[1]Exportar Planilha'!$A$1:$S$802,11,FALSE)</f>
        <v>PAULINIA</v>
      </c>
      <c r="V219" t="str">
        <f>VLOOKUP(Tabela13[[#This Row],[CNPJ]],'[1]Exportar Planilha'!$A$1:$S$802,12,FALSE)</f>
        <v>19</v>
      </c>
      <c r="W219" t="str">
        <f>VLOOKUP(Tabela13[[#This Row],[CNPJ]],'[1]Exportar Planilha'!$A$1:$S$802,13,FALSE)</f>
        <v>32696603</v>
      </c>
      <c r="X219">
        <f>VLOOKUP(Tabela13[[#This Row],[CNPJ]],'[1]Exportar Planilha'!$A$1:$S$802,14,FALSE)</f>
        <v>0</v>
      </c>
      <c r="Y219">
        <f>VLOOKUP(Tabela13[[#This Row],[CNPJ]],'[1]Exportar Planilha'!$A$1:$S$802,15,FALSE)</f>
        <v>0</v>
      </c>
      <c r="Z219" s="5">
        <f>VLOOKUP(Tabela13[[#This Row],[CNPJ]],'[1]Exportar Planilha'!$A$1:$S$802,16,FALSE)</f>
        <v>0</v>
      </c>
      <c r="AA219" s="5">
        <f>VLOOKUP(Tabela13[[#This Row],[CNPJ]],'[1]Exportar Planilha'!$A$1:$S$802,17,FALSE)</f>
        <v>0</v>
      </c>
      <c r="AB219" s="5" t="str">
        <f>VLOOKUP(Tabela13[[#This Row],[CNPJ]],'[1]Exportar Planilha'!$A$1:$S$802,18,FALSE)</f>
        <v>castlin@terra.com.br</v>
      </c>
    </row>
    <row r="220" spans="1:28">
      <c r="A220" t="s">
        <v>926</v>
      </c>
      <c r="B220" t="s">
        <v>1037</v>
      </c>
      <c r="C220" t="s">
        <v>872</v>
      </c>
      <c r="D220" t="s">
        <v>1038</v>
      </c>
      <c r="E220" t="s">
        <v>6</v>
      </c>
      <c r="F220" t="s">
        <v>1039</v>
      </c>
      <c r="G220" s="2">
        <v>1</v>
      </c>
      <c r="H220" t="s">
        <v>24</v>
      </c>
      <c r="I220" t="s">
        <v>1040</v>
      </c>
      <c r="J220" t="s">
        <v>1041</v>
      </c>
      <c r="K220" s="4" t="s">
        <v>1919</v>
      </c>
      <c r="L220" t="str">
        <f>VLOOKUP(Tabela13[[#This Row],[CNPJ]],'[1]Exportar Planilha'!$A$1:$S$802,3,FALSE)</f>
        <v>RUA</v>
      </c>
      <c r="M220" t="str">
        <f>VLOOKUP(Tabela13[[#This Row],[CNPJ]],'[1]Exportar Planilha'!$A$1:$S$802,3,FALSE)</f>
        <v>RUA</v>
      </c>
      <c r="N220" t="str">
        <f>VLOOKUP(Tabela13[[#This Row],[CNPJ]],'[1]Exportar Planilha'!$A$1:$S$802,4,FALSE)</f>
        <v>DARIO FREIRE MEIRELLES</v>
      </c>
      <c r="O220" t="str">
        <f>VLOOKUP(Tabela13[[#This Row],[CNPJ]],'[1]Exportar Planilha'!$A$1:$S$802,5,FALSE)</f>
        <v>561</v>
      </c>
      <c r="P220">
        <f>VLOOKUP(Tabela13[[#This Row],[CNPJ]],'[1]Exportar Planilha'!$A$1:$S$802,6,FALSE)</f>
        <v>0</v>
      </c>
      <c r="Q220" t="str">
        <f>VLOOKUP(Tabela13[[#This Row],[CNPJ]],'[1]Exportar Planilha'!$A$1:$S$802,7,FALSE)</f>
        <v>CHACARAS CAMPOS DOS AMARAIS</v>
      </c>
      <c r="R220">
        <f>VLOOKUP(Tabela13[[#This Row],[CNPJ]],'[1]Exportar Planilha'!$A$1:$S$802,8,FALSE)</f>
        <v>13082045</v>
      </c>
      <c r="S220" t="str">
        <f>VLOOKUP(Tabela13[[#This Row],[CNPJ]],'[1]Exportar Planilha'!$A$1:$S$802,9,FALSE)</f>
        <v>SP</v>
      </c>
      <c r="T220">
        <f>VLOOKUP(Tabela13[[#This Row],[CNPJ]],'[1]Exportar Planilha'!$A$1:$S$802,10,FALSE)</f>
        <v>6291</v>
      </c>
      <c r="U220" t="str">
        <f>VLOOKUP(Tabela13[[#This Row],[CNPJ]],'[1]Exportar Planilha'!$A$1:$S$802,11,FALSE)</f>
        <v>CAMPINAS</v>
      </c>
      <c r="V220" t="str">
        <f>VLOOKUP(Tabela13[[#This Row],[CNPJ]],'[1]Exportar Planilha'!$A$1:$S$802,12,FALSE)</f>
        <v>19</v>
      </c>
      <c r="W220" t="str">
        <f>VLOOKUP(Tabela13[[#This Row],[CNPJ]],'[1]Exportar Planilha'!$A$1:$S$802,13,FALSE)</f>
        <v>32670202</v>
      </c>
      <c r="X220" t="str">
        <f>VLOOKUP(Tabela13[[#This Row],[CNPJ]],'[1]Exportar Planilha'!$A$1:$S$802,14,FALSE)</f>
        <v>19</v>
      </c>
      <c r="Y220" t="str">
        <f>VLOOKUP(Tabela13[[#This Row],[CNPJ]],'[1]Exportar Planilha'!$A$1:$S$802,15,FALSE)</f>
        <v>32291411</v>
      </c>
      <c r="Z220" s="5" t="str">
        <f>VLOOKUP(Tabela13[[#This Row],[CNPJ]],'[1]Exportar Planilha'!$A$1:$S$802,16,FALSE)</f>
        <v>19</v>
      </c>
      <c r="AA220" s="5" t="str">
        <f>VLOOKUP(Tabela13[[#This Row],[CNPJ]],'[1]Exportar Planilha'!$A$1:$S$802,17,FALSE)</f>
        <v>32292143</v>
      </c>
      <c r="AB220" s="5" t="str">
        <f>VLOOKUP(Tabela13[[#This Row],[CNPJ]],'[1]Exportar Planilha'!$A$1:$S$802,18,FALSE)</f>
        <v>CONTATO@TALANNA.COM.BR</v>
      </c>
    </row>
    <row r="221" spans="1:28">
      <c r="A221" t="s">
        <v>926</v>
      </c>
      <c r="B221" t="s">
        <v>1042</v>
      </c>
      <c r="C221" t="s">
        <v>247</v>
      </c>
      <c r="D221" t="s">
        <v>43</v>
      </c>
      <c r="E221" t="s">
        <v>6</v>
      </c>
      <c r="F221" t="s">
        <v>1043</v>
      </c>
      <c r="G221" s="2">
        <v>4</v>
      </c>
      <c r="H221" t="s">
        <v>24</v>
      </c>
      <c r="I221" t="s">
        <v>1044</v>
      </c>
      <c r="J221" t="s">
        <v>1045</v>
      </c>
      <c r="K221" s="4" t="s">
        <v>1920</v>
      </c>
      <c r="L221" t="str">
        <f>VLOOKUP(Tabela13[[#This Row],[CNPJ]],'[1]Exportar Planilha'!$A$1:$S$802,3,FALSE)</f>
        <v>RUA</v>
      </c>
      <c r="M221" t="str">
        <f>VLOOKUP(Tabela13[[#This Row],[CNPJ]],'[1]Exportar Planilha'!$A$1:$S$802,3,FALSE)</f>
        <v>RUA</v>
      </c>
      <c r="N221" t="str">
        <f>VLOOKUP(Tabela13[[#This Row],[CNPJ]],'[1]Exportar Planilha'!$A$1:$S$802,4,FALSE)</f>
        <v>SANTA LUCIA</v>
      </c>
      <c r="O221" t="str">
        <f>VLOOKUP(Tabela13[[#This Row],[CNPJ]],'[1]Exportar Planilha'!$A$1:$S$802,5,FALSE)</f>
        <v>205</v>
      </c>
      <c r="P221">
        <f>VLOOKUP(Tabela13[[#This Row],[CNPJ]],'[1]Exportar Planilha'!$A$1:$S$802,6,FALSE)</f>
        <v>0</v>
      </c>
      <c r="Q221" t="str">
        <f>VLOOKUP(Tabela13[[#This Row],[CNPJ]],'[1]Exportar Planilha'!$A$1:$S$802,7,FALSE)</f>
        <v>SAO VITO</v>
      </c>
      <c r="R221">
        <f>VLOOKUP(Tabela13[[#This Row],[CNPJ]],'[1]Exportar Planilha'!$A$1:$S$802,8,FALSE)</f>
        <v>13473110</v>
      </c>
      <c r="S221" t="str">
        <f>VLOOKUP(Tabela13[[#This Row],[CNPJ]],'[1]Exportar Planilha'!$A$1:$S$802,9,FALSE)</f>
        <v>SP</v>
      </c>
      <c r="T221">
        <f>VLOOKUP(Tabela13[[#This Row],[CNPJ]],'[1]Exportar Planilha'!$A$1:$S$802,10,FALSE)</f>
        <v>6131</v>
      </c>
      <c r="U221" t="str">
        <f>VLOOKUP(Tabela13[[#This Row],[CNPJ]],'[1]Exportar Planilha'!$A$1:$S$802,11,FALSE)</f>
        <v>AMERICANA</v>
      </c>
      <c r="V221">
        <f>VLOOKUP(Tabela13[[#This Row],[CNPJ]],'[1]Exportar Planilha'!$A$1:$S$802,12,FALSE)</f>
        <v>0</v>
      </c>
      <c r="W221">
        <f>VLOOKUP(Tabela13[[#This Row],[CNPJ]],'[1]Exportar Planilha'!$A$1:$S$802,13,FALSE)</f>
        <v>0</v>
      </c>
      <c r="X221">
        <f>VLOOKUP(Tabela13[[#This Row],[CNPJ]],'[1]Exportar Planilha'!$A$1:$S$802,14,FALSE)</f>
        <v>0</v>
      </c>
      <c r="Y221">
        <f>VLOOKUP(Tabela13[[#This Row],[CNPJ]],'[1]Exportar Planilha'!$A$1:$S$802,15,FALSE)</f>
        <v>0</v>
      </c>
      <c r="Z221" s="5">
        <f>VLOOKUP(Tabela13[[#This Row],[CNPJ]],'[1]Exportar Planilha'!$A$1:$S$802,16,FALSE)</f>
        <v>0</v>
      </c>
      <c r="AA221" s="5">
        <f>VLOOKUP(Tabela13[[#This Row],[CNPJ]],'[1]Exportar Planilha'!$A$1:$S$802,17,FALSE)</f>
        <v>0</v>
      </c>
      <c r="AB221" s="5">
        <f>VLOOKUP(Tabela13[[#This Row],[CNPJ]],'[1]Exportar Planilha'!$A$1:$S$802,18,FALSE)</f>
        <v>0</v>
      </c>
    </row>
    <row r="222" spans="1:28">
      <c r="A222" t="s">
        <v>926</v>
      </c>
      <c r="B222" t="s">
        <v>1046</v>
      </c>
      <c r="C222" t="s">
        <v>247</v>
      </c>
      <c r="D222" t="s">
        <v>248</v>
      </c>
      <c r="E222" t="s">
        <v>117</v>
      </c>
      <c r="F222" t="s">
        <v>1047</v>
      </c>
      <c r="G222" s="2">
        <v>1</v>
      </c>
      <c r="H222" t="s">
        <v>217</v>
      </c>
      <c r="I222" t="s">
        <v>1048</v>
      </c>
      <c r="J222" t="s">
        <v>1049</v>
      </c>
      <c r="K222" s="4" t="s">
        <v>1921</v>
      </c>
      <c r="L222" t="str">
        <f>VLOOKUP(Tabela13[[#This Row],[CNPJ]],'[1]Exportar Planilha'!$A$1:$S$802,3,FALSE)</f>
        <v>ESTRADA</v>
      </c>
      <c r="M222" t="str">
        <f>VLOOKUP(Tabela13[[#This Row],[CNPJ]],'[1]Exportar Planilha'!$A$1:$S$802,3,FALSE)</f>
        <v>ESTRADA</v>
      </c>
      <c r="N222" t="str">
        <f>VLOOKUP(Tabela13[[#This Row],[CNPJ]],'[1]Exportar Planilha'!$A$1:$S$802,4,FALSE)</f>
        <v>MOGI-BERTIOGA</v>
      </c>
      <c r="O222" t="str">
        <f>VLOOKUP(Tabela13[[#This Row],[CNPJ]],'[1]Exportar Planilha'!$A$1:$S$802,5,FALSE)</f>
        <v>KM.9,5</v>
      </c>
      <c r="P222">
        <f>VLOOKUP(Tabela13[[#This Row],[CNPJ]],'[1]Exportar Planilha'!$A$1:$S$802,6,FALSE)</f>
        <v>0</v>
      </c>
      <c r="Q222" t="str">
        <f>VLOOKUP(Tabela13[[#This Row],[CNPJ]],'[1]Exportar Planilha'!$A$1:$S$802,7,FALSE)</f>
        <v>VILA MORAES</v>
      </c>
      <c r="R222">
        <f>VLOOKUP(Tabela13[[#This Row],[CNPJ]],'[1]Exportar Planilha'!$A$1:$S$802,8,FALSE)</f>
        <v>8765000</v>
      </c>
      <c r="S222" t="str">
        <f>VLOOKUP(Tabela13[[#This Row],[CNPJ]],'[1]Exportar Planilha'!$A$1:$S$802,9,FALSE)</f>
        <v>SP</v>
      </c>
      <c r="T222">
        <f>VLOOKUP(Tabela13[[#This Row],[CNPJ]],'[1]Exportar Planilha'!$A$1:$S$802,10,FALSE)</f>
        <v>6713</v>
      </c>
      <c r="U222" t="str">
        <f>VLOOKUP(Tabela13[[#This Row],[CNPJ]],'[1]Exportar Planilha'!$A$1:$S$802,11,FALSE)</f>
        <v>MOGI DAS CRUZES</v>
      </c>
      <c r="V222">
        <f>VLOOKUP(Tabela13[[#This Row],[CNPJ]],'[1]Exportar Planilha'!$A$1:$S$802,12,FALSE)</f>
        <v>0</v>
      </c>
      <c r="W222">
        <f>VLOOKUP(Tabela13[[#This Row],[CNPJ]],'[1]Exportar Planilha'!$A$1:$S$802,13,FALSE)</f>
        <v>0</v>
      </c>
      <c r="X222">
        <f>VLOOKUP(Tabela13[[#This Row],[CNPJ]],'[1]Exportar Planilha'!$A$1:$S$802,14,FALSE)</f>
        <v>0</v>
      </c>
      <c r="Y222">
        <f>VLOOKUP(Tabela13[[#This Row],[CNPJ]],'[1]Exportar Planilha'!$A$1:$S$802,15,FALSE)</f>
        <v>0</v>
      </c>
      <c r="Z222" s="5">
        <f>VLOOKUP(Tabela13[[#This Row],[CNPJ]],'[1]Exportar Planilha'!$A$1:$S$802,16,FALSE)</f>
        <v>0</v>
      </c>
      <c r="AA222" s="5">
        <f>VLOOKUP(Tabela13[[#This Row],[CNPJ]],'[1]Exportar Planilha'!$A$1:$S$802,17,FALSE)</f>
        <v>0</v>
      </c>
      <c r="AB222" s="5">
        <f>VLOOKUP(Tabela13[[#This Row],[CNPJ]],'[1]Exportar Planilha'!$A$1:$S$802,18,FALSE)</f>
        <v>0</v>
      </c>
    </row>
    <row r="223" spans="1:28">
      <c r="A223" t="s">
        <v>926</v>
      </c>
      <c r="B223" t="s">
        <v>1050</v>
      </c>
      <c r="C223" t="s">
        <v>1051</v>
      </c>
      <c r="D223" t="s">
        <v>1052</v>
      </c>
      <c r="E223" t="s">
        <v>6</v>
      </c>
      <c r="F223" t="s">
        <v>1005</v>
      </c>
      <c r="G223" s="2">
        <v>1</v>
      </c>
      <c r="H223" t="s">
        <v>24</v>
      </c>
      <c r="I223" t="s">
        <v>1053</v>
      </c>
      <c r="J223" t="s">
        <v>1054</v>
      </c>
      <c r="K223" s="4" t="s">
        <v>1922</v>
      </c>
      <c r="L223" t="str">
        <f>VLOOKUP(Tabela13[[#This Row],[CNPJ]],'[1]Exportar Planilha'!$A$1:$S$802,3,FALSE)</f>
        <v>AVENIDA</v>
      </c>
      <c r="M223" t="str">
        <f>VLOOKUP(Tabela13[[#This Row],[CNPJ]],'[1]Exportar Planilha'!$A$1:$S$802,3,FALSE)</f>
        <v>AVENIDA</v>
      </c>
      <c r="N223" t="str">
        <f>VLOOKUP(Tabela13[[#This Row],[CNPJ]],'[1]Exportar Planilha'!$A$1:$S$802,4,FALSE)</f>
        <v>MONTEIRO LOBATO</v>
      </c>
      <c r="O223" t="str">
        <f>VLOOKUP(Tabela13[[#This Row],[CNPJ]],'[1]Exportar Planilha'!$A$1:$S$802,5,FALSE)</f>
        <v>S/N</v>
      </c>
      <c r="P223" t="str">
        <f>VLOOKUP(Tabela13[[#This Row],[CNPJ]],'[1]Exportar Planilha'!$A$1:$S$802,6,FALSE)</f>
        <v>H.DEVILLE - F.CENTER</v>
      </c>
      <c r="Q223" t="str">
        <f>VLOOKUP(Tabela13[[#This Row],[CNPJ]],'[1]Exportar Planilha'!$A$1:$S$802,7,FALSE)</f>
        <v>PARQUE CECAP</v>
      </c>
      <c r="R223">
        <f>VLOOKUP(Tabela13[[#This Row],[CNPJ]],'[1]Exportar Planilha'!$A$1:$S$802,8,FALSE)</f>
        <v>7180000</v>
      </c>
      <c r="S223" t="str">
        <f>VLOOKUP(Tabela13[[#This Row],[CNPJ]],'[1]Exportar Planilha'!$A$1:$S$802,9,FALSE)</f>
        <v>SP</v>
      </c>
      <c r="T223">
        <f>VLOOKUP(Tabela13[[#This Row],[CNPJ]],'[1]Exportar Planilha'!$A$1:$S$802,10,FALSE)</f>
        <v>6477</v>
      </c>
      <c r="U223" t="str">
        <f>VLOOKUP(Tabela13[[#This Row],[CNPJ]],'[1]Exportar Planilha'!$A$1:$S$802,11,FALSE)</f>
        <v>GUARULHOS</v>
      </c>
      <c r="V223">
        <f>VLOOKUP(Tabela13[[#This Row],[CNPJ]],'[1]Exportar Planilha'!$A$1:$S$802,12,FALSE)</f>
        <v>0</v>
      </c>
      <c r="W223">
        <f>VLOOKUP(Tabela13[[#This Row],[CNPJ]],'[1]Exportar Planilha'!$A$1:$S$802,13,FALSE)</f>
        <v>0</v>
      </c>
      <c r="X223">
        <f>VLOOKUP(Tabela13[[#This Row],[CNPJ]],'[1]Exportar Planilha'!$A$1:$S$802,14,FALSE)</f>
        <v>0</v>
      </c>
      <c r="Y223">
        <f>VLOOKUP(Tabela13[[#This Row],[CNPJ]],'[1]Exportar Planilha'!$A$1:$S$802,15,FALSE)</f>
        <v>0</v>
      </c>
      <c r="Z223" s="5">
        <f>VLOOKUP(Tabela13[[#This Row],[CNPJ]],'[1]Exportar Planilha'!$A$1:$S$802,16,FALSE)</f>
        <v>0</v>
      </c>
      <c r="AA223" s="5">
        <f>VLOOKUP(Tabela13[[#This Row],[CNPJ]],'[1]Exportar Planilha'!$A$1:$S$802,17,FALSE)</f>
        <v>0</v>
      </c>
      <c r="AB223" s="5">
        <f>VLOOKUP(Tabela13[[#This Row],[CNPJ]],'[1]Exportar Planilha'!$A$1:$S$802,18,FALSE)</f>
        <v>0</v>
      </c>
    </row>
    <row r="224" spans="1:28">
      <c r="A224" t="s">
        <v>926</v>
      </c>
      <c r="B224" t="s">
        <v>1055</v>
      </c>
      <c r="C224" t="s">
        <v>247</v>
      </c>
      <c r="D224" t="s">
        <v>1056</v>
      </c>
      <c r="E224" t="s">
        <v>6</v>
      </c>
      <c r="F224" t="s">
        <v>1057</v>
      </c>
      <c r="G224" s="2">
        <v>2</v>
      </c>
      <c r="H224" t="s">
        <v>24</v>
      </c>
      <c r="I224" t="s">
        <v>1058</v>
      </c>
      <c r="J224" t="s">
        <v>1059</v>
      </c>
      <c r="K224" s="4" t="s">
        <v>1923</v>
      </c>
      <c r="L224" t="str">
        <f>VLOOKUP(Tabela13[[#This Row],[CNPJ]],'[1]Exportar Planilha'!$A$1:$S$802,3,FALSE)</f>
        <v>RUA</v>
      </c>
      <c r="M224" t="str">
        <f>VLOOKUP(Tabela13[[#This Row],[CNPJ]],'[1]Exportar Planilha'!$A$1:$S$802,3,FALSE)</f>
        <v>RUA</v>
      </c>
      <c r="N224" t="str">
        <f>VLOOKUP(Tabela13[[#This Row],[CNPJ]],'[1]Exportar Planilha'!$A$1:$S$802,4,FALSE)</f>
        <v>SETE LAGOS</v>
      </c>
      <c r="O224" t="str">
        <f>VLOOKUP(Tabela13[[#This Row],[CNPJ]],'[1]Exportar Planilha'!$A$1:$S$802,5,FALSE)</f>
        <v>270</v>
      </c>
      <c r="P224">
        <f>VLOOKUP(Tabela13[[#This Row],[CNPJ]],'[1]Exportar Planilha'!$A$1:$S$802,6,FALSE)</f>
        <v>0</v>
      </c>
      <c r="Q224" t="str">
        <f>VLOOKUP(Tabela13[[#This Row],[CNPJ]],'[1]Exportar Planilha'!$A$1:$S$802,7,FALSE)</f>
        <v>CHACARAS REUNIDAS</v>
      </c>
      <c r="R224">
        <f>VLOOKUP(Tabela13[[#This Row],[CNPJ]],'[1]Exportar Planilha'!$A$1:$S$802,8,FALSE)</f>
        <v>12238510</v>
      </c>
      <c r="S224" t="str">
        <f>VLOOKUP(Tabela13[[#This Row],[CNPJ]],'[1]Exportar Planilha'!$A$1:$S$802,9,FALSE)</f>
        <v>SP</v>
      </c>
      <c r="T224">
        <f>VLOOKUP(Tabela13[[#This Row],[CNPJ]],'[1]Exportar Planilha'!$A$1:$S$802,10,FALSE)</f>
        <v>7099</v>
      </c>
      <c r="U224" t="str">
        <f>VLOOKUP(Tabela13[[#This Row],[CNPJ]],'[1]Exportar Planilha'!$A$1:$S$802,11,FALSE)</f>
        <v>SAO JOSE DOS CAMPOS</v>
      </c>
      <c r="V224" t="str">
        <f>VLOOKUP(Tabela13[[#This Row],[CNPJ]],'[1]Exportar Planilha'!$A$1:$S$802,12,FALSE)</f>
        <v>12</v>
      </c>
      <c r="W224" t="str">
        <f>VLOOKUP(Tabela13[[#This Row],[CNPJ]],'[1]Exportar Planilha'!$A$1:$S$802,13,FALSE)</f>
        <v>32029900</v>
      </c>
      <c r="X224">
        <f>VLOOKUP(Tabela13[[#This Row],[CNPJ]],'[1]Exportar Planilha'!$A$1:$S$802,14,FALSE)</f>
        <v>0</v>
      </c>
      <c r="Y224">
        <f>VLOOKUP(Tabela13[[#This Row],[CNPJ]],'[1]Exportar Planilha'!$A$1:$S$802,15,FALSE)</f>
        <v>0</v>
      </c>
      <c r="Z224" s="5">
        <f>VLOOKUP(Tabela13[[#This Row],[CNPJ]],'[1]Exportar Planilha'!$A$1:$S$802,16,FALSE)</f>
        <v>0</v>
      </c>
      <c r="AA224" s="5">
        <f>VLOOKUP(Tabela13[[#This Row],[CNPJ]],'[1]Exportar Planilha'!$A$1:$S$802,17,FALSE)</f>
        <v>0</v>
      </c>
      <c r="AB224" s="5" t="str">
        <f>VLOOKUP(Tabela13[[#This Row],[CNPJ]],'[1]Exportar Planilha'!$A$1:$S$802,18,FALSE)</f>
        <v>EAGLESAT@EAGLESAT.COM.BR</v>
      </c>
    </row>
    <row r="225" spans="1:28">
      <c r="A225" t="s">
        <v>926</v>
      </c>
      <c r="B225" t="s">
        <v>1060</v>
      </c>
      <c r="C225" t="s">
        <v>247</v>
      </c>
      <c r="D225" t="s">
        <v>1061</v>
      </c>
      <c r="E225" t="s">
        <v>21</v>
      </c>
      <c r="F225" t="s">
        <v>996</v>
      </c>
      <c r="G225" s="2">
        <v>2</v>
      </c>
      <c r="H225" t="s">
        <v>24</v>
      </c>
      <c r="I225" t="s">
        <v>1062</v>
      </c>
      <c r="J225" t="s">
        <v>1063</v>
      </c>
      <c r="K225" s="4" t="s">
        <v>1924</v>
      </c>
      <c r="L225" t="str">
        <f>VLOOKUP(Tabela13[[#This Row],[CNPJ]],'[1]Exportar Planilha'!$A$1:$S$802,3,FALSE)</f>
        <v>AVENIDA</v>
      </c>
      <c r="M225" t="str">
        <f>VLOOKUP(Tabela13[[#This Row],[CNPJ]],'[1]Exportar Planilha'!$A$1:$S$802,3,FALSE)</f>
        <v>AVENIDA</v>
      </c>
      <c r="N225" t="str">
        <f>VLOOKUP(Tabela13[[#This Row],[CNPJ]],'[1]Exportar Planilha'!$A$1:$S$802,4,FALSE)</f>
        <v>CEL JOSE NOGUEIRA TERRA</v>
      </c>
      <c r="O225" t="str">
        <f>VLOOKUP(Tabela13[[#This Row],[CNPJ]],'[1]Exportar Planilha'!$A$1:$S$802,5,FALSE)</f>
        <v>233</v>
      </c>
      <c r="P225">
        <f>VLOOKUP(Tabela13[[#This Row],[CNPJ]],'[1]Exportar Planilha'!$A$1:$S$802,6,FALSE)</f>
        <v>0</v>
      </c>
      <c r="Q225" t="str">
        <f>VLOOKUP(Tabela13[[#This Row],[CNPJ]],'[1]Exportar Planilha'!$A$1:$S$802,7,FALSE)</f>
        <v>CENTRO</v>
      </c>
      <c r="R225">
        <f>VLOOKUP(Tabela13[[#This Row],[CNPJ]],'[1]Exportar Planilha'!$A$1:$S$802,8,FALSE)</f>
        <v>14140000</v>
      </c>
      <c r="S225" t="str">
        <f>VLOOKUP(Tabela13[[#This Row],[CNPJ]],'[1]Exportar Planilha'!$A$1:$S$802,9,FALSE)</f>
        <v>SP</v>
      </c>
      <c r="T225">
        <f>VLOOKUP(Tabela13[[#This Row],[CNPJ]],'[1]Exportar Planilha'!$A$1:$S$802,10,FALSE)</f>
        <v>6363</v>
      </c>
      <c r="U225" t="str">
        <f>VLOOKUP(Tabela13[[#This Row],[CNPJ]],'[1]Exportar Planilha'!$A$1:$S$802,11,FALSE)</f>
        <v>CRAVINHOS</v>
      </c>
      <c r="V225" t="str">
        <f>VLOOKUP(Tabela13[[#This Row],[CNPJ]],'[1]Exportar Planilha'!$A$1:$S$802,12,FALSE)</f>
        <v>16</v>
      </c>
      <c r="W225" t="str">
        <f>VLOOKUP(Tabela13[[#This Row],[CNPJ]],'[1]Exportar Planilha'!$A$1:$S$802,13,FALSE)</f>
        <v>39518161</v>
      </c>
      <c r="X225">
        <f>VLOOKUP(Tabela13[[#This Row],[CNPJ]],'[1]Exportar Planilha'!$A$1:$S$802,14,FALSE)</f>
        <v>0</v>
      </c>
      <c r="Y225">
        <f>VLOOKUP(Tabela13[[#This Row],[CNPJ]],'[1]Exportar Planilha'!$A$1:$S$802,15,FALSE)</f>
        <v>0</v>
      </c>
      <c r="Z225" s="5">
        <f>VLOOKUP(Tabela13[[#This Row],[CNPJ]],'[1]Exportar Planilha'!$A$1:$S$802,16,FALSE)</f>
        <v>0</v>
      </c>
      <c r="AA225" s="5">
        <f>VLOOKUP(Tabela13[[#This Row],[CNPJ]],'[1]Exportar Planilha'!$A$1:$S$802,17,FALSE)</f>
        <v>0</v>
      </c>
      <c r="AB225" s="5" t="str">
        <f>VLOOKUP(Tabela13[[#This Row],[CNPJ]],'[1]Exportar Planilha'!$A$1:$S$802,18,FALSE)</f>
        <v>ADMINISTRATIVO@WTAVET.COM.BR</v>
      </c>
    </row>
    <row r="226" spans="1:28">
      <c r="A226" t="s">
        <v>926</v>
      </c>
      <c r="B226" t="s">
        <v>1064</v>
      </c>
      <c r="C226" t="s">
        <v>1065</v>
      </c>
      <c r="D226" t="s">
        <v>1066</v>
      </c>
      <c r="E226" t="s">
        <v>6</v>
      </c>
      <c r="F226" t="s">
        <v>1057</v>
      </c>
      <c r="G226" s="2">
        <v>3</v>
      </c>
      <c r="H226" t="s">
        <v>24</v>
      </c>
      <c r="I226" t="s">
        <v>1067</v>
      </c>
      <c r="J226" t="s">
        <v>1068</v>
      </c>
      <c r="K226" s="4" t="s">
        <v>1925</v>
      </c>
      <c r="L226" t="str">
        <f>VLOOKUP(Tabela13[[#This Row],[CNPJ]],'[1]Exportar Planilha'!$A$1:$S$802,3,FALSE)</f>
        <v>AVENIDA</v>
      </c>
      <c r="M226" t="str">
        <f>VLOOKUP(Tabela13[[#This Row],[CNPJ]],'[1]Exportar Planilha'!$A$1:$S$802,3,FALSE)</f>
        <v>AVENIDA</v>
      </c>
      <c r="N226" t="str">
        <f>VLOOKUP(Tabela13[[#This Row],[CNPJ]],'[1]Exportar Planilha'!$A$1:$S$802,4,FALSE)</f>
        <v>DOUTOR NELSON D'AVILA</v>
      </c>
      <c r="O226" t="str">
        <f>VLOOKUP(Tabela13[[#This Row],[CNPJ]],'[1]Exportar Planilha'!$A$1:$S$802,5,FALSE)</f>
        <v>389</v>
      </c>
      <c r="P226" t="str">
        <f>VLOOKUP(Tabela13[[#This Row],[CNPJ]],'[1]Exportar Planilha'!$A$1:$S$802,6,FALSE)</f>
        <v>SALA  15A</v>
      </c>
      <c r="Q226" t="str">
        <f>VLOOKUP(Tabela13[[#This Row],[CNPJ]],'[1]Exportar Planilha'!$A$1:$S$802,7,FALSE)</f>
        <v>JARDIM SAO DIMAS</v>
      </c>
      <c r="R226">
        <f>VLOOKUP(Tabela13[[#This Row],[CNPJ]],'[1]Exportar Planilha'!$A$1:$S$802,8,FALSE)</f>
        <v>12245030</v>
      </c>
      <c r="S226" t="str">
        <f>VLOOKUP(Tabela13[[#This Row],[CNPJ]],'[1]Exportar Planilha'!$A$1:$S$802,9,FALSE)</f>
        <v>SP</v>
      </c>
      <c r="T226">
        <f>VLOOKUP(Tabela13[[#This Row],[CNPJ]],'[1]Exportar Planilha'!$A$1:$S$802,10,FALSE)</f>
        <v>7099</v>
      </c>
      <c r="U226" t="str">
        <f>VLOOKUP(Tabela13[[#This Row],[CNPJ]],'[1]Exportar Planilha'!$A$1:$S$802,11,FALSE)</f>
        <v>SAO JOSE DOS CAMPOS</v>
      </c>
      <c r="V226" t="str">
        <f>VLOOKUP(Tabela13[[#This Row],[CNPJ]],'[1]Exportar Planilha'!$A$1:$S$802,12,FALSE)</f>
        <v>12</v>
      </c>
      <c r="W226" t="str">
        <f>VLOOKUP(Tabela13[[#This Row],[CNPJ]],'[1]Exportar Planilha'!$A$1:$S$802,13,FALSE)</f>
        <v>39164170</v>
      </c>
      <c r="X226">
        <f>VLOOKUP(Tabela13[[#This Row],[CNPJ]],'[1]Exportar Planilha'!$A$1:$S$802,14,FALSE)</f>
        <v>0</v>
      </c>
      <c r="Y226">
        <f>VLOOKUP(Tabela13[[#This Row],[CNPJ]],'[1]Exportar Planilha'!$A$1:$S$802,15,FALSE)</f>
        <v>0</v>
      </c>
      <c r="Z226" s="5">
        <f>VLOOKUP(Tabela13[[#This Row],[CNPJ]],'[1]Exportar Planilha'!$A$1:$S$802,16,FALSE)</f>
        <v>0</v>
      </c>
      <c r="AA226" s="5">
        <f>VLOOKUP(Tabela13[[#This Row],[CNPJ]],'[1]Exportar Planilha'!$A$1:$S$802,17,FALSE)</f>
        <v>0</v>
      </c>
      <c r="AB226" s="5" t="str">
        <f>VLOOKUP(Tabela13[[#This Row],[CNPJ]],'[1]Exportar Planilha'!$A$1:$S$802,18,FALSE)</f>
        <v>reinaldof@cis-erp.com.br</v>
      </c>
    </row>
    <row r="227" spans="1:28">
      <c r="A227" t="s">
        <v>926</v>
      </c>
      <c r="B227" t="s">
        <v>1069</v>
      </c>
      <c r="C227" t="s">
        <v>459</v>
      </c>
      <c r="D227" t="s">
        <v>1070</v>
      </c>
      <c r="E227" t="s">
        <v>1071</v>
      </c>
      <c r="F227" t="s">
        <v>928</v>
      </c>
      <c r="G227" s="2">
        <v>2</v>
      </c>
      <c r="H227" t="s">
        <v>24</v>
      </c>
      <c r="I227" t="s">
        <v>1072</v>
      </c>
      <c r="J227" t="s">
        <v>1073</v>
      </c>
      <c r="K227" s="4" t="s">
        <v>1926</v>
      </c>
      <c r="L227" t="str">
        <f>VLOOKUP(Tabela13[[#This Row],[CNPJ]],'[1]Exportar Planilha'!$A$1:$S$802,3,FALSE)</f>
        <v>RUA</v>
      </c>
      <c r="M227" t="str">
        <f>VLOOKUP(Tabela13[[#This Row],[CNPJ]],'[1]Exportar Planilha'!$A$1:$S$802,3,FALSE)</f>
        <v>RUA</v>
      </c>
      <c r="N227" t="str">
        <f>VLOOKUP(Tabela13[[#This Row],[CNPJ]],'[1]Exportar Planilha'!$A$1:$S$802,4,FALSE)</f>
        <v>ROZO LAGOA</v>
      </c>
      <c r="O227" t="str">
        <f>VLOOKUP(Tabela13[[#This Row],[CNPJ]],'[1]Exportar Planilha'!$A$1:$S$802,5,FALSE)</f>
        <v>55</v>
      </c>
      <c r="P227">
        <f>VLOOKUP(Tabela13[[#This Row],[CNPJ]],'[1]Exportar Planilha'!$A$1:$S$802,6,FALSE)</f>
        <v>0</v>
      </c>
      <c r="Q227" t="str">
        <f>VLOOKUP(Tabela13[[#This Row],[CNPJ]],'[1]Exportar Planilha'!$A$1:$S$802,7,FALSE)</f>
        <v>IMIRIM</v>
      </c>
      <c r="R227">
        <f>VLOOKUP(Tabela13[[#This Row],[CNPJ]],'[1]Exportar Planilha'!$A$1:$S$802,8,FALSE)</f>
        <v>2471210</v>
      </c>
      <c r="S227" t="str">
        <f>VLOOKUP(Tabela13[[#This Row],[CNPJ]],'[1]Exportar Planilha'!$A$1:$S$802,9,FALSE)</f>
        <v>SP</v>
      </c>
      <c r="T227">
        <f>VLOOKUP(Tabela13[[#This Row],[CNPJ]],'[1]Exportar Planilha'!$A$1:$S$802,10,FALSE)</f>
        <v>7107</v>
      </c>
      <c r="U227" t="str">
        <f>VLOOKUP(Tabela13[[#This Row],[CNPJ]],'[1]Exportar Planilha'!$A$1:$S$802,11,FALSE)</f>
        <v>SAO PAULO</v>
      </c>
      <c r="V227">
        <f>VLOOKUP(Tabela13[[#This Row],[CNPJ]],'[1]Exportar Planilha'!$A$1:$S$802,12,FALSE)</f>
        <v>0</v>
      </c>
      <c r="W227">
        <f>VLOOKUP(Tabela13[[#This Row],[CNPJ]],'[1]Exportar Planilha'!$A$1:$S$802,13,FALSE)</f>
        <v>0</v>
      </c>
      <c r="X227">
        <f>VLOOKUP(Tabela13[[#This Row],[CNPJ]],'[1]Exportar Planilha'!$A$1:$S$802,14,FALSE)</f>
        <v>0</v>
      </c>
      <c r="Y227">
        <f>VLOOKUP(Tabela13[[#This Row],[CNPJ]],'[1]Exportar Planilha'!$A$1:$S$802,15,FALSE)</f>
        <v>0</v>
      </c>
      <c r="Z227" s="5">
        <f>VLOOKUP(Tabela13[[#This Row],[CNPJ]],'[1]Exportar Planilha'!$A$1:$S$802,16,FALSE)</f>
        <v>0</v>
      </c>
      <c r="AA227" s="5">
        <f>VLOOKUP(Tabela13[[#This Row],[CNPJ]],'[1]Exportar Planilha'!$A$1:$S$802,17,FALSE)</f>
        <v>0</v>
      </c>
      <c r="AB227" s="5">
        <f>VLOOKUP(Tabela13[[#This Row],[CNPJ]],'[1]Exportar Planilha'!$A$1:$S$802,18,FALSE)</f>
        <v>0</v>
      </c>
    </row>
    <row r="228" spans="1:28">
      <c r="A228" t="s">
        <v>926</v>
      </c>
      <c r="B228" t="s">
        <v>1074</v>
      </c>
      <c r="C228" t="s">
        <v>21</v>
      </c>
      <c r="D228" t="s">
        <v>1075</v>
      </c>
      <c r="E228" t="s">
        <v>6</v>
      </c>
      <c r="F228" t="s">
        <v>928</v>
      </c>
      <c r="G228" s="2">
        <v>5</v>
      </c>
      <c r="H228" t="s">
        <v>24</v>
      </c>
      <c r="I228" t="s">
        <v>1076</v>
      </c>
      <c r="J228" t="s">
        <v>1077</v>
      </c>
      <c r="K228" s="4" t="s">
        <v>1927</v>
      </c>
      <c r="L228" t="str">
        <f>VLOOKUP(Tabela13[[#This Row],[CNPJ]],'[1]Exportar Planilha'!$A$1:$S$802,3,FALSE)</f>
        <v>RUA</v>
      </c>
      <c r="M228" t="str">
        <f>VLOOKUP(Tabela13[[#This Row],[CNPJ]],'[1]Exportar Planilha'!$A$1:$S$802,3,FALSE)</f>
        <v>RUA</v>
      </c>
      <c r="N228" t="str">
        <f>VLOOKUP(Tabela13[[#This Row],[CNPJ]],'[1]Exportar Planilha'!$A$1:$S$802,4,FALSE)</f>
        <v>BARBARA HELIODORA</v>
      </c>
      <c r="O228" t="str">
        <f>VLOOKUP(Tabela13[[#This Row],[CNPJ]],'[1]Exportar Planilha'!$A$1:$S$802,5,FALSE)</f>
        <v>546</v>
      </c>
      <c r="P228">
        <f>VLOOKUP(Tabela13[[#This Row],[CNPJ]],'[1]Exportar Planilha'!$A$1:$S$802,6,FALSE)</f>
        <v>0</v>
      </c>
      <c r="Q228" t="str">
        <f>VLOOKUP(Tabela13[[#This Row],[CNPJ]],'[1]Exportar Planilha'!$A$1:$S$802,7,FALSE)</f>
        <v>VILA ROMANA</v>
      </c>
      <c r="R228">
        <f>VLOOKUP(Tabela13[[#This Row],[CNPJ]],'[1]Exportar Planilha'!$A$1:$S$802,8,FALSE)</f>
        <v>5044040</v>
      </c>
      <c r="S228" t="str">
        <f>VLOOKUP(Tabela13[[#This Row],[CNPJ]],'[1]Exportar Planilha'!$A$1:$S$802,9,FALSE)</f>
        <v>SP</v>
      </c>
      <c r="T228">
        <f>VLOOKUP(Tabela13[[#This Row],[CNPJ]],'[1]Exportar Planilha'!$A$1:$S$802,10,FALSE)</f>
        <v>7107</v>
      </c>
      <c r="U228" t="str">
        <f>VLOOKUP(Tabela13[[#This Row],[CNPJ]],'[1]Exportar Planilha'!$A$1:$S$802,11,FALSE)</f>
        <v>SAO PAULO</v>
      </c>
      <c r="V228" t="str">
        <f>VLOOKUP(Tabela13[[#This Row],[CNPJ]],'[1]Exportar Planilha'!$A$1:$S$802,12,FALSE)</f>
        <v>11</v>
      </c>
      <c r="W228" t="str">
        <f>VLOOKUP(Tabela13[[#This Row],[CNPJ]],'[1]Exportar Planilha'!$A$1:$S$802,13,FALSE)</f>
        <v>36736322</v>
      </c>
      <c r="X228" t="str">
        <f>VLOOKUP(Tabela13[[#This Row],[CNPJ]],'[1]Exportar Planilha'!$A$1:$S$802,14,FALSE)</f>
        <v>11</v>
      </c>
      <c r="Y228" t="str">
        <f>VLOOKUP(Tabela13[[#This Row],[CNPJ]],'[1]Exportar Planilha'!$A$1:$S$802,15,FALSE)</f>
        <v>36729411</v>
      </c>
      <c r="Z228" s="5" t="str">
        <f>VLOOKUP(Tabela13[[#This Row],[CNPJ]],'[1]Exportar Planilha'!$A$1:$S$802,16,FALSE)</f>
        <v>11</v>
      </c>
      <c r="AA228" s="5" t="str">
        <f>VLOOKUP(Tabela13[[#This Row],[CNPJ]],'[1]Exportar Planilha'!$A$1:$S$802,17,FALSE)</f>
        <v>36736322</v>
      </c>
      <c r="AB228" s="5" t="str">
        <f>VLOOKUP(Tabela13[[#This Row],[CNPJ]],'[1]Exportar Planilha'!$A$1:$S$802,18,FALSE)</f>
        <v>ALESSANDRO.BURIL@GMAIL.COM</v>
      </c>
    </row>
    <row r="229" spans="1:28">
      <c r="A229" t="s">
        <v>926</v>
      </c>
      <c r="B229" t="s">
        <v>1078</v>
      </c>
      <c r="C229" t="s">
        <v>21</v>
      </c>
      <c r="D229" t="s">
        <v>1079</v>
      </c>
      <c r="E229" t="s">
        <v>6</v>
      </c>
      <c r="F229" t="s">
        <v>1080</v>
      </c>
      <c r="G229" s="2" t="s">
        <v>1081</v>
      </c>
      <c r="H229" t="s">
        <v>24</v>
      </c>
      <c r="I229" t="s">
        <v>1082</v>
      </c>
      <c r="J229" t="s">
        <v>1083</v>
      </c>
      <c r="K229" s="4" t="s">
        <v>1928</v>
      </c>
      <c r="L229" t="str">
        <f>VLOOKUP(Tabela13[[#This Row],[CNPJ]],'[1]Exportar Planilha'!$A$1:$S$802,3,FALSE)</f>
        <v>RUA</v>
      </c>
      <c r="M229" t="str">
        <f>VLOOKUP(Tabela13[[#This Row],[CNPJ]],'[1]Exportar Planilha'!$A$1:$S$802,3,FALSE)</f>
        <v>RUA</v>
      </c>
      <c r="N229" t="str">
        <f>VLOOKUP(Tabela13[[#This Row],[CNPJ]],'[1]Exportar Planilha'!$A$1:$S$802,4,FALSE)</f>
        <v>PALMEIRA DOS INDIOS</v>
      </c>
      <c r="O229" t="str">
        <f>VLOOKUP(Tabela13[[#This Row],[CNPJ]],'[1]Exportar Planilha'!$A$1:$S$802,5,FALSE)</f>
        <v>24</v>
      </c>
      <c r="P229" t="str">
        <f>VLOOKUP(Tabela13[[#This Row],[CNPJ]],'[1]Exportar Planilha'!$A$1:$S$802,6,FALSE)</f>
        <v>ESQUINA COM               RUA UM</v>
      </c>
      <c r="Q229" t="str">
        <f>VLOOKUP(Tabela13[[#This Row],[CNPJ]],'[1]Exportar Planilha'!$A$1:$S$802,7,FALSE)</f>
        <v>JARDIM VISTA ALEGRE</v>
      </c>
      <c r="R229">
        <f>VLOOKUP(Tabela13[[#This Row],[CNPJ]],'[1]Exportar Planilha'!$A$1:$S$802,8,FALSE)</f>
        <v>13236511</v>
      </c>
      <c r="S229" t="str">
        <f>VLOOKUP(Tabela13[[#This Row],[CNPJ]],'[1]Exportar Planilha'!$A$1:$S$802,9,FALSE)</f>
        <v>SP</v>
      </c>
      <c r="T229">
        <f>VLOOKUP(Tabela13[[#This Row],[CNPJ]],'[1]Exportar Planilha'!$A$1:$S$802,10,FALSE)</f>
        <v>6293</v>
      </c>
      <c r="U229" t="str">
        <f>VLOOKUP(Tabela13[[#This Row],[CNPJ]],'[1]Exportar Planilha'!$A$1:$S$802,11,FALSE)</f>
        <v>CAMPO LIMPO PAULISTA</v>
      </c>
      <c r="V229" t="str">
        <f>VLOOKUP(Tabela13[[#This Row],[CNPJ]],'[1]Exportar Planilha'!$A$1:$S$802,12,FALSE)</f>
        <v>11</v>
      </c>
      <c r="W229" t="str">
        <f>VLOOKUP(Tabela13[[#This Row],[CNPJ]],'[1]Exportar Planilha'!$A$1:$S$802,13,FALSE)</f>
        <v>45969200</v>
      </c>
      <c r="X229">
        <f>VLOOKUP(Tabela13[[#This Row],[CNPJ]],'[1]Exportar Planilha'!$A$1:$S$802,14,FALSE)</f>
        <v>0</v>
      </c>
      <c r="Y229">
        <f>VLOOKUP(Tabela13[[#This Row],[CNPJ]],'[1]Exportar Planilha'!$A$1:$S$802,15,FALSE)</f>
        <v>0</v>
      </c>
      <c r="Z229" s="5">
        <f>VLOOKUP(Tabela13[[#This Row],[CNPJ]],'[1]Exportar Planilha'!$A$1:$S$802,16,FALSE)</f>
        <v>0</v>
      </c>
      <c r="AA229" s="5">
        <f>VLOOKUP(Tabela13[[#This Row],[CNPJ]],'[1]Exportar Planilha'!$A$1:$S$802,17,FALSE)</f>
        <v>0</v>
      </c>
      <c r="AB229" s="5" t="str">
        <f>VLOOKUP(Tabela13[[#This Row],[CNPJ]],'[1]Exportar Planilha'!$A$1:$S$802,18,FALSE)</f>
        <v>ESCRITORIO@PASQUALINO.COM.BR</v>
      </c>
    </row>
    <row r="230" spans="1:28">
      <c r="A230" t="s">
        <v>926</v>
      </c>
      <c r="B230" t="s">
        <v>1084</v>
      </c>
      <c r="C230" t="s">
        <v>639</v>
      </c>
      <c r="D230" t="s">
        <v>1085</v>
      </c>
      <c r="E230" t="s">
        <v>1086</v>
      </c>
      <c r="F230" t="s">
        <v>1087</v>
      </c>
      <c r="G230" s="2">
        <v>11</v>
      </c>
      <c r="H230" t="s">
        <v>33</v>
      </c>
      <c r="I230" t="s">
        <v>1088</v>
      </c>
      <c r="J230" t="s">
        <v>1089</v>
      </c>
      <c r="K230" s="4" t="s">
        <v>1929</v>
      </c>
      <c r="L230" t="str">
        <f>VLOOKUP(Tabela13[[#This Row],[CNPJ]],'[1]Exportar Planilha'!$A$1:$S$802,3,FALSE)</f>
        <v>RUA</v>
      </c>
      <c r="M230" t="str">
        <f>VLOOKUP(Tabela13[[#This Row],[CNPJ]],'[1]Exportar Planilha'!$A$1:$S$802,3,FALSE)</f>
        <v>RUA</v>
      </c>
      <c r="N230" t="str">
        <f>VLOOKUP(Tabela13[[#This Row],[CNPJ]],'[1]Exportar Planilha'!$A$1:$S$802,4,FALSE)</f>
        <v>MANOEL ALVES GARCIA</v>
      </c>
      <c r="O230" t="str">
        <f>VLOOKUP(Tabela13[[#This Row],[CNPJ]],'[1]Exportar Planilha'!$A$1:$S$802,5,FALSE)</f>
        <v>130</v>
      </c>
      <c r="P230" t="str">
        <f>VLOOKUP(Tabela13[[#This Row],[CNPJ]],'[1]Exportar Planilha'!$A$1:$S$802,6,FALSE)</f>
        <v>GALPAOA8</v>
      </c>
      <c r="Q230" t="str">
        <f>VLOOKUP(Tabela13[[#This Row],[CNPJ]],'[1]Exportar Planilha'!$A$1:$S$802,7,FALSE)</f>
        <v>JARDIM SAO LUIZ</v>
      </c>
      <c r="R230">
        <f>VLOOKUP(Tabela13[[#This Row],[CNPJ]],'[1]Exportar Planilha'!$A$1:$S$802,8,FALSE)</f>
        <v>6618010</v>
      </c>
      <c r="S230" t="str">
        <f>VLOOKUP(Tabela13[[#This Row],[CNPJ]],'[1]Exportar Planilha'!$A$1:$S$802,9,FALSE)</f>
        <v>SP</v>
      </c>
      <c r="T230">
        <f>VLOOKUP(Tabela13[[#This Row],[CNPJ]],'[1]Exportar Planilha'!$A$1:$S$802,10,FALSE)</f>
        <v>6601</v>
      </c>
      <c r="U230" t="str">
        <f>VLOOKUP(Tabela13[[#This Row],[CNPJ]],'[1]Exportar Planilha'!$A$1:$S$802,11,FALSE)</f>
        <v>JANDIRA</v>
      </c>
      <c r="V230" t="str">
        <f>VLOOKUP(Tabela13[[#This Row],[CNPJ]],'[1]Exportar Planilha'!$A$1:$S$802,12,FALSE)</f>
        <v>11</v>
      </c>
      <c r="W230" t="str">
        <f>VLOOKUP(Tabela13[[#This Row],[CNPJ]],'[1]Exportar Planilha'!$A$1:$S$802,13,FALSE)</f>
        <v>44106000</v>
      </c>
      <c r="X230">
        <f>VLOOKUP(Tabela13[[#This Row],[CNPJ]],'[1]Exportar Planilha'!$A$1:$S$802,14,FALSE)</f>
        <v>0</v>
      </c>
      <c r="Y230">
        <f>VLOOKUP(Tabela13[[#This Row],[CNPJ]],'[1]Exportar Planilha'!$A$1:$S$802,15,FALSE)</f>
        <v>0</v>
      </c>
      <c r="Z230" s="5">
        <f>VLOOKUP(Tabela13[[#This Row],[CNPJ]],'[1]Exportar Planilha'!$A$1:$S$802,16,FALSE)</f>
        <v>0</v>
      </c>
      <c r="AA230" s="5">
        <f>VLOOKUP(Tabela13[[#This Row],[CNPJ]],'[1]Exportar Planilha'!$A$1:$S$802,17,FALSE)</f>
        <v>0</v>
      </c>
      <c r="AB230" s="5" t="str">
        <f>VLOOKUP(Tabela13[[#This Row],[CNPJ]],'[1]Exportar Planilha'!$A$1:$S$802,18,FALSE)</f>
        <v>CONTATO@LQBLAB.COM.BR</v>
      </c>
    </row>
    <row r="231" spans="1:28">
      <c r="A231" t="s">
        <v>926</v>
      </c>
      <c r="B231" t="s">
        <v>1090</v>
      </c>
      <c r="C231" t="s">
        <v>459</v>
      </c>
      <c r="D231" t="s">
        <v>1091</v>
      </c>
      <c r="E231" t="s">
        <v>6</v>
      </c>
      <c r="F231" t="s">
        <v>928</v>
      </c>
      <c r="G231" s="2">
        <v>1</v>
      </c>
      <c r="H231" t="s">
        <v>24</v>
      </c>
      <c r="I231" t="s">
        <v>1092</v>
      </c>
      <c r="J231" t="s">
        <v>1093</v>
      </c>
      <c r="K231" s="4" t="s">
        <v>1930</v>
      </c>
      <c r="L231" t="str">
        <f>VLOOKUP(Tabela13[[#This Row],[CNPJ]],'[1]Exportar Planilha'!$A$1:$S$802,3,FALSE)</f>
        <v>RUA</v>
      </c>
      <c r="M231" t="str">
        <f>VLOOKUP(Tabela13[[#This Row],[CNPJ]],'[1]Exportar Planilha'!$A$1:$S$802,3,FALSE)</f>
        <v>RUA</v>
      </c>
      <c r="N231" t="str">
        <f>VLOOKUP(Tabela13[[#This Row],[CNPJ]],'[1]Exportar Planilha'!$A$1:$S$802,4,FALSE)</f>
        <v>ENGENHEIRO SARAIVA DE OLIVEIRA</v>
      </c>
      <c r="O231" t="str">
        <f>VLOOKUP(Tabela13[[#This Row],[CNPJ]],'[1]Exportar Planilha'!$A$1:$S$802,5,FALSE)</f>
        <v>465</v>
      </c>
      <c r="P231">
        <f>VLOOKUP(Tabela13[[#This Row],[CNPJ]],'[1]Exportar Planilha'!$A$1:$S$802,6,FALSE)</f>
        <v>0</v>
      </c>
      <c r="Q231" t="str">
        <f>VLOOKUP(Tabela13[[#This Row],[CNPJ]],'[1]Exportar Planilha'!$A$1:$S$802,7,FALSE)</f>
        <v>JARDIM TABOAO</v>
      </c>
      <c r="R231">
        <f>VLOOKUP(Tabela13[[#This Row],[CNPJ]],'[1]Exportar Planilha'!$A$1:$S$802,8,FALSE)</f>
        <v>5741200</v>
      </c>
      <c r="S231" t="str">
        <f>VLOOKUP(Tabela13[[#This Row],[CNPJ]],'[1]Exportar Planilha'!$A$1:$S$802,9,FALSE)</f>
        <v>SP</v>
      </c>
      <c r="T231">
        <f>VLOOKUP(Tabela13[[#This Row],[CNPJ]],'[1]Exportar Planilha'!$A$1:$S$802,10,FALSE)</f>
        <v>7107</v>
      </c>
      <c r="U231" t="str">
        <f>VLOOKUP(Tabela13[[#This Row],[CNPJ]],'[1]Exportar Planilha'!$A$1:$S$802,11,FALSE)</f>
        <v>SAO PAULO</v>
      </c>
      <c r="V231" t="str">
        <f>VLOOKUP(Tabela13[[#This Row],[CNPJ]],'[1]Exportar Planilha'!$A$1:$S$802,12,FALSE)</f>
        <v>11</v>
      </c>
      <c r="W231" t="str">
        <f>VLOOKUP(Tabela13[[#This Row],[CNPJ]],'[1]Exportar Planilha'!$A$1:$S$802,13,FALSE)</f>
        <v>58411803</v>
      </c>
      <c r="X231" t="str">
        <f>VLOOKUP(Tabela13[[#This Row],[CNPJ]],'[1]Exportar Planilha'!$A$1:$S$802,14,FALSE)</f>
        <v>11</v>
      </c>
      <c r="Y231" t="str">
        <f>VLOOKUP(Tabela13[[#This Row],[CNPJ]],'[1]Exportar Planilha'!$A$1:$S$802,15,FALSE)</f>
        <v>58449864</v>
      </c>
      <c r="Z231" s="5" t="str">
        <f>VLOOKUP(Tabela13[[#This Row],[CNPJ]],'[1]Exportar Planilha'!$A$1:$S$802,16,FALSE)</f>
        <v>11</v>
      </c>
      <c r="AA231" s="5" t="str">
        <f>VLOOKUP(Tabela13[[#This Row],[CNPJ]],'[1]Exportar Planilha'!$A$1:$S$802,17,FALSE)</f>
        <v>58453245</v>
      </c>
      <c r="AB231" s="5" t="str">
        <f>VLOOKUP(Tabela13[[#This Row],[CNPJ]],'[1]Exportar Planilha'!$A$1:$S$802,18,FALSE)</f>
        <v>alexandre@chrompack.net</v>
      </c>
    </row>
    <row r="232" spans="1:28">
      <c r="A232" t="s">
        <v>926</v>
      </c>
      <c r="B232" t="s">
        <v>1094</v>
      </c>
      <c r="C232" t="s">
        <v>55</v>
      </c>
      <c r="D232" t="s">
        <v>1095</v>
      </c>
      <c r="E232" t="s">
        <v>6</v>
      </c>
      <c r="F232" t="s">
        <v>1096</v>
      </c>
      <c r="G232" s="2">
        <v>2</v>
      </c>
      <c r="H232" t="s">
        <v>8</v>
      </c>
      <c r="I232" t="s">
        <v>1097</v>
      </c>
      <c r="J232" t="s">
        <v>1098</v>
      </c>
      <c r="K232" s="4" t="s">
        <v>1931</v>
      </c>
      <c r="L232" t="str">
        <f>VLOOKUP(Tabela13[[#This Row],[CNPJ]],'[1]Exportar Planilha'!$A$1:$S$802,3,FALSE)</f>
        <v>RUA</v>
      </c>
      <c r="M232" t="str">
        <f>VLOOKUP(Tabela13[[#This Row],[CNPJ]],'[1]Exportar Planilha'!$A$1:$S$802,3,FALSE)</f>
        <v>RUA</v>
      </c>
      <c r="N232" t="str">
        <f>VLOOKUP(Tabela13[[#This Row],[CNPJ]],'[1]Exportar Planilha'!$A$1:$S$802,4,FALSE)</f>
        <v>JOAQUIM LYRA BRANDAO</v>
      </c>
      <c r="O232" t="str">
        <f>VLOOKUP(Tabela13[[#This Row],[CNPJ]],'[1]Exportar Planilha'!$A$1:$S$802,5,FALSE)</f>
        <v>1120</v>
      </c>
      <c r="P232" t="str">
        <f>VLOOKUP(Tabela13[[#This Row],[CNPJ]],'[1]Exportar Planilha'!$A$1:$S$802,6,FALSE)</f>
        <v>BOX   04</v>
      </c>
      <c r="Q232" t="str">
        <f>VLOOKUP(Tabela13[[#This Row],[CNPJ]],'[1]Exportar Planilha'!$A$1:$S$802,7,FALSE)</f>
        <v>VILA ASSUMPCAO</v>
      </c>
      <c r="R232">
        <f>VLOOKUP(Tabela13[[#This Row],[CNPJ]],'[1]Exportar Planilha'!$A$1:$S$802,8,FALSE)</f>
        <v>18606070</v>
      </c>
      <c r="S232" t="str">
        <f>VLOOKUP(Tabela13[[#This Row],[CNPJ]],'[1]Exportar Planilha'!$A$1:$S$802,9,FALSE)</f>
        <v>SP</v>
      </c>
      <c r="T232">
        <f>VLOOKUP(Tabela13[[#This Row],[CNPJ]],'[1]Exportar Planilha'!$A$1:$S$802,10,FALSE)</f>
        <v>6249</v>
      </c>
      <c r="U232" t="str">
        <f>VLOOKUP(Tabela13[[#This Row],[CNPJ]],'[1]Exportar Planilha'!$A$1:$S$802,11,FALSE)</f>
        <v>BOTUCATU</v>
      </c>
      <c r="V232" t="str">
        <f>VLOOKUP(Tabela13[[#This Row],[CNPJ]],'[1]Exportar Planilha'!$A$1:$S$802,12,FALSE)</f>
        <v>14</v>
      </c>
      <c r="W232" t="str">
        <f>VLOOKUP(Tabela13[[#This Row],[CNPJ]],'[1]Exportar Planilha'!$A$1:$S$802,13,FALSE)</f>
        <v>38451434</v>
      </c>
      <c r="X232">
        <f>VLOOKUP(Tabela13[[#This Row],[CNPJ]],'[1]Exportar Planilha'!$A$1:$S$802,14,FALSE)</f>
        <v>0</v>
      </c>
      <c r="Y232">
        <f>VLOOKUP(Tabela13[[#This Row],[CNPJ]],'[1]Exportar Planilha'!$A$1:$S$802,15,FALSE)</f>
        <v>0</v>
      </c>
      <c r="Z232" s="5" t="str">
        <f>VLOOKUP(Tabela13[[#This Row],[CNPJ]],'[1]Exportar Planilha'!$A$1:$S$802,16,FALSE)</f>
        <v>14</v>
      </c>
      <c r="AA232" s="5" t="str">
        <f>VLOOKUP(Tabela13[[#This Row],[CNPJ]],'[1]Exportar Planilha'!$A$1:$S$802,17,FALSE)</f>
        <v>38451434</v>
      </c>
      <c r="AB232" s="5" t="str">
        <f>VLOOKUP(Tabela13[[#This Row],[CNPJ]],'[1]Exportar Planilha'!$A$1:$S$802,18,FALSE)</f>
        <v>ROGERIO_TOMAZELA@HOTMAIL.COM</v>
      </c>
    </row>
    <row r="233" spans="1:28">
      <c r="A233" t="s">
        <v>926</v>
      </c>
      <c r="B233" t="s">
        <v>1099</v>
      </c>
      <c r="C233" t="s">
        <v>1100</v>
      </c>
      <c r="D233" t="s">
        <v>6</v>
      </c>
      <c r="E233" t="s">
        <v>6</v>
      </c>
      <c r="F233" t="s">
        <v>1101</v>
      </c>
      <c r="G233" s="2">
        <v>2</v>
      </c>
      <c r="H233" t="s">
        <v>24</v>
      </c>
      <c r="I233" t="s">
        <v>1102</v>
      </c>
      <c r="J233" t="s">
        <v>1103</v>
      </c>
      <c r="K233" s="4" t="s">
        <v>1932</v>
      </c>
      <c r="L233" t="str">
        <f>VLOOKUP(Tabela13[[#This Row],[CNPJ]],'[1]Exportar Planilha'!$A$1:$S$802,3,FALSE)</f>
        <v>RUA</v>
      </c>
      <c r="M233" t="str">
        <f>VLOOKUP(Tabela13[[#This Row],[CNPJ]],'[1]Exportar Planilha'!$A$1:$S$802,3,FALSE)</f>
        <v>RUA</v>
      </c>
      <c r="N233" t="str">
        <f>VLOOKUP(Tabela13[[#This Row],[CNPJ]],'[1]Exportar Planilha'!$A$1:$S$802,4,FALSE)</f>
        <v>MARIA CANDIDA</v>
      </c>
      <c r="O233" t="str">
        <f>VLOOKUP(Tabela13[[#This Row],[CNPJ]],'[1]Exportar Planilha'!$A$1:$S$802,5,FALSE)</f>
        <v>837</v>
      </c>
      <c r="P233" t="str">
        <f>VLOOKUP(Tabela13[[#This Row],[CNPJ]],'[1]Exportar Planilha'!$A$1:$S$802,6,FALSE)</f>
        <v>847</v>
      </c>
      <c r="Q233" t="str">
        <f>VLOOKUP(Tabela13[[#This Row],[CNPJ]],'[1]Exportar Planilha'!$A$1:$S$802,7,FALSE)</f>
        <v>JARDIM ZARA</v>
      </c>
      <c r="R233">
        <f>VLOOKUP(Tabela13[[#This Row],[CNPJ]],'[1]Exportar Planilha'!$A$1:$S$802,8,FALSE)</f>
        <v>14092100</v>
      </c>
      <c r="S233" t="str">
        <f>VLOOKUP(Tabela13[[#This Row],[CNPJ]],'[1]Exportar Planilha'!$A$1:$S$802,9,FALSE)</f>
        <v>SP</v>
      </c>
      <c r="T233">
        <f>VLOOKUP(Tabela13[[#This Row],[CNPJ]],'[1]Exportar Planilha'!$A$1:$S$802,10,FALSE)</f>
        <v>6969</v>
      </c>
      <c r="U233" t="str">
        <f>VLOOKUP(Tabela13[[#This Row],[CNPJ]],'[1]Exportar Planilha'!$A$1:$S$802,11,FALSE)</f>
        <v>RIBEIRAO PRETO</v>
      </c>
      <c r="V233">
        <f>VLOOKUP(Tabela13[[#This Row],[CNPJ]],'[1]Exportar Planilha'!$A$1:$S$802,12,FALSE)</f>
        <v>0</v>
      </c>
      <c r="W233">
        <f>VLOOKUP(Tabela13[[#This Row],[CNPJ]],'[1]Exportar Planilha'!$A$1:$S$802,13,FALSE)</f>
        <v>0</v>
      </c>
      <c r="X233">
        <f>VLOOKUP(Tabela13[[#This Row],[CNPJ]],'[1]Exportar Planilha'!$A$1:$S$802,14,FALSE)</f>
        <v>0</v>
      </c>
      <c r="Y233">
        <f>VLOOKUP(Tabela13[[#This Row],[CNPJ]],'[1]Exportar Planilha'!$A$1:$S$802,15,FALSE)</f>
        <v>0</v>
      </c>
      <c r="Z233" s="5">
        <f>VLOOKUP(Tabela13[[#This Row],[CNPJ]],'[1]Exportar Planilha'!$A$1:$S$802,16,FALSE)</f>
        <v>0</v>
      </c>
      <c r="AA233" s="5">
        <f>VLOOKUP(Tabela13[[#This Row],[CNPJ]],'[1]Exportar Planilha'!$A$1:$S$802,17,FALSE)</f>
        <v>0</v>
      </c>
      <c r="AB233" s="5">
        <f>VLOOKUP(Tabela13[[#This Row],[CNPJ]],'[1]Exportar Planilha'!$A$1:$S$802,18,FALSE)</f>
        <v>0</v>
      </c>
    </row>
    <row r="234" spans="1:28">
      <c r="A234" t="s">
        <v>926</v>
      </c>
      <c r="B234" t="s">
        <v>1104</v>
      </c>
      <c r="C234" t="s">
        <v>1105</v>
      </c>
      <c r="D234" t="s">
        <v>6</v>
      </c>
      <c r="E234" t="s">
        <v>6</v>
      </c>
      <c r="F234" t="s">
        <v>1106</v>
      </c>
      <c r="G234" s="2">
        <v>13</v>
      </c>
      <c r="H234" t="s">
        <v>8</v>
      </c>
      <c r="I234" t="s">
        <v>1107</v>
      </c>
      <c r="J234" t="s">
        <v>1108</v>
      </c>
      <c r="K234" s="4" t="s">
        <v>1933</v>
      </c>
      <c r="L234">
        <f>VLOOKUP(Tabela13[[#This Row],[CNPJ]],'[1]Exportar Planilha'!$A$1:$S$802,3,FALSE)</f>
        <v>0</v>
      </c>
      <c r="M234">
        <f>VLOOKUP(Tabela13[[#This Row],[CNPJ]],'[1]Exportar Planilha'!$A$1:$S$802,3,FALSE)</f>
        <v>0</v>
      </c>
      <c r="N234" t="str">
        <f>VLOOKUP(Tabela13[[#This Row],[CNPJ]],'[1]Exportar Planilha'!$A$1:$S$802,4,FALSE)</f>
        <v>CALCADA DAS MARGARIDAS</v>
      </c>
      <c r="O234" t="str">
        <f>VLOOKUP(Tabela13[[#This Row],[CNPJ]],'[1]Exportar Planilha'!$A$1:$S$802,5,FALSE)</f>
        <v>191</v>
      </c>
      <c r="P234" t="str">
        <f>VLOOKUP(Tabela13[[#This Row],[CNPJ]],'[1]Exportar Planilha'!$A$1:$S$802,6,FALSE)</f>
        <v>CV 479</v>
      </c>
      <c r="Q234" t="str">
        <f>VLOOKUP(Tabela13[[#This Row],[CNPJ]],'[1]Exportar Planilha'!$A$1:$S$802,7,FALSE)</f>
        <v>ALPHAVILLE</v>
      </c>
      <c r="R234">
        <f>VLOOKUP(Tabela13[[#This Row],[CNPJ]],'[1]Exportar Planilha'!$A$1:$S$802,8,FALSE)</f>
        <v>6453000</v>
      </c>
      <c r="S234" t="str">
        <f>VLOOKUP(Tabela13[[#This Row],[CNPJ]],'[1]Exportar Planilha'!$A$1:$S$802,9,FALSE)</f>
        <v>SP</v>
      </c>
      <c r="T234">
        <f>VLOOKUP(Tabela13[[#This Row],[CNPJ]],'[1]Exportar Planilha'!$A$1:$S$802,10,FALSE)</f>
        <v>6213</v>
      </c>
      <c r="U234" t="str">
        <f>VLOOKUP(Tabela13[[#This Row],[CNPJ]],'[1]Exportar Planilha'!$A$1:$S$802,11,FALSE)</f>
        <v>BARUERI</v>
      </c>
      <c r="V234">
        <f>VLOOKUP(Tabela13[[#This Row],[CNPJ]],'[1]Exportar Planilha'!$A$1:$S$802,12,FALSE)</f>
        <v>0</v>
      </c>
      <c r="W234">
        <f>VLOOKUP(Tabela13[[#This Row],[CNPJ]],'[1]Exportar Planilha'!$A$1:$S$802,13,FALSE)</f>
        <v>0</v>
      </c>
      <c r="X234">
        <f>VLOOKUP(Tabela13[[#This Row],[CNPJ]],'[1]Exportar Planilha'!$A$1:$S$802,14,FALSE)</f>
        <v>0</v>
      </c>
      <c r="Y234">
        <f>VLOOKUP(Tabela13[[#This Row],[CNPJ]],'[1]Exportar Planilha'!$A$1:$S$802,15,FALSE)</f>
        <v>0</v>
      </c>
      <c r="Z234" s="5">
        <f>VLOOKUP(Tabela13[[#This Row],[CNPJ]],'[1]Exportar Planilha'!$A$1:$S$802,16,FALSE)</f>
        <v>0</v>
      </c>
      <c r="AA234" s="5">
        <f>VLOOKUP(Tabela13[[#This Row],[CNPJ]],'[1]Exportar Planilha'!$A$1:$S$802,17,FALSE)</f>
        <v>0</v>
      </c>
      <c r="AB234" s="5">
        <f>VLOOKUP(Tabela13[[#This Row],[CNPJ]],'[1]Exportar Planilha'!$A$1:$S$802,18,FALSE)</f>
        <v>0</v>
      </c>
    </row>
    <row r="235" spans="1:28">
      <c r="A235" t="s">
        <v>926</v>
      </c>
      <c r="B235" t="s">
        <v>1109</v>
      </c>
      <c r="C235" t="s">
        <v>134</v>
      </c>
      <c r="D235" t="s">
        <v>6</v>
      </c>
      <c r="E235" t="s">
        <v>6</v>
      </c>
      <c r="F235" t="s">
        <v>928</v>
      </c>
      <c r="G235" s="2">
        <v>2</v>
      </c>
      <c r="H235" t="s">
        <v>8</v>
      </c>
      <c r="I235" t="s">
        <v>1110</v>
      </c>
      <c r="J235" t="s">
        <v>1111</v>
      </c>
      <c r="K235" s="4" t="s">
        <v>1934</v>
      </c>
      <c r="L235" t="str">
        <f>VLOOKUP(Tabela13[[#This Row],[CNPJ]],'[1]Exportar Planilha'!$A$1:$S$802,3,FALSE)</f>
        <v>RUA</v>
      </c>
      <c r="M235" t="str">
        <f>VLOOKUP(Tabela13[[#This Row],[CNPJ]],'[1]Exportar Planilha'!$A$1:$S$802,3,FALSE)</f>
        <v>RUA</v>
      </c>
      <c r="N235" t="str">
        <f>VLOOKUP(Tabela13[[#This Row],[CNPJ]],'[1]Exportar Planilha'!$A$1:$S$802,4,FALSE)</f>
        <v>HUNGARA</v>
      </c>
      <c r="O235" t="str">
        <f>VLOOKUP(Tabela13[[#This Row],[CNPJ]],'[1]Exportar Planilha'!$A$1:$S$802,5,FALSE)</f>
        <v>379</v>
      </c>
      <c r="P235">
        <f>VLOOKUP(Tabela13[[#This Row],[CNPJ]],'[1]Exportar Planilha'!$A$1:$S$802,6,FALSE)</f>
        <v>0</v>
      </c>
      <c r="Q235" t="str">
        <f>VLOOKUP(Tabela13[[#This Row],[CNPJ]],'[1]Exportar Planilha'!$A$1:$S$802,7,FALSE)</f>
        <v>VILA IPOJUCA</v>
      </c>
      <c r="R235">
        <f>VLOOKUP(Tabela13[[#This Row],[CNPJ]],'[1]Exportar Planilha'!$A$1:$S$802,8,FALSE)</f>
        <v>5055010</v>
      </c>
      <c r="S235" t="str">
        <f>VLOOKUP(Tabela13[[#This Row],[CNPJ]],'[1]Exportar Planilha'!$A$1:$S$802,9,FALSE)</f>
        <v>SP</v>
      </c>
      <c r="T235">
        <f>VLOOKUP(Tabela13[[#This Row],[CNPJ]],'[1]Exportar Planilha'!$A$1:$S$802,10,FALSE)</f>
        <v>7107</v>
      </c>
      <c r="U235" t="str">
        <f>VLOOKUP(Tabela13[[#This Row],[CNPJ]],'[1]Exportar Planilha'!$A$1:$S$802,11,FALSE)</f>
        <v>SAO PAULO</v>
      </c>
      <c r="V235" t="str">
        <f>VLOOKUP(Tabela13[[#This Row],[CNPJ]],'[1]Exportar Planilha'!$A$1:$S$802,12,FALSE)</f>
        <v>41</v>
      </c>
      <c r="W235" t="str">
        <f>VLOOKUP(Tabela13[[#This Row],[CNPJ]],'[1]Exportar Planilha'!$A$1:$S$802,13,FALSE)</f>
        <v>96434201</v>
      </c>
      <c r="X235">
        <f>VLOOKUP(Tabela13[[#This Row],[CNPJ]],'[1]Exportar Planilha'!$A$1:$S$802,14,FALSE)</f>
        <v>0</v>
      </c>
      <c r="Y235">
        <f>VLOOKUP(Tabela13[[#This Row],[CNPJ]],'[1]Exportar Planilha'!$A$1:$S$802,15,FALSE)</f>
        <v>0</v>
      </c>
      <c r="Z235" s="5">
        <f>VLOOKUP(Tabela13[[#This Row],[CNPJ]],'[1]Exportar Planilha'!$A$1:$S$802,16,FALSE)</f>
        <v>0</v>
      </c>
      <c r="AA235" s="5">
        <f>VLOOKUP(Tabela13[[#This Row],[CNPJ]],'[1]Exportar Planilha'!$A$1:$S$802,17,FALSE)</f>
        <v>0</v>
      </c>
      <c r="AB235" s="5" t="str">
        <f>VLOOKUP(Tabela13[[#This Row],[CNPJ]],'[1]Exportar Planilha'!$A$1:$S$802,18,FALSE)</f>
        <v>JESSICA@NUTRINOVAPHARMA.COM.BR</v>
      </c>
    </row>
    <row r="236" spans="1:28">
      <c r="A236" t="s">
        <v>926</v>
      </c>
      <c r="B236" t="s">
        <v>1112</v>
      </c>
      <c r="C236" t="s">
        <v>1113</v>
      </c>
      <c r="D236" t="s">
        <v>6</v>
      </c>
      <c r="E236" t="s">
        <v>6</v>
      </c>
      <c r="F236" t="s">
        <v>928</v>
      </c>
      <c r="G236" s="2">
        <v>3</v>
      </c>
      <c r="H236" t="s">
        <v>24</v>
      </c>
      <c r="I236" t="s">
        <v>1114</v>
      </c>
      <c r="J236" t="s">
        <v>1115</v>
      </c>
      <c r="K236" s="4" t="s">
        <v>1935</v>
      </c>
      <c r="L236" t="str">
        <f>VLOOKUP(Tabela13[[#This Row],[CNPJ]],'[1]Exportar Planilha'!$A$1:$S$802,3,FALSE)</f>
        <v>RUA</v>
      </c>
      <c r="M236" t="str">
        <f>VLOOKUP(Tabela13[[#This Row],[CNPJ]],'[1]Exportar Planilha'!$A$1:$S$802,3,FALSE)</f>
        <v>RUA</v>
      </c>
      <c r="N236" t="str">
        <f>VLOOKUP(Tabela13[[#This Row],[CNPJ]],'[1]Exportar Planilha'!$A$1:$S$802,4,FALSE)</f>
        <v>BARBARA HELIODORA</v>
      </c>
      <c r="O236" t="str">
        <f>VLOOKUP(Tabela13[[#This Row],[CNPJ]],'[1]Exportar Planilha'!$A$1:$S$802,5,FALSE)</f>
        <v>285</v>
      </c>
      <c r="P236">
        <f>VLOOKUP(Tabela13[[#This Row],[CNPJ]],'[1]Exportar Planilha'!$A$1:$S$802,6,FALSE)</f>
        <v>0</v>
      </c>
      <c r="Q236" t="str">
        <f>VLOOKUP(Tabela13[[#This Row],[CNPJ]],'[1]Exportar Planilha'!$A$1:$S$802,7,FALSE)</f>
        <v>VILA ROMANA</v>
      </c>
      <c r="R236">
        <f>VLOOKUP(Tabela13[[#This Row],[CNPJ]],'[1]Exportar Planilha'!$A$1:$S$802,8,FALSE)</f>
        <v>5044040</v>
      </c>
      <c r="S236" t="str">
        <f>VLOOKUP(Tabela13[[#This Row],[CNPJ]],'[1]Exportar Planilha'!$A$1:$S$802,9,FALSE)</f>
        <v>SP</v>
      </c>
      <c r="T236">
        <f>VLOOKUP(Tabela13[[#This Row],[CNPJ]],'[1]Exportar Planilha'!$A$1:$S$802,10,FALSE)</f>
        <v>7107</v>
      </c>
      <c r="U236" t="str">
        <f>VLOOKUP(Tabela13[[#This Row],[CNPJ]],'[1]Exportar Planilha'!$A$1:$S$802,11,FALSE)</f>
        <v>SAO PAULO</v>
      </c>
      <c r="V236" t="str">
        <f>VLOOKUP(Tabela13[[#This Row],[CNPJ]],'[1]Exportar Planilha'!$A$1:$S$802,12,FALSE)</f>
        <v>011</v>
      </c>
      <c r="W236" t="str">
        <f>VLOOKUP(Tabela13[[#This Row],[CNPJ]],'[1]Exportar Planilha'!$A$1:$S$802,13,FALSE)</f>
        <v>36736322</v>
      </c>
      <c r="X236">
        <f>VLOOKUP(Tabela13[[#This Row],[CNPJ]],'[1]Exportar Planilha'!$A$1:$S$802,14,FALSE)</f>
        <v>0</v>
      </c>
      <c r="Y236">
        <f>VLOOKUP(Tabela13[[#This Row],[CNPJ]],'[1]Exportar Planilha'!$A$1:$S$802,15,FALSE)</f>
        <v>0</v>
      </c>
      <c r="Z236" s="5" t="str">
        <f>VLOOKUP(Tabela13[[#This Row],[CNPJ]],'[1]Exportar Planilha'!$A$1:$S$802,16,FALSE)</f>
        <v>011</v>
      </c>
      <c r="AA236" s="5" t="str">
        <f>VLOOKUP(Tabela13[[#This Row],[CNPJ]],'[1]Exportar Planilha'!$A$1:$S$802,17,FALSE)</f>
        <v>38714936</v>
      </c>
      <c r="AB236" s="5" t="str">
        <f>VLOOKUP(Tabela13[[#This Row],[CNPJ]],'[1]Exportar Planilha'!$A$1:$S$802,18,FALSE)</f>
        <v>lapacontabil@lapacontabil.com</v>
      </c>
    </row>
    <row r="237" spans="1:28">
      <c r="A237" t="s">
        <v>926</v>
      </c>
      <c r="B237" t="s">
        <v>1116</v>
      </c>
      <c r="C237" t="s">
        <v>1117</v>
      </c>
      <c r="D237" t="s">
        <v>6</v>
      </c>
      <c r="E237" t="s">
        <v>6</v>
      </c>
      <c r="F237" t="s">
        <v>1118</v>
      </c>
      <c r="G237" s="2">
        <v>1</v>
      </c>
      <c r="H237" t="s">
        <v>8</v>
      </c>
      <c r="I237" t="s">
        <v>1119</v>
      </c>
      <c r="J237" t="s">
        <v>1120</v>
      </c>
      <c r="K237" s="4" t="s">
        <v>1936</v>
      </c>
      <c r="L237" t="str">
        <f>VLOOKUP(Tabela13[[#This Row],[CNPJ]],'[1]Exportar Planilha'!$A$1:$S$802,3,FALSE)</f>
        <v>RUA</v>
      </c>
      <c r="M237" t="str">
        <f>VLOOKUP(Tabela13[[#This Row],[CNPJ]],'[1]Exportar Planilha'!$A$1:$S$802,3,FALSE)</f>
        <v>RUA</v>
      </c>
      <c r="N237" t="str">
        <f>VLOOKUP(Tabela13[[#This Row],[CNPJ]],'[1]Exportar Planilha'!$A$1:$S$802,4,FALSE)</f>
        <v>ALVORADA</v>
      </c>
      <c r="O237" t="str">
        <f>VLOOKUP(Tabela13[[#This Row],[CNPJ]],'[1]Exportar Planilha'!$A$1:$S$802,5,FALSE)</f>
        <v>453</v>
      </c>
      <c r="P237">
        <f>VLOOKUP(Tabela13[[#This Row],[CNPJ]],'[1]Exportar Planilha'!$A$1:$S$802,6,FALSE)</f>
        <v>0</v>
      </c>
      <c r="Q237" t="str">
        <f>VLOOKUP(Tabela13[[#This Row],[CNPJ]],'[1]Exportar Planilha'!$A$1:$S$802,7,FALSE)</f>
        <v>JD.SANTO ANTONIO</v>
      </c>
      <c r="R237">
        <f>VLOOKUP(Tabela13[[#This Row],[CNPJ]],'[1]Exportar Planilha'!$A$1:$S$802,8,FALSE)</f>
        <v>16300001</v>
      </c>
      <c r="S237" t="str">
        <f>VLOOKUP(Tabela13[[#This Row],[CNPJ]],'[1]Exportar Planilha'!$A$1:$S$802,9,FALSE)</f>
        <v>SP</v>
      </c>
      <c r="T237">
        <f>VLOOKUP(Tabela13[[#This Row],[CNPJ]],'[1]Exportar Planilha'!$A$1:$S$802,10,FALSE)</f>
        <v>6847</v>
      </c>
      <c r="U237" t="str">
        <f>VLOOKUP(Tabela13[[#This Row],[CNPJ]],'[1]Exportar Planilha'!$A$1:$S$802,11,FALSE)</f>
        <v>PENAPOLIS</v>
      </c>
      <c r="V237">
        <f>VLOOKUP(Tabela13[[#This Row],[CNPJ]],'[1]Exportar Planilha'!$A$1:$S$802,12,FALSE)</f>
        <v>0</v>
      </c>
      <c r="W237">
        <f>VLOOKUP(Tabela13[[#This Row],[CNPJ]],'[1]Exportar Planilha'!$A$1:$S$802,13,FALSE)</f>
        <v>0</v>
      </c>
      <c r="X237">
        <f>VLOOKUP(Tabela13[[#This Row],[CNPJ]],'[1]Exportar Planilha'!$A$1:$S$802,14,FALSE)</f>
        <v>0</v>
      </c>
      <c r="Y237">
        <f>VLOOKUP(Tabela13[[#This Row],[CNPJ]],'[1]Exportar Planilha'!$A$1:$S$802,15,FALSE)</f>
        <v>0</v>
      </c>
      <c r="Z237" s="5">
        <f>VLOOKUP(Tabela13[[#This Row],[CNPJ]],'[1]Exportar Planilha'!$A$1:$S$802,16,FALSE)</f>
        <v>0</v>
      </c>
      <c r="AA237" s="5">
        <f>VLOOKUP(Tabela13[[#This Row],[CNPJ]],'[1]Exportar Planilha'!$A$1:$S$802,17,FALSE)</f>
        <v>0</v>
      </c>
      <c r="AB237" s="5" t="str">
        <f>VLOOKUP(Tabela13[[#This Row],[CNPJ]],'[1]Exportar Planilha'!$A$1:$S$802,18,FALSE)</f>
        <v>BORGESCONTABIL@HOTMAIL.COM.BR</v>
      </c>
    </row>
    <row r="238" spans="1:28">
      <c r="A238" t="s">
        <v>926</v>
      </c>
      <c r="B238" t="s">
        <v>1121</v>
      </c>
      <c r="C238" t="s">
        <v>117</v>
      </c>
      <c r="D238" t="s">
        <v>6</v>
      </c>
      <c r="E238" t="s">
        <v>6</v>
      </c>
      <c r="F238" t="s">
        <v>1122</v>
      </c>
      <c r="G238" s="2">
        <v>1</v>
      </c>
      <c r="H238" t="s">
        <v>217</v>
      </c>
      <c r="I238" t="s">
        <v>1123</v>
      </c>
      <c r="J238" t="s">
        <v>1124</v>
      </c>
      <c r="K238" s="4" t="s">
        <v>1937</v>
      </c>
      <c r="L238" t="str">
        <f>VLOOKUP(Tabela13[[#This Row],[CNPJ]],'[1]Exportar Planilha'!$A$1:$S$802,3,FALSE)</f>
        <v>ESTRADA</v>
      </c>
      <c r="M238" t="str">
        <f>VLOOKUP(Tabela13[[#This Row],[CNPJ]],'[1]Exportar Planilha'!$A$1:$S$802,3,FALSE)</f>
        <v>ESTRADA</v>
      </c>
      <c r="N238" t="str">
        <f>VLOOKUP(Tabela13[[#This Row],[CNPJ]],'[1]Exportar Planilha'!$A$1:$S$802,4,FALSE)</f>
        <v>DO EMBU</v>
      </c>
      <c r="O238" t="str">
        <f>VLOOKUP(Tabela13[[#This Row],[CNPJ]],'[1]Exportar Planilha'!$A$1:$S$802,5,FALSE)</f>
        <v>1157</v>
      </c>
      <c r="P238" t="str">
        <f>VLOOKUP(Tabela13[[#This Row],[CNPJ]],'[1]Exportar Planilha'!$A$1:$S$802,6,FALSE)</f>
        <v>TERREO</v>
      </c>
      <c r="Q238" t="str">
        <f>VLOOKUP(Tabela13[[#This Row],[CNPJ]],'[1]Exportar Planilha'!$A$1:$S$802,7,FALSE)</f>
        <v>JARDIM COLIBRI</v>
      </c>
      <c r="R238">
        <f>VLOOKUP(Tabela13[[#This Row],[CNPJ]],'[1]Exportar Planilha'!$A$1:$S$802,8,FALSE)</f>
        <v>6713100</v>
      </c>
      <c r="S238" t="str">
        <f>VLOOKUP(Tabela13[[#This Row],[CNPJ]],'[1]Exportar Planilha'!$A$1:$S$802,9,FALSE)</f>
        <v>SP</v>
      </c>
      <c r="T238">
        <f>VLOOKUP(Tabela13[[#This Row],[CNPJ]],'[1]Exportar Planilha'!$A$1:$S$802,10,FALSE)</f>
        <v>6361</v>
      </c>
      <c r="U238" t="str">
        <f>VLOOKUP(Tabela13[[#This Row],[CNPJ]],'[1]Exportar Planilha'!$A$1:$S$802,11,FALSE)</f>
        <v>COTIA</v>
      </c>
      <c r="V238" t="str">
        <f>VLOOKUP(Tabela13[[#This Row],[CNPJ]],'[1]Exportar Planilha'!$A$1:$S$802,12,FALSE)</f>
        <v>11</v>
      </c>
      <c r="W238" t="str">
        <f>VLOOKUP(Tabela13[[#This Row],[CNPJ]],'[1]Exportar Planilha'!$A$1:$S$802,13,FALSE)</f>
        <v>46164384</v>
      </c>
      <c r="X238">
        <f>VLOOKUP(Tabela13[[#This Row],[CNPJ]],'[1]Exportar Planilha'!$A$1:$S$802,14,FALSE)</f>
        <v>0</v>
      </c>
      <c r="Y238">
        <f>VLOOKUP(Tabela13[[#This Row],[CNPJ]],'[1]Exportar Planilha'!$A$1:$S$802,15,FALSE)</f>
        <v>0</v>
      </c>
      <c r="Z238" s="5">
        <f>VLOOKUP(Tabela13[[#This Row],[CNPJ]],'[1]Exportar Planilha'!$A$1:$S$802,16,FALSE)</f>
        <v>0</v>
      </c>
      <c r="AA238" s="5">
        <f>VLOOKUP(Tabela13[[#This Row],[CNPJ]],'[1]Exportar Planilha'!$A$1:$S$802,17,FALSE)</f>
        <v>0</v>
      </c>
      <c r="AB238" s="5" t="str">
        <f>VLOOKUP(Tabela13[[#This Row],[CNPJ]],'[1]Exportar Planilha'!$A$1:$S$802,18,FALSE)</f>
        <v>ozeasm@zipmail.com.br</v>
      </c>
    </row>
    <row r="239" spans="1:28">
      <c r="A239" t="s">
        <v>926</v>
      </c>
      <c r="B239" t="s">
        <v>1125</v>
      </c>
      <c r="C239" t="s">
        <v>66</v>
      </c>
      <c r="D239" t="s">
        <v>1117</v>
      </c>
      <c r="E239" t="s">
        <v>1117</v>
      </c>
      <c r="F239" t="s">
        <v>1126</v>
      </c>
      <c r="G239" s="2">
        <v>1</v>
      </c>
      <c r="H239" t="s">
        <v>8</v>
      </c>
      <c r="I239" t="s">
        <v>3968</v>
      </c>
      <c r="J239" t="s">
        <v>3968</v>
      </c>
      <c r="K239" s="4" t="s">
        <v>1938</v>
      </c>
      <c r="L239" t="str">
        <f>VLOOKUP(Tabela13[[#This Row],[CNPJ]],'[1]Exportar Planilha'!$A$1:$S$802,3,FALSE)</f>
        <v>RUA</v>
      </c>
      <c r="M239" t="str">
        <f>VLOOKUP(Tabela13[[#This Row],[CNPJ]],'[1]Exportar Planilha'!$A$1:$S$802,3,FALSE)</f>
        <v>RUA</v>
      </c>
      <c r="N239" t="str">
        <f>VLOOKUP(Tabela13[[#This Row],[CNPJ]],'[1]Exportar Planilha'!$A$1:$S$802,4,FALSE)</f>
        <v>UM</v>
      </c>
      <c r="O239" t="str">
        <f>VLOOKUP(Tabela13[[#This Row],[CNPJ]],'[1]Exportar Planilha'!$A$1:$S$802,5,FALSE)</f>
        <v>437</v>
      </c>
      <c r="P239">
        <f>VLOOKUP(Tabela13[[#This Row],[CNPJ]],'[1]Exportar Planilha'!$A$1:$S$802,6,FALSE)</f>
        <v>0</v>
      </c>
      <c r="Q239" t="str">
        <f>VLOOKUP(Tabela13[[#This Row],[CNPJ]],'[1]Exportar Planilha'!$A$1:$S$802,7,FALSE)</f>
        <v>NOVA ESPIRITO SANTO</v>
      </c>
      <c r="R239">
        <f>VLOOKUP(Tabela13[[#This Row],[CNPJ]],'[1]Exportar Planilha'!$A$1:$S$802,8,FALSE)</f>
        <v>13273200</v>
      </c>
      <c r="S239" t="str">
        <f>VLOOKUP(Tabela13[[#This Row],[CNPJ]],'[1]Exportar Planilha'!$A$1:$S$802,9,FALSE)</f>
        <v>SP</v>
      </c>
      <c r="T239">
        <f>VLOOKUP(Tabela13[[#This Row],[CNPJ]],'[1]Exportar Planilha'!$A$1:$S$802,10,FALSE)</f>
        <v>7225</v>
      </c>
      <c r="U239" t="str">
        <f>VLOOKUP(Tabela13[[#This Row],[CNPJ]],'[1]Exportar Planilha'!$A$1:$S$802,11,FALSE)</f>
        <v>VALINHOS</v>
      </c>
      <c r="V239" t="str">
        <f>VLOOKUP(Tabela13[[#This Row],[CNPJ]],'[1]Exportar Planilha'!$A$1:$S$802,12,FALSE)</f>
        <v>19</v>
      </c>
      <c r="W239" t="str">
        <f>VLOOKUP(Tabela13[[#This Row],[CNPJ]],'[1]Exportar Planilha'!$A$1:$S$802,13,FALSE)</f>
        <v>32581003</v>
      </c>
      <c r="X239" t="str">
        <f>VLOOKUP(Tabela13[[#This Row],[CNPJ]],'[1]Exportar Planilha'!$A$1:$S$802,14,FALSE)</f>
        <v>19</v>
      </c>
      <c r="Y239" t="str">
        <f>VLOOKUP(Tabela13[[#This Row],[CNPJ]],'[1]Exportar Planilha'!$A$1:$S$802,15,FALSE)</f>
        <v>32986069</v>
      </c>
      <c r="Z239" s="5">
        <f>VLOOKUP(Tabela13[[#This Row],[CNPJ]],'[1]Exportar Planilha'!$A$1:$S$802,16,FALSE)</f>
        <v>0</v>
      </c>
      <c r="AA239" s="5">
        <f>VLOOKUP(Tabela13[[#This Row],[CNPJ]],'[1]Exportar Planilha'!$A$1:$S$802,17,FALSE)</f>
        <v>0</v>
      </c>
      <c r="AB239" s="5" t="str">
        <f>VLOOKUP(Tabela13[[#This Row],[CNPJ]],'[1]Exportar Planilha'!$A$1:$S$802,18,FALSE)</f>
        <v>corsi@corsi.com.br</v>
      </c>
    </row>
    <row r="240" spans="1:28">
      <c r="A240" t="s">
        <v>926</v>
      </c>
      <c r="B240" t="s">
        <v>1127</v>
      </c>
      <c r="C240" t="s">
        <v>1128</v>
      </c>
      <c r="D240" t="s">
        <v>1129</v>
      </c>
      <c r="E240" t="s">
        <v>6</v>
      </c>
      <c r="F240" t="s">
        <v>1039</v>
      </c>
      <c r="G240" s="2">
        <v>1</v>
      </c>
      <c r="H240" t="s">
        <v>24</v>
      </c>
      <c r="I240" t="s">
        <v>1130</v>
      </c>
      <c r="J240" t="s">
        <v>1131</v>
      </c>
      <c r="K240" s="4" t="s">
        <v>1939</v>
      </c>
      <c r="L240" t="str">
        <f>VLOOKUP(Tabela13[[#This Row],[CNPJ]],'[1]Exportar Planilha'!$A$1:$S$802,3,FALSE)</f>
        <v>AVENIDA</v>
      </c>
      <c r="M240" t="str">
        <f>VLOOKUP(Tabela13[[#This Row],[CNPJ]],'[1]Exportar Planilha'!$A$1:$S$802,3,FALSE)</f>
        <v>AVENIDA</v>
      </c>
      <c r="N240" t="str">
        <f>VLOOKUP(Tabela13[[#This Row],[CNPJ]],'[1]Exportar Planilha'!$A$1:$S$802,4,FALSE)</f>
        <v>DOUTOR MORAES SALLES</v>
      </c>
      <c r="O240" t="str">
        <f>VLOOKUP(Tabela13[[#This Row],[CNPJ]],'[1]Exportar Planilha'!$A$1:$S$802,5,FALSE)</f>
        <v>1136</v>
      </c>
      <c r="P240" t="str">
        <f>VLOOKUP(Tabela13[[#This Row],[CNPJ]],'[1]Exportar Planilha'!$A$1:$S$802,6,FALSE)</f>
        <v>ANDAR: 9; SALA: 92;</v>
      </c>
      <c r="Q240" t="str">
        <f>VLOOKUP(Tabela13[[#This Row],[CNPJ]],'[1]Exportar Planilha'!$A$1:$S$802,7,FALSE)</f>
        <v>CENTRO</v>
      </c>
      <c r="R240">
        <f>VLOOKUP(Tabela13[[#This Row],[CNPJ]],'[1]Exportar Planilha'!$A$1:$S$802,8,FALSE)</f>
        <v>13010001</v>
      </c>
      <c r="S240" t="str">
        <f>VLOOKUP(Tabela13[[#This Row],[CNPJ]],'[1]Exportar Planilha'!$A$1:$S$802,9,FALSE)</f>
        <v>SP</v>
      </c>
      <c r="T240">
        <f>VLOOKUP(Tabela13[[#This Row],[CNPJ]],'[1]Exportar Planilha'!$A$1:$S$802,10,FALSE)</f>
        <v>6291</v>
      </c>
      <c r="U240" t="str">
        <f>VLOOKUP(Tabela13[[#This Row],[CNPJ]],'[1]Exportar Planilha'!$A$1:$S$802,11,FALSE)</f>
        <v>CAMPINAS</v>
      </c>
      <c r="V240" t="str">
        <f>VLOOKUP(Tabela13[[#This Row],[CNPJ]],'[1]Exportar Planilha'!$A$1:$S$802,12,FALSE)</f>
        <v>19</v>
      </c>
      <c r="W240" t="str">
        <f>VLOOKUP(Tabela13[[#This Row],[CNPJ]],'[1]Exportar Planilha'!$A$1:$S$802,13,FALSE)</f>
        <v>35798770</v>
      </c>
      <c r="X240">
        <f>VLOOKUP(Tabela13[[#This Row],[CNPJ]],'[1]Exportar Planilha'!$A$1:$S$802,14,FALSE)</f>
        <v>0</v>
      </c>
      <c r="Y240">
        <f>VLOOKUP(Tabela13[[#This Row],[CNPJ]],'[1]Exportar Planilha'!$A$1:$S$802,15,FALSE)</f>
        <v>0</v>
      </c>
      <c r="Z240" s="5" t="str">
        <f>VLOOKUP(Tabela13[[#This Row],[CNPJ]],'[1]Exportar Planilha'!$A$1:$S$802,16,FALSE)</f>
        <v>19</v>
      </c>
      <c r="AA240" s="5" t="str">
        <f>VLOOKUP(Tabela13[[#This Row],[CNPJ]],'[1]Exportar Planilha'!$A$1:$S$802,17,FALSE)</f>
        <v>35798770</v>
      </c>
      <c r="AB240" s="5" t="str">
        <f>VLOOKUP(Tabela13[[#This Row],[CNPJ]],'[1]Exportar Planilha'!$A$1:$S$802,18,FALSE)</f>
        <v>AUDTEC@AUDTEC.COM.BR</v>
      </c>
    </row>
    <row r="241" spans="1:28">
      <c r="A241" t="s">
        <v>926</v>
      </c>
      <c r="B241" t="s">
        <v>1132</v>
      </c>
      <c r="C241" t="s">
        <v>157</v>
      </c>
      <c r="D241" t="s">
        <v>6</v>
      </c>
      <c r="E241" t="s">
        <v>6</v>
      </c>
      <c r="F241" t="s">
        <v>1133</v>
      </c>
      <c r="G241" s="2">
        <v>1</v>
      </c>
      <c r="H241" t="s">
        <v>24</v>
      </c>
      <c r="I241" t="s">
        <v>1134</v>
      </c>
      <c r="J241" t="s">
        <v>1135</v>
      </c>
      <c r="K241" s="4" t="s">
        <v>1940</v>
      </c>
      <c r="L241" t="str">
        <f>VLOOKUP(Tabela13[[#This Row],[CNPJ]],'[1]Exportar Planilha'!$A$1:$S$802,3,FALSE)</f>
        <v>ALAMEDA</v>
      </c>
      <c r="M241" t="str">
        <f>VLOOKUP(Tabela13[[#This Row],[CNPJ]],'[1]Exportar Planilha'!$A$1:$S$802,3,FALSE)</f>
        <v>ALAMEDA</v>
      </c>
      <c r="N241" t="str">
        <f>VLOOKUP(Tabela13[[#This Row],[CNPJ]],'[1]Exportar Planilha'!$A$1:$S$802,4,FALSE)</f>
        <v>WYDA</v>
      </c>
      <c r="O241" t="str">
        <f>VLOOKUP(Tabela13[[#This Row],[CNPJ]],'[1]Exportar Planilha'!$A$1:$S$802,5,FALSE)</f>
        <v>275</v>
      </c>
      <c r="P241" t="str">
        <f>VLOOKUP(Tabela13[[#This Row],[CNPJ]],'[1]Exportar Planilha'!$A$1:$S$802,6,FALSE)</f>
        <v>ANDAR: 1; SALA: 01;</v>
      </c>
      <c r="Q241" t="str">
        <f>VLOOKUP(Tabela13[[#This Row],[CNPJ]],'[1]Exportar Planilha'!$A$1:$S$802,7,FALSE)</f>
        <v>EDEN</v>
      </c>
      <c r="R241">
        <f>VLOOKUP(Tabela13[[#This Row],[CNPJ]],'[1]Exportar Planilha'!$A$1:$S$802,8,FALSE)</f>
        <v>18086600</v>
      </c>
      <c r="S241" t="str">
        <f>VLOOKUP(Tabela13[[#This Row],[CNPJ]],'[1]Exportar Planilha'!$A$1:$S$802,9,FALSE)</f>
        <v>SP</v>
      </c>
      <c r="T241">
        <f>VLOOKUP(Tabela13[[#This Row],[CNPJ]],'[1]Exportar Planilha'!$A$1:$S$802,10,FALSE)</f>
        <v>7145</v>
      </c>
      <c r="U241" t="str">
        <f>VLOOKUP(Tabela13[[#This Row],[CNPJ]],'[1]Exportar Planilha'!$A$1:$S$802,11,FALSE)</f>
        <v>SOROCABA</v>
      </c>
      <c r="V241" t="str">
        <f>VLOOKUP(Tabela13[[#This Row],[CNPJ]],'[1]Exportar Planilha'!$A$1:$S$802,12,FALSE)</f>
        <v>15</v>
      </c>
      <c r="W241" t="str">
        <f>VLOOKUP(Tabela13[[#This Row],[CNPJ]],'[1]Exportar Planilha'!$A$1:$S$802,13,FALSE)</f>
        <v>21000000</v>
      </c>
      <c r="X241">
        <f>VLOOKUP(Tabela13[[#This Row],[CNPJ]],'[1]Exportar Planilha'!$A$1:$S$802,14,FALSE)</f>
        <v>0</v>
      </c>
      <c r="Y241">
        <f>VLOOKUP(Tabela13[[#This Row],[CNPJ]],'[1]Exportar Planilha'!$A$1:$S$802,15,FALSE)</f>
        <v>0</v>
      </c>
      <c r="Z241" s="5">
        <f>VLOOKUP(Tabela13[[#This Row],[CNPJ]],'[1]Exportar Planilha'!$A$1:$S$802,16,FALSE)</f>
        <v>0</v>
      </c>
      <c r="AA241" s="5">
        <f>VLOOKUP(Tabela13[[#This Row],[CNPJ]],'[1]Exportar Planilha'!$A$1:$S$802,17,FALSE)</f>
        <v>0</v>
      </c>
      <c r="AB241" s="5" t="str">
        <f>VLOOKUP(Tabela13[[#This Row],[CNPJ]],'[1]Exportar Planilha'!$A$1:$S$802,18,FALSE)</f>
        <v>XXXXXXXXXXXXXXX@XXXXXXXXXXX.COM.BR</v>
      </c>
    </row>
    <row r="242" spans="1:28">
      <c r="A242" t="s">
        <v>926</v>
      </c>
      <c r="B242" t="s">
        <v>1136</v>
      </c>
      <c r="C242" t="s">
        <v>320</v>
      </c>
      <c r="D242" t="s">
        <v>392</v>
      </c>
      <c r="E242" t="s">
        <v>6</v>
      </c>
      <c r="F242" t="s">
        <v>928</v>
      </c>
      <c r="G242" s="2">
        <v>1</v>
      </c>
      <c r="H242" t="s">
        <v>24</v>
      </c>
      <c r="I242" t="s">
        <v>1137</v>
      </c>
      <c r="J242" t="s">
        <v>1138</v>
      </c>
      <c r="K242" s="4" t="s">
        <v>1941</v>
      </c>
      <c r="L242" t="str">
        <f>VLOOKUP(Tabela13[[#This Row],[CNPJ]],'[1]Exportar Planilha'!$A$1:$S$802,3,FALSE)</f>
        <v>RUA</v>
      </c>
      <c r="M242" t="str">
        <f>VLOOKUP(Tabela13[[#This Row],[CNPJ]],'[1]Exportar Planilha'!$A$1:$S$802,3,FALSE)</f>
        <v>RUA</v>
      </c>
      <c r="N242" t="str">
        <f>VLOOKUP(Tabela13[[#This Row],[CNPJ]],'[1]Exportar Planilha'!$A$1:$S$802,4,FALSE)</f>
        <v>CLODOMIRO AMAZONAS</v>
      </c>
      <c r="O242" t="str">
        <f>VLOOKUP(Tabela13[[#This Row],[CNPJ]],'[1]Exportar Planilha'!$A$1:$S$802,5,FALSE)</f>
        <v>960</v>
      </c>
      <c r="P242" t="str">
        <f>VLOOKUP(Tabela13[[#This Row],[CNPJ]],'[1]Exportar Planilha'!$A$1:$S$802,6,FALSE)</f>
        <v>APT   93 C</v>
      </c>
      <c r="Q242" t="str">
        <f>VLOOKUP(Tabela13[[#This Row],[CNPJ]],'[1]Exportar Planilha'!$A$1:$S$802,7,FALSE)</f>
        <v>VILA NOVA CONCEICAO</v>
      </c>
      <c r="R242">
        <f>VLOOKUP(Tabela13[[#This Row],[CNPJ]],'[1]Exportar Planilha'!$A$1:$S$802,8,FALSE)</f>
        <v>4537002</v>
      </c>
      <c r="S242" t="str">
        <f>VLOOKUP(Tabela13[[#This Row],[CNPJ]],'[1]Exportar Planilha'!$A$1:$S$802,9,FALSE)</f>
        <v>SP</v>
      </c>
      <c r="T242">
        <f>VLOOKUP(Tabela13[[#This Row],[CNPJ]],'[1]Exportar Planilha'!$A$1:$S$802,10,FALSE)</f>
        <v>7107</v>
      </c>
      <c r="U242" t="str">
        <f>VLOOKUP(Tabela13[[#This Row],[CNPJ]],'[1]Exportar Planilha'!$A$1:$S$802,11,FALSE)</f>
        <v>SAO PAULO</v>
      </c>
      <c r="V242" t="str">
        <f>VLOOKUP(Tabela13[[#This Row],[CNPJ]],'[1]Exportar Planilha'!$A$1:$S$802,12,FALSE)</f>
        <v>11</v>
      </c>
      <c r="W242" t="str">
        <f>VLOOKUP(Tabela13[[#This Row],[CNPJ]],'[1]Exportar Planilha'!$A$1:$S$802,13,FALSE)</f>
        <v>50613868</v>
      </c>
      <c r="X242" t="str">
        <f>VLOOKUP(Tabela13[[#This Row],[CNPJ]],'[1]Exportar Planilha'!$A$1:$S$802,14,FALSE)</f>
        <v>11</v>
      </c>
      <c r="Y242" t="str">
        <f>VLOOKUP(Tabela13[[#This Row],[CNPJ]],'[1]Exportar Planilha'!$A$1:$S$802,15,FALSE)</f>
        <v>50625786</v>
      </c>
      <c r="Z242" s="5" t="str">
        <f>VLOOKUP(Tabela13[[#This Row],[CNPJ]],'[1]Exportar Planilha'!$A$1:$S$802,16,FALSE)</f>
        <v>11</v>
      </c>
      <c r="AA242" s="5" t="str">
        <f>VLOOKUP(Tabela13[[#This Row],[CNPJ]],'[1]Exportar Planilha'!$A$1:$S$802,17,FALSE)</f>
        <v>50613868</v>
      </c>
      <c r="AB242" s="5" t="str">
        <f>VLOOKUP(Tabela13[[#This Row],[CNPJ]],'[1]Exportar Planilha'!$A$1:$S$802,18,FALSE)</f>
        <v>AUREA.CONTABIL@TERRA.COM.BR</v>
      </c>
    </row>
    <row r="243" spans="1:28">
      <c r="A243" t="s">
        <v>926</v>
      </c>
      <c r="B243" t="s">
        <v>1139</v>
      </c>
      <c r="C243" t="s">
        <v>21</v>
      </c>
      <c r="D243" t="s">
        <v>1140</v>
      </c>
      <c r="E243" t="s">
        <v>6</v>
      </c>
      <c r="F243" t="s">
        <v>1026</v>
      </c>
      <c r="G243" s="2">
        <v>1</v>
      </c>
      <c r="H243" t="s">
        <v>24</v>
      </c>
      <c r="I243" t="s">
        <v>1141</v>
      </c>
      <c r="J243" t="s">
        <v>1142</v>
      </c>
      <c r="K243" s="4" t="s">
        <v>1942</v>
      </c>
      <c r="L243" t="str">
        <f>VLOOKUP(Tabela13[[#This Row],[CNPJ]],'[1]Exportar Planilha'!$A$1:$S$802,3,FALSE)</f>
        <v>AVENIDA</v>
      </c>
      <c r="M243" t="str">
        <f>VLOOKUP(Tabela13[[#This Row],[CNPJ]],'[1]Exportar Planilha'!$A$1:$S$802,3,FALSE)</f>
        <v>AVENIDA</v>
      </c>
      <c r="N243" t="str">
        <f>VLOOKUP(Tabela13[[#This Row],[CNPJ]],'[1]Exportar Planilha'!$A$1:$S$802,4,FALSE)</f>
        <v>16</v>
      </c>
      <c r="O243" t="str">
        <f>VLOOKUP(Tabela13[[#This Row],[CNPJ]],'[1]Exportar Planilha'!$A$1:$S$802,5,FALSE)</f>
        <v>2214</v>
      </c>
      <c r="P243">
        <f>VLOOKUP(Tabela13[[#This Row],[CNPJ]],'[1]Exportar Planilha'!$A$1:$S$802,6,FALSE)</f>
        <v>0</v>
      </c>
      <c r="Q243" t="str">
        <f>VLOOKUP(Tabela13[[#This Row],[CNPJ]],'[1]Exportar Planilha'!$A$1:$S$802,7,FALSE)</f>
        <v>JARDIM SAO PAULO</v>
      </c>
      <c r="R243">
        <f>VLOOKUP(Tabela13[[#This Row],[CNPJ]],'[1]Exportar Planilha'!$A$1:$S$802,8,FALSE)</f>
        <v>13503020</v>
      </c>
      <c r="S243" t="str">
        <f>VLOOKUP(Tabela13[[#This Row],[CNPJ]],'[1]Exportar Planilha'!$A$1:$S$802,9,FALSE)</f>
        <v>SP</v>
      </c>
      <c r="T243">
        <f>VLOOKUP(Tabela13[[#This Row],[CNPJ]],'[1]Exportar Planilha'!$A$1:$S$802,10,FALSE)</f>
        <v>6979</v>
      </c>
      <c r="U243" t="str">
        <f>VLOOKUP(Tabela13[[#This Row],[CNPJ]],'[1]Exportar Planilha'!$A$1:$S$802,11,FALSE)</f>
        <v>RIO CLARO</v>
      </c>
      <c r="V243" t="str">
        <f>VLOOKUP(Tabela13[[#This Row],[CNPJ]],'[1]Exportar Planilha'!$A$1:$S$802,12,FALSE)</f>
        <v>19</v>
      </c>
      <c r="W243" t="str">
        <f>VLOOKUP(Tabela13[[#This Row],[CNPJ]],'[1]Exportar Planilha'!$A$1:$S$802,13,FALSE)</f>
        <v>35237257</v>
      </c>
      <c r="X243">
        <f>VLOOKUP(Tabela13[[#This Row],[CNPJ]],'[1]Exportar Planilha'!$A$1:$S$802,14,FALSE)</f>
        <v>0</v>
      </c>
      <c r="Y243">
        <f>VLOOKUP(Tabela13[[#This Row],[CNPJ]],'[1]Exportar Planilha'!$A$1:$S$802,15,FALSE)</f>
        <v>0</v>
      </c>
      <c r="Z243" s="5">
        <f>VLOOKUP(Tabela13[[#This Row],[CNPJ]],'[1]Exportar Planilha'!$A$1:$S$802,16,FALSE)</f>
        <v>0</v>
      </c>
      <c r="AA243" s="5">
        <f>VLOOKUP(Tabela13[[#This Row],[CNPJ]],'[1]Exportar Planilha'!$A$1:$S$802,17,FALSE)</f>
        <v>0</v>
      </c>
      <c r="AB243" s="5" t="str">
        <f>VLOOKUP(Tabela13[[#This Row],[CNPJ]],'[1]Exportar Planilha'!$A$1:$S$802,18,FALSE)</f>
        <v>EVOLUCAO.ACONTABIL@UOL.COM.BR</v>
      </c>
    </row>
    <row r="244" spans="1:28">
      <c r="A244" t="s">
        <v>926</v>
      </c>
      <c r="B244" t="s">
        <v>1143</v>
      </c>
      <c r="C244" t="s">
        <v>232</v>
      </c>
      <c r="D244" t="s">
        <v>6</v>
      </c>
      <c r="E244" t="s">
        <v>6</v>
      </c>
      <c r="F244" t="s">
        <v>928</v>
      </c>
      <c r="G244" s="2">
        <v>1</v>
      </c>
      <c r="H244" t="s">
        <v>8</v>
      </c>
      <c r="I244" t="s">
        <v>1144</v>
      </c>
      <c r="J244" t="s">
        <v>1145</v>
      </c>
      <c r="K244" s="4" t="s">
        <v>1943</v>
      </c>
      <c r="L244" t="str">
        <f>VLOOKUP(Tabela13[[#This Row],[CNPJ]],'[1]Exportar Planilha'!$A$1:$S$802,3,FALSE)</f>
        <v>AVENIDA</v>
      </c>
      <c r="M244" t="str">
        <f>VLOOKUP(Tabela13[[#This Row],[CNPJ]],'[1]Exportar Planilha'!$A$1:$S$802,3,FALSE)</f>
        <v>AVENIDA</v>
      </c>
      <c r="N244" t="str">
        <f>VLOOKUP(Tabela13[[#This Row],[CNPJ]],'[1]Exportar Planilha'!$A$1:$S$802,4,FALSE)</f>
        <v>IMIRIM</v>
      </c>
      <c r="O244" t="str">
        <f>VLOOKUP(Tabela13[[#This Row],[CNPJ]],'[1]Exportar Planilha'!$A$1:$S$802,5,FALSE)</f>
        <v>4464</v>
      </c>
      <c r="P244">
        <f>VLOOKUP(Tabela13[[#This Row],[CNPJ]],'[1]Exportar Planilha'!$A$1:$S$802,6,FALSE)</f>
        <v>0</v>
      </c>
      <c r="Q244" t="str">
        <f>VLOOKUP(Tabela13[[#This Row],[CNPJ]],'[1]Exportar Planilha'!$A$1:$S$802,7,FALSE)</f>
        <v>IMIRIM</v>
      </c>
      <c r="R244">
        <f>VLOOKUP(Tabela13[[#This Row],[CNPJ]],'[1]Exportar Planilha'!$A$1:$S$802,8,FALSE)</f>
        <v>2464700</v>
      </c>
      <c r="S244" t="str">
        <f>VLOOKUP(Tabela13[[#This Row],[CNPJ]],'[1]Exportar Planilha'!$A$1:$S$802,9,FALSE)</f>
        <v>SP</v>
      </c>
      <c r="T244">
        <f>VLOOKUP(Tabela13[[#This Row],[CNPJ]],'[1]Exportar Planilha'!$A$1:$S$802,10,FALSE)</f>
        <v>7107</v>
      </c>
      <c r="U244" t="str">
        <f>VLOOKUP(Tabela13[[#This Row],[CNPJ]],'[1]Exportar Planilha'!$A$1:$S$802,11,FALSE)</f>
        <v>SAO PAULO</v>
      </c>
      <c r="V244" t="str">
        <f>VLOOKUP(Tabela13[[#This Row],[CNPJ]],'[1]Exportar Planilha'!$A$1:$S$802,12,FALSE)</f>
        <v>011</v>
      </c>
      <c r="W244" t="str">
        <f>VLOOKUP(Tabela13[[#This Row],[CNPJ]],'[1]Exportar Planilha'!$A$1:$S$802,13,FALSE)</f>
        <v>38596389</v>
      </c>
      <c r="X244">
        <f>VLOOKUP(Tabela13[[#This Row],[CNPJ]],'[1]Exportar Planilha'!$A$1:$S$802,14,FALSE)</f>
        <v>0</v>
      </c>
      <c r="Y244">
        <f>VLOOKUP(Tabela13[[#This Row],[CNPJ]],'[1]Exportar Planilha'!$A$1:$S$802,15,FALSE)</f>
        <v>0</v>
      </c>
      <c r="Z244" s="5">
        <f>VLOOKUP(Tabela13[[#This Row],[CNPJ]],'[1]Exportar Planilha'!$A$1:$S$802,16,FALSE)</f>
        <v>0</v>
      </c>
      <c r="AA244" s="5">
        <f>VLOOKUP(Tabela13[[#This Row],[CNPJ]],'[1]Exportar Planilha'!$A$1:$S$802,17,FALSE)</f>
        <v>0</v>
      </c>
      <c r="AB244" s="5">
        <f>VLOOKUP(Tabela13[[#This Row],[CNPJ]],'[1]Exportar Planilha'!$A$1:$S$802,18,FALSE)</f>
        <v>0</v>
      </c>
    </row>
    <row r="245" spans="1:28">
      <c r="A245" t="s">
        <v>926</v>
      </c>
      <c r="B245" t="s">
        <v>1146</v>
      </c>
      <c r="C245" t="s">
        <v>1147</v>
      </c>
      <c r="D245" t="s">
        <v>606</v>
      </c>
      <c r="E245" t="s">
        <v>6</v>
      </c>
      <c r="F245" t="s">
        <v>1148</v>
      </c>
      <c r="G245" s="2">
        <v>1</v>
      </c>
      <c r="H245" t="s">
        <v>24</v>
      </c>
      <c r="I245" t="s">
        <v>1149</v>
      </c>
      <c r="J245" t="s">
        <v>1150</v>
      </c>
      <c r="K245" s="4" t="s">
        <v>1944</v>
      </c>
      <c r="L245" t="str">
        <f>VLOOKUP(Tabela13[[#This Row],[CNPJ]],'[1]Exportar Planilha'!$A$1:$S$802,3,FALSE)</f>
        <v>RUA</v>
      </c>
      <c r="M245" t="str">
        <f>VLOOKUP(Tabela13[[#This Row],[CNPJ]],'[1]Exportar Planilha'!$A$1:$S$802,3,FALSE)</f>
        <v>RUA</v>
      </c>
      <c r="N245" t="str">
        <f>VLOOKUP(Tabela13[[#This Row],[CNPJ]],'[1]Exportar Planilha'!$A$1:$S$802,4,FALSE)</f>
        <v>SAGRADO COR DE JESUS</v>
      </c>
      <c r="O245" t="str">
        <f>VLOOKUP(Tabela13[[#This Row],[CNPJ]],'[1]Exportar Planilha'!$A$1:$S$802,5,FALSE)</f>
        <v>280</v>
      </c>
      <c r="P245" t="str">
        <f>VLOOKUP(Tabela13[[#This Row],[CNPJ]],'[1]Exportar Planilha'!$A$1:$S$802,6,FALSE)</f>
        <v>283</v>
      </c>
      <c r="Q245" t="str">
        <f>VLOOKUP(Tabela13[[#This Row],[CNPJ]],'[1]Exportar Planilha'!$A$1:$S$802,7,FALSE)</f>
        <v>CENTRO</v>
      </c>
      <c r="R245">
        <f>VLOOKUP(Tabela13[[#This Row],[CNPJ]],'[1]Exportar Planilha'!$A$1:$S$802,8,FALSE)</f>
        <v>16500000</v>
      </c>
      <c r="S245" t="str">
        <f>VLOOKUP(Tabela13[[#This Row],[CNPJ]],'[1]Exportar Planilha'!$A$1:$S$802,9,FALSE)</f>
        <v>SP</v>
      </c>
      <c r="T245">
        <f>VLOOKUP(Tabela13[[#This Row],[CNPJ]],'[1]Exportar Planilha'!$A$1:$S$802,10,FALSE)</f>
        <v>6277</v>
      </c>
      <c r="U245" t="str">
        <f>VLOOKUP(Tabela13[[#This Row],[CNPJ]],'[1]Exportar Planilha'!$A$1:$S$802,11,FALSE)</f>
        <v>CAFELANDIA</v>
      </c>
      <c r="V245">
        <f>VLOOKUP(Tabela13[[#This Row],[CNPJ]],'[1]Exportar Planilha'!$A$1:$S$802,12,FALSE)</f>
        <v>0</v>
      </c>
      <c r="W245">
        <f>VLOOKUP(Tabela13[[#This Row],[CNPJ]],'[1]Exportar Planilha'!$A$1:$S$802,13,FALSE)</f>
        <v>0</v>
      </c>
      <c r="X245">
        <f>VLOOKUP(Tabela13[[#This Row],[CNPJ]],'[1]Exportar Planilha'!$A$1:$S$802,14,FALSE)</f>
        <v>0</v>
      </c>
      <c r="Y245">
        <f>VLOOKUP(Tabela13[[#This Row],[CNPJ]],'[1]Exportar Planilha'!$A$1:$S$802,15,FALSE)</f>
        <v>0</v>
      </c>
      <c r="Z245" s="5">
        <f>VLOOKUP(Tabela13[[#This Row],[CNPJ]],'[1]Exportar Planilha'!$A$1:$S$802,16,FALSE)</f>
        <v>0</v>
      </c>
      <c r="AA245" s="5">
        <f>VLOOKUP(Tabela13[[#This Row],[CNPJ]],'[1]Exportar Planilha'!$A$1:$S$802,17,FALSE)</f>
        <v>0</v>
      </c>
      <c r="AB245" s="5">
        <f>VLOOKUP(Tabela13[[#This Row],[CNPJ]],'[1]Exportar Planilha'!$A$1:$S$802,18,FALSE)</f>
        <v>0</v>
      </c>
    </row>
    <row r="246" spans="1:28">
      <c r="A246" t="s">
        <v>926</v>
      </c>
      <c r="B246" t="s">
        <v>1151</v>
      </c>
      <c r="C246" t="s">
        <v>157</v>
      </c>
      <c r="D246" t="s">
        <v>1152</v>
      </c>
      <c r="E246" t="s">
        <v>117</v>
      </c>
      <c r="F246" t="s">
        <v>928</v>
      </c>
      <c r="G246" s="2">
        <v>1</v>
      </c>
      <c r="H246" t="s">
        <v>24</v>
      </c>
      <c r="I246" t="s">
        <v>1153</v>
      </c>
      <c r="J246" t="s">
        <v>1154</v>
      </c>
      <c r="K246" s="4" t="s">
        <v>1945</v>
      </c>
      <c r="L246" t="str">
        <f>VLOOKUP(Tabela13[[#This Row],[CNPJ]],'[1]Exportar Planilha'!$A$1:$S$802,3,FALSE)</f>
        <v>RUA</v>
      </c>
      <c r="M246" t="str">
        <f>VLOOKUP(Tabela13[[#This Row],[CNPJ]],'[1]Exportar Planilha'!$A$1:$S$802,3,FALSE)</f>
        <v>RUA</v>
      </c>
      <c r="N246" t="str">
        <f>VLOOKUP(Tabela13[[#This Row],[CNPJ]],'[1]Exportar Planilha'!$A$1:$S$802,4,FALSE)</f>
        <v>CASA ILHA  DA MADEIRA</v>
      </c>
      <c r="O246" t="str">
        <f>VLOOKUP(Tabela13[[#This Row],[CNPJ]],'[1]Exportar Planilha'!$A$1:$S$802,5,FALSE)</f>
        <v>114</v>
      </c>
      <c r="P246">
        <f>VLOOKUP(Tabela13[[#This Row],[CNPJ]],'[1]Exportar Planilha'!$A$1:$S$802,6,FALSE)</f>
        <v>0</v>
      </c>
      <c r="Q246" t="str">
        <f>VLOOKUP(Tabela13[[#This Row],[CNPJ]],'[1]Exportar Planilha'!$A$1:$S$802,7,FALSE)</f>
        <v>MANDAQUI</v>
      </c>
      <c r="R246">
        <f>VLOOKUP(Tabela13[[#This Row],[CNPJ]],'[1]Exportar Planilha'!$A$1:$S$802,8,FALSE)</f>
        <v>2441180</v>
      </c>
      <c r="S246" t="str">
        <f>VLOOKUP(Tabela13[[#This Row],[CNPJ]],'[1]Exportar Planilha'!$A$1:$S$802,9,FALSE)</f>
        <v>SP</v>
      </c>
      <c r="T246">
        <f>VLOOKUP(Tabela13[[#This Row],[CNPJ]],'[1]Exportar Planilha'!$A$1:$S$802,10,FALSE)</f>
        <v>7107</v>
      </c>
      <c r="U246" t="str">
        <f>VLOOKUP(Tabela13[[#This Row],[CNPJ]],'[1]Exportar Planilha'!$A$1:$S$802,11,FALSE)</f>
        <v>SAO PAULO</v>
      </c>
      <c r="V246" t="str">
        <f>VLOOKUP(Tabela13[[#This Row],[CNPJ]],'[1]Exportar Planilha'!$A$1:$S$802,12,FALSE)</f>
        <v>11</v>
      </c>
      <c r="W246" t="str">
        <f>VLOOKUP(Tabela13[[#This Row],[CNPJ]],'[1]Exportar Planilha'!$A$1:$S$802,13,FALSE)</f>
        <v>39814966</v>
      </c>
      <c r="X246">
        <f>VLOOKUP(Tabela13[[#This Row],[CNPJ]],'[1]Exportar Planilha'!$A$1:$S$802,14,FALSE)</f>
        <v>0</v>
      </c>
      <c r="Y246">
        <f>VLOOKUP(Tabela13[[#This Row],[CNPJ]],'[1]Exportar Planilha'!$A$1:$S$802,15,FALSE)</f>
        <v>0</v>
      </c>
      <c r="Z246" s="5" t="str">
        <f>VLOOKUP(Tabela13[[#This Row],[CNPJ]],'[1]Exportar Planilha'!$A$1:$S$802,16,FALSE)</f>
        <v>11</v>
      </c>
      <c r="AA246" s="5" t="str">
        <f>VLOOKUP(Tabela13[[#This Row],[CNPJ]],'[1]Exportar Planilha'!$A$1:$S$802,17,FALSE)</f>
        <v>39814966</v>
      </c>
      <c r="AB246" s="5" t="str">
        <f>VLOOKUP(Tabela13[[#This Row],[CNPJ]],'[1]Exportar Planilha'!$A$1:$S$802,18,FALSE)</f>
        <v>aroucacontabil@uol.com.br</v>
      </c>
    </row>
    <row r="247" spans="1:28">
      <c r="A247" t="s">
        <v>926</v>
      </c>
      <c r="B247" t="s">
        <v>1155</v>
      </c>
      <c r="C247" t="s">
        <v>21</v>
      </c>
      <c r="D247" t="s">
        <v>1156</v>
      </c>
      <c r="E247" t="s">
        <v>6</v>
      </c>
      <c r="F247" t="s">
        <v>928</v>
      </c>
      <c r="G247" s="2">
        <v>1</v>
      </c>
      <c r="H247" t="s">
        <v>24</v>
      </c>
      <c r="I247" t="s">
        <v>1157</v>
      </c>
      <c r="J247" t="s">
        <v>1158</v>
      </c>
      <c r="K247" s="4" t="s">
        <v>1946</v>
      </c>
      <c r="L247" t="str">
        <f>VLOOKUP(Tabela13[[#This Row],[CNPJ]],'[1]Exportar Planilha'!$A$1:$S$802,3,FALSE)</f>
        <v>RUA</v>
      </c>
      <c r="M247" t="str">
        <f>VLOOKUP(Tabela13[[#This Row],[CNPJ]],'[1]Exportar Planilha'!$A$1:$S$802,3,FALSE)</f>
        <v>RUA</v>
      </c>
      <c r="N247" t="str">
        <f>VLOOKUP(Tabela13[[#This Row],[CNPJ]],'[1]Exportar Planilha'!$A$1:$S$802,4,FALSE)</f>
        <v>JOAQUIM RODRIGUES COSTA</v>
      </c>
      <c r="O247" t="str">
        <f>VLOOKUP(Tabela13[[#This Row],[CNPJ]],'[1]Exportar Planilha'!$A$1:$S$802,5,FALSE)</f>
        <v>111</v>
      </c>
      <c r="P247">
        <f>VLOOKUP(Tabela13[[#This Row],[CNPJ]],'[1]Exportar Planilha'!$A$1:$S$802,6,FALSE)</f>
        <v>0</v>
      </c>
      <c r="Q247" t="str">
        <f>VLOOKUP(Tabela13[[#This Row],[CNPJ]],'[1]Exportar Planilha'!$A$1:$S$802,7,FALSE)</f>
        <v>VILA MARIA</v>
      </c>
      <c r="R247">
        <f>VLOOKUP(Tabela13[[#This Row],[CNPJ]],'[1]Exportar Planilha'!$A$1:$S$802,8,FALSE)</f>
        <v>2133030</v>
      </c>
      <c r="S247" t="str">
        <f>VLOOKUP(Tabela13[[#This Row],[CNPJ]],'[1]Exportar Planilha'!$A$1:$S$802,9,FALSE)</f>
        <v>SP</v>
      </c>
      <c r="T247">
        <f>VLOOKUP(Tabela13[[#This Row],[CNPJ]],'[1]Exportar Planilha'!$A$1:$S$802,10,FALSE)</f>
        <v>7107</v>
      </c>
      <c r="U247" t="str">
        <f>VLOOKUP(Tabela13[[#This Row],[CNPJ]],'[1]Exportar Planilha'!$A$1:$S$802,11,FALSE)</f>
        <v>SAO PAULO</v>
      </c>
      <c r="V247">
        <f>VLOOKUP(Tabela13[[#This Row],[CNPJ]],'[1]Exportar Planilha'!$A$1:$S$802,12,FALSE)</f>
        <v>0</v>
      </c>
      <c r="W247">
        <f>VLOOKUP(Tabela13[[#This Row],[CNPJ]],'[1]Exportar Planilha'!$A$1:$S$802,13,FALSE)</f>
        <v>0</v>
      </c>
      <c r="X247">
        <f>VLOOKUP(Tabela13[[#This Row],[CNPJ]],'[1]Exportar Planilha'!$A$1:$S$802,14,FALSE)</f>
        <v>0</v>
      </c>
      <c r="Y247">
        <f>VLOOKUP(Tabela13[[#This Row],[CNPJ]],'[1]Exportar Planilha'!$A$1:$S$802,15,FALSE)</f>
        <v>0</v>
      </c>
      <c r="Z247" s="5">
        <f>VLOOKUP(Tabela13[[#This Row],[CNPJ]],'[1]Exportar Planilha'!$A$1:$S$802,16,FALSE)</f>
        <v>0</v>
      </c>
      <c r="AA247" s="5">
        <f>VLOOKUP(Tabela13[[#This Row],[CNPJ]],'[1]Exportar Planilha'!$A$1:$S$802,17,FALSE)</f>
        <v>0</v>
      </c>
      <c r="AB247" s="5">
        <f>VLOOKUP(Tabela13[[#This Row],[CNPJ]],'[1]Exportar Planilha'!$A$1:$S$802,18,FALSE)</f>
        <v>0</v>
      </c>
    </row>
    <row r="248" spans="1:28">
      <c r="A248" t="s">
        <v>926</v>
      </c>
      <c r="B248" t="s">
        <v>1159</v>
      </c>
      <c r="C248" t="s">
        <v>247</v>
      </c>
      <c r="D248" t="s">
        <v>248</v>
      </c>
      <c r="E248" t="s">
        <v>117</v>
      </c>
      <c r="F248" t="s">
        <v>1133</v>
      </c>
      <c r="G248" s="2">
        <v>1</v>
      </c>
      <c r="H248" t="s">
        <v>217</v>
      </c>
      <c r="I248" t="s">
        <v>3968</v>
      </c>
      <c r="J248" t="s">
        <v>3968</v>
      </c>
      <c r="K248" s="4" t="s">
        <v>1947</v>
      </c>
      <c r="L248" t="str">
        <f>VLOOKUP(Tabela13[[#This Row],[CNPJ]],'[1]Exportar Planilha'!$A$1:$S$802,3,FALSE)</f>
        <v>RUA</v>
      </c>
      <c r="M248" t="str">
        <f>VLOOKUP(Tabela13[[#This Row],[CNPJ]],'[1]Exportar Planilha'!$A$1:$S$802,3,FALSE)</f>
        <v>RUA</v>
      </c>
      <c r="N248" t="str">
        <f>VLOOKUP(Tabela13[[#This Row],[CNPJ]],'[1]Exportar Planilha'!$A$1:$S$802,4,FALSE)</f>
        <v>PROF.JOAO FRANCO DE ALMEIDA FILHO,</v>
      </c>
      <c r="O248" t="str">
        <f>VLOOKUP(Tabela13[[#This Row],[CNPJ]],'[1]Exportar Planilha'!$A$1:$S$802,5,FALSE)</f>
        <v>322</v>
      </c>
      <c r="P248">
        <f>VLOOKUP(Tabela13[[#This Row],[CNPJ]],'[1]Exportar Planilha'!$A$1:$S$802,6,FALSE)</f>
        <v>0</v>
      </c>
      <c r="Q248" t="str">
        <f>VLOOKUP(Tabela13[[#This Row],[CNPJ]],'[1]Exportar Planilha'!$A$1:$S$802,7,FALSE)</f>
        <v>EDEN</v>
      </c>
      <c r="R248">
        <f>VLOOKUP(Tabela13[[#This Row],[CNPJ]],'[1]Exportar Planilha'!$A$1:$S$802,8,FALSE)</f>
        <v>18103012</v>
      </c>
      <c r="S248" t="str">
        <f>VLOOKUP(Tabela13[[#This Row],[CNPJ]],'[1]Exportar Planilha'!$A$1:$S$802,9,FALSE)</f>
        <v>SP</v>
      </c>
      <c r="T248">
        <f>VLOOKUP(Tabela13[[#This Row],[CNPJ]],'[1]Exportar Planilha'!$A$1:$S$802,10,FALSE)</f>
        <v>7145</v>
      </c>
      <c r="U248" t="str">
        <f>VLOOKUP(Tabela13[[#This Row],[CNPJ]],'[1]Exportar Planilha'!$A$1:$S$802,11,FALSE)</f>
        <v>SOROCABA</v>
      </c>
      <c r="V248" t="str">
        <f>VLOOKUP(Tabela13[[#This Row],[CNPJ]],'[1]Exportar Planilha'!$A$1:$S$802,12,FALSE)</f>
        <v>15</v>
      </c>
      <c r="W248" t="str">
        <f>VLOOKUP(Tabela13[[#This Row],[CNPJ]],'[1]Exportar Planilha'!$A$1:$S$802,13,FALSE)</f>
        <v>33252552</v>
      </c>
      <c r="X248">
        <f>VLOOKUP(Tabela13[[#This Row],[CNPJ]],'[1]Exportar Planilha'!$A$1:$S$802,14,FALSE)</f>
        <v>0</v>
      </c>
      <c r="Y248">
        <f>VLOOKUP(Tabela13[[#This Row],[CNPJ]],'[1]Exportar Planilha'!$A$1:$S$802,15,FALSE)</f>
        <v>0</v>
      </c>
      <c r="Z248" s="5" t="str">
        <f>VLOOKUP(Tabela13[[#This Row],[CNPJ]],'[1]Exportar Planilha'!$A$1:$S$802,16,FALSE)</f>
        <v>15</v>
      </c>
      <c r="AA248" s="5" t="str">
        <f>VLOOKUP(Tabela13[[#This Row],[CNPJ]],'[1]Exportar Planilha'!$A$1:$S$802,17,FALSE)</f>
        <v>32244098</v>
      </c>
      <c r="AB248" s="5" t="str">
        <f>VLOOKUP(Tabela13[[#This Row],[CNPJ]],'[1]Exportar Planilha'!$A$1:$S$802,18,FALSE)</f>
        <v>PENATTI.IND@GMAIL.COM</v>
      </c>
    </row>
    <row r="249" spans="1:28">
      <c r="A249" t="s">
        <v>926</v>
      </c>
      <c r="B249" t="s">
        <v>1160</v>
      </c>
      <c r="C249" t="s">
        <v>535</v>
      </c>
      <c r="D249" t="s">
        <v>6</v>
      </c>
      <c r="E249" t="s">
        <v>6</v>
      </c>
      <c r="F249" t="s">
        <v>928</v>
      </c>
      <c r="G249" s="2">
        <v>1</v>
      </c>
      <c r="H249" t="s">
        <v>8</v>
      </c>
      <c r="I249" t="s">
        <v>1161</v>
      </c>
      <c r="J249" t="s">
        <v>1162</v>
      </c>
      <c r="K249" s="4" t="s">
        <v>1948</v>
      </c>
      <c r="L249" t="str">
        <f>VLOOKUP(Tabela13[[#This Row],[CNPJ]],'[1]Exportar Planilha'!$A$1:$S$802,3,FALSE)</f>
        <v>RUA</v>
      </c>
      <c r="M249" t="str">
        <f>VLOOKUP(Tabela13[[#This Row],[CNPJ]],'[1]Exportar Planilha'!$A$1:$S$802,3,FALSE)</f>
        <v>RUA</v>
      </c>
      <c r="N249" t="str">
        <f>VLOOKUP(Tabela13[[#This Row],[CNPJ]],'[1]Exportar Planilha'!$A$1:$S$802,4,FALSE)</f>
        <v>HELIOTROPOIOS</v>
      </c>
      <c r="O249" t="str">
        <f>VLOOKUP(Tabela13[[#This Row],[CNPJ]],'[1]Exportar Planilha'!$A$1:$S$802,5,FALSE)</f>
        <v>85</v>
      </c>
      <c r="P249">
        <f>VLOOKUP(Tabela13[[#This Row],[CNPJ]],'[1]Exportar Planilha'!$A$1:$S$802,6,FALSE)</f>
        <v>0</v>
      </c>
      <c r="Q249" t="str">
        <f>VLOOKUP(Tabela13[[#This Row],[CNPJ]],'[1]Exportar Planilha'!$A$1:$S$802,7,FALSE)</f>
        <v>MIRANDOPOLIS</v>
      </c>
      <c r="R249">
        <f>VLOOKUP(Tabela13[[#This Row],[CNPJ]],'[1]Exportar Planilha'!$A$1:$S$802,8,FALSE)</f>
        <v>4049000</v>
      </c>
      <c r="S249" t="str">
        <f>VLOOKUP(Tabela13[[#This Row],[CNPJ]],'[1]Exportar Planilha'!$A$1:$S$802,9,FALSE)</f>
        <v>SP</v>
      </c>
      <c r="T249">
        <f>VLOOKUP(Tabela13[[#This Row],[CNPJ]],'[1]Exportar Planilha'!$A$1:$S$802,10,FALSE)</f>
        <v>7107</v>
      </c>
      <c r="U249" t="str">
        <f>VLOOKUP(Tabela13[[#This Row],[CNPJ]],'[1]Exportar Planilha'!$A$1:$S$802,11,FALSE)</f>
        <v>SAO PAULO</v>
      </c>
      <c r="V249" t="str">
        <f>VLOOKUP(Tabela13[[#This Row],[CNPJ]],'[1]Exportar Planilha'!$A$1:$S$802,12,FALSE)</f>
        <v>11</v>
      </c>
      <c r="W249" t="str">
        <f>VLOOKUP(Tabela13[[#This Row],[CNPJ]],'[1]Exportar Planilha'!$A$1:$S$802,13,FALSE)</f>
        <v>50586954</v>
      </c>
      <c r="X249">
        <f>VLOOKUP(Tabela13[[#This Row],[CNPJ]],'[1]Exportar Planilha'!$A$1:$S$802,14,FALSE)</f>
        <v>0</v>
      </c>
      <c r="Y249">
        <f>VLOOKUP(Tabela13[[#This Row],[CNPJ]],'[1]Exportar Planilha'!$A$1:$S$802,15,FALSE)</f>
        <v>0</v>
      </c>
      <c r="Z249" s="5">
        <f>VLOOKUP(Tabela13[[#This Row],[CNPJ]],'[1]Exportar Planilha'!$A$1:$S$802,16,FALSE)</f>
        <v>0</v>
      </c>
      <c r="AA249" s="5">
        <f>VLOOKUP(Tabela13[[#This Row],[CNPJ]],'[1]Exportar Planilha'!$A$1:$S$802,17,FALSE)</f>
        <v>0</v>
      </c>
      <c r="AB249" s="5" t="str">
        <f>VLOOKUP(Tabela13[[#This Row],[CNPJ]],'[1]Exportar Planilha'!$A$1:$S$802,18,FALSE)</f>
        <v>contarps@terra.com.br</v>
      </c>
    </row>
    <row r="250" spans="1:28">
      <c r="A250" t="s">
        <v>926</v>
      </c>
      <c r="B250" t="s">
        <v>1163</v>
      </c>
      <c r="C250" t="s">
        <v>1164</v>
      </c>
      <c r="D250" t="s">
        <v>1165</v>
      </c>
      <c r="E250" t="s">
        <v>6</v>
      </c>
      <c r="F250" t="s">
        <v>1133</v>
      </c>
      <c r="G250" s="2">
        <v>1</v>
      </c>
      <c r="H250" t="s">
        <v>8</v>
      </c>
      <c r="I250" t="s">
        <v>1166</v>
      </c>
      <c r="J250" t="s">
        <v>1167</v>
      </c>
      <c r="K250" s="4" t="s">
        <v>1949</v>
      </c>
      <c r="L250" t="str">
        <f>VLOOKUP(Tabela13[[#This Row],[CNPJ]],'[1]Exportar Planilha'!$A$1:$S$802,3,FALSE)</f>
        <v>RUA</v>
      </c>
      <c r="M250" t="str">
        <f>VLOOKUP(Tabela13[[#This Row],[CNPJ]],'[1]Exportar Planilha'!$A$1:$S$802,3,FALSE)</f>
        <v>RUA</v>
      </c>
      <c r="N250" t="str">
        <f>VLOOKUP(Tabela13[[#This Row],[CNPJ]],'[1]Exportar Planilha'!$A$1:$S$802,4,FALSE)</f>
        <v>DIADEMA</v>
      </c>
      <c r="O250" t="str">
        <f>VLOOKUP(Tabela13[[#This Row],[CNPJ]],'[1]Exportar Planilha'!$A$1:$S$802,5,FALSE)</f>
        <v>516</v>
      </c>
      <c r="P250">
        <f>VLOOKUP(Tabela13[[#This Row],[CNPJ]],'[1]Exportar Planilha'!$A$1:$S$802,6,FALSE)</f>
        <v>0</v>
      </c>
      <c r="Q250" t="str">
        <f>VLOOKUP(Tabela13[[#This Row],[CNPJ]],'[1]Exportar Planilha'!$A$1:$S$802,7,FALSE)</f>
        <v>JARDIM LEOCADIA</v>
      </c>
      <c r="R250">
        <f>VLOOKUP(Tabela13[[#This Row],[CNPJ]],'[1]Exportar Planilha'!$A$1:$S$802,8,FALSE)</f>
        <v>18085330</v>
      </c>
      <c r="S250" t="str">
        <f>VLOOKUP(Tabela13[[#This Row],[CNPJ]],'[1]Exportar Planilha'!$A$1:$S$802,9,FALSE)</f>
        <v>SP</v>
      </c>
      <c r="T250">
        <f>VLOOKUP(Tabela13[[#This Row],[CNPJ]],'[1]Exportar Planilha'!$A$1:$S$802,10,FALSE)</f>
        <v>7145</v>
      </c>
      <c r="U250" t="str">
        <f>VLOOKUP(Tabela13[[#This Row],[CNPJ]],'[1]Exportar Planilha'!$A$1:$S$802,11,FALSE)</f>
        <v>SOROCABA</v>
      </c>
      <c r="V250" t="str">
        <f>VLOOKUP(Tabela13[[#This Row],[CNPJ]],'[1]Exportar Planilha'!$A$1:$S$802,12,FALSE)</f>
        <v>11</v>
      </c>
      <c r="W250" t="str">
        <f>VLOOKUP(Tabela13[[#This Row],[CNPJ]],'[1]Exportar Planilha'!$A$1:$S$802,13,FALSE)</f>
        <v>41816400</v>
      </c>
      <c r="X250">
        <f>VLOOKUP(Tabela13[[#This Row],[CNPJ]],'[1]Exportar Planilha'!$A$1:$S$802,14,FALSE)</f>
        <v>0</v>
      </c>
      <c r="Y250">
        <f>VLOOKUP(Tabela13[[#This Row],[CNPJ]],'[1]Exportar Planilha'!$A$1:$S$802,15,FALSE)</f>
        <v>0</v>
      </c>
      <c r="Z250" s="5">
        <f>VLOOKUP(Tabela13[[#This Row],[CNPJ]],'[1]Exportar Planilha'!$A$1:$S$802,16,FALSE)</f>
        <v>0</v>
      </c>
      <c r="AA250" s="5">
        <f>VLOOKUP(Tabela13[[#This Row],[CNPJ]],'[1]Exportar Planilha'!$A$1:$S$802,17,FALSE)</f>
        <v>0</v>
      </c>
      <c r="AB250" s="5">
        <f>VLOOKUP(Tabela13[[#This Row],[CNPJ]],'[1]Exportar Planilha'!$A$1:$S$802,18,FALSE)</f>
        <v>0</v>
      </c>
    </row>
    <row r="251" spans="1:28">
      <c r="A251" t="s">
        <v>926</v>
      </c>
      <c r="B251" t="s">
        <v>1168</v>
      </c>
      <c r="C251" t="s">
        <v>55</v>
      </c>
      <c r="D251" t="s">
        <v>535</v>
      </c>
      <c r="E251" t="s">
        <v>6</v>
      </c>
      <c r="F251" t="s">
        <v>1133</v>
      </c>
      <c r="G251" s="2">
        <v>1</v>
      </c>
      <c r="H251" t="s">
        <v>33</v>
      </c>
      <c r="I251" t="s">
        <v>1169</v>
      </c>
      <c r="J251" t="s">
        <v>1170</v>
      </c>
      <c r="K251" s="4" t="s">
        <v>1950</v>
      </c>
      <c r="L251" t="str">
        <f>VLOOKUP(Tabela13[[#This Row],[CNPJ]],'[1]Exportar Planilha'!$A$1:$S$802,3,FALSE)</f>
        <v>AVENIDA</v>
      </c>
      <c r="M251" t="str">
        <f>VLOOKUP(Tabela13[[#This Row],[CNPJ]],'[1]Exportar Planilha'!$A$1:$S$802,3,FALSE)</f>
        <v>AVENIDA</v>
      </c>
      <c r="N251" t="str">
        <f>VLOOKUP(Tabela13[[#This Row],[CNPJ]],'[1]Exportar Planilha'!$A$1:$S$802,4,FALSE)</f>
        <v>PARANA</v>
      </c>
      <c r="O251" t="str">
        <f>VLOOKUP(Tabela13[[#This Row],[CNPJ]],'[1]Exportar Planilha'!$A$1:$S$802,5,FALSE)</f>
        <v>3901</v>
      </c>
      <c r="P251">
        <f>VLOOKUP(Tabela13[[#This Row],[CNPJ]],'[1]Exportar Planilha'!$A$1:$S$802,6,FALSE)</f>
        <v>0</v>
      </c>
      <c r="Q251" t="str">
        <f>VLOOKUP(Tabela13[[#This Row],[CNPJ]],'[1]Exportar Planilha'!$A$1:$S$802,7,FALSE)</f>
        <v>CAJURU DO SUL</v>
      </c>
      <c r="R251">
        <f>VLOOKUP(Tabela13[[#This Row],[CNPJ]],'[1]Exportar Planilha'!$A$1:$S$802,8,FALSE)</f>
        <v>18105002</v>
      </c>
      <c r="S251" t="str">
        <f>VLOOKUP(Tabela13[[#This Row],[CNPJ]],'[1]Exportar Planilha'!$A$1:$S$802,9,FALSE)</f>
        <v>SP</v>
      </c>
      <c r="T251">
        <f>VLOOKUP(Tabela13[[#This Row],[CNPJ]],'[1]Exportar Planilha'!$A$1:$S$802,10,FALSE)</f>
        <v>7145</v>
      </c>
      <c r="U251" t="str">
        <f>VLOOKUP(Tabela13[[#This Row],[CNPJ]],'[1]Exportar Planilha'!$A$1:$S$802,11,FALSE)</f>
        <v>SOROCABA</v>
      </c>
      <c r="V251" t="str">
        <f>VLOOKUP(Tabela13[[#This Row],[CNPJ]],'[1]Exportar Planilha'!$A$1:$S$802,12,FALSE)</f>
        <v>11</v>
      </c>
      <c r="W251" t="str">
        <f>VLOOKUP(Tabela13[[#This Row],[CNPJ]],'[1]Exportar Planilha'!$A$1:$S$802,13,FALSE)</f>
        <v>31680226</v>
      </c>
      <c r="X251" t="str">
        <f>VLOOKUP(Tabela13[[#This Row],[CNPJ]],'[1]Exportar Planilha'!$A$1:$S$802,14,FALSE)</f>
        <v>11</v>
      </c>
      <c r="Y251" t="str">
        <f>VLOOKUP(Tabela13[[#This Row],[CNPJ]],'[1]Exportar Planilha'!$A$1:$S$802,15,FALSE)</f>
        <v>31670772</v>
      </c>
      <c r="Z251" s="5" t="str">
        <f>VLOOKUP(Tabela13[[#This Row],[CNPJ]],'[1]Exportar Planilha'!$A$1:$S$802,16,FALSE)</f>
        <v>11</v>
      </c>
      <c r="AA251" s="5" t="str">
        <f>VLOOKUP(Tabela13[[#This Row],[CNPJ]],'[1]Exportar Planilha'!$A$1:$S$802,17,FALSE)</f>
        <v>31670772</v>
      </c>
      <c r="AB251" s="5" t="str">
        <f>VLOOKUP(Tabela13[[#This Row],[CNPJ]],'[1]Exportar Planilha'!$A$1:$S$802,18,FALSE)</f>
        <v>fiscal@bace.com.br</v>
      </c>
    </row>
    <row r="252" spans="1:28">
      <c r="A252" t="s">
        <v>926</v>
      </c>
      <c r="B252" t="s">
        <v>1171</v>
      </c>
      <c r="C252" t="s">
        <v>197</v>
      </c>
      <c r="D252" t="s">
        <v>6</v>
      </c>
      <c r="E252" t="s">
        <v>6</v>
      </c>
      <c r="F252" t="s">
        <v>1126</v>
      </c>
      <c r="G252" s="2">
        <v>6</v>
      </c>
      <c r="H252" t="s">
        <v>24</v>
      </c>
      <c r="I252" t="s">
        <v>1172</v>
      </c>
      <c r="J252" t="s">
        <v>1173</v>
      </c>
      <c r="K252" s="4" t="s">
        <v>1951</v>
      </c>
      <c r="L252" t="str">
        <f>VLOOKUP(Tabela13[[#This Row],[CNPJ]],'[1]Exportar Planilha'!$A$1:$S$802,3,FALSE)</f>
        <v>AVENIDA</v>
      </c>
      <c r="M252" t="str">
        <f>VLOOKUP(Tabela13[[#This Row],[CNPJ]],'[1]Exportar Planilha'!$A$1:$S$802,3,FALSE)</f>
        <v>AVENIDA</v>
      </c>
      <c r="N252" t="str">
        <f>VLOOKUP(Tabela13[[#This Row],[CNPJ]],'[1]Exportar Planilha'!$A$1:$S$802,4,FALSE)</f>
        <v>ARQUITETO CLAYTON ALVES CORREA</v>
      </c>
      <c r="O252" t="str">
        <f>VLOOKUP(Tabela13[[#This Row],[CNPJ]],'[1]Exportar Planilha'!$A$1:$S$802,5,FALSE)</f>
        <v>635</v>
      </c>
      <c r="P252">
        <f>VLOOKUP(Tabela13[[#This Row],[CNPJ]],'[1]Exportar Planilha'!$A$1:$S$802,6,FALSE)</f>
        <v>0</v>
      </c>
      <c r="Q252" t="str">
        <f>VLOOKUP(Tabela13[[#This Row],[CNPJ]],'[1]Exportar Planilha'!$A$1:$S$802,7,FALSE)</f>
        <v>VALE VERDE</v>
      </c>
      <c r="R252">
        <f>VLOOKUP(Tabela13[[#This Row],[CNPJ]],'[1]Exportar Planilha'!$A$1:$S$802,8,FALSE)</f>
        <v>13279071</v>
      </c>
      <c r="S252" t="str">
        <f>VLOOKUP(Tabela13[[#This Row],[CNPJ]],'[1]Exportar Planilha'!$A$1:$S$802,9,FALSE)</f>
        <v>SP</v>
      </c>
      <c r="T252">
        <f>VLOOKUP(Tabela13[[#This Row],[CNPJ]],'[1]Exportar Planilha'!$A$1:$S$802,10,FALSE)</f>
        <v>7225</v>
      </c>
      <c r="U252" t="str">
        <f>VLOOKUP(Tabela13[[#This Row],[CNPJ]],'[1]Exportar Planilha'!$A$1:$S$802,11,FALSE)</f>
        <v>VALINHOS</v>
      </c>
      <c r="V252" t="str">
        <f>VLOOKUP(Tabela13[[#This Row],[CNPJ]],'[1]Exportar Planilha'!$A$1:$S$802,12,FALSE)</f>
        <v>19</v>
      </c>
      <c r="W252" t="str">
        <f>VLOOKUP(Tabela13[[#This Row],[CNPJ]],'[1]Exportar Planilha'!$A$1:$S$802,13,FALSE)</f>
        <v>38817777</v>
      </c>
      <c r="X252">
        <f>VLOOKUP(Tabela13[[#This Row],[CNPJ]],'[1]Exportar Planilha'!$A$1:$S$802,14,FALSE)</f>
        <v>0</v>
      </c>
      <c r="Y252">
        <f>VLOOKUP(Tabela13[[#This Row],[CNPJ]],'[1]Exportar Planilha'!$A$1:$S$802,15,FALSE)</f>
        <v>0</v>
      </c>
      <c r="Z252" s="5" t="str">
        <f>VLOOKUP(Tabela13[[#This Row],[CNPJ]],'[1]Exportar Planilha'!$A$1:$S$802,16,FALSE)</f>
        <v>19</v>
      </c>
      <c r="AA252" s="5" t="str">
        <f>VLOOKUP(Tabela13[[#This Row],[CNPJ]],'[1]Exportar Planilha'!$A$1:$S$802,17,FALSE)</f>
        <v>38817776</v>
      </c>
      <c r="AB252" s="5" t="str">
        <f>VLOOKUP(Tabela13[[#This Row],[CNPJ]],'[1]Exportar Planilha'!$A$1:$S$802,18,FALSE)</f>
        <v>marlene@kalena.ind.br</v>
      </c>
    </row>
    <row r="253" spans="1:28">
      <c r="A253" t="s">
        <v>926</v>
      </c>
      <c r="B253" t="s">
        <v>1174</v>
      </c>
      <c r="C253" t="s">
        <v>766</v>
      </c>
      <c r="D253" t="s">
        <v>6</v>
      </c>
      <c r="E253" t="s">
        <v>6</v>
      </c>
      <c r="F253" t="s">
        <v>1175</v>
      </c>
      <c r="G253" s="2">
        <v>1</v>
      </c>
      <c r="H253" t="s">
        <v>275</v>
      </c>
      <c r="I253" t="s">
        <v>1176</v>
      </c>
      <c r="J253" t="s">
        <v>1177</v>
      </c>
      <c r="K253" s="4" t="s">
        <v>1952</v>
      </c>
      <c r="L253" t="str">
        <f>VLOOKUP(Tabela13[[#This Row],[CNPJ]],'[1]Exportar Planilha'!$A$1:$S$802,3,FALSE)</f>
        <v>RUA</v>
      </c>
      <c r="M253" t="str">
        <f>VLOOKUP(Tabela13[[#This Row],[CNPJ]],'[1]Exportar Planilha'!$A$1:$S$802,3,FALSE)</f>
        <v>RUA</v>
      </c>
      <c r="N253" t="str">
        <f>VLOOKUP(Tabela13[[#This Row],[CNPJ]],'[1]Exportar Planilha'!$A$1:$S$802,4,FALSE)</f>
        <v>PEDRO MARTINS</v>
      </c>
      <c r="O253" t="str">
        <f>VLOOKUP(Tabela13[[#This Row],[CNPJ]],'[1]Exportar Planilha'!$A$1:$S$802,5,FALSE)</f>
        <v>370</v>
      </c>
      <c r="P253">
        <f>VLOOKUP(Tabela13[[#This Row],[CNPJ]],'[1]Exportar Planilha'!$A$1:$S$802,6,FALSE)</f>
        <v>0</v>
      </c>
      <c r="Q253" t="str">
        <f>VLOOKUP(Tabela13[[#This Row],[CNPJ]],'[1]Exportar Planilha'!$A$1:$S$802,7,FALSE)</f>
        <v>MINI DISTRITO ADAIL VETORASSO</v>
      </c>
      <c r="R253">
        <f>VLOOKUP(Tabela13[[#This Row],[CNPJ]],'[1]Exportar Planilha'!$A$1:$S$802,8,FALSE)</f>
        <v>15046773</v>
      </c>
      <c r="S253" t="str">
        <f>VLOOKUP(Tabela13[[#This Row],[CNPJ]],'[1]Exportar Planilha'!$A$1:$S$802,9,FALSE)</f>
        <v>SP</v>
      </c>
      <c r="T253">
        <f>VLOOKUP(Tabela13[[#This Row],[CNPJ]],'[1]Exportar Planilha'!$A$1:$S$802,10,FALSE)</f>
        <v>7097</v>
      </c>
      <c r="U253" t="str">
        <f>VLOOKUP(Tabela13[[#This Row],[CNPJ]],'[1]Exportar Planilha'!$A$1:$S$802,11,FALSE)</f>
        <v>SAO JOSE DO RIO PRETO</v>
      </c>
      <c r="V253" t="str">
        <f>VLOOKUP(Tabela13[[#This Row],[CNPJ]],'[1]Exportar Planilha'!$A$1:$S$802,12,FALSE)</f>
        <v>17</v>
      </c>
      <c r="W253" t="str">
        <f>VLOOKUP(Tabela13[[#This Row],[CNPJ]],'[1]Exportar Planilha'!$A$1:$S$802,13,FALSE)</f>
        <v>33048637</v>
      </c>
      <c r="X253" t="str">
        <f>VLOOKUP(Tabela13[[#This Row],[CNPJ]],'[1]Exportar Planilha'!$A$1:$S$802,14,FALSE)</f>
        <v>17</v>
      </c>
      <c r="Y253" t="str">
        <f>VLOOKUP(Tabela13[[#This Row],[CNPJ]],'[1]Exportar Planilha'!$A$1:$S$802,15,FALSE)</f>
        <v>32370561</v>
      </c>
      <c r="Z253" s="5" t="str">
        <f>VLOOKUP(Tabela13[[#This Row],[CNPJ]],'[1]Exportar Planilha'!$A$1:$S$802,16,FALSE)</f>
        <v>17</v>
      </c>
      <c r="AA253" s="5" t="str">
        <f>VLOOKUP(Tabela13[[#This Row],[CNPJ]],'[1]Exportar Planilha'!$A$1:$S$802,17,FALSE)</f>
        <v>32152402</v>
      </c>
      <c r="AB253" s="5" t="str">
        <f>VLOOKUP(Tabela13[[#This Row],[CNPJ]],'[1]Exportar Planilha'!$A$1:$S$802,18,FALSE)</f>
        <v>CESAR@OLIGOSBIOTEC.COM.BR</v>
      </c>
    </row>
    <row r="254" spans="1:28">
      <c r="A254" t="s">
        <v>926</v>
      </c>
      <c r="B254" t="s">
        <v>1178</v>
      </c>
      <c r="C254" t="s">
        <v>1179</v>
      </c>
      <c r="D254" t="s">
        <v>1180</v>
      </c>
      <c r="E254" t="s">
        <v>6</v>
      </c>
      <c r="F254" t="s">
        <v>928</v>
      </c>
      <c r="G254" s="2">
        <v>4</v>
      </c>
      <c r="H254" t="s">
        <v>24</v>
      </c>
      <c r="I254" t="s">
        <v>1181</v>
      </c>
      <c r="J254" t="s">
        <v>1182</v>
      </c>
      <c r="K254" s="4" t="s">
        <v>1953</v>
      </c>
      <c r="L254" t="str">
        <f>VLOOKUP(Tabela13[[#This Row],[CNPJ]],'[1]Exportar Planilha'!$A$1:$S$802,3,FALSE)</f>
        <v>RUA</v>
      </c>
      <c r="M254" t="str">
        <f>VLOOKUP(Tabela13[[#This Row],[CNPJ]],'[1]Exportar Planilha'!$A$1:$S$802,3,FALSE)</f>
        <v>RUA</v>
      </c>
      <c r="N254" t="str">
        <f>VLOOKUP(Tabela13[[#This Row],[CNPJ]],'[1]Exportar Planilha'!$A$1:$S$802,4,FALSE)</f>
        <v>SAO VALENTIM</v>
      </c>
      <c r="O254" t="str">
        <f>VLOOKUP(Tabela13[[#This Row],[CNPJ]],'[1]Exportar Planilha'!$A$1:$S$802,5,FALSE)</f>
        <v>47</v>
      </c>
      <c r="P254">
        <f>VLOOKUP(Tabela13[[#This Row],[CNPJ]],'[1]Exportar Planilha'!$A$1:$S$802,6,FALSE)</f>
        <v>0</v>
      </c>
      <c r="Q254" t="str">
        <f>VLOOKUP(Tabela13[[#This Row],[CNPJ]],'[1]Exportar Planilha'!$A$1:$S$802,7,FALSE)</f>
        <v>VILA CARRAO</v>
      </c>
      <c r="R254">
        <f>VLOOKUP(Tabela13[[#This Row],[CNPJ]],'[1]Exportar Planilha'!$A$1:$S$802,8,FALSE)</f>
        <v>3446040</v>
      </c>
      <c r="S254" t="str">
        <f>VLOOKUP(Tabela13[[#This Row],[CNPJ]],'[1]Exportar Planilha'!$A$1:$S$802,9,FALSE)</f>
        <v>SP</v>
      </c>
      <c r="T254">
        <f>VLOOKUP(Tabela13[[#This Row],[CNPJ]],'[1]Exportar Planilha'!$A$1:$S$802,10,FALSE)</f>
        <v>7107</v>
      </c>
      <c r="U254" t="str">
        <f>VLOOKUP(Tabela13[[#This Row],[CNPJ]],'[1]Exportar Planilha'!$A$1:$S$802,11,FALSE)</f>
        <v>SAO PAULO</v>
      </c>
      <c r="V254" t="str">
        <f>VLOOKUP(Tabela13[[#This Row],[CNPJ]],'[1]Exportar Planilha'!$A$1:$S$802,12,FALSE)</f>
        <v>11</v>
      </c>
      <c r="W254" t="str">
        <f>VLOOKUP(Tabela13[[#This Row],[CNPJ]],'[1]Exportar Planilha'!$A$1:$S$802,13,FALSE)</f>
        <v>29575909</v>
      </c>
      <c r="X254">
        <f>VLOOKUP(Tabela13[[#This Row],[CNPJ]],'[1]Exportar Planilha'!$A$1:$S$802,14,FALSE)</f>
        <v>0</v>
      </c>
      <c r="Y254">
        <f>VLOOKUP(Tabela13[[#This Row],[CNPJ]],'[1]Exportar Planilha'!$A$1:$S$802,15,FALSE)</f>
        <v>0</v>
      </c>
      <c r="Z254" s="5">
        <f>VLOOKUP(Tabela13[[#This Row],[CNPJ]],'[1]Exportar Planilha'!$A$1:$S$802,16,FALSE)</f>
        <v>0</v>
      </c>
      <c r="AA254" s="5">
        <f>VLOOKUP(Tabela13[[#This Row],[CNPJ]],'[1]Exportar Planilha'!$A$1:$S$802,17,FALSE)</f>
        <v>0</v>
      </c>
      <c r="AB254" s="5" t="str">
        <f>VLOOKUP(Tabela13[[#This Row],[CNPJ]],'[1]Exportar Planilha'!$A$1:$S$802,18,FALSE)</f>
        <v>OFFICE.OWNER.CONTABILIDADE@GMSIL.COM</v>
      </c>
    </row>
    <row r="255" spans="1:28">
      <c r="A255" t="s">
        <v>926</v>
      </c>
      <c r="B255" t="s">
        <v>1183</v>
      </c>
      <c r="C255" t="s">
        <v>43</v>
      </c>
      <c r="D255" t="s">
        <v>157</v>
      </c>
      <c r="E255" t="s">
        <v>6</v>
      </c>
      <c r="F255" t="s">
        <v>1184</v>
      </c>
      <c r="G255" s="2">
        <v>1</v>
      </c>
      <c r="H255" t="s">
        <v>24</v>
      </c>
      <c r="I255" t="s">
        <v>1185</v>
      </c>
      <c r="J255" t="s">
        <v>1186</v>
      </c>
      <c r="K255" s="4" t="s">
        <v>1954</v>
      </c>
      <c r="L255" t="str">
        <f>VLOOKUP(Tabela13[[#This Row],[CNPJ]],'[1]Exportar Planilha'!$A$1:$S$802,3,FALSE)</f>
        <v>RUA</v>
      </c>
      <c r="M255" t="str">
        <f>VLOOKUP(Tabela13[[#This Row],[CNPJ]],'[1]Exportar Planilha'!$A$1:$S$802,3,FALSE)</f>
        <v>RUA</v>
      </c>
      <c r="N255" t="str">
        <f>VLOOKUP(Tabela13[[#This Row],[CNPJ]],'[1]Exportar Planilha'!$A$1:$S$802,4,FALSE)</f>
        <v>TABOAO</v>
      </c>
      <c r="O255" t="str">
        <f>VLOOKUP(Tabela13[[#This Row],[CNPJ]],'[1]Exportar Planilha'!$A$1:$S$802,5,FALSE)</f>
        <v>93</v>
      </c>
      <c r="P255">
        <f>VLOOKUP(Tabela13[[#This Row],[CNPJ]],'[1]Exportar Planilha'!$A$1:$S$802,6,FALSE)</f>
        <v>0</v>
      </c>
      <c r="Q255" t="str">
        <f>VLOOKUP(Tabela13[[#This Row],[CNPJ]],'[1]Exportar Planilha'!$A$1:$S$802,7,FALSE)</f>
        <v>VILA SANTA CLARA</v>
      </c>
      <c r="R255">
        <f>VLOOKUP(Tabela13[[#This Row],[CNPJ]],'[1]Exportar Planilha'!$A$1:$S$802,8,FALSE)</f>
        <v>12951755</v>
      </c>
      <c r="S255" t="str">
        <f>VLOOKUP(Tabela13[[#This Row],[CNPJ]],'[1]Exportar Planilha'!$A$1:$S$802,9,FALSE)</f>
        <v>SP</v>
      </c>
      <c r="T255">
        <f>VLOOKUP(Tabela13[[#This Row],[CNPJ]],'[1]Exportar Planilha'!$A$1:$S$802,10,FALSE)</f>
        <v>6181</v>
      </c>
      <c r="U255" t="str">
        <f>VLOOKUP(Tabela13[[#This Row],[CNPJ]],'[1]Exportar Planilha'!$A$1:$S$802,11,FALSE)</f>
        <v>ATIBAIA</v>
      </c>
      <c r="V255" t="str">
        <f>VLOOKUP(Tabela13[[#This Row],[CNPJ]],'[1]Exportar Planilha'!$A$1:$S$802,12,FALSE)</f>
        <v>11</v>
      </c>
      <c r="W255" t="str">
        <f>VLOOKUP(Tabela13[[#This Row],[CNPJ]],'[1]Exportar Planilha'!$A$1:$S$802,13,FALSE)</f>
        <v>44023421</v>
      </c>
      <c r="X255">
        <f>VLOOKUP(Tabela13[[#This Row],[CNPJ]],'[1]Exportar Planilha'!$A$1:$S$802,14,FALSE)</f>
        <v>0</v>
      </c>
      <c r="Y255">
        <f>VLOOKUP(Tabela13[[#This Row],[CNPJ]],'[1]Exportar Planilha'!$A$1:$S$802,15,FALSE)</f>
        <v>0</v>
      </c>
      <c r="Z255" s="5">
        <f>VLOOKUP(Tabela13[[#This Row],[CNPJ]],'[1]Exportar Planilha'!$A$1:$S$802,16,FALSE)</f>
        <v>0</v>
      </c>
      <c r="AA255" s="5">
        <f>VLOOKUP(Tabela13[[#This Row],[CNPJ]],'[1]Exportar Planilha'!$A$1:$S$802,17,FALSE)</f>
        <v>0</v>
      </c>
      <c r="AB255" s="5" t="str">
        <f>VLOOKUP(Tabela13[[#This Row],[CNPJ]],'[1]Exportar Planilha'!$A$1:$S$802,18,FALSE)</f>
        <v>POOLFIX@POOLFIX.COM.BR</v>
      </c>
    </row>
    <row r="256" spans="1:28">
      <c r="A256" t="s">
        <v>926</v>
      </c>
      <c r="B256" t="s">
        <v>1187</v>
      </c>
      <c r="C256" t="s">
        <v>279</v>
      </c>
      <c r="D256" t="s">
        <v>6</v>
      </c>
      <c r="E256" t="s">
        <v>6</v>
      </c>
      <c r="F256" t="s">
        <v>1188</v>
      </c>
      <c r="G256" s="2">
        <v>4</v>
      </c>
      <c r="H256" t="s">
        <v>24</v>
      </c>
      <c r="I256" t="s">
        <v>1189</v>
      </c>
      <c r="J256" t="s">
        <v>1190</v>
      </c>
      <c r="K256" s="4" t="s">
        <v>1955</v>
      </c>
      <c r="L256" t="str">
        <f>VLOOKUP(Tabela13[[#This Row],[CNPJ]],'[1]Exportar Planilha'!$A$1:$S$802,3,FALSE)</f>
        <v>RUA</v>
      </c>
      <c r="M256" t="str">
        <f>VLOOKUP(Tabela13[[#This Row],[CNPJ]],'[1]Exportar Planilha'!$A$1:$S$802,3,FALSE)</f>
        <v>RUA</v>
      </c>
      <c r="N256" t="str">
        <f>VLOOKUP(Tabela13[[#This Row],[CNPJ]],'[1]Exportar Planilha'!$A$1:$S$802,4,FALSE)</f>
        <v>ROMANO ZOVICO</v>
      </c>
      <c r="O256" t="str">
        <f>VLOOKUP(Tabela13[[#This Row],[CNPJ]],'[1]Exportar Planilha'!$A$1:$S$802,5,FALSE)</f>
        <v>280</v>
      </c>
      <c r="P256">
        <f>VLOOKUP(Tabela13[[#This Row],[CNPJ]],'[1]Exportar Planilha'!$A$1:$S$802,6,FALSE)</f>
        <v>0</v>
      </c>
      <c r="Q256" t="str">
        <f>VLOOKUP(Tabela13[[#This Row],[CNPJ]],'[1]Exportar Planilha'!$A$1:$S$802,7,FALSE)</f>
        <v>II DISTRITO INDUSTRIAL</v>
      </c>
      <c r="R256">
        <f>VLOOKUP(Tabela13[[#This Row],[CNPJ]],'[1]Exportar Planilha'!$A$1:$S$802,8,FALSE)</f>
        <v>13495000</v>
      </c>
      <c r="S256" t="str">
        <f>VLOOKUP(Tabela13[[#This Row],[CNPJ]],'[1]Exportar Planilha'!$A$1:$S$802,9,FALSE)</f>
        <v>SP</v>
      </c>
      <c r="T256">
        <f>VLOOKUP(Tabela13[[#This Row],[CNPJ]],'[1]Exportar Planilha'!$A$1:$S$802,10,FALSE)</f>
        <v>6529</v>
      </c>
      <c r="U256" t="str">
        <f>VLOOKUP(Tabela13[[#This Row],[CNPJ]],'[1]Exportar Planilha'!$A$1:$S$802,11,FALSE)</f>
        <v>IRACEMAPOLIS</v>
      </c>
      <c r="V256" t="str">
        <f>VLOOKUP(Tabela13[[#This Row],[CNPJ]],'[1]Exportar Planilha'!$A$1:$S$802,12,FALSE)</f>
        <v>19</v>
      </c>
      <c r="W256" t="str">
        <f>VLOOKUP(Tabela13[[#This Row],[CNPJ]],'[1]Exportar Planilha'!$A$1:$S$802,13,FALSE)</f>
        <v>98977317</v>
      </c>
      <c r="X256" t="str">
        <f>VLOOKUP(Tabela13[[#This Row],[CNPJ]],'[1]Exportar Planilha'!$A$1:$S$802,14,FALSE)</f>
        <v>19</v>
      </c>
      <c r="Y256" t="str">
        <f>VLOOKUP(Tabela13[[#This Row],[CNPJ]],'[1]Exportar Planilha'!$A$1:$S$802,15,FALSE)</f>
        <v>98977318</v>
      </c>
      <c r="Z256" s="5" t="str">
        <f>VLOOKUP(Tabela13[[#This Row],[CNPJ]],'[1]Exportar Planilha'!$A$1:$S$802,16,FALSE)</f>
        <v>19</v>
      </c>
      <c r="AA256" s="5" t="str">
        <f>VLOOKUP(Tabela13[[#This Row],[CNPJ]],'[1]Exportar Planilha'!$A$1:$S$802,17,FALSE)</f>
        <v>99674815</v>
      </c>
      <c r="AB256" s="5" t="str">
        <f>VLOOKUP(Tabela13[[#This Row],[CNPJ]],'[1]Exportar Planilha'!$A$1:$S$802,18,FALSE)</f>
        <v>URNAPAC@YAHOO.COM.BR</v>
      </c>
    </row>
    <row r="257" spans="1:28">
      <c r="A257" t="s">
        <v>926</v>
      </c>
      <c r="B257" t="s">
        <v>1191</v>
      </c>
      <c r="C257" t="s">
        <v>1192</v>
      </c>
      <c r="D257" t="s">
        <v>6</v>
      </c>
      <c r="E257" t="s">
        <v>6</v>
      </c>
      <c r="F257" t="s">
        <v>1057</v>
      </c>
      <c r="G257" s="2">
        <v>6</v>
      </c>
      <c r="H257" t="s">
        <v>24</v>
      </c>
      <c r="I257" t="s">
        <v>1193</v>
      </c>
      <c r="J257" t="s">
        <v>1194</v>
      </c>
      <c r="K257" s="4" t="s">
        <v>1956</v>
      </c>
      <c r="L257" t="str">
        <f>VLOOKUP(Tabela13[[#This Row],[CNPJ]],'[1]Exportar Planilha'!$A$1:$S$802,3,FALSE)</f>
        <v>RUA</v>
      </c>
      <c r="M257" t="str">
        <f>VLOOKUP(Tabela13[[#This Row],[CNPJ]],'[1]Exportar Planilha'!$A$1:$S$802,3,FALSE)</f>
        <v>RUA</v>
      </c>
      <c r="N257" t="str">
        <f>VLOOKUP(Tabela13[[#This Row],[CNPJ]],'[1]Exportar Planilha'!$A$1:$S$802,4,FALSE)</f>
        <v>GREGORIO GUREVICH</v>
      </c>
      <c r="O257" t="str">
        <f>VLOOKUP(Tabela13[[#This Row],[CNPJ]],'[1]Exportar Planilha'!$A$1:$S$802,5,FALSE)</f>
        <v>31</v>
      </c>
      <c r="P257">
        <f>VLOOKUP(Tabela13[[#This Row],[CNPJ]],'[1]Exportar Planilha'!$A$1:$S$802,6,FALSE)</f>
        <v>0</v>
      </c>
      <c r="Q257" t="str">
        <f>VLOOKUP(Tabela13[[#This Row],[CNPJ]],'[1]Exportar Planilha'!$A$1:$S$802,7,FALSE)</f>
        <v>JARDIM DIAMANTE</v>
      </c>
      <c r="R257">
        <f>VLOOKUP(Tabela13[[#This Row],[CNPJ]],'[1]Exportar Planilha'!$A$1:$S$802,8,FALSE)</f>
        <v>12223140</v>
      </c>
      <c r="S257" t="str">
        <f>VLOOKUP(Tabela13[[#This Row],[CNPJ]],'[1]Exportar Planilha'!$A$1:$S$802,9,FALSE)</f>
        <v>SP</v>
      </c>
      <c r="T257">
        <f>VLOOKUP(Tabela13[[#This Row],[CNPJ]],'[1]Exportar Planilha'!$A$1:$S$802,10,FALSE)</f>
        <v>7099</v>
      </c>
      <c r="U257" t="str">
        <f>VLOOKUP(Tabela13[[#This Row],[CNPJ]],'[1]Exportar Planilha'!$A$1:$S$802,11,FALSE)</f>
        <v>SAO JOSE DOS CAMPOS</v>
      </c>
      <c r="V257" t="str">
        <f>VLOOKUP(Tabela13[[#This Row],[CNPJ]],'[1]Exportar Planilha'!$A$1:$S$802,12,FALSE)</f>
        <v>012</v>
      </c>
      <c r="W257" t="str">
        <f>VLOOKUP(Tabela13[[#This Row],[CNPJ]],'[1]Exportar Planilha'!$A$1:$S$802,13,FALSE)</f>
        <v>3293361</v>
      </c>
      <c r="X257">
        <f>VLOOKUP(Tabela13[[#This Row],[CNPJ]],'[1]Exportar Planilha'!$A$1:$S$802,14,FALSE)</f>
        <v>0</v>
      </c>
      <c r="Y257">
        <f>VLOOKUP(Tabela13[[#This Row],[CNPJ]],'[1]Exportar Planilha'!$A$1:$S$802,15,FALSE)</f>
        <v>0</v>
      </c>
      <c r="Z257" s="5" t="str">
        <f>VLOOKUP(Tabela13[[#This Row],[CNPJ]],'[1]Exportar Planilha'!$A$1:$S$802,16,FALSE)</f>
        <v>012</v>
      </c>
      <c r="AA257" s="5" t="str">
        <f>VLOOKUP(Tabela13[[#This Row],[CNPJ]],'[1]Exportar Planilha'!$A$1:$S$802,17,FALSE)</f>
        <v>3293361</v>
      </c>
      <c r="AB257" s="5">
        <f>VLOOKUP(Tabela13[[#This Row],[CNPJ]],'[1]Exportar Planilha'!$A$1:$S$802,18,FALSE)</f>
        <v>0</v>
      </c>
    </row>
    <row r="258" spans="1:28">
      <c r="A258" t="s">
        <v>926</v>
      </c>
      <c r="B258" t="s">
        <v>1195</v>
      </c>
      <c r="C258" t="s">
        <v>935</v>
      </c>
      <c r="D258" t="s">
        <v>6</v>
      </c>
      <c r="E258" t="s">
        <v>6</v>
      </c>
      <c r="F258" t="s">
        <v>983</v>
      </c>
      <c r="G258" s="2">
        <v>3</v>
      </c>
      <c r="H258" t="s">
        <v>24</v>
      </c>
      <c r="I258" t="s">
        <v>1196</v>
      </c>
      <c r="J258" t="s">
        <v>1197</v>
      </c>
      <c r="K258" s="4" t="s">
        <v>1957</v>
      </c>
      <c r="L258" t="str">
        <f>VLOOKUP(Tabela13[[#This Row],[CNPJ]],'[1]Exportar Planilha'!$A$1:$S$802,3,FALSE)</f>
        <v>RUA</v>
      </c>
      <c r="M258" t="str">
        <f>VLOOKUP(Tabela13[[#This Row],[CNPJ]],'[1]Exportar Planilha'!$A$1:$S$802,3,FALSE)</f>
        <v>RUA</v>
      </c>
      <c r="N258" t="str">
        <f>VLOOKUP(Tabela13[[#This Row],[CNPJ]],'[1]Exportar Planilha'!$A$1:$S$802,4,FALSE)</f>
        <v>GASTAO VIEIRA</v>
      </c>
      <c r="O258" t="str">
        <f>VLOOKUP(Tabela13[[#This Row],[CNPJ]],'[1]Exportar Planilha'!$A$1:$S$802,5,FALSE)</f>
        <v>471</v>
      </c>
      <c r="P258">
        <f>VLOOKUP(Tabela13[[#This Row],[CNPJ]],'[1]Exportar Planilha'!$A$1:$S$802,6,FALSE)</f>
        <v>0</v>
      </c>
      <c r="Q258" t="str">
        <f>VLOOKUP(Tabela13[[#This Row],[CNPJ]],'[1]Exportar Planilha'!$A$1:$S$802,7,FALSE)</f>
        <v>PQ STA FELIC JD</v>
      </c>
      <c r="R258">
        <f>VLOOKUP(Tabela13[[#This Row],[CNPJ]],'[1]Exportar Planilha'!$A$1:$S$802,8,FALSE)</f>
        <v>13562410</v>
      </c>
      <c r="S258" t="str">
        <f>VLOOKUP(Tabela13[[#This Row],[CNPJ]],'[1]Exportar Planilha'!$A$1:$S$802,9,FALSE)</f>
        <v>SP</v>
      </c>
      <c r="T258">
        <f>VLOOKUP(Tabela13[[#This Row],[CNPJ]],'[1]Exportar Planilha'!$A$1:$S$802,10,FALSE)</f>
        <v>7079</v>
      </c>
      <c r="U258" t="str">
        <f>VLOOKUP(Tabela13[[#This Row],[CNPJ]],'[1]Exportar Planilha'!$A$1:$S$802,11,FALSE)</f>
        <v>SAO CARLOS</v>
      </c>
      <c r="V258">
        <f>VLOOKUP(Tabela13[[#This Row],[CNPJ]],'[1]Exportar Planilha'!$A$1:$S$802,12,FALSE)</f>
        <v>0</v>
      </c>
      <c r="W258">
        <f>VLOOKUP(Tabela13[[#This Row],[CNPJ]],'[1]Exportar Planilha'!$A$1:$S$802,13,FALSE)</f>
        <v>0</v>
      </c>
      <c r="X258">
        <f>VLOOKUP(Tabela13[[#This Row],[CNPJ]],'[1]Exportar Planilha'!$A$1:$S$802,14,FALSE)</f>
        <v>0</v>
      </c>
      <c r="Y258">
        <f>VLOOKUP(Tabela13[[#This Row],[CNPJ]],'[1]Exportar Planilha'!$A$1:$S$802,15,FALSE)</f>
        <v>0</v>
      </c>
      <c r="Z258" s="5">
        <f>VLOOKUP(Tabela13[[#This Row],[CNPJ]],'[1]Exportar Planilha'!$A$1:$S$802,16,FALSE)</f>
        <v>0</v>
      </c>
      <c r="AA258" s="5">
        <f>VLOOKUP(Tabela13[[#This Row],[CNPJ]],'[1]Exportar Planilha'!$A$1:$S$802,17,FALSE)</f>
        <v>0</v>
      </c>
      <c r="AB258" s="5">
        <f>VLOOKUP(Tabela13[[#This Row],[CNPJ]],'[1]Exportar Planilha'!$A$1:$S$802,18,FALSE)</f>
        <v>0</v>
      </c>
    </row>
    <row r="259" spans="1:28">
      <c r="A259" t="s">
        <v>926</v>
      </c>
      <c r="B259" t="s">
        <v>1198</v>
      </c>
      <c r="C259" t="s">
        <v>346</v>
      </c>
      <c r="D259" t="s">
        <v>6</v>
      </c>
      <c r="E259" t="s">
        <v>6</v>
      </c>
      <c r="F259" t="s">
        <v>928</v>
      </c>
      <c r="G259" s="2">
        <v>8</v>
      </c>
      <c r="H259" t="s">
        <v>24</v>
      </c>
      <c r="I259" t="s">
        <v>1199</v>
      </c>
      <c r="J259" t="s">
        <v>1200</v>
      </c>
      <c r="K259" s="4" t="s">
        <v>1958</v>
      </c>
      <c r="L259" t="str">
        <f>VLOOKUP(Tabela13[[#This Row],[CNPJ]],'[1]Exportar Planilha'!$A$1:$S$802,3,FALSE)</f>
        <v>RUA</v>
      </c>
      <c r="M259" t="str">
        <f>VLOOKUP(Tabela13[[#This Row],[CNPJ]],'[1]Exportar Planilha'!$A$1:$S$802,3,FALSE)</f>
        <v>RUA</v>
      </c>
      <c r="N259" t="str">
        <f>VLOOKUP(Tabela13[[#This Row],[CNPJ]],'[1]Exportar Planilha'!$A$1:$S$802,4,FALSE)</f>
        <v>CORONEL JOSE LOPES DE TOLEDO</v>
      </c>
      <c r="O259" t="str">
        <f>VLOOKUP(Tabela13[[#This Row],[CNPJ]],'[1]Exportar Planilha'!$A$1:$S$802,5,FALSE)</f>
        <v>275</v>
      </c>
      <c r="P259" t="str">
        <f>VLOOKUP(Tabela13[[#This Row],[CNPJ]],'[1]Exportar Planilha'!$A$1:$S$802,6,FALSE)</f>
        <v>: FRENTE;</v>
      </c>
      <c r="Q259" t="str">
        <f>VLOOKUP(Tabela13[[#This Row],[CNPJ]],'[1]Exportar Planilha'!$A$1:$S$802,7,FALSE)</f>
        <v>VILA ANTONIETA</v>
      </c>
      <c r="R259">
        <f>VLOOKUP(Tabela13[[#This Row],[CNPJ]],'[1]Exportar Planilha'!$A$1:$S$802,8,FALSE)</f>
        <v>3475015</v>
      </c>
      <c r="S259" t="str">
        <f>VLOOKUP(Tabela13[[#This Row],[CNPJ]],'[1]Exportar Planilha'!$A$1:$S$802,9,FALSE)</f>
        <v>SP</v>
      </c>
      <c r="T259">
        <f>VLOOKUP(Tabela13[[#This Row],[CNPJ]],'[1]Exportar Planilha'!$A$1:$S$802,10,FALSE)</f>
        <v>7107</v>
      </c>
      <c r="U259" t="str">
        <f>VLOOKUP(Tabela13[[#This Row],[CNPJ]],'[1]Exportar Planilha'!$A$1:$S$802,11,FALSE)</f>
        <v>SAO PAULO</v>
      </c>
      <c r="V259" t="str">
        <f>VLOOKUP(Tabela13[[#This Row],[CNPJ]],'[1]Exportar Planilha'!$A$1:$S$802,12,FALSE)</f>
        <v>11</v>
      </c>
      <c r="W259" t="str">
        <f>VLOOKUP(Tabela13[[#This Row],[CNPJ]],'[1]Exportar Planilha'!$A$1:$S$802,13,FALSE)</f>
        <v>22924455</v>
      </c>
      <c r="X259">
        <f>VLOOKUP(Tabela13[[#This Row],[CNPJ]],'[1]Exportar Planilha'!$A$1:$S$802,14,FALSE)</f>
        <v>0</v>
      </c>
      <c r="Y259">
        <f>VLOOKUP(Tabela13[[#This Row],[CNPJ]],'[1]Exportar Planilha'!$A$1:$S$802,15,FALSE)</f>
        <v>0</v>
      </c>
      <c r="Z259" s="5">
        <f>VLOOKUP(Tabela13[[#This Row],[CNPJ]],'[1]Exportar Planilha'!$A$1:$S$802,16,FALSE)</f>
        <v>0</v>
      </c>
      <c r="AA259" s="5">
        <f>VLOOKUP(Tabela13[[#This Row],[CNPJ]],'[1]Exportar Planilha'!$A$1:$S$802,17,FALSE)</f>
        <v>0</v>
      </c>
      <c r="AB259" s="5" t="str">
        <f>VLOOKUP(Tabela13[[#This Row],[CNPJ]],'[1]Exportar Planilha'!$A$1:$S$802,18,FALSE)</f>
        <v>DEPTOLEGAL.ACLSC@BOL.COM.BR</v>
      </c>
    </row>
    <row r="260" spans="1:28">
      <c r="A260" t="s">
        <v>926</v>
      </c>
      <c r="B260" t="s">
        <v>1201</v>
      </c>
      <c r="C260" t="s">
        <v>43</v>
      </c>
      <c r="D260" t="s">
        <v>6</v>
      </c>
      <c r="E260" t="s">
        <v>6</v>
      </c>
      <c r="F260" t="s">
        <v>928</v>
      </c>
      <c r="G260" s="2">
        <v>4</v>
      </c>
      <c r="H260" t="s">
        <v>24</v>
      </c>
      <c r="I260" t="s">
        <v>1202</v>
      </c>
      <c r="J260" t="s">
        <v>1203</v>
      </c>
      <c r="K260" s="4" t="s">
        <v>1959</v>
      </c>
      <c r="L260" t="str">
        <f>VLOOKUP(Tabela13[[#This Row],[CNPJ]],'[1]Exportar Planilha'!$A$1:$S$802,3,FALSE)</f>
        <v>RUA</v>
      </c>
      <c r="M260" t="str">
        <f>VLOOKUP(Tabela13[[#This Row],[CNPJ]],'[1]Exportar Planilha'!$A$1:$S$802,3,FALSE)</f>
        <v>RUA</v>
      </c>
      <c r="N260" t="str">
        <f>VLOOKUP(Tabela13[[#This Row],[CNPJ]],'[1]Exportar Planilha'!$A$1:$S$802,4,FALSE)</f>
        <v>BOA VENTURA PEREIRA</v>
      </c>
      <c r="O260" t="str">
        <f>VLOOKUP(Tabela13[[#This Row],[CNPJ]],'[1]Exportar Planilha'!$A$1:$S$802,5,FALSE)</f>
        <v>143</v>
      </c>
      <c r="P260">
        <f>VLOOKUP(Tabela13[[#This Row],[CNPJ]],'[1]Exportar Planilha'!$A$1:$S$802,6,FALSE)</f>
        <v>0</v>
      </c>
      <c r="Q260" t="str">
        <f>VLOOKUP(Tabela13[[#This Row],[CNPJ]],'[1]Exportar Planilha'!$A$1:$S$802,7,FALSE)</f>
        <v>PARQUE ANHANGUERA</v>
      </c>
      <c r="R260">
        <f>VLOOKUP(Tabela13[[#This Row],[CNPJ]],'[1]Exportar Planilha'!$A$1:$S$802,8,FALSE)</f>
        <v>5158240</v>
      </c>
      <c r="S260" t="str">
        <f>VLOOKUP(Tabela13[[#This Row],[CNPJ]],'[1]Exportar Planilha'!$A$1:$S$802,9,FALSE)</f>
        <v>SP</v>
      </c>
      <c r="T260">
        <f>VLOOKUP(Tabela13[[#This Row],[CNPJ]],'[1]Exportar Planilha'!$A$1:$S$802,10,FALSE)</f>
        <v>7107</v>
      </c>
      <c r="U260" t="str">
        <f>VLOOKUP(Tabela13[[#This Row],[CNPJ]],'[1]Exportar Planilha'!$A$1:$S$802,11,FALSE)</f>
        <v>SAO PAULO</v>
      </c>
      <c r="V260" t="str">
        <f>VLOOKUP(Tabela13[[#This Row],[CNPJ]],'[1]Exportar Planilha'!$A$1:$S$802,12,FALSE)</f>
        <v>11</v>
      </c>
      <c r="W260" t="str">
        <f>VLOOKUP(Tabela13[[#This Row],[CNPJ]],'[1]Exportar Planilha'!$A$1:$S$802,13,FALSE)</f>
        <v>39087000</v>
      </c>
      <c r="X260" t="str">
        <f>VLOOKUP(Tabela13[[#This Row],[CNPJ]],'[1]Exportar Planilha'!$A$1:$S$802,14,FALSE)</f>
        <v>11</v>
      </c>
      <c r="Y260" t="str">
        <f>VLOOKUP(Tabela13[[#This Row],[CNPJ]],'[1]Exportar Planilha'!$A$1:$S$802,15,FALSE)</f>
        <v>39087007</v>
      </c>
      <c r="Z260" s="5">
        <f>VLOOKUP(Tabela13[[#This Row],[CNPJ]],'[1]Exportar Planilha'!$A$1:$S$802,16,FALSE)</f>
        <v>0</v>
      </c>
      <c r="AA260" s="5">
        <f>VLOOKUP(Tabela13[[#This Row],[CNPJ]],'[1]Exportar Planilha'!$A$1:$S$802,17,FALSE)</f>
        <v>0</v>
      </c>
      <c r="AB260" s="5" t="str">
        <f>VLOOKUP(Tabela13[[#This Row],[CNPJ]],'[1]Exportar Planilha'!$A$1:$S$802,18,FALSE)</f>
        <v>VENDAS@RICHTER.COM.BR</v>
      </c>
    </row>
    <row r="261" spans="1:28">
      <c r="A261" t="s">
        <v>926</v>
      </c>
      <c r="B261" t="s">
        <v>1204</v>
      </c>
      <c r="C261" t="s">
        <v>55</v>
      </c>
      <c r="D261" t="s">
        <v>1205</v>
      </c>
      <c r="E261" t="s">
        <v>101</v>
      </c>
      <c r="F261" t="s">
        <v>928</v>
      </c>
      <c r="G261" s="2">
        <v>1</v>
      </c>
      <c r="H261" t="s">
        <v>24</v>
      </c>
      <c r="I261" t="s">
        <v>1206</v>
      </c>
      <c r="J261" t="s">
        <v>1207</v>
      </c>
      <c r="K261" s="4" t="s">
        <v>1960</v>
      </c>
      <c r="L261" t="str">
        <f>VLOOKUP(Tabela13[[#This Row],[CNPJ]],'[1]Exportar Planilha'!$A$1:$S$802,3,FALSE)</f>
        <v>AVENIDA</v>
      </c>
      <c r="M261" t="str">
        <f>VLOOKUP(Tabela13[[#This Row],[CNPJ]],'[1]Exportar Planilha'!$A$1:$S$802,3,FALSE)</f>
        <v>AVENIDA</v>
      </c>
      <c r="N261" t="str">
        <f>VLOOKUP(Tabela13[[#This Row],[CNPJ]],'[1]Exportar Planilha'!$A$1:$S$802,4,FALSE)</f>
        <v>JACOBUS BALDI</v>
      </c>
      <c r="O261" t="str">
        <f>VLOOKUP(Tabela13[[#This Row],[CNPJ]],'[1]Exportar Planilha'!$A$1:$S$802,5,FALSE)</f>
        <v>475</v>
      </c>
      <c r="P261">
        <f>VLOOKUP(Tabela13[[#This Row],[CNPJ]],'[1]Exportar Planilha'!$A$1:$S$802,6,FALSE)</f>
        <v>0</v>
      </c>
      <c r="Q261" t="str">
        <f>VLOOKUP(Tabela13[[#This Row],[CNPJ]],'[1]Exportar Planilha'!$A$1:$S$802,7,FALSE)</f>
        <v>JD FIM DE SEMANA</v>
      </c>
      <c r="R261">
        <f>VLOOKUP(Tabela13[[#This Row],[CNPJ]],'[1]Exportar Planilha'!$A$1:$S$802,8,FALSE)</f>
        <v>5847901</v>
      </c>
      <c r="S261" t="str">
        <f>VLOOKUP(Tabela13[[#This Row],[CNPJ]],'[1]Exportar Planilha'!$A$1:$S$802,9,FALSE)</f>
        <v>SP</v>
      </c>
      <c r="T261">
        <f>VLOOKUP(Tabela13[[#This Row],[CNPJ]],'[1]Exportar Planilha'!$A$1:$S$802,10,FALSE)</f>
        <v>7107</v>
      </c>
      <c r="U261" t="str">
        <f>VLOOKUP(Tabela13[[#This Row],[CNPJ]],'[1]Exportar Planilha'!$A$1:$S$802,11,FALSE)</f>
        <v>SAO PAULO</v>
      </c>
      <c r="V261" t="str">
        <f>VLOOKUP(Tabela13[[#This Row],[CNPJ]],'[1]Exportar Planilha'!$A$1:$S$802,12,FALSE)</f>
        <v>11</v>
      </c>
      <c r="W261" t="str">
        <f>VLOOKUP(Tabela13[[#This Row],[CNPJ]],'[1]Exportar Planilha'!$A$1:$S$802,13,FALSE)</f>
        <v>55111119</v>
      </c>
      <c r="X261">
        <f>VLOOKUP(Tabela13[[#This Row],[CNPJ]],'[1]Exportar Planilha'!$A$1:$S$802,14,FALSE)</f>
        <v>0</v>
      </c>
      <c r="Y261">
        <f>VLOOKUP(Tabela13[[#This Row],[CNPJ]],'[1]Exportar Planilha'!$A$1:$S$802,15,FALSE)</f>
        <v>0</v>
      </c>
      <c r="Z261" s="5" t="str">
        <f>VLOOKUP(Tabela13[[#This Row],[CNPJ]],'[1]Exportar Planilha'!$A$1:$S$802,16,FALSE)</f>
        <v>11</v>
      </c>
      <c r="AA261" s="5" t="str">
        <f>VLOOKUP(Tabela13[[#This Row],[CNPJ]],'[1]Exportar Planilha'!$A$1:$S$802,17,FALSE)</f>
        <v>22215315</v>
      </c>
      <c r="AB261" s="5" t="str">
        <f>VLOOKUP(Tabela13[[#This Row],[CNPJ]],'[1]Exportar Planilha'!$A$1:$S$802,18,FALSE)</f>
        <v>MOREIRA@SANAJ.COM.BR</v>
      </c>
    </row>
    <row r="262" spans="1:28">
      <c r="A262" t="s">
        <v>926</v>
      </c>
      <c r="B262" t="s">
        <v>1208</v>
      </c>
      <c r="C262" t="s">
        <v>43</v>
      </c>
      <c r="D262" t="s">
        <v>66</v>
      </c>
      <c r="E262" t="s">
        <v>66</v>
      </c>
      <c r="F262" t="s">
        <v>928</v>
      </c>
      <c r="G262" s="2">
        <v>1</v>
      </c>
      <c r="H262" t="s">
        <v>24</v>
      </c>
      <c r="I262" t="s">
        <v>1209</v>
      </c>
      <c r="J262" t="s">
        <v>1210</v>
      </c>
      <c r="K262" s="4" t="s">
        <v>1961</v>
      </c>
      <c r="L262" t="str">
        <f>VLOOKUP(Tabela13[[#This Row],[CNPJ]],'[1]Exportar Planilha'!$A$1:$S$802,3,FALSE)</f>
        <v>RUA</v>
      </c>
      <c r="M262" t="str">
        <f>VLOOKUP(Tabela13[[#This Row],[CNPJ]],'[1]Exportar Planilha'!$A$1:$S$802,3,FALSE)</f>
        <v>RUA</v>
      </c>
      <c r="N262" t="str">
        <f>VLOOKUP(Tabela13[[#This Row],[CNPJ]],'[1]Exportar Planilha'!$A$1:$S$802,4,FALSE)</f>
        <v>MARQUES DE PRAIA GRANDE</v>
      </c>
      <c r="O262" t="str">
        <f>VLOOKUP(Tabela13[[#This Row],[CNPJ]],'[1]Exportar Planilha'!$A$1:$S$802,5,FALSE)</f>
        <v>95</v>
      </c>
      <c r="P262">
        <f>VLOOKUP(Tabela13[[#This Row],[CNPJ]],'[1]Exportar Planilha'!$A$1:$S$802,6,FALSE)</f>
        <v>0</v>
      </c>
      <c r="Q262" t="str">
        <f>VLOOKUP(Tabela13[[#This Row],[CNPJ]],'[1]Exportar Planilha'!$A$1:$S$802,7,FALSE)</f>
        <v>VILA PRUDENTE</v>
      </c>
      <c r="R262">
        <f>VLOOKUP(Tabela13[[#This Row],[CNPJ]],'[1]Exportar Planilha'!$A$1:$S$802,8,FALSE)</f>
        <v>3129110</v>
      </c>
      <c r="S262" t="str">
        <f>VLOOKUP(Tabela13[[#This Row],[CNPJ]],'[1]Exportar Planilha'!$A$1:$S$802,9,FALSE)</f>
        <v>SP</v>
      </c>
      <c r="T262">
        <f>VLOOKUP(Tabela13[[#This Row],[CNPJ]],'[1]Exportar Planilha'!$A$1:$S$802,10,FALSE)</f>
        <v>7107</v>
      </c>
      <c r="U262" t="str">
        <f>VLOOKUP(Tabela13[[#This Row],[CNPJ]],'[1]Exportar Planilha'!$A$1:$S$802,11,FALSE)</f>
        <v>SAO PAULO</v>
      </c>
      <c r="V262" t="str">
        <f>VLOOKUP(Tabela13[[#This Row],[CNPJ]],'[1]Exportar Planilha'!$A$1:$S$802,12,FALSE)</f>
        <v>0011</v>
      </c>
      <c r="W262" t="str">
        <f>VLOOKUP(Tabela13[[#This Row],[CNPJ]],'[1]Exportar Planilha'!$A$1:$S$802,13,FALSE)</f>
        <v>69665510</v>
      </c>
      <c r="X262">
        <f>VLOOKUP(Tabela13[[#This Row],[CNPJ]],'[1]Exportar Planilha'!$A$1:$S$802,14,FALSE)</f>
        <v>0</v>
      </c>
      <c r="Y262">
        <f>VLOOKUP(Tabela13[[#This Row],[CNPJ]],'[1]Exportar Planilha'!$A$1:$S$802,15,FALSE)</f>
        <v>0</v>
      </c>
      <c r="Z262" s="5">
        <f>VLOOKUP(Tabela13[[#This Row],[CNPJ]],'[1]Exportar Planilha'!$A$1:$S$802,16,FALSE)</f>
        <v>0</v>
      </c>
      <c r="AA262" s="5">
        <f>VLOOKUP(Tabela13[[#This Row],[CNPJ]],'[1]Exportar Planilha'!$A$1:$S$802,17,FALSE)</f>
        <v>0</v>
      </c>
      <c r="AB262" s="5">
        <f>VLOOKUP(Tabela13[[#This Row],[CNPJ]],'[1]Exportar Planilha'!$A$1:$S$802,18,FALSE)</f>
        <v>0</v>
      </c>
    </row>
    <row r="263" spans="1:28">
      <c r="A263" t="s">
        <v>926</v>
      </c>
      <c r="B263" t="s">
        <v>1211</v>
      </c>
      <c r="C263" t="s">
        <v>197</v>
      </c>
      <c r="D263" t="s">
        <v>215</v>
      </c>
      <c r="E263" t="s">
        <v>117</v>
      </c>
      <c r="F263" t="s">
        <v>928</v>
      </c>
      <c r="G263" s="2">
        <v>1</v>
      </c>
      <c r="H263" t="s">
        <v>217</v>
      </c>
      <c r="I263" t="s">
        <v>1212</v>
      </c>
      <c r="J263" t="s">
        <v>1213</v>
      </c>
      <c r="K263" s="4" t="s">
        <v>1962</v>
      </c>
      <c r="L263" t="str">
        <f>VLOOKUP(Tabela13[[#This Row],[CNPJ]],'[1]Exportar Planilha'!$A$1:$S$802,3,FALSE)</f>
        <v>RUA</v>
      </c>
      <c r="M263" t="str">
        <f>VLOOKUP(Tabela13[[#This Row],[CNPJ]],'[1]Exportar Planilha'!$A$1:$S$802,3,FALSE)</f>
        <v>RUA</v>
      </c>
      <c r="N263" t="str">
        <f>VLOOKUP(Tabela13[[#This Row],[CNPJ]],'[1]Exportar Planilha'!$A$1:$S$802,4,FALSE)</f>
        <v>GUAIAUNA</v>
      </c>
      <c r="O263" t="str">
        <f>VLOOKUP(Tabela13[[#This Row],[CNPJ]],'[1]Exportar Planilha'!$A$1:$S$802,5,FALSE)</f>
        <v>583</v>
      </c>
      <c r="P263">
        <f>VLOOKUP(Tabela13[[#This Row],[CNPJ]],'[1]Exportar Planilha'!$A$1:$S$802,6,FALSE)</f>
        <v>0</v>
      </c>
      <c r="Q263" t="str">
        <f>VLOOKUP(Tabela13[[#This Row],[CNPJ]],'[1]Exportar Planilha'!$A$1:$S$802,7,FALSE)</f>
        <v>PENHA</v>
      </c>
      <c r="R263">
        <f>VLOOKUP(Tabela13[[#This Row],[CNPJ]],'[1]Exportar Planilha'!$A$1:$S$802,8,FALSE)</f>
        <v>3631000</v>
      </c>
      <c r="S263" t="str">
        <f>VLOOKUP(Tabela13[[#This Row],[CNPJ]],'[1]Exportar Planilha'!$A$1:$S$802,9,FALSE)</f>
        <v>SP</v>
      </c>
      <c r="T263">
        <f>VLOOKUP(Tabela13[[#This Row],[CNPJ]],'[1]Exportar Planilha'!$A$1:$S$802,10,FALSE)</f>
        <v>7107</v>
      </c>
      <c r="U263" t="str">
        <f>VLOOKUP(Tabela13[[#This Row],[CNPJ]],'[1]Exportar Planilha'!$A$1:$S$802,11,FALSE)</f>
        <v>SAO PAULO</v>
      </c>
      <c r="V263">
        <f>VLOOKUP(Tabela13[[#This Row],[CNPJ]],'[1]Exportar Planilha'!$A$1:$S$802,12,FALSE)</f>
        <v>0</v>
      </c>
      <c r="W263">
        <f>VLOOKUP(Tabela13[[#This Row],[CNPJ]],'[1]Exportar Planilha'!$A$1:$S$802,13,FALSE)</f>
        <v>0</v>
      </c>
      <c r="X263">
        <f>VLOOKUP(Tabela13[[#This Row],[CNPJ]],'[1]Exportar Planilha'!$A$1:$S$802,14,FALSE)</f>
        <v>0</v>
      </c>
      <c r="Y263">
        <f>VLOOKUP(Tabela13[[#This Row],[CNPJ]],'[1]Exportar Planilha'!$A$1:$S$802,15,FALSE)</f>
        <v>0</v>
      </c>
      <c r="Z263" s="5">
        <f>VLOOKUP(Tabela13[[#This Row],[CNPJ]],'[1]Exportar Planilha'!$A$1:$S$802,16,FALSE)</f>
        <v>0</v>
      </c>
      <c r="AA263" s="5">
        <f>VLOOKUP(Tabela13[[#This Row],[CNPJ]],'[1]Exportar Planilha'!$A$1:$S$802,17,FALSE)</f>
        <v>0</v>
      </c>
      <c r="AB263" s="5">
        <f>VLOOKUP(Tabela13[[#This Row],[CNPJ]],'[1]Exportar Planilha'!$A$1:$S$802,18,FALSE)</f>
        <v>0</v>
      </c>
    </row>
    <row r="264" spans="1:28">
      <c r="A264" t="s">
        <v>926</v>
      </c>
      <c r="B264" t="s">
        <v>1214</v>
      </c>
      <c r="C264" t="s">
        <v>43</v>
      </c>
      <c r="D264" t="s">
        <v>66</v>
      </c>
      <c r="E264" t="s">
        <v>66</v>
      </c>
      <c r="F264" t="s">
        <v>1215</v>
      </c>
      <c r="G264" s="2">
        <v>4</v>
      </c>
      <c r="H264" t="s">
        <v>24</v>
      </c>
      <c r="I264" t="s">
        <v>1216</v>
      </c>
      <c r="J264" t="s">
        <v>1217</v>
      </c>
      <c r="K264" s="4" t="s">
        <v>1963</v>
      </c>
      <c r="L264" t="str">
        <f>VLOOKUP(Tabela13[[#This Row],[CNPJ]],'[1]Exportar Planilha'!$A$1:$S$802,3,FALSE)</f>
        <v>RUA</v>
      </c>
      <c r="M264" t="str">
        <f>VLOOKUP(Tabela13[[#This Row],[CNPJ]],'[1]Exportar Planilha'!$A$1:$S$802,3,FALSE)</f>
        <v>RUA</v>
      </c>
      <c r="N264" t="str">
        <f>VLOOKUP(Tabela13[[#This Row],[CNPJ]],'[1]Exportar Planilha'!$A$1:$S$802,4,FALSE)</f>
        <v>MARIA JOSE DOS SANTOS</v>
      </c>
      <c r="O264" t="str">
        <f>VLOOKUP(Tabela13[[#This Row],[CNPJ]],'[1]Exportar Planilha'!$A$1:$S$802,5,FALSE)</f>
        <v>4</v>
      </c>
      <c r="P264">
        <f>VLOOKUP(Tabela13[[#This Row],[CNPJ]],'[1]Exportar Planilha'!$A$1:$S$802,6,FALSE)</f>
        <v>0</v>
      </c>
      <c r="Q264" t="str">
        <f>VLOOKUP(Tabela13[[#This Row],[CNPJ]],'[1]Exportar Planilha'!$A$1:$S$802,7,FALSE)</f>
        <v>PARQUE CIRAS</v>
      </c>
      <c r="R264">
        <f>VLOOKUP(Tabela13[[#This Row],[CNPJ]],'[1]Exportar Planilha'!$A$1:$S$802,8,FALSE)</f>
        <v>6654020</v>
      </c>
      <c r="S264" t="str">
        <f>VLOOKUP(Tabela13[[#This Row],[CNPJ]],'[1]Exportar Planilha'!$A$1:$S$802,9,FALSE)</f>
        <v>SP</v>
      </c>
      <c r="T264">
        <f>VLOOKUP(Tabela13[[#This Row],[CNPJ]],'[1]Exportar Planilha'!$A$1:$S$802,10,FALSE)</f>
        <v>6551</v>
      </c>
      <c r="U264" t="str">
        <f>VLOOKUP(Tabela13[[#This Row],[CNPJ]],'[1]Exportar Planilha'!$A$1:$S$802,11,FALSE)</f>
        <v>ITAPEVI</v>
      </c>
      <c r="V264" t="str">
        <f>VLOOKUP(Tabela13[[#This Row],[CNPJ]],'[1]Exportar Planilha'!$A$1:$S$802,12,FALSE)</f>
        <v>11</v>
      </c>
      <c r="W264" t="str">
        <f>VLOOKUP(Tabela13[[#This Row],[CNPJ]],'[1]Exportar Planilha'!$A$1:$S$802,13,FALSE)</f>
        <v>31713165</v>
      </c>
      <c r="X264">
        <f>VLOOKUP(Tabela13[[#This Row],[CNPJ]],'[1]Exportar Planilha'!$A$1:$S$802,14,FALSE)</f>
        <v>0</v>
      </c>
      <c r="Y264">
        <f>VLOOKUP(Tabela13[[#This Row],[CNPJ]],'[1]Exportar Planilha'!$A$1:$S$802,15,FALSE)</f>
        <v>0</v>
      </c>
      <c r="Z264" s="5" t="str">
        <f>VLOOKUP(Tabela13[[#This Row],[CNPJ]],'[1]Exportar Planilha'!$A$1:$S$802,16,FALSE)</f>
        <v>11</v>
      </c>
      <c r="AA264" s="5" t="str">
        <f>VLOOKUP(Tabela13[[#This Row],[CNPJ]],'[1]Exportar Planilha'!$A$1:$S$802,17,FALSE)</f>
        <v>32840088</v>
      </c>
      <c r="AB264" s="5" t="str">
        <f>VLOOKUP(Tabela13[[#This Row],[CNPJ]],'[1]Exportar Planilha'!$A$1:$S$802,18,FALSE)</f>
        <v>BUCHHALTER@BUCHHALTER.COM.BR</v>
      </c>
    </row>
    <row r="265" spans="1:28">
      <c r="A265" t="s">
        <v>926</v>
      </c>
      <c r="B265" t="s">
        <v>1218</v>
      </c>
      <c r="C265" t="s">
        <v>247</v>
      </c>
      <c r="D265" t="s">
        <v>248</v>
      </c>
      <c r="E265" t="s">
        <v>117</v>
      </c>
      <c r="F265" t="s">
        <v>928</v>
      </c>
      <c r="G265" s="2">
        <v>3</v>
      </c>
      <c r="H265" t="s">
        <v>24</v>
      </c>
      <c r="I265" t="s">
        <v>1219</v>
      </c>
      <c r="J265" t="s">
        <v>1220</v>
      </c>
      <c r="K265" s="4" t="s">
        <v>1964</v>
      </c>
      <c r="L265" t="str">
        <f>VLOOKUP(Tabela13[[#This Row],[CNPJ]],'[1]Exportar Planilha'!$A$1:$S$802,3,FALSE)</f>
        <v>RUA</v>
      </c>
      <c r="M265" t="str">
        <f>VLOOKUP(Tabela13[[#This Row],[CNPJ]],'[1]Exportar Planilha'!$A$1:$S$802,3,FALSE)</f>
        <v>RUA</v>
      </c>
      <c r="N265" t="str">
        <f>VLOOKUP(Tabela13[[#This Row],[CNPJ]],'[1]Exportar Planilha'!$A$1:$S$802,4,FALSE)</f>
        <v>MARAMBAIA</v>
      </c>
      <c r="O265" t="str">
        <f>VLOOKUP(Tabela13[[#This Row],[CNPJ]],'[1]Exportar Planilha'!$A$1:$S$802,5,FALSE)</f>
        <v>347</v>
      </c>
      <c r="P265">
        <f>VLOOKUP(Tabela13[[#This Row],[CNPJ]],'[1]Exportar Planilha'!$A$1:$S$802,6,FALSE)</f>
        <v>0</v>
      </c>
      <c r="Q265" t="str">
        <f>VLOOKUP(Tabela13[[#This Row],[CNPJ]],'[1]Exportar Planilha'!$A$1:$S$802,7,FALSE)</f>
        <v>CASA VERDE</v>
      </c>
      <c r="R265">
        <f>VLOOKUP(Tabela13[[#This Row],[CNPJ]],'[1]Exportar Planilha'!$A$1:$S$802,8,FALSE)</f>
        <v>2513000</v>
      </c>
      <c r="S265" t="str">
        <f>VLOOKUP(Tabela13[[#This Row],[CNPJ]],'[1]Exportar Planilha'!$A$1:$S$802,9,FALSE)</f>
        <v>SP</v>
      </c>
      <c r="T265">
        <f>VLOOKUP(Tabela13[[#This Row],[CNPJ]],'[1]Exportar Planilha'!$A$1:$S$802,10,FALSE)</f>
        <v>7107</v>
      </c>
      <c r="U265" t="str">
        <f>VLOOKUP(Tabela13[[#This Row],[CNPJ]],'[1]Exportar Planilha'!$A$1:$S$802,11,FALSE)</f>
        <v>SAO PAULO</v>
      </c>
      <c r="V265">
        <f>VLOOKUP(Tabela13[[#This Row],[CNPJ]],'[1]Exportar Planilha'!$A$1:$S$802,12,FALSE)</f>
        <v>0</v>
      </c>
      <c r="W265">
        <f>VLOOKUP(Tabela13[[#This Row],[CNPJ]],'[1]Exportar Planilha'!$A$1:$S$802,13,FALSE)</f>
        <v>0</v>
      </c>
      <c r="X265">
        <f>VLOOKUP(Tabela13[[#This Row],[CNPJ]],'[1]Exportar Planilha'!$A$1:$S$802,14,FALSE)</f>
        <v>0</v>
      </c>
      <c r="Y265">
        <f>VLOOKUP(Tabela13[[#This Row],[CNPJ]],'[1]Exportar Planilha'!$A$1:$S$802,15,FALSE)</f>
        <v>0</v>
      </c>
      <c r="Z265" s="5">
        <f>VLOOKUP(Tabela13[[#This Row],[CNPJ]],'[1]Exportar Planilha'!$A$1:$S$802,16,FALSE)</f>
        <v>0</v>
      </c>
      <c r="AA265" s="5">
        <f>VLOOKUP(Tabela13[[#This Row],[CNPJ]],'[1]Exportar Planilha'!$A$1:$S$802,17,FALSE)</f>
        <v>0</v>
      </c>
      <c r="AB265" s="5">
        <f>VLOOKUP(Tabela13[[#This Row],[CNPJ]],'[1]Exportar Planilha'!$A$1:$S$802,18,FALSE)</f>
        <v>0</v>
      </c>
    </row>
    <row r="266" spans="1:28">
      <c r="A266" t="s">
        <v>926</v>
      </c>
      <c r="B266" t="s">
        <v>1221</v>
      </c>
      <c r="C266" t="s">
        <v>43</v>
      </c>
      <c r="D266" t="s">
        <v>1222</v>
      </c>
      <c r="E266" t="s">
        <v>6</v>
      </c>
      <c r="F266" t="s">
        <v>1184</v>
      </c>
      <c r="G266" s="2">
        <v>1</v>
      </c>
      <c r="H266" t="s">
        <v>24</v>
      </c>
      <c r="I266" t="s">
        <v>1185</v>
      </c>
      <c r="J266" t="s">
        <v>1186</v>
      </c>
      <c r="K266" s="4" t="s">
        <v>1965</v>
      </c>
      <c r="L266" t="str">
        <f>VLOOKUP(Tabela13[[#This Row],[CNPJ]],'[1]Exportar Planilha'!$A$1:$S$802,3,FALSE)</f>
        <v>RUA</v>
      </c>
      <c r="M266" t="str">
        <f>VLOOKUP(Tabela13[[#This Row],[CNPJ]],'[1]Exportar Planilha'!$A$1:$S$802,3,FALSE)</f>
        <v>RUA</v>
      </c>
      <c r="N266" t="str">
        <f>VLOOKUP(Tabela13[[#This Row],[CNPJ]],'[1]Exportar Planilha'!$A$1:$S$802,4,FALSE)</f>
        <v>BELA VISTA</v>
      </c>
      <c r="O266" t="str">
        <f>VLOOKUP(Tabela13[[#This Row],[CNPJ]],'[1]Exportar Planilha'!$A$1:$S$802,5,FALSE)</f>
        <v>482</v>
      </c>
      <c r="P266">
        <f>VLOOKUP(Tabela13[[#This Row],[CNPJ]],'[1]Exportar Planilha'!$A$1:$S$802,6,FALSE)</f>
        <v>0</v>
      </c>
      <c r="Q266" t="str">
        <f>VLOOKUP(Tabela13[[#This Row],[CNPJ]],'[1]Exportar Planilha'!$A$1:$S$802,7,FALSE)</f>
        <v>JARDIM IMPERIAL</v>
      </c>
      <c r="R266">
        <f>VLOOKUP(Tabela13[[#This Row],[CNPJ]],'[1]Exportar Planilha'!$A$1:$S$802,8,FALSE)</f>
        <v>12950310</v>
      </c>
      <c r="S266" t="str">
        <f>VLOOKUP(Tabela13[[#This Row],[CNPJ]],'[1]Exportar Planilha'!$A$1:$S$802,9,FALSE)</f>
        <v>SP</v>
      </c>
      <c r="T266">
        <f>VLOOKUP(Tabela13[[#This Row],[CNPJ]],'[1]Exportar Planilha'!$A$1:$S$802,10,FALSE)</f>
        <v>6181</v>
      </c>
      <c r="U266" t="str">
        <f>VLOOKUP(Tabela13[[#This Row],[CNPJ]],'[1]Exportar Planilha'!$A$1:$S$802,11,FALSE)</f>
        <v>ATIBAIA</v>
      </c>
      <c r="V266" t="str">
        <f>VLOOKUP(Tabela13[[#This Row],[CNPJ]],'[1]Exportar Planilha'!$A$1:$S$802,12,FALSE)</f>
        <v>11</v>
      </c>
      <c r="W266" t="str">
        <f>VLOOKUP(Tabela13[[#This Row],[CNPJ]],'[1]Exportar Planilha'!$A$1:$S$802,13,FALSE)</f>
        <v>44111588</v>
      </c>
      <c r="X266">
        <f>VLOOKUP(Tabela13[[#This Row],[CNPJ]],'[1]Exportar Planilha'!$A$1:$S$802,14,FALSE)</f>
        <v>0</v>
      </c>
      <c r="Y266">
        <f>VLOOKUP(Tabela13[[#This Row],[CNPJ]],'[1]Exportar Planilha'!$A$1:$S$802,15,FALSE)</f>
        <v>0</v>
      </c>
      <c r="Z266" s="5">
        <f>VLOOKUP(Tabela13[[#This Row],[CNPJ]],'[1]Exportar Planilha'!$A$1:$S$802,16,FALSE)</f>
        <v>0</v>
      </c>
      <c r="AA266" s="5">
        <f>VLOOKUP(Tabela13[[#This Row],[CNPJ]],'[1]Exportar Planilha'!$A$1:$S$802,17,FALSE)</f>
        <v>0</v>
      </c>
      <c r="AB266" s="5" t="str">
        <f>VLOOKUP(Tabela13[[#This Row],[CNPJ]],'[1]Exportar Planilha'!$A$1:$S$802,18,FALSE)</f>
        <v>VENDAS1@INDUSTRIACRISTAL.COM.BR</v>
      </c>
    </row>
    <row r="267" spans="1:28">
      <c r="A267" t="s">
        <v>926</v>
      </c>
      <c r="B267" t="s">
        <v>1223</v>
      </c>
      <c r="C267" t="s">
        <v>55</v>
      </c>
      <c r="D267" t="s">
        <v>535</v>
      </c>
      <c r="E267" t="s">
        <v>6</v>
      </c>
      <c r="F267" t="s">
        <v>928</v>
      </c>
      <c r="G267" s="2">
        <v>1</v>
      </c>
      <c r="H267" t="s">
        <v>33</v>
      </c>
      <c r="I267" t="s">
        <v>1224</v>
      </c>
      <c r="J267" t="s">
        <v>1225</v>
      </c>
      <c r="K267" s="4" t="s">
        <v>1966</v>
      </c>
      <c r="L267" t="str">
        <f>VLOOKUP(Tabela13[[#This Row],[CNPJ]],'[1]Exportar Planilha'!$A$1:$S$802,3,FALSE)</f>
        <v>AVENIDA</v>
      </c>
      <c r="M267" t="str">
        <f>VLOOKUP(Tabela13[[#This Row],[CNPJ]],'[1]Exportar Planilha'!$A$1:$S$802,3,FALSE)</f>
        <v>AVENIDA</v>
      </c>
      <c r="N267" t="str">
        <f>VLOOKUP(Tabela13[[#This Row],[CNPJ]],'[1]Exportar Planilha'!$A$1:$S$802,4,FALSE)</f>
        <v>CELSO GARCIA</v>
      </c>
      <c r="O267" t="str">
        <f>VLOOKUP(Tabela13[[#This Row],[CNPJ]],'[1]Exportar Planilha'!$A$1:$S$802,5,FALSE)</f>
        <v>676</v>
      </c>
      <c r="P267">
        <f>VLOOKUP(Tabela13[[#This Row],[CNPJ]],'[1]Exportar Planilha'!$A$1:$S$802,6,FALSE)</f>
        <v>0</v>
      </c>
      <c r="Q267" t="str">
        <f>VLOOKUP(Tabela13[[#This Row],[CNPJ]],'[1]Exportar Planilha'!$A$1:$S$802,7,FALSE)</f>
        <v>BRAS</v>
      </c>
      <c r="R267">
        <f>VLOOKUP(Tabela13[[#This Row],[CNPJ]],'[1]Exportar Planilha'!$A$1:$S$802,8,FALSE)</f>
        <v>3014000</v>
      </c>
      <c r="S267" t="str">
        <f>VLOOKUP(Tabela13[[#This Row],[CNPJ]],'[1]Exportar Planilha'!$A$1:$S$802,9,FALSE)</f>
        <v>SP</v>
      </c>
      <c r="T267">
        <f>VLOOKUP(Tabela13[[#This Row],[CNPJ]],'[1]Exportar Planilha'!$A$1:$S$802,10,FALSE)</f>
        <v>7107</v>
      </c>
      <c r="U267" t="str">
        <f>VLOOKUP(Tabela13[[#This Row],[CNPJ]],'[1]Exportar Planilha'!$A$1:$S$802,11,FALSE)</f>
        <v>SAO PAULO</v>
      </c>
      <c r="V267">
        <f>VLOOKUP(Tabela13[[#This Row],[CNPJ]],'[1]Exportar Planilha'!$A$1:$S$802,12,FALSE)</f>
        <v>0</v>
      </c>
      <c r="W267">
        <f>VLOOKUP(Tabela13[[#This Row],[CNPJ]],'[1]Exportar Planilha'!$A$1:$S$802,13,FALSE)</f>
        <v>0</v>
      </c>
      <c r="X267">
        <f>VLOOKUP(Tabela13[[#This Row],[CNPJ]],'[1]Exportar Planilha'!$A$1:$S$802,14,FALSE)</f>
        <v>0</v>
      </c>
      <c r="Y267">
        <f>VLOOKUP(Tabela13[[#This Row],[CNPJ]],'[1]Exportar Planilha'!$A$1:$S$802,15,FALSE)</f>
        <v>0</v>
      </c>
      <c r="Z267" s="5">
        <f>VLOOKUP(Tabela13[[#This Row],[CNPJ]],'[1]Exportar Planilha'!$A$1:$S$802,16,FALSE)</f>
        <v>0</v>
      </c>
      <c r="AA267" s="5">
        <f>VLOOKUP(Tabela13[[#This Row],[CNPJ]],'[1]Exportar Planilha'!$A$1:$S$802,17,FALSE)</f>
        <v>0</v>
      </c>
      <c r="AB267" s="5">
        <f>VLOOKUP(Tabela13[[#This Row],[CNPJ]],'[1]Exportar Planilha'!$A$1:$S$802,18,FALSE)</f>
        <v>0</v>
      </c>
    </row>
    <row r="268" spans="1:28">
      <c r="A268" t="s">
        <v>926</v>
      </c>
      <c r="B268" t="s">
        <v>1226</v>
      </c>
      <c r="C268" t="s">
        <v>103</v>
      </c>
      <c r="D268" t="s">
        <v>1227</v>
      </c>
      <c r="E268" t="s">
        <v>6</v>
      </c>
      <c r="F268" t="s">
        <v>1228</v>
      </c>
      <c r="G268" s="2">
        <v>1</v>
      </c>
      <c r="H268" t="s">
        <v>24</v>
      </c>
      <c r="I268" t="s">
        <v>1229</v>
      </c>
      <c r="J268" t="s">
        <v>1230</v>
      </c>
      <c r="K268" s="4" t="s">
        <v>1967</v>
      </c>
      <c r="L268" t="str">
        <f>VLOOKUP(Tabela13[[#This Row],[CNPJ]],'[1]Exportar Planilha'!$A$1:$S$802,3,FALSE)</f>
        <v>AVENIDA</v>
      </c>
      <c r="M268" t="str">
        <f>VLOOKUP(Tabela13[[#This Row],[CNPJ]],'[1]Exportar Planilha'!$A$1:$S$802,3,FALSE)</f>
        <v>AVENIDA</v>
      </c>
      <c r="N268" t="str">
        <f>VLOOKUP(Tabela13[[#This Row],[CNPJ]],'[1]Exportar Planilha'!$A$1:$S$802,4,FALSE)</f>
        <v>EMILIO CHECHINATO</v>
      </c>
      <c r="O268" t="str">
        <f>VLOOKUP(Tabela13[[#This Row],[CNPJ]],'[1]Exportar Planilha'!$A$1:$S$802,5,FALSE)</f>
        <v>4035</v>
      </c>
      <c r="P268">
        <f>VLOOKUP(Tabela13[[#This Row],[CNPJ]],'[1]Exportar Planilha'!$A$1:$S$802,6,FALSE)</f>
        <v>0</v>
      </c>
      <c r="Q268" t="str">
        <f>VLOOKUP(Tabela13[[#This Row],[CNPJ]],'[1]Exportar Planilha'!$A$1:$S$802,7,FALSE)</f>
        <v>JARDIM SANTA BARBARA</v>
      </c>
      <c r="R268">
        <f>VLOOKUP(Tabela13[[#This Row],[CNPJ]],'[1]Exportar Planilha'!$A$1:$S$802,8,FALSE)</f>
        <v>13295000</v>
      </c>
      <c r="S268" t="str">
        <f>VLOOKUP(Tabela13[[#This Row],[CNPJ]],'[1]Exportar Planilha'!$A$1:$S$802,9,FALSE)</f>
        <v>SP</v>
      </c>
      <c r="T268">
        <f>VLOOKUP(Tabela13[[#This Row],[CNPJ]],'[1]Exportar Planilha'!$A$1:$S$802,10,FALSE)</f>
        <v>6581</v>
      </c>
      <c r="U268" t="str">
        <f>VLOOKUP(Tabela13[[#This Row],[CNPJ]],'[1]Exportar Planilha'!$A$1:$S$802,11,FALSE)</f>
        <v>ITUPEVA</v>
      </c>
      <c r="V268" t="str">
        <f>VLOOKUP(Tabela13[[#This Row],[CNPJ]],'[1]Exportar Planilha'!$A$1:$S$802,12,FALSE)</f>
        <v>11</v>
      </c>
      <c r="W268" t="str">
        <f>VLOOKUP(Tabela13[[#This Row],[CNPJ]],'[1]Exportar Planilha'!$A$1:$S$802,13,FALSE)</f>
        <v>45911291</v>
      </c>
      <c r="X268">
        <f>VLOOKUP(Tabela13[[#This Row],[CNPJ]],'[1]Exportar Planilha'!$A$1:$S$802,14,FALSE)</f>
        <v>0</v>
      </c>
      <c r="Y268">
        <f>VLOOKUP(Tabela13[[#This Row],[CNPJ]],'[1]Exportar Planilha'!$A$1:$S$802,15,FALSE)</f>
        <v>0</v>
      </c>
      <c r="Z268" s="5">
        <f>VLOOKUP(Tabela13[[#This Row],[CNPJ]],'[1]Exportar Planilha'!$A$1:$S$802,16,FALSE)</f>
        <v>0</v>
      </c>
      <c r="AA268" s="5">
        <f>VLOOKUP(Tabela13[[#This Row],[CNPJ]],'[1]Exportar Planilha'!$A$1:$S$802,17,FALSE)</f>
        <v>0</v>
      </c>
      <c r="AB268" s="5" t="str">
        <f>VLOOKUP(Tabela13[[#This Row],[CNPJ]],'[1]Exportar Planilha'!$A$1:$S$802,18,FALSE)</f>
        <v>contabilitupeva@terra.com.br</v>
      </c>
    </row>
    <row r="269" spans="1:28">
      <c r="A269" t="s">
        <v>926</v>
      </c>
      <c r="B269" t="s">
        <v>1231</v>
      </c>
      <c r="C269" t="s">
        <v>437</v>
      </c>
      <c r="D269" t="s">
        <v>1232</v>
      </c>
      <c r="E269" t="s">
        <v>6</v>
      </c>
      <c r="F269" t="s">
        <v>928</v>
      </c>
      <c r="G269" s="2">
        <v>4</v>
      </c>
      <c r="H269" t="s">
        <v>24</v>
      </c>
      <c r="I269" t="s">
        <v>1233</v>
      </c>
      <c r="J269" t="s">
        <v>1234</v>
      </c>
      <c r="K269" s="4" t="s">
        <v>1968</v>
      </c>
      <c r="L269" t="str">
        <f>VLOOKUP(Tabela13[[#This Row],[CNPJ]],'[1]Exportar Planilha'!$A$1:$S$802,3,FALSE)</f>
        <v>TRAVESSA</v>
      </c>
      <c r="M269" t="str">
        <f>VLOOKUP(Tabela13[[#This Row],[CNPJ]],'[1]Exportar Planilha'!$A$1:$S$802,3,FALSE)</f>
        <v>TRAVESSA</v>
      </c>
      <c r="N269" t="str">
        <f>VLOOKUP(Tabela13[[#This Row],[CNPJ]],'[1]Exportar Planilha'!$A$1:$S$802,4,FALSE)</f>
        <v>ANTONIO SILVA CASTRO</v>
      </c>
      <c r="O269" t="str">
        <f>VLOOKUP(Tabela13[[#This Row],[CNPJ]],'[1]Exportar Planilha'!$A$1:$S$802,5,FALSE)</f>
        <v>61</v>
      </c>
      <c r="P269">
        <f>VLOOKUP(Tabela13[[#This Row],[CNPJ]],'[1]Exportar Planilha'!$A$1:$S$802,6,FALSE)</f>
        <v>0</v>
      </c>
      <c r="Q269" t="str">
        <f>VLOOKUP(Tabela13[[#This Row],[CNPJ]],'[1]Exportar Planilha'!$A$1:$S$802,7,FALSE)</f>
        <v>PARADA DE TAIPAS</v>
      </c>
      <c r="R269">
        <f>VLOOKUP(Tabela13[[#This Row],[CNPJ]],'[1]Exportar Planilha'!$A$1:$S$802,8,FALSE)</f>
        <v>2997030</v>
      </c>
      <c r="S269" t="str">
        <f>VLOOKUP(Tabela13[[#This Row],[CNPJ]],'[1]Exportar Planilha'!$A$1:$S$802,9,FALSE)</f>
        <v>SP</v>
      </c>
      <c r="T269">
        <f>VLOOKUP(Tabela13[[#This Row],[CNPJ]],'[1]Exportar Planilha'!$A$1:$S$802,10,FALSE)</f>
        <v>7107</v>
      </c>
      <c r="U269" t="str">
        <f>VLOOKUP(Tabela13[[#This Row],[CNPJ]],'[1]Exportar Planilha'!$A$1:$S$802,11,FALSE)</f>
        <v>SAO PAULO</v>
      </c>
      <c r="V269" t="str">
        <f>VLOOKUP(Tabela13[[#This Row],[CNPJ]],'[1]Exportar Planilha'!$A$1:$S$802,12,FALSE)</f>
        <v>11</v>
      </c>
      <c r="W269" t="str">
        <f>VLOOKUP(Tabela13[[#This Row],[CNPJ]],'[1]Exportar Planilha'!$A$1:$S$802,13,FALSE)</f>
        <v>39413132</v>
      </c>
      <c r="X269" t="str">
        <f>VLOOKUP(Tabela13[[#This Row],[CNPJ]],'[1]Exportar Planilha'!$A$1:$S$802,14,FALSE)</f>
        <v>11</v>
      </c>
      <c r="Y269" t="str">
        <f>VLOOKUP(Tabela13[[#This Row],[CNPJ]],'[1]Exportar Planilha'!$A$1:$S$802,15,FALSE)</f>
        <v>39417641</v>
      </c>
      <c r="Z269" s="5">
        <f>VLOOKUP(Tabela13[[#This Row],[CNPJ]],'[1]Exportar Planilha'!$A$1:$S$802,16,FALSE)</f>
        <v>0</v>
      </c>
      <c r="AA269" s="5">
        <f>VLOOKUP(Tabela13[[#This Row],[CNPJ]],'[1]Exportar Planilha'!$A$1:$S$802,17,FALSE)</f>
        <v>0</v>
      </c>
      <c r="AB269" s="5" t="str">
        <f>VLOOKUP(Tabela13[[#This Row],[CNPJ]],'[1]Exportar Planilha'!$A$1:$S$802,18,FALSE)</f>
        <v>CRISTINA.ADM@SOCALOR.COM.BR</v>
      </c>
    </row>
    <row r="270" spans="1:28">
      <c r="A270" t="s">
        <v>926</v>
      </c>
      <c r="B270" t="s">
        <v>1235</v>
      </c>
      <c r="C270" t="s">
        <v>995</v>
      </c>
      <c r="D270" t="s">
        <v>117</v>
      </c>
      <c r="E270" t="s">
        <v>117</v>
      </c>
      <c r="F270" t="s">
        <v>928</v>
      </c>
      <c r="G270" s="2">
        <v>3</v>
      </c>
      <c r="H270" t="s">
        <v>217</v>
      </c>
      <c r="I270" t="s">
        <v>1236</v>
      </c>
      <c r="J270" t="s">
        <v>1237</v>
      </c>
      <c r="K270" s="4" t="s">
        <v>1969</v>
      </c>
      <c r="L270" t="str">
        <f>VLOOKUP(Tabela13[[#This Row],[CNPJ]],'[1]Exportar Planilha'!$A$1:$S$802,3,FALSE)</f>
        <v>RUA</v>
      </c>
      <c r="M270" t="str">
        <f>VLOOKUP(Tabela13[[#This Row],[CNPJ]],'[1]Exportar Planilha'!$A$1:$S$802,3,FALSE)</f>
        <v>RUA</v>
      </c>
      <c r="N270" t="str">
        <f>VLOOKUP(Tabela13[[#This Row],[CNPJ]],'[1]Exportar Planilha'!$A$1:$S$802,4,FALSE)</f>
        <v>ANGELO GIANNINI</v>
      </c>
      <c r="O270" t="str">
        <f>VLOOKUP(Tabela13[[#This Row],[CNPJ]],'[1]Exportar Planilha'!$A$1:$S$802,5,FALSE)</f>
        <v>09</v>
      </c>
      <c r="P270">
        <f>VLOOKUP(Tabela13[[#This Row],[CNPJ]],'[1]Exportar Planilha'!$A$1:$S$802,6,FALSE)</f>
        <v>0</v>
      </c>
      <c r="Q270" t="str">
        <f>VLOOKUP(Tabela13[[#This Row],[CNPJ]],'[1]Exportar Planilha'!$A$1:$S$802,7,FALSE)</f>
        <v>VILA CALIFORNIA</v>
      </c>
      <c r="R270">
        <f>VLOOKUP(Tabela13[[#This Row],[CNPJ]],'[1]Exportar Planilha'!$A$1:$S$802,8,FALSE)</f>
        <v>4775130</v>
      </c>
      <c r="S270" t="str">
        <f>VLOOKUP(Tabela13[[#This Row],[CNPJ]],'[1]Exportar Planilha'!$A$1:$S$802,9,FALSE)</f>
        <v>SP</v>
      </c>
      <c r="T270">
        <f>VLOOKUP(Tabela13[[#This Row],[CNPJ]],'[1]Exportar Planilha'!$A$1:$S$802,10,FALSE)</f>
        <v>7107</v>
      </c>
      <c r="U270" t="str">
        <f>VLOOKUP(Tabela13[[#This Row],[CNPJ]],'[1]Exportar Planilha'!$A$1:$S$802,11,FALSE)</f>
        <v>SAO PAULO</v>
      </c>
      <c r="V270" t="str">
        <f>VLOOKUP(Tabela13[[#This Row],[CNPJ]],'[1]Exportar Planilha'!$A$1:$S$802,12,FALSE)</f>
        <v>11</v>
      </c>
      <c r="W270" t="str">
        <f>VLOOKUP(Tabela13[[#This Row],[CNPJ]],'[1]Exportar Planilha'!$A$1:$S$802,13,FALSE)</f>
        <v>56817088</v>
      </c>
      <c r="X270" t="str">
        <f>VLOOKUP(Tabela13[[#This Row],[CNPJ]],'[1]Exportar Planilha'!$A$1:$S$802,14,FALSE)</f>
        <v>11</v>
      </c>
      <c r="Y270" t="str">
        <f>VLOOKUP(Tabela13[[#This Row],[CNPJ]],'[1]Exportar Planilha'!$A$1:$S$802,15,FALSE)</f>
        <v>56817088</v>
      </c>
      <c r="Z270" s="5">
        <f>VLOOKUP(Tabela13[[#This Row],[CNPJ]],'[1]Exportar Planilha'!$A$1:$S$802,16,FALSE)</f>
        <v>0</v>
      </c>
      <c r="AA270" s="5">
        <f>VLOOKUP(Tabela13[[#This Row],[CNPJ]],'[1]Exportar Planilha'!$A$1:$S$802,17,FALSE)</f>
        <v>0</v>
      </c>
      <c r="AB270" s="5" t="str">
        <f>VLOOKUP(Tabela13[[#This Row],[CNPJ]],'[1]Exportar Planilha'!$A$1:$S$802,18,FALSE)</f>
        <v>gestaorh@orvalhodosol.com.br</v>
      </c>
    </row>
    <row r="271" spans="1:28">
      <c r="A271" t="s">
        <v>926</v>
      </c>
      <c r="B271" t="s">
        <v>1238</v>
      </c>
      <c r="C271" t="s">
        <v>693</v>
      </c>
      <c r="D271" t="s">
        <v>1239</v>
      </c>
      <c r="E271" t="s">
        <v>6</v>
      </c>
      <c r="F271" t="s">
        <v>965</v>
      </c>
      <c r="G271" s="2">
        <v>2</v>
      </c>
      <c r="H271" t="s">
        <v>24</v>
      </c>
      <c r="I271" t="s">
        <v>1240</v>
      </c>
      <c r="J271" t="s">
        <v>1241</v>
      </c>
      <c r="K271" s="4" t="s">
        <v>1970</v>
      </c>
      <c r="L271" t="str">
        <f>VLOOKUP(Tabela13[[#This Row],[CNPJ]],'[1]Exportar Planilha'!$A$1:$S$802,3,FALSE)</f>
        <v>AVENIDA</v>
      </c>
      <c r="M271" t="str">
        <f>VLOOKUP(Tabela13[[#This Row],[CNPJ]],'[1]Exportar Planilha'!$A$1:$S$802,3,FALSE)</f>
        <v>AVENIDA</v>
      </c>
      <c r="N271" t="str">
        <f>VLOOKUP(Tabela13[[#This Row],[CNPJ]],'[1]Exportar Planilha'!$A$1:$S$802,4,FALSE)</f>
        <v>DOM PEDRO I</v>
      </c>
      <c r="O271" t="str">
        <f>VLOOKUP(Tabela13[[#This Row],[CNPJ]],'[1]Exportar Planilha'!$A$1:$S$802,5,FALSE)</f>
        <v>969</v>
      </c>
      <c r="P271" t="str">
        <f>VLOOKUP(Tabela13[[#This Row],[CNPJ]],'[1]Exportar Planilha'!$A$1:$S$802,6,FALSE)</f>
        <v>E 983               GALPAO1</v>
      </c>
      <c r="Q271" t="str">
        <f>VLOOKUP(Tabela13[[#This Row],[CNPJ]],'[1]Exportar Planilha'!$A$1:$S$802,7,FALSE)</f>
        <v>CONCEICAO</v>
      </c>
      <c r="R271">
        <f>VLOOKUP(Tabela13[[#This Row],[CNPJ]],'[1]Exportar Planilha'!$A$1:$S$802,8,FALSE)</f>
        <v>9991000</v>
      </c>
      <c r="S271" t="str">
        <f>VLOOKUP(Tabela13[[#This Row],[CNPJ]],'[1]Exportar Planilha'!$A$1:$S$802,9,FALSE)</f>
        <v>SP</v>
      </c>
      <c r="T271">
        <f>VLOOKUP(Tabela13[[#This Row],[CNPJ]],'[1]Exportar Planilha'!$A$1:$S$802,10,FALSE)</f>
        <v>6377</v>
      </c>
      <c r="U271" t="str">
        <f>VLOOKUP(Tabela13[[#This Row],[CNPJ]],'[1]Exportar Planilha'!$A$1:$S$802,11,FALSE)</f>
        <v>DIADEMA</v>
      </c>
      <c r="V271" t="str">
        <f>VLOOKUP(Tabela13[[#This Row],[CNPJ]],'[1]Exportar Planilha'!$A$1:$S$802,12,FALSE)</f>
        <v>11</v>
      </c>
      <c r="W271" t="str">
        <f>VLOOKUP(Tabela13[[#This Row],[CNPJ]],'[1]Exportar Planilha'!$A$1:$S$802,13,FALSE)</f>
        <v>32314000</v>
      </c>
      <c r="X271">
        <f>VLOOKUP(Tabela13[[#This Row],[CNPJ]],'[1]Exportar Planilha'!$A$1:$S$802,14,FALSE)</f>
        <v>0</v>
      </c>
      <c r="Y271">
        <f>VLOOKUP(Tabela13[[#This Row],[CNPJ]],'[1]Exportar Planilha'!$A$1:$S$802,15,FALSE)</f>
        <v>0</v>
      </c>
      <c r="Z271" s="5">
        <f>VLOOKUP(Tabela13[[#This Row],[CNPJ]],'[1]Exportar Planilha'!$A$1:$S$802,16,FALSE)</f>
        <v>0</v>
      </c>
      <c r="AA271" s="5">
        <f>VLOOKUP(Tabela13[[#This Row],[CNPJ]],'[1]Exportar Planilha'!$A$1:$S$802,17,FALSE)</f>
        <v>0</v>
      </c>
      <c r="AB271" s="5" t="str">
        <f>VLOOKUP(Tabela13[[#This Row],[CNPJ]],'[1]Exportar Planilha'!$A$1:$S$802,18,FALSE)</f>
        <v>ADM@BIOMIST.COM.BR</v>
      </c>
    </row>
    <row r="272" spans="1:28">
      <c r="A272" t="s">
        <v>926</v>
      </c>
      <c r="B272" t="s">
        <v>1242</v>
      </c>
      <c r="C272" t="s">
        <v>247</v>
      </c>
      <c r="D272" t="s">
        <v>248</v>
      </c>
      <c r="E272" t="s">
        <v>117</v>
      </c>
      <c r="F272" t="s">
        <v>928</v>
      </c>
      <c r="G272" s="2">
        <v>1</v>
      </c>
      <c r="H272" t="s">
        <v>217</v>
      </c>
      <c r="I272" t="s">
        <v>1243</v>
      </c>
      <c r="J272" t="s">
        <v>1244</v>
      </c>
      <c r="K272" s="4" t="s">
        <v>1971</v>
      </c>
      <c r="L272" t="str">
        <f>VLOOKUP(Tabela13[[#This Row],[CNPJ]],'[1]Exportar Planilha'!$A$1:$S$802,3,FALSE)</f>
        <v>RUA</v>
      </c>
      <c r="M272" t="str">
        <f>VLOOKUP(Tabela13[[#This Row],[CNPJ]],'[1]Exportar Planilha'!$A$1:$S$802,3,FALSE)</f>
        <v>RUA</v>
      </c>
      <c r="N272" t="str">
        <f>VLOOKUP(Tabela13[[#This Row],[CNPJ]],'[1]Exportar Planilha'!$A$1:$S$802,4,FALSE)</f>
        <v>GUIRA</v>
      </c>
      <c r="O272" t="str">
        <f>VLOOKUP(Tabela13[[#This Row],[CNPJ]],'[1]Exportar Planilha'!$A$1:$S$802,5,FALSE)</f>
        <v>300</v>
      </c>
      <c r="P272">
        <f>VLOOKUP(Tabela13[[#This Row],[CNPJ]],'[1]Exportar Planilha'!$A$1:$S$802,6,FALSE)</f>
        <v>0</v>
      </c>
      <c r="Q272" t="str">
        <f>VLOOKUP(Tabela13[[#This Row],[CNPJ]],'[1]Exportar Planilha'!$A$1:$S$802,7,FALSE)</f>
        <v>CIDADE A E CARVALHO</v>
      </c>
      <c r="R272">
        <f>VLOOKUP(Tabela13[[#This Row],[CNPJ]],'[1]Exportar Planilha'!$A$1:$S$802,8,FALSE)</f>
        <v>8223100</v>
      </c>
      <c r="S272" t="str">
        <f>VLOOKUP(Tabela13[[#This Row],[CNPJ]],'[1]Exportar Planilha'!$A$1:$S$802,9,FALSE)</f>
        <v>SP</v>
      </c>
      <c r="T272">
        <f>VLOOKUP(Tabela13[[#This Row],[CNPJ]],'[1]Exportar Planilha'!$A$1:$S$802,10,FALSE)</f>
        <v>7107</v>
      </c>
      <c r="U272" t="str">
        <f>VLOOKUP(Tabela13[[#This Row],[CNPJ]],'[1]Exportar Planilha'!$A$1:$S$802,11,FALSE)</f>
        <v>SAO PAULO</v>
      </c>
      <c r="V272">
        <f>VLOOKUP(Tabela13[[#This Row],[CNPJ]],'[1]Exportar Planilha'!$A$1:$S$802,12,FALSE)</f>
        <v>0</v>
      </c>
      <c r="W272">
        <f>VLOOKUP(Tabela13[[#This Row],[CNPJ]],'[1]Exportar Planilha'!$A$1:$S$802,13,FALSE)</f>
        <v>0</v>
      </c>
      <c r="X272">
        <f>VLOOKUP(Tabela13[[#This Row],[CNPJ]],'[1]Exportar Planilha'!$A$1:$S$802,14,FALSE)</f>
        <v>0</v>
      </c>
      <c r="Y272">
        <f>VLOOKUP(Tabela13[[#This Row],[CNPJ]],'[1]Exportar Planilha'!$A$1:$S$802,15,FALSE)</f>
        <v>0</v>
      </c>
      <c r="Z272" s="5">
        <f>VLOOKUP(Tabela13[[#This Row],[CNPJ]],'[1]Exportar Planilha'!$A$1:$S$802,16,FALSE)</f>
        <v>0</v>
      </c>
      <c r="AA272" s="5">
        <f>VLOOKUP(Tabela13[[#This Row],[CNPJ]],'[1]Exportar Planilha'!$A$1:$S$802,17,FALSE)</f>
        <v>0</v>
      </c>
      <c r="AB272" s="5">
        <f>VLOOKUP(Tabela13[[#This Row],[CNPJ]],'[1]Exportar Planilha'!$A$1:$S$802,18,FALSE)</f>
        <v>0</v>
      </c>
    </row>
    <row r="273" spans="1:28">
      <c r="A273" t="s">
        <v>926</v>
      </c>
      <c r="B273" t="s">
        <v>1245</v>
      </c>
      <c r="C273" t="s">
        <v>21</v>
      </c>
      <c r="D273" t="s">
        <v>1246</v>
      </c>
      <c r="E273" t="s">
        <v>6</v>
      </c>
      <c r="F273" t="s">
        <v>1106</v>
      </c>
      <c r="G273" s="2">
        <v>2</v>
      </c>
      <c r="H273" t="s">
        <v>24</v>
      </c>
      <c r="I273" t="s">
        <v>1247</v>
      </c>
      <c r="J273" t="s">
        <v>1248</v>
      </c>
      <c r="K273" s="4" t="s">
        <v>1972</v>
      </c>
      <c r="L273" t="str">
        <f>VLOOKUP(Tabela13[[#This Row],[CNPJ]],'[1]Exportar Planilha'!$A$1:$S$802,3,FALSE)</f>
        <v>RUA</v>
      </c>
      <c r="M273" t="str">
        <f>VLOOKUP(Tabela13[[#This Row],[CNPJ]],'[1]Exportar Planilha'!$A$1:$S$802,3,FALSE)</f>
        <v>RUA</v>
      </c>
      <c r="N273" t="str">
        <f>VLOOKUP(Tabela13[[#This Row],[CNPJ]],'[1]Exportar Planilha'!$A$1:$S$802,4,FALSE)</f>
        <v>AEROPORTO</v>
      </c>
      <c r="O273" t="str">
        <f>VLOOKUP(Tabela13[[#This Row],[CNPJ]],'[1]Exportar Planilha'!$A$1:$S$802,5,FALSE)</f>
        <v>192</v>
      </c>
      <c r="P273" t="str">
        <f>VLOOKUP(Tabela13[[#This Row],[CNPJ]],'[1]Exportar Planilha'!$A$1:$S$802,6,FALSE)</f>
        <v>TERREO</v>
      </c>
      <c r="Q273" t="str">
        <f>VLOOKUP(Tabela13[[#This Row],[CNPJ]],'[1]Exportar Planilha'!$A$1:$S$802,7,FALSE)</f>
        <v>CHACARAS MARCO</v>
      </c>
      <c r="R273">
        <f>VLOOKUP(Tabela13[[#This Row],[CNPJ]],'[1]Exportar Planilha'!$A$1:$S$802,8,FALSE)</f>
        <v>6419260</v>
      </c>
      <c r="S273" t="str">
        <f>VLOOKUP(Tabela13[[#This Row],[CNPJ]],'[1]Exportar Planilha'!$A$1:$S$802,9,FALSE)</f>
        <v>SP</v>
      </c>
      <c r="T273">
        <f>VLOOKUP(Tabela13[[#This Row],[CNPJ]],'[1]Exportar Planilha'!$A$1:$S$802,10,FALSE)</f>
        <v>6213</v>
      </c>
      <c r="U273" t="str">
        <f>VLOOKUP(Tabela13[[#This Row],[CNPJ]],'[1]Exportar Planilha'!$A$1:$S$802,11,FALSE)</f>
        <v>BARUERI</v>
      </c>
      <c r="V273" t="str">
        <f>VLOOKUP(Tabela13[[#This Row],[CNPJ]],'[1]Exportar Planilha'!$A$1:$S$802,12,FALSE)</f>
        <v>11</v>
      </c>
      <c r="W273" t="str">
        <f>VLOOKUP(Tabela13[[#This Row],[CNPJ]],'[1]Exportar Planilha'!$A$1:$S$802,13,FALSE)</f>
        <v>21237100</v>
      </c>
      <c r="X273" t="str">
        <f>VLOOKUP(Tabela13[[#This Row],[CNPJ]],'[1]Exportar Planilha'!$A$1:$S$802,14,FALSE)</f>
        <v>11</v>
      </c>
      <c r="Y273" t="str">
        <f>VLOOKUP(Tabela13[[#This Row],[CNPJ]],'[1]Exportar Planilha'!$A$1:$S$802,15,FALSE)</f>
        <v>41987185</v>
      </c>
      <c r="Z273" s="5" t="str">
        <f>VLOOKUP(Tabela13[[#This Row],[CNPJ]],'[1]Exportar Planilha'!$A$1:$S$802,16,FALSE)</f>
        <v>11</v>
      </c>
      <c r="AA273" s="5" t="str">
        <f>VLOOKUP(Tabela13[[#This Row],[CNPJ]],'[1]Exportar Planilha'!$A$1:$S$802,17,FALSE)</f>
        <v>41981857</v>
      </c>
      <c r="AB273" s="5">
        <f>VLOOKUP(Tabela13[[#This Row],[CNPJ]],'[1]Exportar Planilha'!$A$1:$S$802,18,FALSE)</f>
        <v>0</v>
      </c>
    </row>
    <row r="274" spans="1:28">
      <c r="A274" t="s">
        <v>926</v>
      </c>
      <c r="B274" t="s">
        <v>1249</v>
      </c>
      <c r="C274" t="s">
        <v>247</v>
      </c>
      <c r="D274" t="s">
        <v>248</v>
      </c>
      <c r="E274" t="s">
        <v>117</v>
      </c>
      <c r="F274" t="s">
        <v>1250</v>
      </c>
      <c r="G274" s="2">
        <v>4</v>
      </c>
      <c r="H274" t="s">
        <v>217</v>
      </c>
      <c r="I274" t="s">
        <v>1251</v>
      </c>
      <c r="J274" t="s">
        <v>1252</v>
      </c>
      <c r="K274" s="4" t="s">
        <v>1973</v>
      </c>
      <c r="L274" t="str">
        <f>VLOOKUP(Tabela13[[#This Row],[CNPJ]],'[1]Exportar Planilha'!$A$1:$S$802,3,FALSE)</f>
        <v>RUA</v>
      </c>
      <c r="M274" t="str">
        <f>VLOOKUP(Tabela13[[#This Row],[CNPJ]],'[1]Exportar Planilha'!$A$1:$S$802,3,FALSE)</f>
        <v>RUA</v>
      </c>
      <c r="N274" t="str">
        <f>VLOOKUP(Tabela13[[#This Row],[CNPJ]],'[1]Exportar Planilha'!$A$1:$S$802,4,FALSE)</f>
        <v>ESPIRITO SANTO</v>
      </c>
      <c r="O274" t="str">
        <f>VLOOKUP(Tabela13[[#This Row],[CNPJ]],'[1]Exportar Planilha'!$A$1:$S$802,5,FALSE)</f>
        <v>03</v>
      </c>
      <c r="P274">
        <f>VLOOKUP(Tabela13[[#This Row],[CNPJ]],'[1]Exportar Planilha'!$A$1:$S$802,6,FALSE)</f>
        <v>0</v>
      </c>
      <c r="Q274" t="str">
        <f>VLOOKUP(Tabela13[[#This Row],[CNPJ]],'[1]Exportar Planilha'!$A$1:$S$802,7,FALSE)</f>
        <v>FAZENDINHA</v>
      </c>
      <c r="R274">
        <f>VLOOKUP(Tabela13[[#This Row],[CNPJ]],'[1]Exportar Planilha'!$A$1:$S$802,8,FALSE)</f>
        <v>6530015</v>
      </c>
      <c r="S274" t="str">
        <f>VLOOKUP(Tabela13[[#This Row],[CNPJ]],'[1]Exportar Planilha'!$A$1:$S$802,9,FALSE)</f>
        <v>SP</v>
      </c>
      <c r="T274">
        <f>VLOOKUP(Tabela13[[#This Row],[CNPJ]],'[1]Exportar Planilha'!$A$1:$S$802,10,FALSE)</f>
        <v>7047</v>
      </c>
      <c r="U274" t="str">
        <f>VLOOKUP(Tabela13[[#This Row],[CNPJ]],'[1]Exportar Planilha'!$A$1:$S$802,11,FALSE)</f>
        <v>SANTANA DE PARNAIBA</v>
      </c>
      <c r="V274">
        <f>VLOOKUP(Tabela13[[#This Row],[CNPJ]],'[1]Exportar Planilha'!$A$1:$S$802,12,FALSE)</f>
        <v>0</v>
      </c>
      <c r="W274">
        <f>VLOOKUP(Tabela13[[#This Row],[CNPJ]],'[1]Exportar Planilha'!$A$1:$S$802,13,FALSE)</f>
        <v>0</v>
      </c>
      <c r="X274">
        <f>VLOOKUP(Tabela13[[#This Row],[CNPJ]],'[1]Exportar Planilha'!$A$1:$S$802,14,FALSE)</f>
        <v>0</v>
      </c>
      <c r="Y274">
        <f>VLOOKUP(Tabela13[[#This Row],[CNPJ]],'[1]Exportar Planilha'!$A$1:$S$802,15,FALSE)</f>
        <v>0</v>
      </c>
      <c r="Z274" s="5">
        <f>VLOOKUP(Tabela13[[#This Row],[CNPJ]],'[1]Exportar Planilha'!$A$1:$S$802,16,FALSE)</f>
        <v>0</v>
      </c>
      <c r="AA274" s="5">
        <f>VLOOKUP(Tabela13[[#This Row],[CNPJ]],'[1]Exportar Planilha'!$A$1:$S$802,17,FALSE)</f>
        <v>0</v>
      </c>
      <c r="AB274" s="5">
        <f>VLOOKUP(Tabela13[[#This Row],[CNPJ]],'[1]Exportar Planilha'!$A$1:$S$802,18,FALSE)</f>
        <v>0</v>
      </c>
    </row>
    <row r="275" spans="1:28">
      <c r="A275" t="s">
        <v>926</v>
      </c>
      <c r="B275" t="s">
        <v>1253</v>
      </c>
      <c r="C275" t="s">
        <v>872</v>
      </c>
      <c r="D275" t="s">
        <v>226</v>
      </c>
      <c r="E275" t="s">
        <v>6</v>
      </c>
      <c r="F275" t="s">
        <v>983</v>
      </c>
      <c r="G275" s="2">
        <v>6</v>
      </c>
      <c r="H275" t="s">
        <v>24</v>
      </c>
      <c r="I275" t="s">
        <v>1254</v>
      </c>
      <c r="J275" t="s">
        <v>1255</v>
      </c>
      <c r="K275" s="4" t="s">
        <v>1974</v>
      </c>
      <c r="L275" t="str">
        <f>VLOOKUP(Tabela13[[#This Row],[CNPJ]],'[1]Exportar Planilha'!$A$1:$S$802,3,FALSE)</f>
        <v>RUA</v>
      </c>
      <c r="M275" t="str">
        <f>VLOOKUP(Tabela13[[#This Row],[CNPJ]],'[1]Exportar Planilha'!$A$1:$S$802,3,FALSE)</f>
        <v>RUA</v>
      </c>
      <c r="N275" t="str">
        <f>VLOOKUP(Tabela13[[#This Row],[CNPJ]],'[1]Exportar Planilha'!$A$1:$S$802,4,FALSE)</f>
        <v>LOURENCO INOCENTINI</v>
      </c>
      <c r="O275" t="str">
        <f>VLOOKUP(Tabela13[[#This Row],[CNPJ]],'[1]Exportar Planilha'!$A$1:$S$802,5,FALSE)</f>
        <v>751</v>
      </c>
      <c r="P275" t="str">
        <f>VLOOKUP(Tabela13[[#This Row],[CNPJ]],'[1]Exportar Planilha'!$A$1:$S$802,6,FALSE)</f>
        <v>CONJ.C</v>
      </c>
      <c r="Q275" t="str">
        <f>VLOOKUP(Tabela13[[#This Row],[CNPJ]],'[1]Exportar Planilha'!$A$1:$S$802,7,FALSE)</f>
        <v>VILA NERY</v>
      </c>
      <c r="R275">
        <f>VLOOKUP(Tabela13[[#This Row],[CNPJ]],'[1]Exportar Planilha'!$A$1:$S$802,8,FALSE)</f>
        <v>13573284</v>
      </c>
      <c r="S275" t="str">
        <f>VLOOKUP(Tabela13[[#This Row],[CNPJ]],'[1]Exportar Planilha'!$A$1:$S$802,9,FALSE)</f>
        <v>SP</v>
      </c>
      <c r="T275">
        <f>VLOOKUP(Tabela13[[#This Row],[CNPJ]],'[1]Exportar Planilha'!$A$1:$S$802,10,FALSE)</f>
        <v>7079</v>
      </c>
      <c r="U275" t="str">
        <f>VLOOKUP(Tabela13[[#This Row],[CNPJ]],'[1]Exportar Planilha'!$A$1:$S$802,11,FALSE)</f>
        <v>SAO CARLOS</v>
      </c>
      <c r="V275">
        <f>VLOOKUP(Tabela13[[#This Row],[CNPJ]],'[1]Exportar Planilha'!$A$1:$S$802,12,FALSE)</f>
        <v>0</v>
      </c>
      <c r="W275">
        <f>VLOOKUP(Tabela13[[#This Row],[CNPJ]],'[1]Exportar Planilha'!$A$1:$S$802,13,FALSE)</f>
        <v>0</v>
      </c>
      <c r="X275">
        <f>VLOOKUP(Tabela13[[#This Row],[CNPJ]],'[1]Exportar Planilha'!$A$1:$S$802,14,FALSE)</f>
        <v>0</v>
      </c>
      <c r="Y275">
        <f>VLOOKUP(Tabela13[[#This Row],[CNPJ]],'[1]Exportar Planilha'!$A$1:$S$802,15,FALSE)</f>
        <v>0</v>
      </c>
      <c r="Z275" s="5">
        <f>VLOOKUP(Tabela13[[#This Row],[CNPJ]],'[1]Exportar Planilha'!$A$1:$S$802,16,FALSE)</f>
        <v>0</v>
      </c>
      <c r="AA275" s="5">
        <f>VLOOKUP(Tabela13[[#This Row],[CNPJ]],'[1]Exportar Planilha'!$A$1:$S$802,17,FALSE)</f>
        <v>0</v>
      </c>
      <c r="AB275" s="5">
        <f>VLOOKUP(Tabela13[[#This Row],[CNPJ]],'[1]Exportar Planilha'!$A$1:$S$802,18,FALSE)</f>
        <v>0</v>
      </c>
    </row>
    <row r="276" spans="1:28">
      <c r="A276" t="s">
        <v>926</v>
      </c>
      <c r="B276" t="s">
        <v>1256</v>
      </c>
      <c r="C276" t="s">
        <v>21</v>
      </c>
      <c r="D276" t="s">
        <v>1257</v>
      </c>
      <c r="E276" t="s">
        <v>6</v>
      </c>
      <c r="F276" t="s">
        <v>928</v>
      </c>
      <c r="G276" s="2">
        <v>1</v>
      </c>
      <c r="H276" t="s">
        <v>24</v>
      </c>
      <c r="I276" t="s">
        <v>3968</v>
      </c>
      <c r="J276" t="s">
        <v>3968</v>
      </c>
      <c r="K276" s="4" t="s">
        <v>1975</v>
      </c>
      <c r="L276" t="str">
        <f>VLOOKUP(Tabela13[[#This Row],[CNPJ]],'[1]Exportar Planilha'!$A$1:$S$802,3,FALSE)</f>
        <v>RUA</v>
      </c>
      <c r="M276" t="str">
        <f>VLOOKUP(Tabela13[[#This Row],[CNPJ]],'[1]Exportar Planilha'!$A$1:$S$802,3,FALSE)</f>
        <v>RUA</v>
      </c>
      <c r="N276" t="str">
        <f>VLOOKUP(Tabela13[[#This Row],[CNPJ]],'[1]Exportar Planilha'!$A$1:$S$802,4,FALSE)</f>
        <v>AMBROSIA DO MEXICO</v>
      </c>
      <c r="O276" t="str">
        <f>VLOOKUP(Tabela13[[#This Row],[CNPJ]],'[1]Exportar Planilha'!$A$1:$S$802,5,FALSE)</f>
        <v>392</v>
      </c>
      <c r="P276" t="str">
        <f>VLOOKUP(Tabela13[[#This Row],[CNPJ]],'[1]Exportar Planilha'!$A$1:$S$802,6,FALSE)</f>
        <v>398</v>
      </c>
      <c r="Q276" t="str">
        <f>VLOOKUP(Tabela13[[#This Row],[CNPJ]],'[1]Exportar Planilha'!$A$1:$S$802,7,FALSE)</f>
        <v>PIRITUBA</v>
      </c>
      <c r="R276">
        <f>VLOOKUP(Tabela13[[#This Row],[CNPJ]],'[1]Exportar Planilha'!$A$1:$S$802,8,FALSE)</f>
        <v>2945040</v>
      </c>
      <c r="S276" t="str">
        <f>VLOOKUP(Tabela13[[#This Row],[CNPJ]],'[1]Exportar Planilha'!$A$1:$S$802,9,FALSE)</f>
        <v>SP</v>
      </c>
      <c r="T276">
        <f>VLOOKUP(Tabela13[[#This Row],[CNPJ]],'[1]Exportar Planilha'!$A$1:$S$802,10,FALSE)</f>
        <v>7107</v>
      </c>
      <c r="U276" t="str">
        <f>VLOOKUP(Tabela13[[#This Row],[CNPJ]],'[1]Exportar Planilha'!$A$1:$S$802,11,FALSE)</f>
        <v>SAO PAULO</v>
      </c>
      <c r="V276" t="str">
        <f>VLOOKUP(Tabela13[[#This Row],[CNPJ]],'[1]Exportar Planilha'!$A$1:$S$802,12,FALSE)</f>
        <v>11</v>
      </c>
      <c r="W276" t="str">
        <f>VLOOKUP(Tabela13[[#This Row],[CNPJ]],'[1]Exportar Planilha'!$A$1:$S$802,13,FALSE)</f>
        <v>39726854</v>
      </c>
      <c r="X276" t="str">
        <f>VLOOKUP(Tabela13[[#This Row],[CNPJ]],'[1]Exportar Planilha'!$A$1:$S$802,14,FALSE)</f>
        <v>11</v>
      </c>
      <c r="Y276" t="str">
        <f>VLOOKUP(Tabela13[[#This Row],[CNPJ]],'[1]Exportar Planilha'!$A$1:$S$802,15,FALSE)</f>
        <v>39749119</v>
      </c>
      <c r="Z276" s="5" t="str">
        <f>VLOOKUP(Tabela13[[#This Row],[CNPJ]],'[1]Exportar Planilha'!$A$1:$S$802,16,FALSE)</f>
        <v>11</v>
      </c>
      <c r="AA276" s="5" t="str">
        <f>VLOOKUP(Tabela13[[#This Row],[CNPJ]],'[1]Exportar Planilha'!$A$1:$S$802,17,FALSE)</f>
        <v>39724847</v>
      </c>
      <c r="AB276" s="5" t="str">
        <f>VLOOKUP(Tabela13[[#This Row],[CNPJ]],'[1]Exportar Planilha'!$A$1:$S$802,18,FALSE)</f>
        <v>factory@terra.com.br</v>
      </c>
    </row>
    <row r="277" spans="1:28">
      <c r="A277" t="s">
        <v>926</v>
      </c>
      <c r="B277" t="s">
        <v>1258</v>
      </c>
      <c r="C277" t="s">
        <v>55</v>
      </c>
      <c r="D277" t="s">
        <v>1259</v>
      </c>
      <c r="E277" t="s">
        <v>6</v>
      </c>
      <c r="F277" t="s">
        <v>1260</v>
      </c>
      <c r="G277" s="2">
        <v>2</v>
      </c>
      <c r="H277" t="s">
        <v>33</v>
      </c>
      <c r="I277" t="s">
        <v>1261</v>
      </c>
      <c r="J277" t="s">
        <v>1262</v>
      </c>
      <c r="K277" s="4" t="s">
        <v>1976</v>
      </c>
      <c r="L277" t="str">
        <f>VLOOKUP(Tabela13[[#This Row],[CNPJ]],'[1]Exportar Planilha'!$A$1:$S$802,3,FALSE)</f>
        <v>RODOVIA</v>
      </c>
      <c r="M277" t="str">
        <f>VLOOKUP(Tabela13[[#This Row],[CNPJ]],'[1]Exportar Planilha'!$A$1:$S$802,3,FALSE)</f>
        <v>RODOVIA</v>
      </c>
      <c r="N277" t="str">
        <f>VLOOKUP(Tabela13[[#This Row],[CNPJ]],'[1]Exportar Planilha'!$A$1:$S$802,4,FALSE)</f>
        <v>RAPOSO TAVARES</v>
      </c>
      <c r="O277" t="str">
        <f>VLOOKUP(Tabela13[[#This Row],[CNPJ]],'[1]Exportar Planilha'!$A$1:$S$802,5,FALSE)</f>
        <v>1638</v>
      </c>
      <c r="P277">
        <f>VLOOKUP(Tabela13[[#This Row],[CNPJ]],'[1]Exportar Planilha'!$A$1:$S$802,6,FALSE)</f>
        <v>0</v>
      </c>
      <c r="Q277" t="str">
        <f>VLOOKUP(Tabela13[[#This Row],[CNPJ]],'[1]Exportar Planilha'!$A$1:$S$802,7,FALSE)</f>
        <v>VILA NOVA SAO ROQUE</v>
      </c>
      <c r="R277">
        <f>VLOOKUP(Tabela13[[#This Row],[CNPJ]],'[1]Exportar Planilha'!$A$1:$S$802,8,FALSE)</f>
        <v>18131220</v>
      </c>
      <c r="S277" t="str">
        <f>VLOOKUP(Tabela13[[#This Row],[CNPJ]],'[1]Exportar Planilha'!$A$1:$S$802,9,FALSE)</f>
        <v>SP</v>
      </c>
      <c r="T277">
        <f>VLOOKUP(Tabela13[[#This Row],[CNPJ]],'[1]Exportar Planilha'!$A$1:$S$802,10,FALSE)</f>
        <v>7113</v>
      </c>
      <c r="U277" t="str">
        <f>VLOOKUP(Tabela13[[#This Row],[CNPJ]],'[1]Exportar Planilha'!$A$1:$S$802,11,FALSE)</f>
        <v>SAO ROQUE</v>
      </c>
      <c r="V277" t="str">
        <f>VLOOKUP(Tabela13[[#This Row],[CNPJ]],'[1]Exportar Planilha'!$A$1:$S$802,12,FALSE)</f>
        <v>11</v>
      </c>
      <c r="W277" t="str">
        <f>VLOOKUP(Tabela13[[#This Row],[CNPJ]],'[1]Exportar Planilha'!$A$1:$S$802,13,FALSE)</f>
        <v>47122403</v>
      </c>
      <c r="X277" t="str">
        <f>VLOOKUP(Tabela13[[#This Row],[CNPJ]],'[1]Exportar Planilha'!$A$1:$S$802,14,FALSE)</f>
        <v>11</v>
      </c>
      <c r="Y277" t="str">
        <f>VLOOKUP(Tabela13[[#This Row],[CNPJ]],'[1]Exportar Planilha'!$A$1:$S$802,15,FALSE)</f>
        <v>47126464</v>
      </c>
      <c r="Z277" s="5" t="str">
        <f>VLOOKUP(Tabela13[[#This Row],[CNPJ]],'[1]Exportar Planilha'!$A$1:$S$802,16,FALSE)</f>
        <v>11</v>
      </c>
      <c r="AA277" s="5" t="str">
        <f>VLOOKUP(Tabela13[[#This Row],[CNPJ]],'[1]Exportar Planilha'!$A$1:$S$802,17,FALSE)</f>
        <v>47123225</v>
      </c>
      <c r="AB277" s="5" t="str">
        <f>VLOOKUP(Tabela13[[#This Row],[CNPJ]],'[1]Exportar Planilha'!$A$1:$S$802,18,FALSE)</f>
        <v>ORGANLEX@UOL.COM.BR</v>
      </c>
    </row>
    <row r="278" spans="1:28">
      <c r="A278" t="s">
        <v>926</v>
      </c>
      <c r="B278" t="s">
        <v>1263</v>
      </c>
      <c r="C278" t="s">
        <v>21</v>
      </c>
      <c r="D278" t="s">
        <v>1015</v>
      </c>
      <c r="E278" t="s">
        <v>6</v>
      </c>
      <c r="F278" t="s">
        <v>928</v>
      </c>
      <c r="G278" s="2">
        <v>16</v>
      </c>
      <c r="H278" t="s">
        <v>24</v>
      </c>
      <c r="I278" t="s">
        <v>1264</v>
      </c>
      <c r="J278" t="s">
        <v>1265</v>
      </c>
      <c r="K278" s="4" t="s">
        <v>1977</v>
      </c>
      <c r="L278" t="str">
        <f>VLOOKUP(Tabela13[[#This Row],[CNPJ]],'[1]Exportar Planilha'!$A$1:$S$802,3,FALSE)</f>
        <v>RUA</v>
      </c>
      <c r="M278" t="str">
        <f>VLOOKUP(Tabela13[[#This Row],[CNPJ]],'[1]Exportar Planilha'!$A$1:$S$802,3,FALSE)</f>
        <v>RUA</v>
      </c>
      <c r="N278" t="str">
        <f>VLOOKUP(Tabela13[[#This Row],[CNPJ]],'[1]Exportar Planilha'!$A$1:$S$802,4,FALSE)</f>
        <v>ATUAI</v>
      </c>
      <c r="O278" t="str">
        <f>VLOOKUP(Tabela13[[#This Row],[CNPJ]],'[1]Exportar Planilha'!$A$1:$S$802,5,FALSE)</f>
        <v>945</v>
      </c>
      <c r="P278">
        <f>VLOOKUP(Tabela13[[#This Row],[CNPJ]],'[1]Exportar Planilha'!$A$1:$S$802,6,FALSE)</f>
        <v>0</v>
      </c>
      <c r="Q278" t="str">
        <f>VLOOKUP(Tabela13[[#This Row],[CNPJ]],'[1]Exportar Planilha'!$A$1:$S$802,7,FALSE)</f>
        <v>VILA MATILDE</v>
      </c>
      <c r="R278">
        <f>VLOOKUP(Tabela13[[#This Row],[CNPJ]],'[1]Exportar Planilha'!$A$1:$S$802,8,FALSE)</f>
        <v>3666000</v>
      </c>
      <c r="S278" t="str">
        <f>VLOOKUP(Tabela13[[#This Row],[CNPJ]],'[1]Exportar Planilha'!$A$1:$S$802,9,FALSE)</f>
        <v>SP</v>
      </c>
      <c r="T278">
        <f>VLOOKUP(Tabela13[[#This Row],[CNPJ]],'[1]Exportar Planilha'!$A$1:$S$802,10,FALSE)</f>
        <v>7107</v>
      </c>
      <c r="U278" t="str">
        <f>VLOOKUP(Tabela13[[#This Row],[CNPJ]],'[1]Exportar Planilha'!$A$1:$S$802,11,FALSE)</f>
        <v>SAO PAULO</v>
      </c>
      <c r="V278" t="str">
        <f>VLOOKUP(Tabela13[[#This Row],[CNPJ]],'[1]Exportar Planilha'!$A$1:$S$802,12,FALSE)</f>
        <v>11</v>
      </c>
      <c r="W278" t="str">
        <f>VLOOKUP(Tabela13[[#This Row],[CNPJ]],'[1]Exportar Planilha'!$A$1:$S$802,13,FALSE)</f>
        <v>29586080</v>
      </c>
      <c r="X278" t="str">
        <f>VLOOKUP(Tabela13[[#This Row],[CNPJ]],'[1]Exportar Planilha'!$A$1:$S$802,14,FALSE)</f>
        <v>11</v>
      </c>
      <c r="Y278" t="str">
        <f>VLOOKUP(Tabela13[[#This Row],[CNPJ]],'[1]Exportar Planilha'!$A$1:$S$802,15,FALSE)</f>
        <v>26812000</v>
      </c>
      <c r="Z278" s="5" t="str">
        <f>VLOOKUP(Tabela13[[#This Row],[CNPJ]],'[1]Exportar Planilha'!$A$1:$S$802,16,FALSE)</f>
        <v>11</v>
      </c>
      <c r="AA278" s="5" t="str">
        <f>VLOOKUP(Tabela13[[#This Row],[CNPJ]],'[1]Exportar Planilha'!$A$1:$S$802,17,FALSE)</f>
        <v>29586080</v>
      </c>
      <c r="AB278" s="5" t="str">
        <f>VLOOKUP(Tabela13[[#This Row],[CNPJ]],'[1]Exportar Planilha'!$A$1:$S$802,18,FALSE)</f>
        <v>JON@JON.COM.BR</v>
      </c>
    </row>
    <row r="279" spans="1:28">
      <c r="A279" t="s">
        <v>926</v>
      </c>
      <c r="B279" t="s">
        <v>1266</v>
      </c>
      <c r="C279" t="s">
        <v>1267</v>
      </c>
      <c r="D279" t="s">
        <v>1268</v>
      </c>
      <c r="E279" t="s">
        <v>21</v>
      </c>
      <c r="F279" t="s">
        <v>1269</v>
      </c>
      <c r="G279" s="2">
        <v>1</v>
      </c>
      <c r="H279" t="s">
        <v>24</v>
      </c>
      <c r="I279" t="s">
        <v>1270</v>
      </c>
      <c r="J279" t="s">
        <v>1271</v>
      </c>
      <c r="K279" s="4" t="s">
        <v>1978</v>
      </c>
      <c r="L279" t="str">
        <f>VLOOKUP(Tabela13[[#This Row],[CNPJ]],'[1]Exportar Planilha'!$A$1:$S$802,3,FALSE)</f>
        <v>RUA</v>
      </c>
      <c r="M279" t="str">
        <f>VLOOKUP(Tabela13[[#This Row],[CNPJ]],'[1]Exportar Planilha'!$A$1:$S$802,3,FALSE)</f>
        <v>RUA</v>
      </c>
      <c r="N279" t="str">
        <f>VLOOKUP(Tabela13[[#This Row],[CNPJ]],'[1]Exportar Planilha'!$A$1:$S$802,4,FALSE)</f>
        <v>ADAO JOSE FERREIRA</v>
      </c>
      <c r="O279" t="str">
        <f>VLOOKUP(Tabela13[[#This Row],[CNPJ]],'[1]Exportar Planilha'!$A$1:$S$802,5,FALSE)</f>
        <v>236</v>
      </c>
      <c r="P279">
        <f>VLOOKUP(Tabela13[[#This Row],[CNPJ]],'[1]Exportar Planilha'!$A$1:$S$802,6,FALSE)</f>
        <v>0</v>
      </c>
      <c r="Q279" t="str">
        <f>VLOOKUP(Tabela13[[#This Row],[CNPJ]],'[1]Exportar Planilha'!$A$1:$S$802,7,FALSE)</f>
        <v>PARQUE LAGUNA</v>
      </c>
      <c r="R279">
        <f>VLOOKUP(Tabela13[[#This Row],[CNPJ]],'[1]Exportar Planilha'!$A$1:$S$802,8,FALSE)</f>
        <v>6795050</v>
      </c>
      <c r="S279" t="str">
        <f>VLOOKUP(Tabela13[[#This Row],[CNPJ]],'[1]Exportar Planilha'!$A$1:$S$802,9,FALSE)</f>
        <v>SP</v>
      </c>
      <c r="T279">
        <f>VLOOKUP(Tabela13[[#This Row],[CNPJ]],'[1]Exportar Planilha'!$A$1:$S$802,10,FALSE)</f>
        <v>7157</v>
      </c>
      <c r="U279" t="str">
        <f>VLOOKUP(Tabela13[[#This Row],[CNPJ]],'[1]Exportar Planilha'!$A$1:$S$802,11,FALSE)</f>
        <v>TABOAO DA SERRA</v>
      </c>
      <c r="V279" t="str">
        <f>VLOOKUP(Tabela13[[#This Row],[CNPJ]],'[1]Exportar Planilha'!$A$1:$S$802,12,FALSE)</f>
        <v>11</v>
      </c>
      <c r="W279" t="str">
        <f>VLOOKUP(Tabela13[[#This Row],[CNPJ]],'[1]Exportar Planilha'!$A$1:$S$802,13,FALSE)</f>
        <v>58440222</v>
      </c>
      <c r="X279">
        <f>VLOOKUP(Tabela13[[#This Row],[CNPJ]],'[1]Exportar Planilha'!$A$1:$S$802,14,FALSE)</f>
        <v>0</v>
      </c>
      <c r="Y279">
        <f>VLOOKUP(Tabela13[[#This Row],[CNPJ]],'[1]Exportar Planilha'!$A$1:$S$802,15,FALSE)</f>
        <v>0</v>
      </c>
      <c r="Z279" s="5">
        <f>VLOOKUP(Tabela13[[#This Row],[CNPJ]],'[1]Exportar Planilha'!$A$1:$S$802,16,FALSE)</f>
        <v>0</v>
      </c>
      <c r="AA279" s="5">
        <f>VLOOKUP(Tabela13[[#This Row],[CNPJ]],'[1]Exportar Planilha'!$A$1:$S$802,17,FALSE)</f>
        <v>0</v>
      </c>
      <c r="AB279" s="5" t="str">
        <f>VLOOKUP(Tabela13[[#This Row],[CNPJ]],'[1]Exportar Planilha'!$A$1:$S$802,18,FALSE)</f>
        <v>contato@nbjsystems.com.br</v>
      </c>
    </row>
    <row r="280" spans="1:28">
      <c r="A280" t="s">
        <v>926</v>
      </c>
      <c r="B280" t="s">
        <v>1272</v>
      </c>
      <c r="C280" t="s">
        <v>1273</v>
      </c>
      <c r="D280" t="s">
        <v>1274</v>
      </c>
      <c r="E280" t="s">
        <v>117</v>
      </c>
      <c r="F280" t="s">
        <v>1057</v>
      </c>
      <c r="G280" s="2">
        <v>3</v>
      </c>
      <c r="H280" t="s">
        <v>24</v>
      </c>
      <c r="I280" t="s">
        <v>1275</v>
      </c>
      <c r="J280" t="s">
        <v>1276</v>
      </c>
      <c r="K280" s="4" t="s">
        <v>1979</v>
      </c>
      <c r="L280" t="str">
        <f>VLOOKUP(Tabela13[[#This Row],[CNPJ]],'[1]Exportar Planilha'!$A$1:$S$802,3,FALSE)</f>
        <v>RUA</v>
      </c>
      <c r="M280" t="str">
        <f>VLOOKUP(Tabela13[[#This Row],[CNPJ]],'[1]Exportar Planilha'!$A$1:$S$802,3,FALSE)</f>
        <v>RUA</v>
      </c>
      <c r="N280" t="str">
        <f>VLOOKUP(Tabela13[[#This Row],[CNPJ]],'[1]Exportar Planilha'!$A$1:$S$802,4,FALSE)</f>
        <v>LOANDA</v>
      </c>
      <c r="O280" t="str">
        <f>VLOOKUP(Tabela13[[#This Row],[CNPJ]],'[1]Exportar Planilha'!$A$1:$S$802,5,FALSE)</f>
        <v>982</v>
      </c>
      <c r="P280">
        <f>VLOOKUP(Tabela13[[#This Row],[CNPJ]],'[1]Exportar Planilha'!$A$1:$S$802,6,FALSE)</f>
        <v>0</v>
      </c>
      <c r="Q280" t="str">
        <f>VLOOKUP(Tabela13[[#This Row],[CNPJ]],'[1]Exportar Planilha'!$A$1:$S$802,7,FALSE)</f>
        <v>CHAC REUNIDAS</v>
      </c>
      <c r="R280">
        <f>VLOOKUP(Tabela13[[#This Row],[CNPJ]],'[1]Exportar Planilha'!$A$1:$S$802,8,FALSE)</f>
        <v>12238330</v>
      </c>
      <c r="S280" t="str">
        <f>VLOOKUP(Tabela13[[#This Row],[CNPJ]],'[1]Exportar Planilha'!$A$1:$S$802,9,FALSE)</f>
        <v>SP</v>
      </c>
      <c r="T280">
        <f>VLOOKUP(Tabela13[[#This Row],[CNPJ]],'[1]Exportar Planilha'!$A$1:$S$802,10,FALSE)</f>
        <v>7099</v>
      </c>
      <c r="U280" t="str">
        <f>VLOOKUP(Tabela13[[#This Row],[CNPJ]],'[1]Exportar Planilha'!$A$1:$S$802,11,FALSE)</f>
        <v>SAO JOSE DOS CAMPOS</v>
      </c>
      <c r="V280">
        <f>VLOOKUP(Tabela13[[#This Row],[CNPJ]],'[1]Exportar Planilha'!$A$1:$S$802,12,FALSE)</f>
        <v>0</v>
      </c>
      <c r="W280">
        <f>VLOOKUP(Tabela13[[#This Row],[CNPJ]],'[1]Exportar Planilha'!$A$1:$S$802,13,FALSE)</f>
        <v>0</v>
      </c>
      <c r="X280">
        <f>VLOOKUP(Tabela13[[#This Row],[CNPJ]],'[1]Exportar Planilha'!$A$1:$S$802,14,FALSE)</f>
        <v>0</v>
      </c>
      <c r="Y280">
        <f>VLOOKUP(Tabela13[[#This Row],[CNPJ]],'[1]Exportar Planilha'!$A$1:$S$802,15,FALSE)</f>
        <v>0</v>
      </c>
      <c r="Z280" s="5">
        <f>VLOOKUP(Tabela13[[#This Row],[CNPJ]],'[1]Exportar Planilha'!$A$1:$S$802,16,FALSE)</f>
        <v>0</v>
      </c>
      <c r="AA280" s="5">
        <f>VLOOKUP(Tabela13[[#This Row],[CNPJ]],'[1]Exportar Planilha'!$A$1:$S$802,17,FALSE)</f>
        <v>0</v>
      </c>
      <c r="AB280" s="5" t="str">
        <f>VLOOKUP(Tabela13[[#This Row],[CNPJ]],'[1]Exportar Planilha'!$A$1:$S$802,18,FALSE)</f>
        <v>COMERCIAL@ESRA.COM.BR</v>
      </c>
    </row>
    <row r="281" spans="1:28">
      <c r="A281" t="s">
        <v>926</v>
      </c>
      <c r="B281" t="s">
        <v>1277</v>
      </c>
      <c r="C281" t="s">
        <v>86</v>
      </c>
      <c r="D281" t="s">
        <v>1278</v>
      </c>
      <c r="E281" t="s">
        <v>6</v>
      </c>
      <c r="F281" t="s">
        <v>928</v>
      </c>
      <c r="G281" s="2">
        <v>2</v>
      </c>
      <c r="H281" t="s">
        <v>24</v>
      </c>
      <c r="I281" t="s">
        <v>1279</v>
      </c>
      <c r="J281" t="s">
        <v>1280</v>
      </c>
      <c r="K281" s="4" t="s">
        <v>1980</v>
      </c>
      <c r="L281" t="str">
        <f>VLOOKUP(Tabela13[[#This Row],[CNPJ]],'[1]Exportar Planilha'!$A$1:$S$802,3,FALSE)</f>
        <v>AVENIDA</v>
      </c>
      <c r="M281" t="str">
        <f>VLOOKUP(Tabela13[[#This Row],[CNPJ]],'[1]Exportar Planilha'!$A$1:$S$802,3,FALSE)</f>
        <v>AVENIDA</v>
      </c>
      <c r="N281" t="str">
        <f>VLOOKUP(Tabela13[[#This Row],[CNPJ]],'[1]Exportar Planilha'!$A$1:$S$802,4,FALSE)</f>
        <v>PAULISTA</v>
      </c>
      <c r="O281" t="str">
        <f>VLOOKUP(Tabela13[[#This Row],[CNPJ]],'[1]Exportar Planilha'!$A$1:$S$802,5,FALSE)</f>
        <v>1765</v>
      </c>
      <c r="P281" t="str">
        <f>VLOOKUP(Tabela13[[#This Row],[CNPJ]],'[1]Exportar Planilha'!$A$1:$S$802,6,FALSE)</f>
        <v>ANDAR 7                   CONJ  72                        CV 8868</v>
      </c>
      <c r="Q281" t="str">
        <f>VLOOKUP(Tabela13[[#This Row],[CNPJ]],'[1]Exportar Planilha'!$A$1:$S$802,7,FALSE)</f>
        <v>BELA VISTA</v>
      </c>
      <c r="R281">
        <f>VLOOKUP(Tabela13[[#This Row],[CNPJ]],'[1]Exportar Planilha'!$A$1:$S$802,8,FALSE)</f>
        <v>1311200</v>
      </c>
      <c r="S281" t="str">
        <f>VLOOKUP(Tabela13[[#This Row],[CNPJ]],'[1]Exportar Planilha'!$A$1:$S$802,9,FALSE)</f>
        <v>SP</v>
      </c>
      <c r="T281">
        <f>VLOOKUP(Tabela13[[#This Row],[CNPJ]],'[1]Exportar Planilha'!$A$1:$S$802,10,FALSE)</f>
        <v>7107</v>
      </c>
      <c r="U281" t="str">
        <f>VLOOKUP(Tabela13[[#This Row],[CNPJ]],'[1]Exportar Planilha'!$A$1:$S$802,11,FALSE)</f>
        <v>SAO PAULO</v>
      </c>
      <c r="V281" t="str">
        <f>VLOOKUP(Tabela13[[#This Row],[CNPJ]],'[1]Exportar Planilha'!$A$1:$S$802,12,FALSE)</f>
        <v>11</v>
      </c>
      <c r="W281" t="str">
        <f>VLOOKUP(Tabela13[[#This Row],[CNPJ]],'[1]Exportar Planilha'!$A$1:$S$802,13,FALSE)</f>
        <v>34391365</v>
      </c>
      <c r="X281">
        <f>VLOOKUP(Tabela13[[#This Row],[CNPJ]],'[1]Exportar Planilha'!$A$1:$S$802,14,FALSE)</f>
        <v>0</v>
      </c>
      <c r="Y281">
        <f>VLOOKUP(Tabela13[[#This Row],[CNPJ]],'[1]Exportar Planilha'!$A$1:$S$802,15,FALSE)</f>
        <v>0</v>
      </c>
      <c r="Z281" s="5">
        <f>VLOOKUP(Tabela13[[#This Row],[CNPJ]],'[1]Exportar Planilha'!$A$1:$S$802,16,FALSE)</f>
        <v>0</v>
      </c>
      <c r="AA281" s="5">
        <f>VLOOKUP(Tabela13[[#This Row],[CNPJ]],'[1]Exportar Planilha'!$A$1:$S$802,17,FALSE)</f>
        <v>0</v>
      </c>
      <c r="AB281" s="5" t="str">
        <f>VLOOKUP(Tabela13[[#This Row],[CNPJ]],'[1]Exportar Planilha'!$A$1:$S$802,18,FALSE)</f>
        <v>ROMAGCOSTA@TERRA.COM.BR</v>
      </c>
    </row>
    <row r="282" spans="1:28">
      <c r="A282" t="s">
        <v>926</v>
      </c>
      <c r="B282" t="s">
        <v>1281</v>
      </c>
      <c r="C282" t="s">
        <v>22</v>
      </c>
      <c r="D282" t="s">
        <v>1282</v>
      </c>
      <c r="E282" t="s">
        <v>6</v>
      </c>
      <c r="F282" t="s">
        <v>965</v>
      </c>
      <c r="G282" s="2">
        <v>1</v>
      </c>
      <c r="H282" t="s">
        <v>24</v>
      </c>
      <c r="I282" t="s">
        <v>1283</v>
      </c>
      <c r="J282" t="s">
        <v>1284</v>
      </c>
      <c r="K282" s="4" t="s">
        <v>1981</v>
      </c>
      <c r="L282" t="str">
        <f>VLOOKUP(Tabela13[[#This Row],[CNPJ]],'[1]Exportar Planilha'!$A$1:$S$802,3,FALSE)</f>
        <v>RUA</v>
      </c>
      <c r="M282" t="str">
        <f>VLOOKUP(Tabela13[[#This Row],[CNPJ]],'[1]Exportar Planilha'!$A$1:$S$802,3,FALSE)</f>
        <v>RUA</v>
      </c>
      <c r="N282" t="str">
        <f>VLOOKUP(Tabela13[[#This Row],[CNPJ]],'[1]Exportar Planilha'!$A$1:$S$802,4,FALSE)</f>
        <v>ARGENTINA</v>
      </c>
      <c r="O282" t="str">
        <f>VLOOKUP(Tabela13[[#This Row],[CNPJ]],'[1]Exportar Planilha'!$A$1:$S$802,5,FALSE)</f>
        <v>54</v>
      </c>
      <c r="P282">
        <f>VLOOKUP(Tabela13[[#This Row],[CNPJ]],'[1]Exportar Planilha'!$A$1:$S$802,6,FALSE)</f>
        <v>0</v>
      </c>
      <c r="Q282" t="str">
        <f>VLOOKUP(Tabela13[[#This Row],[CNPJ]],'[1]Exportar Planilha'!$A$1:$S$802,7,FALSE)</f>
        <v>JARDIM DAS NACOES</v>
      </c>
      <c r="R282">
        <f>VLOOKUP(Tabela13[[#This Row],[CNPJ]],'[1]Exportar Planilha'!$A$1:$S$802,8,FALSE)</f>
        <v>9921050</v>
      </c>
      <c r="S282" t="str">
        <f>VLOOKUP(Tabela13[[#This Row],[CNPJ]],'[1]Exportar Planilha'!$A$1:$S$802,9,FALSE)</f>
        <v>SP</v>
      </c>
      <c r="T282">
        <f>VLOOKUP(Tabela13[[#This Row],[CNPJ]],'[1]Exportar Planilha'!$A$1:$S$802,10,FALSE)</f>
        <v>6377</v>
      </c>
      <c r="U282" t="str">
        <f>VLOOKUP(Tabela13[[#This Row],[CNPJ]],'[1]Exportar Planilha'!$A$1:$S$802,11,FALSE)</f>
        <v>DIADEMA</v>
      </c>
      <c r="V282" t="str">
        <f>VLOOKUP(Tabela13[[#This Row],[CNPJ]],'[1]Exportar Planilha'!$A$1:$S$802,12,FALSE)</f>
        <v>011</v>
      </c>
      <c r="W282" t="str">
        <f>VLOOKUP(Tabela13[[#This Row],[CNPJ]],'[1]Exportar Planilha'!$A$1:$S$802,13,FALSE)</f>
        <v>2757934</v>
      </c>
      <c r="X282">
        <f>VLOOKUP(Tabela13[[#This Row],[CNPJ]],'[1]Exportar Planilha'!$A$1:$S$802,14,FALSE)</f>
        <v>0</v>
      </c>
      <c r="Y282">
        <f>VLOOKUP(Tabela13[[#This Row],[CNPJ]],'[1]Exportar Planilha'!$A$1:$S$802,15,FALSE)</f>
        <v>0</v>
      </c>
      <c r="Z282" s="5" t="str">
        <f>VLOOKUP(Tabela13[[#This Row],[CNPJ]],'[1]Exportar Planilha'!$A$1:$S$802,16,FALSE)</f>
        <v>011</v>
      </c>
      <c r="AA282" s="5" t="str">
        <f>VLOOKUP(Tabela13[[#This Row],[CNPJ]],'[1]Exportar Planilha'!$A$1:$S$802,17,FALSE)</f>
        <v>5773219</v>
      </c>
      <c r="AB282" s="5">
        <f>VLOOKUP(Tabela13[[#This Row],[CNPJ]],'[1]Exportar Planilha'!$A$1:$S$802,18,FALSE)</f>
        <v>0</v>
      </c>
    </row>
    <row r="283" spans="1:28">
      <c r="A283" t="s">
        <v>926</v>
      </c>
      <c r="B283" t="s">
        <v>1285</v>
      </c>
      <c r="C283" t="s">
        <v>101</v>
      </c>
      <c r="D283" t="s">
        <v>1286</v>
      </c>
      <c r="E283" t="s">
        <v>1287</v>
      </c>
      <c r="F283" t="s">
        <v>1288</v>
      </c>
      <c r="G283" s="2">
        <v>4</v>
      </c>
      <c r="H283" t="s">
        <v>24</v>
      </c>
      <c r="I283" t="s">
        <v>1289</v>
      </c>
      <c r="J283" t="s">
        <v>1290</v>
      </c>
      <c r="K283" s="4" t="s">
        <v>1982</v>
      </c>
      <c r="L283" t="str">
        <f>VLOOKUP(Tabela13[[#This Row],[CNPJ]],'[1]Exportar Planilha'!$A$1:$S$802,3,FALSE)</f>
        <v>RUA</v>
      </c>
      <c r="M283" t="str">
        <f>VLOOKUP(Tabela13[[#This Row],[CNPJ]],'[1]Exportar Planilha'!$A$1:$S$802,3,FALSE)</f>
        <v>RUA</v>
      </c>
      <c r="N283" t="str">
        <f>VLOOKUP(Tabela13[[#This Row],[CNPJ]],'[1]Exportar Planilha'!$A$1:$S$802,4,FALSE)</f>
        <v>ESTADOS UNIDOS</v>
      </c>
      <c r="O283" t="str">
        <f>VLOOKUP(Tabela13[[#This Row],[CNPJ]],'[1]Exportar Planilha'!$A$1:$S$802,5,FALSE)</f>
        <v>1.730</v>
      </c>
      <c r="P283" t="str">
        <f>VLOOKUP(Tabela13[[#This Row],[CNPJ]],'[1]Exportar Planilha'!$A$1:$S$802,6,FALSE)</f>
        <v>BRCAO A</v>
      </c>
      <c r="Q283" t="str">
        <f>VLOOKUP(Tabela13[[#This Row],[CNPJ]],'[1]Exportar Planilha'!$A$1:$S$802,7,FALSE)</f>
        <v>PARQUE INDUSTRIAL I</v>
      </c>
      <c r="R283">
        <f>VLOOKUP(Tabela13[[#This Row],[CNPJ]],'[1]Exportar Planilha'!$A$1:$S$802,8,FALSE)</f>
        <v>17606020</v>
      </c>
      <c r="S283" t="str">
        <f>VLOOKUP(Tabela13[[#This Row],[CNPJ]],'[1]Exportar Planilha'!$A$1:$S$802,9,FALSE)</f>
        <v>SP</v>
      </c>
      <c r="T283">
        <f>VLOOKUP(Tabela13[[#This Row],[CNPJ]],'[1]Exportar Planilha'!$A$1:$S$802,10,FALSE)</f>
        <v>7201</v>
      </c>
      <c r="U283" t="str">
        <f>VLOOKUP(Tabela13[[#This Row],[CNPJ]],'[1]Exportar Planilha'!$A$1:$S$802,11,FALSE)</f>
        <v>TUPA</v>
      </c>
      <c r="V283" t="str">
        <f>VLOOKUP(Tabela13[[#This Row],[CNPJ]],'[1]Exportar Planilha'!$A$1:$S$802,12,FALSE)</f>
        <v>14</v>
      </c>
      <c r="W283" t="str">
        <f>VLOOKUP(Tabela13[[#This Row],[CNPJ]],'[1]Exportar Planilha'!$A$1:$S$802,13,FALSE)</f>
        <v>34912025</v>
      </c>
      <c r="X283">
        <f>VLOOKUP(Tabela13[[#This Row],[CNPJ]],'[1]Exportar Planilha'!$A$1:$S$802,14,FALSE)</f>
        <v>0</v>
      </c>
      <c r="Y283">
        <f>VLOOKUP(Tabela13[[#This Row],[CNPJ]],'[1]Exportar Planilha'!$A$1:$S$802,15,FALSE)</f>
        <v>0</v>
      </c>
      <c r="Z283" s="5">
        <f>VLOOKUP(Tabela13[[#This Row],[CNPJ]],'[1]Exportar Planilha'!$A$1:$S$802,16,FALSE)</f>
        <v>0</v>
      </c>
      <c r="AA283" s="5">
        <f>VLOOKUP(Tabela13[[#This Row],[CNPJ]],'[1]Exportar Planilha'!$A$1:$S$802,17,FALSE)</f>
        <v>0</v>
      </c>
      <c r="AB283" s="5">
        <f>VLOOKUP(Tabela13[[#This Row],[CNPJ]],'[1]Exportar Planilha'!$A$1:$S$802,18,FALSE)</f>
        <v>0</v>
      </c>
    </row>
    <row r="284" spans="1:28">
      <c r="A284" t="s">
        <v>926</v>
      </c>
      <c r="B284" t="s">
        <v>1291</v>
      </c>
      <c r="C284" t="s">
        <v>21</v>
      </c>
      <c r="D284" t="s">
        <v>1292</v>
      </c>
      <c r="E284" t="s">
        <v>6</v>
      </c>
      <c r="F284" t="s">
        <v>1101</v>
      </c>
      <c r="G284" s="2">
        <v>1</v>
      </c>
      <c r="H284" t="s">
        <v>24</v>
      </c>
      <c r="I284" t="s">
        <v>1293</v>
      </c>
      <c r="J284" t="s">
        <v>1294</v>
      </c>
      <c r="K284" s="4" t="s">
        <v>1983</v>
      </c>
      <c r="L284" t="str">
        <f>VLOOKUP(Tabela13[[#This Row],[CNPJ]],'[1]Exportar Planilha'!$A$1:$S$802,3,FALSE)</f>
        <v>RUA</v>
      </c>
      <c r="M284" t="str">
        <f>VLOOKUP(Tabela13[[#This Row],[CNPJ]],'[1]Exportar Planilha'!$A$1:$S$802,3,FALSE)</f>
        <v>RUA</v>
      </c>
      <c r="N284" t="str">
        <f>VLOOKUP(Tabela13[[#This Row],[CNPJ]],'[1]Exportar Planilha'!$A$1:$S$802,4,FALSE)</f>
        <v>ANNA PINTO LUDOVICE</v>
      </c>
      <c r="O284" t="str">
        <f>VLOOKUP(Tabela13[[#This Row],[CNPJ]],'[1]Exportar Planilha'!$A$1:$S$802,5,FALSE)</f>
        <v>249</v>
      </c>
      <c r="P284">
        <f>VLOOKUP(Tabela13[[#This Row],[CNPJ]],'[1]Exportar Planilha'!$A$1:$S$802,6,FALSE)</f>
        <v>0</v>
      </c>
      <c r="Q284" t="str">
        <f>VLOOKUP(Tabela13[[#This Row],[CNPJ]],'[1]Exportar Planilha'!$A$1:$S$802,7,FALSE)</f>
        <v>PARQ.IND.TANQUINHO</v>
      </c>
      <c r="R284">
        <f>VLOOKUP(Tabela13[[#This Row],[CNPJ]],'[1]Exportar Planilha'!$A$1:$S$802,8,FALSE)</f>
        <v>14075628</v>
      </c>
      <c r="S284" t="str">
        <f>VLOOKUP(Tabela13[[#This Row],[CNPJ]],'[1]Exportar Planilha'!$A$1:$S$802,9,FALSE)</f>
        <v>SP</v>
      </c>
      <c r="T284">
        <f>VLOOKUP(Tabela13[[#This Row],[CNPJ]],'[1]Exportar Planilha'!$A$1:$S$802,10,FALSE)</f>
        <v>6969</v>
      </c>
      <c r="U284" t="str">
        <f>VLOOKUP(Tabela13[[#This Row],[CNPJ]],'[1]Exportar Planilha'!$A$1:$S$802,11,FALSE)</f>
        <v>RIBEIRAO PRETO</v>
      </c>
      <c r="V284" t="str">
        <f>VLOOKUP(Tabela13[[#This Row],[CNPJ]],'[1]Exportar Planilha'!$A$1:$S$802,12,FALSE)</f>
        <v>16</v>
      </c>
      <c r="W284" t="str">
        <f>VLOOKUP(Tabela13[[#This Row],[CNPJ]],'[1]Exportar Planilha'!$A$1:$S$802,13,FALSE)</f>
        <v>40098900</v>
      </c>
      <c r="X284" t="str">
        <f>VLOOKUP(Tabela13[[#This Row],[CNPJ]],'[1]Exportar Planilha'!$A$1:$S$802,14,FALSE)</f>
        <v>16</v>
      </c>
      <c r="Y284" t="str">
        <f>VLOOKUP(Tabela13[[#This Row],[CNPJ]],'[1]Exportar Planilha'!$A$1:$S$802,15,FALSE)</f>
        <v>40098900</v>
      </c>
      <c r="Z284" s="5" t="str">
        <f>VLOOKUP(Tabela13[[#This Row],[CNPJ]],'[1]Exportar Planilha'!$A$1:$S$802,16,FALSE)</f>
        <v>16</v>
      </c>
      <c r="AA284" s="5" t="str">
        <f>VLOOKUP(Tabela13[[#This Row],[CNPJ]],'[1]Exportar Planilha'!$A$1:$S$802,17,FALSE)</f>
        <v>40098900</v>
      </c>
      <c r="AB284" s="5" t="str">
        <f>VLOOKUP(Tabela13[[#This Row],[CNPJ]],'[1]Exportar Planilha'!$A$1:$S$802,18,FALSE)</f>
        <v>ocspedro@ocspedro.com.br</v>
      </c>
    </row>
    <row r="285" spans="1:28">
      <c r="A285" t="s">
        <v>926</v>
      </c>
      <c r="B285" t="s">
        <v>1295</v>
      </c>
      <c r="C285" t="s">
        <v>1192</v>
      </c>
      <c r="D285" t="s">
        <v>1296</v>
      </c>
      <c r="E285" t="s">
        <v>6</v>
      </c>
      <c r="F285" t="s">
        <v>928</v>
      </c>
      <c r="G285" s="2">
        <v>1</v>
      </c>
      <c r="H285" t="s">
        <v>24</v>
      </c>
      <c r="I285" t="s">
        <v>1297</v>
      </c>
      <c r="J285" t="s">
        <v>1298</v>
      </c>
      <c r="K285" s="4" t="s">
        <v>1984</v>
      </c>
      <c r="L285" t="str">
        <f>VLOOKUP(Tabela13[[#This Row],[CNPJ]],'[1]Exportar Planilha'!$A$1:$S$802,3,FALSE)</f>
        <v>RUA</v>
      </c>
      <c r="M285" t="str">
        <f>VLOOKUP(Tabela13[[#This Row],[CNPJ]],'[1]Exportar Planilha'!$A$1:$S$802,3,FALSE)</f>
        <v>RUA</v>
      </c>
      <c r="N285" t="str">
        <f>VLOOKUP(Tabela13[[#This Row],[CNPJ]],'[1]Exportar Planilha'!$A$1:$S$802,4,FALSE)</f>
        <v>TAQUARYTINGA</v>
      </c>
      <c r="O285" t="str">
        <f>VLOOKUP(Tabela13[[#This Row],[CNPJ]],'[1]Exportar Planilha'!$A$1:$S$802,5,FALSE)</f>
        <v>130</v>
      </c>
      <c r="P285">
        <f>VLOOKUP(Tabela13[[#This Row],[CNPJ]],'[1]Exportar Planilha'!$A$1:$S$802,6,FALSE)</f>
        <v>0</v>
      </c>
      <c r="Q285" t="str">
        <f>VLOOKUP(Tabela13[[#This Row],[CNPJ]],'[1]Exportar Planilha'!$A$1:$S$802,7,FALSE)</f>
        <v>ALTO DA MOOCA</v>
      </c>
      <c r="R285">
        <f>VLOOKUP(Tabela13[[#This Row],[CNPJ]],'[1]Exportar Planilha'!$A$1:$S$802,8,FALSE)</f>
        <v>3170010</v>
      </c>
      <c r="S285" t="str">
        <f>VLOOKUP(Tabela13[[#This Row],[CNPJ]],'[1]Exportar Planilha'!$A$1:$S$802,9,FALSE)</f>
        <v>SP</v>
      </c>
      <c r="T285">
        <f>VLOOKUP(Tabela13[[#This Row],[CNPJ]],'[1]Exportar Planilha'!$A$1:$S$802,10,FALSE)</f>
        <v>7107</v>
      </c>
      <c r="U285" t="str">
        <f>VLOOKUP(Tabela13[[#This Row],[CNPJ]],'[1]Exportar Planilha'!$A$1:$S$802,11,FALSE)</f>
        <v>SAO PAULO</v>
      </c>
      <c r="V285" t="str">
        <f>VLOOKUP(Tabela13[[#This Row],[CNPJ]],'[1]Exportar Planilha'!$A$1:$S$802,12,FALSE)</f>
        <v>11</v>
      </c>
      <c r="W285" t="str">
        <f>VLOOKUP(Tabela13[[#This Row],[CNPJ]],'[1]Exportar Planilha'!$A$1:$S$802,13,FALSE)</f>
        <v>22891990</v>
      </c>
      <c r="X285">
        <f>VLOOKUP(Tabela13[[#This Row],[CNPJ]],'[1]Exportar Planilha'!$A$1:$S$802,14,FALSE)</f>
        <v>0</v>
      </c>
      <c r="Y285">
        <f>VLOOKUP(Tabela13[[#This Row],[CNPJ]],'[1]Exportar Planilha'!$A$1:$S$802,15,FALSE)</f>
        <v>0</v>
      </c>
      <c r="Z285" s="5">
        <f>VLOOKUP(Tabela13[[#This Row],[CNPJ]],'[1]Exportar Planilha'!$A$1:$S$802,16,FALSE)</f>
        <v>0</v>
      </c>
      <c r="AA285" s="5">
        <f>VLOOKUP(Tabela13[[#This Row],[CNPJ]],'[1]Exportar Planilha'!$A$1:$S$802,17,FALSE)</f>
        <v>0</v>
      </c>
      <c r="AB285" s="5" t="str">
        <f>VLOOKUP(Tabela13[[#This Row],[CNPJ]],'[1]Exportar Planilha'!$A$1:$S$802,18,FALSE)</f>
        <v>FISCAL@CONTABILSOLUTION.COM.BR</v>
      </c>
    </row>
    <row r="286" spans="1:28">
      <c r="A286" t="s">
        <v>926</v>
      </c>
      <c r="B286" t="s">
        <v>1299</v>
      </c>
      <c r="C286" t="s">
        <v>265</v>
      </c>
      <c r="D286" t="s">
        <v>1300</v>
      </c>
      <c r="E286" t="s">
        <v>1301</v>
      </c>
      <c r="F286" t="s">
        <v>928</v>
      </c>
      <c r="G286" s="2">
        <v>1</v>
      </c>
      <c r="H286" t="s">
        <v>33</v>
      </c>
      <c r="I286" t="s">
        <v>1302</v>
      </c>
      <c r="J286" t="s">
        <v>1303</v>
      </c>
      <c r="K286" s="4" t="s">
        <v>1985</v>
      </c>
      <c r="L286" t="str">
        <f>VLOOKUP(Tabela13[[#This Row],[CNPJ]],'[1]Exportar Planilha'!$A$1:$S$802,3,FALSE)</f>
        <v>AVENIDA</v>
      </c>
      <c r="M286" t="str">
        <f>VLOOKUP(Tabela13[[#This Row],[CNPJ]],'[1]Exportar Planilha'!$A$1:$S$802,3,FALSE)</f>
        <v>AVENIDA</v>
      </c>
      <c r="N286" t="str">
        <f>VLOOKUP(Tabela13[[#This Row],[CNPJ]],'[1]Exportar Planilha'!$A$1:$S$802,4,FALSE)</f>
        <v>JONIA</v>
      </c>
      <c r="O286" t="str">
        <f>VLOOKUP(Tabela13[[#This Row],[CNPJ]],'[1]Exportar Planilha'!$A$1:$S$802,5,FALSE)</f>
        <v>650</v>
      </c>
      <c r="P286">
        <f>VLOOKUP(Tabela13[[#This Row],[CNPJ]],'[1]Exportar Planilha'!$A$1:$S$802,6,FALSE)</f>
        <v>0</v>
      </c>
      <c r="Q286" t="str">
        <f>VLOOKUP(Tabela13[[#This Row],[CNPJ]],'[1]Exportar Planilha'!$A$1:$S$802,7,FALSE)</f>
        <v>JARDIM BRASIL</v>
      </c>
      <c r="R286">
        <f>VLOOKUP(Tabela13[[#This Row],[CNPJ]],'[1]Exportar Planilha'!$A$1:$S$802,8,FALSE)</f>
        <v>4634011</v>
      </c>
      <c r="S286" t="str">
        <f>VLOOKUP(Tabela13[[#This Row],[CNPJ]],'[1]Exportar Planilha'!$A$1:$S$802,9,FALSE)</f>
        <v>SP</v>
      </c>
      <c r="T286">
        <f>VLOOKUP(Tabela13[[#This Row],[CNPJ]],'[1]Exportar Planilha'!$A$1:$S$802,10,FALSE)</f>
        <v>7107</v>
      </c>
      <c r="U286" t="str">
        <f>VLOOKUP(Tabela13[[#This Row],[CNPJ]],'[1]Exportar Planilha'!$A$1:$S$802,11,FALSE)</f>
        <v>SAO PAULO</v>
      </c>
      <c r="V286">
        <f>VLOOKUP(Tabela13[[#This Row],[CNPJ]],'[1]Exportar Planilha'!$A$1:$S$802,12,FALSE)</f>
        <v>0</v>
      </c>
      <c r="W286">
        <f>VLOOKUP(Tabela13[[#This Row],[CNPJ]],'[1]Exportar Planilha'!$A$1:$S$802,13,FALSE)</f>
        <v>0</v>
      </c>
      <c r="X286">
        <f>VLOOKUP(Tabela13[[#This Row],[CNPJ]],'[1]Exportar Planilha'!$A$1:$S$802,14,FALSE)</f>
        <v>0</v>
      </c>
      <c r="Y286">
        <f>VLOOKUP(Tabela13[[#This Row],[CNPJ]],'[1]Exportar Planilha'!$A$1:$S$802,15,FALSE)</f>
        <v>0</v>
      </c>
      <c r="Z286" s="5">
        <f>VLOOKUP(Tabela13[[#This Row],[CNPJ]],'[1]Exportar Planilha'!$A$1:$S$802,16,FALSE)</f>
        <v>0</v>
      </c>
      <c r="AA286" s="5">
        <f>VLOOKUP(Tabela13[[#This Row],[CNPJ]],'[1]Exportar Planilha'!$A$1:$S$802,17,FALSE)</f>
        <v>0</v>
      </c>
      <c r="AB286" s="5">
        <f>VLOOKUP(Tabela13[[#This Row],[CNPJ]],'[1]Exportar Planilha'!$A$1:$S$802,18,FALSE)</f>
        <v>0</v>
      </c>
    </row>
    <row r="287" spans="1:28">
      <c r="A287" t="s">
        <v>926</v>
      </c>
      <c r="B287" t="s">
        <v>1304</v>
      </c>
      <c r="C287" t="s">
        <v>247</v>
      </c>
      <c r="D287" t="s">
        <v>248</v>
      </c>
      <c r="E287" t="s">
        <v>117</v>
      </c>
      <c r="F287" t="s">
        <v>965</v>
      </c>
      <c r="G287" s="2">
        <v>1</v>
      </c>
      <c r="H287" t="s">
        <v>217</v>
      </c>
      <c r="I287" t="s">
        <v>1305</v>
      </c>
      <c r="J287" t="s">
        <v>1306</v>
      </c>
      <c r="K287" s="4" t="s">
        <v>1986</v>
      </c>
      <c r="L287" t="str">
        <f>VLOOKUP(Tabela13[[#This Row],[CNPJ]],'[1]Exportar Planilha'!$A$1:$S$802,3,FALSE)</f>
        <v>AVENIDA</v>
      </c>
      <c r="M287" t="str">
        <f>VLOOKUP(Tabela13[[#This Row],[CNPJ]],'[1]Exportar Planilha'!$A$1:$S$802,3,FALSE)</f>
        <v>AVENIDA</v>
      </c>
      <c r="N287" t="str">
        <f>VLOOKUP(Tabela13[[#This Row],[CNPJ]],'[1]Exportar Planilha'!$A$1:$S$802,4,FALSE)</f>
        <v>CASA GRANDE</v>
      </c>
      <c r="O287" t="str">
        <f>VLOOKUP(Tabela13[[#This Row],[CNPJ]],'[1]Exportar Planilha'!$A$1:$S$802,5,FALSE)</f>
        <v>725</v>
      </c>
      <c r="P287">
        <f>VLOOKUP(Tabela13[[#This Row],[CNPJ]],'[1]Exportar Planilha'!$A$1:$S$802,6,FALSE)</f>
        <v>0</v>
      </c>
      <c r="Q287" t="str">
        <f>VLOOKUP(Tabela13[[#This Row],[CNPJ]],'[1]Exportar Planilha'!$A$1:$S$802,7,FALSE)</f>
        <v>PIRAPORINHA</v>
      </c>
      <c r="R287">
        <f>VLOOKUP(Tabela13[[#This Row],[CNPJ]],'[1]Exportar Planilha'!$A$1:$S$802,8,FALSE)</f>
        <v>9961350</v>
      </c>
      <c r="S287" t="str">
        <f>VLOOKUP(Tabela13[[#This Row],[CNPJ]],'[1]Exportar Planilha'!$A$1:$S$802,9,FALSE)</f>
        <v>SP</v>
      </c>
      <c r="T287">
        <f>VLOOKUP(Tabela13[[#This Row],[CNPJ]],'[1]Exportar Planilha'!$A$1:$S$802,10,FALSE)</f>
        <v>6377</v>
      </c>
      <c r="U287" t="str">
        <f>VLOOKUP(Tabela13[[#This Row],[CNPJ]],'[1]Exportar Planilha'!$A$1:$S$802,11,FALSE)</f>
        <v>DIADEMA</v>
      </c>
      <c r="V287" t="str">
        <f>VLOOKUP(Tabela13[[#This Row],[CNPJ]],'[1]Exportar Planilha'!$A$1:$S$802,12,FALSE)</f>
        <v>11</v>
      </c>
      <c r="W287" t="str">
        <f>VLOOKUP(Tabela13[[#This Row],[CNPJ]],'[1]Exportar Planilha'!$A$1:$S$802,13,FALSE)</f>
        <v>40666455</v>
      </c>
      <c r="X287">
        <f>VLOOKUP(Tabela13[[#This Row],[CNPJ]],'[1]Exportar Planilha'!$A$1:$S$802,14,FALSE)</f>
        <v>0</v>
      </c>
      <c r="Y287">
        <f>VLOOKUP(Tabela13[[#This Row],[CNPJ]],'[1]Exportar Planilha'!$A$1:$S$802,15,FALSE)</f>
        <v>0</v>
      </c>
      <c r="Z287" s="5">
        <f>VLOOKUP(Tabela13[[#This Row],[CNPJ]],'[1]Exportar Planilha'!$A$1:$S$802,16,FALSE)</f>
        <v>0</v>
      </c>
      <c r="AA287" s="5">
        <f>VLOOKUP(Tabela13[[#This Row],[CNPJ]],'[1]Exportar Planilha'!$A$1:$S$802,17,FALSE)</f>
        <v>0</v>
      </c>
      <c r="AB287" s="5" t="str">
        <f>VLOOKUP(Tabela13[[#This Row],[CNPJ]],'[1]Exportar Planilha'!$A$1:$S$802,18,FALSE)</f>
        <v>ADRIANO.CANARIO@MORGEL.COM.BR</v>
      </c>
    </row>
    <row r="288" spans="1:28">
      <c r="A288" t="s">
        <v>926</v>
      </c>
      <c r="B288" t="s">
        <v>1307</v>
      </c>
      <c r="C288" t="s">
        <v>247</v>
      </c>
      <c r="D288" t="s">
        <v>1308</v>
      </c>
      <c r="E288" t="s">
        <v>117</v>
      </c>
      <c r="F288" t="s">
        <v>928</v>
      </c>
      <c r="G288" s="2">
        <v>4</v>
      </c>
      <c r="H288" t="s">
        <v>33</v>
      </c>
      <c r="I288" t="s">
        <v>1309</v>
      </c>
      <c r="J288" t="s">
        <v>1310</v>
      </c>
      <c r="K288" s="4" t="s">
        <v>1987</v>
      </c>
      <c r="L288" t="str">
        <f>VLOOKUP(Tabela13[[#This Row],[CNPJ]],'[1]Exportar Planilha'!$A$1:$S$802,3,FALSE)</f>
        <v>RUA</v>
      </c>
      <c r="M288" t="str">
        <f>VLOOKUP(Tabela13[[#This Row],[CNPJ]],'[1]Exportar Planilha'!$A$1:$S$802,3,FALSE)</f>
        <v>RUA</v>
      </c>
      <c r="N288" t="str">
        <f>VLOOKUP(Tabela13[[#This Row],[CNPJ]],'[1]Exportar Planilha'!$A$1:$S$802,4,FALSE)</f>
        <v>GAMA CERQUEIRA</v>
      </c>
      <c r="O288" t="str">
        <f>VLOOKUP(Tabela13[[#This Row],[CNPJ]],'[1]Exportar Planilha'!$A$1:$S$802,5,FALSE)</f>
        <v>147</v>
      </c>
      <c r="P288">
        <f>VLOOKUP(Tabela13[[#This Row],[CNPJ]],'[1]Exportar Planilha'!$A$1:$S$802,6,FALSE)</f>
        <v>0</v>
      </c>
      <c r="Q288" t="str">
        <f>VLOOKUP(Tabela13[[#This Row],[CNPJ]],'[1]Exportar Planilha'!$A$1:$S$802,7,FALSE)</f>
        <v>CAMBUCI</v>
      </c>
      <c r="R288">
        <f>VLOOKUP(Tabela13[[#This Row],[CNPJ]],'[1]Exportar Planilha'!$A$1:$S$802,8,FALSE)</f>
        <v>1539010</v>
      </c>
      <c r="S288" t="str">
        <f>VLOOKUP(Tabela13[[#This Row],[CNPJ]],'[1]Exportar Planilha'!$A$1:$S$802,9,FALSE)</f>
        <v>SP</v>
      </c>
      <c r="T288">
        <f>VLOOKUP(Tabela13[[#This Row],[CNPJ]],'[1]Exportar Planilha'!$A$1:$S$802,10,FALSE)</f>
        <v>7107</v>
      </c>
      <c r="U288" t="str">
        <f>VLOOKUP(Tabela13[[#This Row],[CNPJ]],'[1]Exportar Planilha'!$A$1:$S$802,11,FALSE)</f>
        <v>SAO PAULO</v>
      </c>
      <c r="V288" t="str">
        <f>VLOOKUP(Tabela13[[#This Row],[CNPJ]],'[1]Exportar Planilha'!$A$1:$S$802,12,FALSE)</f>
        <v>11</v>
      </c>
      <c r="W288" t="str">
        <f>VLOOKUP(Tabela13[[#This Row],[CNPJ]],'[1]Exportar Planilha'!$A$1:$S$802,13,FALSE)</f>
        <v>51032086</v>
      </c>
      <c r="X288">
        <f>VLOOKUP(Tabela13[[#This Row],[CNPJ]],'[1]Exportar Planilha'!$A$1:$S$802,14,FALSE)</f>
        <v>0</v>
      </c>
      <c r="Y288">
        <f>VLOOKUP(Tabela13[[#This Row],[CNPJ]],'[1]Exportar Planilha'!$A$1:$S$802,15,FALSE)</f>
        <v>0</v>
      </c>
      <c r="Z288" s="5">
        <f>VLOOKUP(Tabela13[[#This Row],[CNPJ]],'[1]Exportar Planilha'!$A$1:$S$802,16,FALSE)</f>
        <v>0</v>
      </c>
      <c r="AA288" s="5">
        <f>VLOOKUP(Tabela13[[#This Row],[CNPJ]],'[1]Exportar Planilha'!$A$1:$S$802,17,FALSE)</f>
        <v>0</v>
      </c>
      <c r="AB288" s="5" t="str">
        <f>VLOOKUP(Tabela13[[#This Row],[CNPJ]],'[1]Exportar Planilha'!$A$1:$S$802,18,FALSE)</f>
        <v>REGISTERCONTABIL@GLOBO.COM</v>
      </c>
    </row>
    <row r="289" spans="1:28">
      <c r="A289" t="s">
        <v>926</v>
      </c>
      <c r="B289" t="s">
        <v>1311</v>
      </c>
      <c r="C289" t="s">
        <v>178</v>
      </c>
      <c r="D289" t="s">
        <v>179</v>
      </c>
      <c r="E289" t="s">
        <v>21</v>
      </c>
      <c r="F289" t="s">
        <v>928</v>
      </c>
      <c r="G289" s="2">
        <v>1</v>
      </c>
      <c r="H289" t="s">
        <v>24</v>
      </c>
      <c r="I289" t="s">
        <v>1312</v>
      </c>
      <c r="J289" t="s">
        <v>1313</v>
      </c>
      <c r="K289" s="4" t="s">
        <v>1988</v>
      </c>
      <c r="L289" t="str">
        <f>VLOOKUP(Tabela13[[#This Row],[CNPJ]],'[1]Exportar Planilha'!$A$1:$S$802,3,FALSE)</f>
        <v>RUA</v>
      </c>
      <c r="M289" t="str">
        <f>VLOOKUP(Tabela13[[#This Row],[CNPJ]],'[1]Exportar Planilha'!$A$1:$S$802,3,FALSE)</f>
        <v>RUA</v>
      </c>
      <c r="N289" t="str">
        <f>VLOOKUP(Tabela13[[#This Row],[CNPJ]],'[1]Exportar Planilha'!$A$1:$S$802,4,FALSE)</f>
        <v>BARCELONA</v>
      </c>
      <c r="O289" t="str">
        <f>VLOOKUP(Tabela13[[#This Row],[CNPJ]],'[1]Exportar Planilha'!$A$1:$S$802,5,FALSE)</f>
        <v>1059</v>
      </c>
      <c r="P289">
        <f>VLOOKUP(Tabela13[[#This Row],[CNPJ]],'[1]Exportar Planilha'!$A$1:$S$802,6,FALSE)</f>
        <v>0</v>
      </c>
      <c r="Q289" t="str">
        <f>VLOOKUP(Tabela13[[#This Row],[CNPJ]],'[1]Exportar Planilha'!$A$1:$S$802,7,FALSE)</f>
        <v>JAGUARE</v>
      </c>
      <c r="R289">
        <f>VLOOKUP(Tabela13[[#This Row],[CNPJ]],'[1]Exportar Planilha'!$A$1:$S$802,8,FALSE)</f>
        <v>5331012</v>
      </c>
      <c r="S289" t="str">
        <f>VLOOKUP(Tabela13[[#This Row],[CNPJ]],'[1]Exportar Planilha'!$A$1:$S$802,9,FALSE)</f>
        <v>SP</v>
      </c>
      <c r="T289">
        <f>VLOOKUP(Tabela13[[#This Row],[CNPJ]],'[1]Exportar Planilha'!$A$1:$S$802,10,FALSE)</f>
        <v>7107</v>
      </c>
      <c r="U289" t="str">
        <f>VLOOKUP(Tabela13[[#This Row],[CNPJ]],'[1]Exportar Planilha'!$A$1:$S$802,11,FALSE)</f>
        <v>SAO PAULO</v>
      </c>
      <c r="V289">
        <f>VLOOKUP(Tabela13[[#This Row],[CNPJ]],'[1]Exportar Planilha'!$A$1:$S$802,12,FALSE)</f>
        <v>0</v>
      </c>
      <c r="W289">
        <f>VLOOKUP(Tabela13[[#This Row],[CNPJ]],'[1]Exportar Planilha'!$A$1:$S$802,13,FALSE)</f>
        <v>0</v>
      </c>
      <c r="X289">
        <f>VLOOKUP(Tabela13[[#This Row],[CNPJ]],'[1]Exportar Planilha'!$A$1:$S$802,14,FALSE)</f>
        <v>0</v>
      </c>
      <c r="Y289">
        <f>VLOOKUP(Tabela13[[#This Row],[CNPJ]],'[1]Exportar Planilha'!$A$1:$S$802,15,FALSE)</f>
        <v>0</v>
      </c>
      <c r="Z289" s="5">
        <f>VLOOKUP(Tabela13[[#This Row],[CNPJ]],'[1]Exportar Planilha'!$A$1:$S$802,16,FALSE)</f>
        <v>0</v>
      </c>
      <c r="AA289" s="5">
        <f>VLOOKUP(Tabela13[[#This Row],[CNPJ]],'[1]Exportar Planilha'!$A$1:$S$802,17,FALSE)</f>
        <v>0</v>
      </c>
      <c r="AB289" s="5">
        <f>VLOOKUP(Tabela13[[#This Row],[CNPJ]],'[1]Exportar Planilha'!$A$1:$S$802,18,FALSE)</f>
        <v>0</v>
      </c>
    </row>
    <row r="290" spans="1:28">
      <c r="A290" t="s">
        <v>926</v>
      </c>
      <c r="B290" t="s">
        <v>1314</v>
      </c>
      <c r="C290" t="s">
        <v>872</v>
      </c>
      <c r="D290" t="s">
        <v>226</v>
      </c>
      <c r="E290" t="s">
        <v>6</v>
      </c>
      <c r="F290" t="s">
        <v>983</v>
      </c>
      <c r="G290" s="2">
        <v>1</v>
      </c>
      <c r="H290" t="s">
        <v>24</v>
      </c>
      <c r="I290" t="s">
        <v>1315</v>
      </c>
      <c r="J290" t="s">
        <v>1316</v>
      </c>
      <c r="K290" s="4" t="s">
        <v>1989</v>
      </c>
      <c r="L290" t="str">
        <f>VLOOKUP(Tabela13[[#This Row],[CNPJ]],'[1]Exportar Planilha'!$A$1:$S$802,3,FALSE)</f>
        <v>RUA</v>
      </c>
      <c r="M290" t="str">
        <f>VLOOKUP(Tabela13[[#This Row],[CNPJ]],'[1]Exportar Planilha'!$A$1:$S$802,3,FALSE)</f>
        <v>RUA</v>
      </c>
      <c r="N290" t="str">
        <f>VLOOKUP(Tabela13[[#This Row],[CNPJ]],'[1]Exportar Planilha'!$A$1:$S$802,4,FALSE)</f>
        <v>LOURENCO INOCENTINI</v>
      </c>
      <c r="O290" t="str">
        <f>VLOOKUP(Tabela13[[#This Row],[CNPJ]],'[1]Exportar Planilha'!$A$1:$S$802,5,FALSE)</f>
        <v>853</v>
      </c>
      <c r="P290">
        <f>VLOOKUP(Tabela13[[#This Row],[CNPJ]],'[1]Exportar Planilha'!$A$1:$S$802,6,FALSE)</f>
        <v>0</v>
      </c>
      <c r="Q290" t="str">
        <f>VLOOKUP(Tabela13[[#This Row],[CNPJ]],'[1]Exportar Planilha'!$A$1:$S$802,7,FALSE)</f>
        <v>VILA NERY</v>
      </c>
      <c r="R290">
        <f>VLOOKUP(Tabela13[[#This Row],[CNPJ]],'[1]Exportar Planilha'!$A$1:$S$802,8,FALSE)</f>
        <v>13567620</v>
      </c>
      <c r="S290" t="str">
        <f>VLOOKUP(Tabela13[[#This Row],[CNPJ]],'[1]Exportar Planilha'!$A$1:$S$802,9,FALSE)</f>
        <v>SP</v>
      </c>
      <c r="T290">
        <f>VLOOKUP(Tabela13[[#This Row],[CNPJ]],'[1]Exportar Planilha'!$A$1:$S$802,10,FALSE)</f>
        <v>7079</v>
      </c>
      <c r="U290" t="str">
        <f>VLOOKUP(Tabela13[[#This Row],[CNPJ]],'[1]Exportar Planilha'!$A$1:$S$802,11,FALSE)</f>
        <v>SAO CARLOS</v>
      </c>
      <c r="V290" t="str">
        <f>VLOOKUP(Tabela13[[#This Row],[CNPJ]],'[1]Exportar Planilha'!$A$1:$S$802,12,FALSE)</f>
        <v>016</v>
      </c>
      <c r="W290" t="str">
        <f>VLOOKUP(Tabela13[[#This Row],[CNPJ]],'[1]Exportar Planilha'!$A$1:$S$802,13,FALSE)</f>
        <v>2726020</v>
      </c>
      <c r="X290">
        <f>VLOOKUP(Tabela13[[#This Row],[CNPJ]],'[1]Exportar Planilha'!$A$1:$S$802,14,FALSE)</f>
        <v>0</v>
      </c>
      <c r="Y290">
        <f>VLOOKUP(Tabela13[[#This Row],[CNPJ]],'[1]Exportar Planilha'!$A$1:$S$802,15,FALSE)</f>
        <v>0</v>
      </c>
      <c r="Z290" s="5">
        <f>VLOOKUP(Tabela13[[#This Row],[CNPJ]],'[1]Exportar Planilha'!$A$1:$S$802,16,FALSE)</f>
        <v>0</v>
      </c>
      <c r="AA290" s="5">
        <f>VLOOKUP(Tabela13[[#This Row],[CNPJ]],'[1]Exportar Planilha'!$A$1:$S$802,17,FALSE)</f>
        <v>0</v>
      </c>
      <c r="AB290" s="5">
        <f>VLOOKUP(Tabela13[[#This Row],[CNPJ]],'[1]Exportar Planilha'!$A$1:$S$802,18,FALSE)</f>
        <v>0</v>
      </c>
    </row>
    <row r="291" spans="1:28">
      <c r="A291" t="s">
        <v>926</v>
      </c>
      <c r="B291" t="s">
        <v>1317</v>
      </c>
      <c r="C291" t="s">
        <v>22</v>
      </c>
      <c r="D291" t="s">
        <v>1318</v>
      </c>
      <c r="E291" t="s">
        <v>21</v>
      </c>
      <c r="F291" t="s">
        <v>1101</v>
      </c>
      <c r="G291" s="2">
        <v>1</v>
      </c>
      <c r="H291" t="s">
        <v>24</v>
      </c>
      <c r="I291" t="s">
        <v>1319</v>
      </c>
      <c r="J291" t="s">
        <v>1320</v>
      </c>
      <c r="K291" s="4" t="s">
        <v>1990</v>
      </c>
      <c r="L291" t="str">
        <f>VLOOKUP(Tabela13[[#This Row],[CNPJ]],'[1]Exportar Planilha'!$A$1:$S$802,3,FALSE)</f>
        <v>RUA</v>
      </c>
      <c r="M291" t="str">
        <f>VLOOKUP(Tabela13[[#This Row],[CNPJ]],'[1]Exportar Planilha'!$A$1:$S$802,3,FALSE)</f>
        <v>RUA</v>
      </c>
      <c r="N291" t="str">
        <f>VLOOKUP(Tabela13[[#This Row],[CNPJ]],'[1]Exportar Planilha'!$A$1:$S$802,4,FALSE)</f>
        <v>MARTINS PENA</v>
      </c>
      <c r="O291" t="str">
        <f>VLOOKUP(Tabela13[[#This Row],[CNPJ]],'[1]Exportar Planilha'!$A$1:$S$802,5,FALSE)</f>
        <v>93</v>
      </c>
      <c r="P291">
        <f>VLOOKUP(Tabela13[[#This Row],[CNPJ]],'[1]Exportar Planilha'!$A$1:$S$802,6,FALSE)</f>
        <v>0</v>
      </c>
      <c r="Q291" t="str">
        <f>VLOOKUP(Tabela13[[#This Row],[CNPJ]],'[1]Exportar Planilha'!$A$1:$S$802,7,FALSE)</f>
        <v>CAMPOS ELISEOS</v>
      </c>
      <c r="R291">
        <f>VLOOKUP(Tabela13[[#This Row],[CNPJ]],'[1]Exportar Planilha'!$A$1:$S$802,8,FALSE)</f>
        <v>14080620</v>
      </c>
      <c r="S291" t="str">
        <f>VLOOKUP(Tabela13[[#This Row],[CNPJ]],'[1]Exportar Planilha'!$A$1:$S$802,9,FALSE)</f>
        <v>SP</v>
      </c>
      <c r="T291">
        <f>VLOOKUP(Tabela13[[#This Row],[CNPJ]],'[1]Exportar Planilha'!$A$1:$S$802,10,FALSE)</f>
        <v>6969</v>
      </c>
      <c r="U291" t="str">
        <f>VLOOKUP(Tabela13[[#This Row],[CNPJ]],'[1]Exportar Planilha'!$A$1:$S$802,11,FALSE)</f>
        <v>RIBEIRAO PRETO</v>
      </c>
      <c r="V291" t="str">
        <f>VLOOKUP(Tabela13[[#This Row],[CNPJ]],'[1]Exportar Planilha'!$A$1:$S$802,12,FALSE)</f>
        <v>16</v>
      </c>
      <c r="W291" t="str">
        <f>VLOOKUP(Tabela13[[#This Row],[CNPJ]],'[1]Exportar Planilha'!$A$1:$S$802,13,FALSE)</f>
        <v>40098900</v>
      </c>
      <c r="X291" t="str">
        <f>VLOOKUP(Tabela13[[#This Row],[CNPJ]],'[1]Exportar Planilha'!$A$1:$S$802,14,FALSE)</f>
        <v>16</v>
      </c>
      <c r="Y291" t="str">
        <f>VLOOKUP(Tabela13[[#This Row],[CNPJ]],'[1]Exportar Planilha'!$A$1:$S$802,15,FALSE)</f>
        <v>40098900</v>
      </c>
      <c r="Z291" s="5" t="str">
        <f>VLOOKUP(Tabela13[[#This Row],[CNPJ]],'[1]Exportar Planilha'!$A$1:$S$802,16,FALSE)</f>
        <v>16</v>
      </c>
      <c r="AA291" s="5" t="str">
        <f>VLOOKUP(Tabela13[[#This Row],[CNPJ]],'[1]Exportar Planilha'!$A$1:$S$802,17,FALSE)</f>
        <v>40098900</v>
      </c>
      <c r="AB291" s="5" t="str">
        <f>VLOOKUP(Tabela13[[#This Row],[CNPJ]],'[1]Exportar Planilha'!$A$1:$S$802,18,FALSE)</f>
        <v>ocspedro@ocspedro.com.br</v>
      </c>
    </row>
    <row r="292" spans="1:28">
      <c r="A292" t="s">
        <v>926</v>
      </c>
      <c r="B292" t="s">
        <v>1321</v>
      </c>
      <c r="C292" t="s">
        <v>247</v>
      </c>
      <c r="D292" t="s">
        <v>248</v>
      </c>
      <c r="E292" t="s">
        <v>117</v>
      </c>
      <c r="F292" t="s">
        <v>965</v>
      </c>
      <c r="G292" s="2">
        <v>2</v>
      </c>
      <c r="H292" t="s">
        <v>217</v>
      </c>
      <c r="I292" t="s">
        <v>1322</v>
      </c>
      <c r="J292" t="s">
        <v>1323</v>
      </c>
      <c r="K292" s="4" t="s">
        <v>1991</v>
      </c>
      <c r="L292" t="str">
        <f>VLOOKUP(Tabela13[[#This Row],[CNPJ]],'[1]Exportar Planilha'!$A$1:$S$802,3,FALSE)</f>
        <v>RUA</v>
      </c>
      <c r="M292" t="str">
        <f>VLOOKUP(Tabela13[[#This Row],[CNPJ]],'[1]Exportar Planilha'!$A$1:$S$802,3,FALSE)</f>
        <v>RUA</v>
      </c>
      <c r="N292" t="str">
        <f>VLOOKUP(Tabela13[[#This Row],[CNPJ]],'[1]Exportar Planilha'!$A$1:$S$802,4,FALSE)</f>
        <v>BAHIA</v>
      </c>
      <c r="O292" t="str">
        <f>VLOOKUP(Tabela13[[#This Row],[CNPJ]],'[1]Exportar Planilha'!$A$1:$S$802,5,FALSE)</f>
        <v>138</v>
      </c>
      <c r="P292">
        <f>VLOOKUP(Tabela13[[#This Row],[CNPJ]],'[1]Exportar Planilha'!$A$1:$S$802,6,FALSE)</f>
        <v>0</v>
      </c>
      <c r="Q292" t="str">
        <f>VLOOKUP(Tabela13[[#This Row],[CNPJ]],'[1]Exportar Planilha'!$A$1:$S$802,7,FALSE)</f>
        <v>VL ORIENTAL</v>
      </c>
      <c r="R292">
        <f>VLOOKUP(Tabela13[[#This Row],[CNPJ]],'[1]Exportar Planilha'!$A$1:$S$802,8,FALSE)</f>
        <v>9941740</v>
      </c>
      <c r="S292" t="str">
        <f>VLOOKUP(Tabela13[[#This Row],[CNPJ]],'[1]Exportar Planilha'!$A$1:$S$802,9,FALSE)</f>
        <v>SP</v>
      </c>
      <c r="T292">
        <f>VLOOKUP(Tabela13[[#This Row],[CNPJ]],'[1]Exportar Planilha'!$A$1:$S$802,10,FALSE)</f>
        <v>6377</v>
      </c>
      <c r="U292" t="str">
        <f>VLOOKUP(Tabela13[[#This Row],[CNPJ]],'[1]Exportar Planilha'!$A$1:$S$802,11,FALSE)</f>
        <v>DIADEMA</v>
      </c>
      <c r="V292">
        <f>VLOOKUP(Tabela13[[#This Row],[CNPJ]],'[1]Exportar Planilha'!$A$1:$S$802,12,FALSE)</f>
        <v>0</v>
      </c>
      <c r="W292">
        <f>VLOOKUP(Tabela13[[#This Row],[CNPJ]],'[1]Exportar Planilha'!$A$1:$S$802,13,FALSE)</f>
        <v>0</v>
      </c>
      <c r="X292">
        <f>VLOOKUP(Tabela13[[#This Row],[CNPJ]],'[1]Exportar Planilha'!$A$1:$S$802,14,FALSE)</f>
        <v>0</v>
      </c>
      <c r="Y292">
        <f>VLOOKUP(Tabela13[[#This Row],[CNPJ]],'[1]Exportar Planilha'!$A$1:$S$802,15,FALSE)</f>
        <v>0</v>
      </c>
      <c r="Z292" s="5">
        <f>VLOOKUP(Tabela13[[#This Row],[CNPJ]],'[1]Exportar Planilha'!$A$1:$S$802,16,FALSE)</f>
        <v>0</v>
      </c>
      <c r="AA292" s="5">
        <f>VLOOKUP(Tabela13[[#This Row],[CNPJ]],'[1]Exportar Planilha'!$A$1:$S$802,17,FALSE)</f>
        <v>0</v>
      </c>
      <c r="AB292" s="5">
        <f>VLOOKUP(Tabela13[[#This Row],[CNPJ]],'[1]Exportar Planilha'!$A$1:$S$802,18,FALSE)</f>
        <v>0</v>
      </c>
    </row>
    <row r="293" spans="1:28">
      <c r="A293" t="s">
        <v>926</v>
      </c>
      <c r="B293" t="s">
        <v>1324</v>
      </c>
      <c r="C293" t="s">
        <v>244</v>
      </c>
      <c r="D293" t="s">
        <v>1325</v>
      </c>
      <c r="E293" t="s">
        <v>6</v>
      </c>
      <c r="F293" t="s">
        <v>928</v>
      </c>
      <c r="G293" s="2">
        <v>3</v>
      </c>
      <c r="H293" t="s">
        <v>24</v>
      </c>
      <c r="I293" t="s">
        <v>1326</v>
      </c>
      <c r="J293" t="s">
        <v>1327</v>
      </c>
      <c r="K293" s="4" t="s">
        <v>1992</v>
      </c>
      <c r="L293" t="str">
        <f>VLOOKUP(Tabela13[[#This Row],[CNPJ]],'[1]Exportar Planilha'!$A$1:$S$802,3,FALSE)</f>
        <v>RUA</v>
      </c>
      <c r="M293" t="str">
        <f>VLOOKUP(Tabela13[[#This Row],[CNPJ]],'[1]Exportar Planilha'!$A$1:$S$802,3,FALSE)</f>
        <v>RUA</v>
      </c>
      <c r="N293" t="str">
        <f>VLOOKUP(Tabela13[[#This Row],[CNPJ]],'[1]Exportar Planilha'!$A$1:$S$802,4,FALSE)</f>
        <v>ALBERTINA V SILVA GORDO</v>
      </c>
      <c r="O293" t="str">
        <f>VLOOKUP(Tabela13[[#This Row],[CNPJ]],'[1]Exportar Planilha'!$A$1:$S$802,5,FALSE)</f>
        <v>455</v>
      </c>
      <c r="P293">
        <f>VLOOKUP(Tabela13[[#This Row],[CNPJ]],'[1]Exportar Planilha'!$A$1:$S$802,6,FALSE)</f>
        <v>0</v>
      </c>
      <c r="Q293" t="str">
        <f>VLOOKUP(Tabela13[[#This Row],[CNPJ]],'[1]Exportar Planilha'!$A$1:$S$802,7,FALSE)</f>
        <v>VILA AURORA</v>
      </c>
      <c r="R293">
        <f>VLOOKUP(Tabela13[[#This Row],[CNPJ]],'[1]Exportar Planilha'!$A$1:$S$802,8,FALSE)</f>
        <v>8210040</v>
      </c>
      <c r="S293" t="str">
        <f>VLOOKUP(Tabela13[[#This Row],[CNPJ]],'[1]Exportar Planilha'!$A$1:$S$802,9,FALSE)</f>
        <v>SP</v>
      </c>
      <c r="T293">
        <f>VLOOKUP(Tabela13[[#This Row],[CNPJ]],'[1]Exportar Planilha'!$A$1:$S$802,10,FALSE)</f>
        <v>7107</v>
      </c>
      <c r="U293" t="str">
        <f>VLOOKUP(Tabela13[[#This Row],[CNPJ]],'[1]Exportar Planilha'!$A$1:$S$802,11,FALSE)</f>
        <v>SAO PAULO</v>
      </c>
      <c r="V293">
        <f>VLOOKUP(Tabela13[[#This Row],[CNPJ]],'[1]Exportar Planilha'!$A$1:$S$802,12,FALSE)</f>
        <v>0</v>
      </c>
      <c r="W293">
        <f>VLOOKUP(Tabela13[[#This Row],[CNPJ]],'[1]Exportar Planilha'!$A$1:$S$802,13,FALSE)</f>
        <v>0</v>
      </c>
      <c r="X293">
        <f>VLOOKUP(Tabela13[[#This Row],[CNPJ]],'[1]Exportar Planilha'!$A$1:$S$802,14,FALSE)</f>
        <v>0</v>
      </c>
      <c r="Y293">
        <f>VLOOKUP(Tabela13[[#This Row],[CNPJ]],'[1]Exportar Planilha'!$A$1:$S$802,15,FALSE)</f>
        <v>0</v>
      </c>
      <c r="Z293" s="5">
        <f>VLOOKUP(Tabela13[[#This Row],[CNPJ]],'[1]Exportar Planilha'!$A$1:$S$802,16,FALSE)</f>
        <v>0</v>
      </c>
      <c r="AA293" s="5">
        <f>VLOOKUP(Tabela13[[#This Row],[CNPJ]],'[1]Exportar Planilha'!$A$1:$S$802,17,FALSE)</f>
        <v>0</v>
      </c>
      <c r="AB293" s="5">
        <f>VLOOKUP(Tabela13[[#This Row],[CNPJ]],'[1]Exportar Planilha'!$A$1:$S$802,18,FALSE)</f>
        <v>0</v>
      </c>
    </row>
    <row r="294" spans="1:28">
      <c r="A294" t="s">
        <v>926</v>
      </c>
      <c r="B294" t="s">
        <v>1328</v>
      </c>
      <c r="C294" t="s">
        <v>247</v>
      </c>
      <c r="D294" t="s">
        <v>248</v>
      </c>
      <c r="E294" t="s">
        <v>117</v>
      </c>
      <c r="F294" t="s">
        <v>928</v>
      </c>
      <c r="G294" s="2">
        <v>1</v>
      </c>
      <c r="H294" t="s">
        <v>358</v>
      </c>
      <c r="I294" t="s">
        <v>1329</v>
      </c>
      <c r="J294" t="s">
        <v>1330</v>
      </c>
      <c r="K294" s="4" t="s">
        <v>1993</v>
      </c>
      <c r="L294" t="str">
        <f>VLOOKUP(Tabela13[[#This Row],[CNPJ]],'[1]Exportar Planilha'!$A$1:$S$802,3,FALSE)</f>
        <v>RUA</v>
      </c>
      <c r="M294" t="str">
        <f>VLOOKUP(Tabela13[[#This Row],[CNPJ]],'[1]Exportar Planilha'!$A$1:$S$802,3,FALSE)</f>
        <v>RUA</v>
      </c>
      <c r="N294" t="str">
        <f>VLOOKUP(Tabela13[[#This Row],[CNPJ]],'[1]Exportar Planilha'!$A$1:$S$802,4,FALSE)</f>
        <v>DURVAL JOSE DE BARROS</v>
      </c>
      <c r="O294" t="str">
        <f>VLOOKUP(Tabela13[[#This Row],[CNPJ]],'[1]Exportar Planilha'!$A$1:$S$802,5,FALSE)</f>
        <v>167</v>
      </c>
      <c r="P294">
        <f>VLOOKUP(Tabela13[[#This Row],[CNPJ]],'[1]Exportar Planilha'!$A$1:$S$802,6,FALSE)</f>
        <v>0</v>
      </c>
      <c r="Q294" t="str">
        <f>VLOOKUP(Tabela13[[#This Row],[CNPJ]],'[1]Exportar Planilha'!$A$1:$S$802,7,FALSE)</f>
        <v>VILA MATILDE</v>
      </c>
      <c r="R294">
        <f>VLOOKUP(Tabela13[[#This Row],[CNPJ]],'[1]Exportar Planilha'!$A$1:$S$802,8,FALSE)</f>
        <v>3508030</v>
      </c>
      <c r="S294" t="str">
        <f>VLOOKUP(Tabela13[[#This Row],[CNPJ]],'[1]Exportar Planilha'!$A$1:$S$802,9,FALSE)</f>
        <v>SP</v>
      </c>
      <c r="T294">
        <f>VLOOKUP(Tabela13[[#This Row],[CNPJ]],'[1]Exportar Planilha'!$A$1:$S$802,10,FALSE)</f>
        <v>7107</v>
      </c>
      <c r="U294" t="str">
        <f>VLOOKUP(Tabela13[[#This Row],[CNPJ]],'[1]Exportar Planilha'!$A$1:$S$802,11,FALSE)</f>
        <v>SAO PAULO</v>
      </c>
      <c r="V294" t="str">
        <f>VLOOKUP(Tabela13[[#This Row],[CNPJ]],'[1]Exportar Planilha'!$A$1:$S$802,12,FALSE)</f>
        <v>11</v>
      </c>
      <c r="W294" t="str">
        <f>VLOOKUP(Tabela13[[#This Row],[CNPJ]],'[1]Exportar Planilha'!$A$1:$S$802,13,FALSE)</f>
        <v>34151901</v>
      </c>
      <c r="X294">
        <f>VLOOKUP(Tabela13[[#This Row],[CNPJ]],'[1]Exportar Planilha'!$A$1:$S$802,14,FALSE)</f>
        <v>0</v>
      </c>
      <c r="Y294">
        <f>VLOOKUP(Tabela13[[#This Row],[CNPJ]],'[1]Exportar Planilha'!$A$1:$S$802,15,FALSE)</f>
        <v>0</v>
      </c>
      <c r="Z294" s="5">
        <f>VLOOKUP(Tabela13[[#This Row],[CNPJ]],'[1]Exportar Planilha'!$A$1:$S$802,16,FALSE)</f>
        <v>0</v>
      </c>
      <c r="AA294" s="5">
        <f>VLOOKUP(Tabela13[[#This Row],[CNPJ]],'[1]Exportar Planilha'!$A$1:$S$802,17,FALSE)</f>
        <v>0</v>
      </c>
      <c r="AB294" s="5" t="str">
        <f>VLOOKUP(Tabela13[[#This Row],[CNPJ]],'[1]Exportar Planilha'!$A$1:$S$802,18,FALSE)</f>
        <v>WALTER@USINADEIDEIAS.NET.BR</v>
      </c>
    </row>
    <row r="295" spans="1:28">
      <c r="A295" t="s">
        <v>926</v>
      </c>
      <c r="B295" t="s">
        <v>1331</v>
      </c>
      <c r="C295" t="s">
        <v>535</v>
      </c>
      <c r="D295" t="s">
        <v>1105</v>
      </c>
      <c r="E295" t="s">
        <v>6</v>
      </c>
      <c r="F295" t="s">
        <v>928</v>
      </c>
      <c r="G295" s="2">
        <v>1</v>
      </c>
      <c r="H295" t="s">
        <v>24</v>
      </c>
      <c r="I295" t="s">
        <v>1332</v>
      </c>
      <c r="J295" t="s">
        <v>1333</v>
      </c>
      <c r="K295" s="4" t="s">
        <v>1994</v>
      </c>
      <c r="L295" t="str">
        <f>VLOOKUP(Tabela13[[#This Row],[CNPJ]],'[1]Exportar Planilha'!$A$1:$S$802,3,FALSE)</f>
        <v>ALAMEDA</v>
      </c>
      <c r="M295" t="str">
        <f>VLOOKUP(Tabela13[[#This Row],[CNPJ]],'[1]Exportar Planilha'!$A$1:$S$802,3,FALSE)</f>
        <v>ALAMEDA</v>
      </c>
      <c r="N295" t="str">
        <f>VLOOKUP(Tabela13[[#This Row],[CNPJ]],'[1]Exportar Planilha'!$A$1:$S$802,4,FALSE)</f>
        <v>CAMPINAS</v>
      </c>
      <c r="O295" t="str">
        <f>VLOOKUP(Tabela13[[#This Row],[CNPJ]],'[1]Exportar Planilha'!$A$1:$S$802,5,FALSE)</f>
        <v>802</v>
      </c>
      <c r="P295" t="str">
        <f>VLOOKUP(Tabela13[[#This Row],[CNPJ]],'[1]Exportar Planilha'!$A$1:$S$802,6,FALSE)</f>
        <v>ANDAR 7                   CONJ  71</v>
      </c>
      <c r="Q295" t="str">
        <f>VLOOKUP(Tabela13[[#This Row],[CNPJ]],'[1]Exportar Planilha'!$A$1:$S$802,7,FALSE)</f>
        <v>JARDIM PAULISTA</v>
      </c>
      <c r="R295">
        <f>VLOOKUP(Tabela13[[#This Row],[CNPJ]],'[1]Exportar Planilha'!$A$1:$S$802,8,FALSE)</f>
        <v>1404200</v>
      </c>
      <c r="S295" t="str">
        <f>VLOOKUP(Tabela13[[#This Row],[CNPJ]],'[1]Exportar Planilha'!$A$1:$S$802,9,FALSE)</f>
        <v>SP</v>
      </c>
      <c r="T295">
        <f>VLOOKUP(Tabela13[[#This Row],[CNPJ]],'[1]Exportar Planilha'!$A$1:$S$802,10,FALSE)</f>
        <v>7107</v>
      </c>
      <c r="U295" t="str">
        <f>VLOOKUP(Tabela13[[#This Row],[CNPJ]],'[1]Exportar Planilha'!$A$1:$S$802,11,FALSE)</f>
        <v>SAO PAULO</v>
      </c>
      <c r="V295" t="str">
        <f>VLOOKUP(Tabela13[[#This Row],[CNPJ]],'[1]Exportar Planilha'!$A$1:$S$802,12,FALSE)</f>
        <v>11</v>
      </c>
      <c r="W295" t="str">
        <f>VLOOKUP(Tabela13[[#This Row],[CNPJ]],'[1]Exportar Planilha'!$A$1:$S$802,13,FALSE)</f>
        <v>30525820</v>
      </c>
      <c r="X295">
        <f>VLOOKUP(Tabela13[[#This Row],[CNPJ]],'[1]Exportar Planilha'!$A$1:$S$802,14,FALSE)</f>
        <v>0</v>
      </c>
      <c r="Y295">
        <f>VLOOKUP(Tabela13[[#This Row],[CNPJ]],'[1]Exportar Planilha'!$A$1:$S$802,15,FALSE)</f>
        <v>0</v>
      </c>
      <c r="Z295" s="5">
        <f>VLOOKUP(Tabela13[[#This Row],[CNPJ]],'[1]Exportar Planilha'!$A$1:$S$802,16,FALSE)</f>
        <v>0</v>
      </c>
      <c r="AA295" s="5">
        <f>VLOOKUP(Tabela13[[#This Row],[CNPJ]],'[1]Exportar Planilha'!$A$1:$S$802,17,FALSE)</f>
        <v>0</v>
      </c>
      <c r="AB295" s="5" t="str">
        <f>VLOOKUP(Tabela13[[#This Row],[CNPJ]],'[1]Exportar Planilha'!$A$1:$S$802,18,FALSE)</f>
        <v>CETGUERRA@UOL.COM.BR</v>
      </c>
    </row>
    <row r="296" spans="1:28">
      <c r="A296" t="s">
        <v>926</v>
      </c>
      <c r="B296" t="s">
        <v>1334</v>
      </c>
      <c r="C296" t="s">
        <v>247</v>
      </c>
      <c r="D296" t="s">
        <v>1335</v>
      </c>
      <c r="E296" t="s">
        <v>117</v>
      </c>
      <c r="F296" t="s">
        <v>1336</v>
      </c>
      <c r="G296" s="2">
        <v>7</v>
      </c>
      <c r="H296" t="s">
        <v>358</v>
      </c>
      <c r="I296" t="s">
        <v>1337</v>
      </c>
      <c r="J296" t="s">
        <v>1338</v>
      </c>
      <c r="K296" s="4" t="s">
        <v>1995</v>
      </c>
      <c r="L296" t="str">
        <f>VLOOKUP(Tabela13[[#This Row],[CNPJ]],'[1]Exportar Planilha'!$A$1:$S$802,3,FALSE)</f>
        <v>RUA</v>
      </c>
      <c r="M296" t="str">
        <f>VLOOKUP(Tabela13[[#This Row],[CNPJ]],'[1]Exportar Planilha'!$A$1:$S$802,3,FALSE)</f>
        <v>RUA</v>
      </c>
      <c r="N296" t="str">
        <f>VLOOKUP(Tabela13[[#This Row],[CNPJ]],'[1]Exportar Planilha'!$A$1:$S$802,4,FALSE)</f>
        <v>01 CONDOMINIO HARAS PINDORAMA II</v>
      </c>
      <c r="O296" t="str">
        <f>VLOOKUP(Tabela13[[#This Row],[CNPJ]],'[1]Exportar Planilha'!$A$1:$S$802,5,FALSE)</f>
        <v>432</v>
      </c>
      <c r="P296" t="str">
        <f>VLOOKUP(Tabela13[[#This Row],[CNPJ]],'[1]Exportar Planilha'!$A$1:$S$802,6,FALSE)</f>
        <v>BRCAO HARAS PINDORAMA II</v>
      </c>
      <c r="Q296" t="str">
        <f>VLOOKUP(Tabela13[[#This Row],[CNPJ]],'[1]Exportar Planilha'!$A$1:$S$802,7,FALSE)</f>
        <v>JACARE</v>
      </c>
      <c r="R296">
        <f>VLOOKUP(Tabela13[[#This Row],[CNPJ]],'[1]Exportar Planilha'!$A$1:$S$802,8,FALSE)</f>
        <v>13318000</v>
      </c>
      <c r="S296" t="str">
        <f>VLOOKUP(Tabela13[[#This Row],[CNPJ]],'[1]Exportar Planilha'!$A$1:$S$802,9,FALSE)</f>
        <v>SP</v>
      </c>
      <c r="T296">
        <f>VLOOKUP(Tabela13[[#This Row],[CNPJ]],'[1]Exportar Planilha'!$A$1:$S$802,10,FALSE)</f>
        <v>6269</v>
      </c>
      <c r="U296" t="str">
        <f>VLOOKUP(Tabela13[[#This Row],[CNPJ]],'[1]Exportar Planilha'!$A$1:$S$802,11,FALSE)</f>
        <v>CABREUVA</v>
      </c>
      <c r="V296" t="str">
        <f>VLOOKUP(Tabela13[[#This Row],[CNPJ]],'[1]Exportar Planilha'!$A$1:$S$802,12,FALSE)</f>
        <v>11</v>
      </c>
      <c r="W296" t="str">
        <f>VLOOKUP(Tabela13[[#This Row],[CNPJ]],'[1]Exportar Planilha'!$A$1:$S$802,13,FALSE)</f>
        <v>43768444</v>
      </c>
      <c r="X296">
        <f>VLOOKUP(Tabela13[[#This Row],[CNPJ]],'[1]Exportar Planilha'!$A$1:$S$802,14,FALSE)</f>
        <v>0</v>
      </c>
      <c r="Y296">
        <f>VLOOKUP(Tabela13[[#This Row],[CNPJ]],'[1]Exportar Planilha'!$A$1:$S$802,15,FALSE)</f>
        <v>0</v>
      </c>
      <c r="Z296" s="5" t="str">
        <f>VLOOKUP(Tabela13[[#This Row],[CNPJ]],'[1]Exportar Planilha'!$A$1:$S$802,16,FALSE)</f>
        <v>19</v>
      </c>
      <c r="AA296" s="5" t="str">
        <f>VLOOKUP(Tabela13[[#This Row],[CNPJ]],'[1]Exportar Planilha'!$A$1:$S$802,17,FALSE)</f>
        <v>38971014</v>
      </c>
      <c r="AB296" s="5" t="str">
        <f>VLOOKUP(Tabela13[[#This Row],[CNPJ]],'[1]Exportar Planilha'!$A$1:$S$802,18,FALSE)</f>
        <v>COMERCIAL@AFPLACRES.COM.BR</v>
      </c>
    </row>
    <row r="297" spans="1:28">
      <c r="A297" t="s">
        <v>926</v>
      </c>
      <c r="B297" t="s">
        <v>1339</v>
      </c>
      <c r="C297" t="s">
        <v>43</v>
      </c>
      <c r="D297" t="s">
        <v>1340</v>
      </c>
      <c r="E297" t="s">
        <v>6</v>
      </c>
      <c r="F297" t="s">
        <v>983</v>
      </c>
      <c r="G297" s="2">
        <v>3</v>
      </c>
      <c r="H297" t="s">
        <v>164</v>
      </c>
      <c r="I297" t="s">
        <v>1341</v>
      </c>
      <c r="J297" t="s">
        <v>1342</v>
      </c>
      <c r="K297" s="4" t="s">
        <v>1996</v>
      </c>
      <c r="L297" t="str">
        <f>VLOOKUP(Tabela13[[#This Row],[CNPJ]],'[1]Exportar Planilha'!$A$1:$S$802,3,FALSE)</f>
        <v>RUA</v>
      </c>
      <c r="M297" t="str">
        <f>VLOOKUP(Tabela13[[#This Row],[CNPJ]],'[1]Exportar Planilha'!$A$1:$S$802,3,FALSE)</f>
        <v>RUA</v>
      </c>
      <c r="N297" t="str">
        <f>VLOOKUP(Tabela13[[#This Row],[CNPJ]],'[1]Exportar Planilha'!$A$1:$S$802,4,FALSE)</f>
        <v>JUAN LOPES</v>
      </c>
      <c r="O297" t="str">
        <f>VLOOKUP(Tabela13[[#This Row],[CNPJ]],'[1]Exportar Planilha'!$A$1:$S$802,5,FALSE)</f>
        <v>159</v>
      </c>
      <c r="P297">
        <f>VLOOKUP(Tabela13[[#This Row],[CNPJ]],'[1]Exportar Planilha'!$A$1:$S$802,6,FALSE)</f>
        <v>0</v>
      </c>
      <c r="Q297" t="str">
        <f>VLOOKUP(Tabela13[[#This Row],[CNPJ]],'[1]Exportar Planilha'!$A$1:$S$802,7,FALSE)</f>
        <v>JD SAO JOAO BATISTA</v>
      </c>
      <c r="R297">
        <f>VLOOKUP(Tabela13[[#This Row],[CNPJ]],'[1]Exportar Planilha'!$A$1:$S$802,8,FALSE)</f>
        <v>13567020</v>
      </c>
      <c r="S297" t="str">
        <f>VLOOKUP(Tabela13[[#This Row],[CNPJ]],'[1]Exportar Planilha'!$A$1:$S$802,9,FALSE)</f>
        <v>SP</v>
      </c>
      <c r="T297">
        <f>VLOOKUP(Tabela13[[#This Row],[CNPJ]],'[1]Exportar Planilha'!$A$1:$S$802,10,FALSE)</f>
        <v>7079</v>
      </c>
      <c r="U297" t="str">
        <f>VLOOKUP(Tabela13[[#This Row],[CNPJ]],'[1]Exportar Planilha'!$A$1:$S$802,11,FALSE)</f>
        <v>SAO CARLOS</v>
      </c>
      <c r="V297">
        <f>VLOOKUP(Tabela13[[#This Row],[CNPJ]],'[1]Exportar Planilha'!$A$1:$S$802,12,FALSE)</f>
        <v>0</v>
      </c>
      <c r="W297">
        <f>VLOOKUP(Tabela13[[#This Row],[CNPJ]],'[1]Exportar Planilha'!$A$1:$S$802,13,FALSE)</f>
        <v>0</v>
      </c>
      <c r="X297">
        <f>VLOOKUP(Tabela13[[#This Row],[CNPJ]],'[1]Exportar Planilha'!$A$1:$S$802,14,FALSE)</f>
        <v>0</v>
      </c>
      <c r="Y297">
        <f>VLOOKUP(Tabela13[[#This Row],[CNPJ]],'[1]Exportar Planilha'!$A$1:$S$802,15,FALSE)</f>
        <v>0</v>
      </c>
      <c r="Z297" s="5">
        <f>VLOOKUP(Tabela13[[#This Row],[CNPJ]],'[1]Exportar Planilha'!$A$1:$S$802,16,FALSE)</f>
        <v>0</v>
      </c>
      <c r="AA297" s="5">
        <f>VLOOKUP(Tabela13[[#This Row],[CNPJ]],'[1]Exportar Planilha'!$A$1:$S$802,17,FALSE)</f>
        <v>0</v>
      </c>
      <c r="AB297" s="5">
        <f>VLOOKUP(Tabela13[[#This Row],[CNPJ]],'[1]Exportar Planilha'!$A$1:$S$802,18,FALSE)</f>
        <v>0</v>
      </c>
    </row>
    <row r="298" spans="1:28">
      <c r="A298" t="s">
        <v>926</v>
      </c>
      <c r="B298" t="s">
        <v>1343</v>
      </c>
      <c r="C298" t="s">
        <v>1344</v>
      </c>
      <c r="D298" t="s">
        <v>1345</v>
      </c>
      <c r="E298" t="s">
        <v>6</v>
      </c>
      <c r="F298" t="s">
        <v>928</v>
      </c>
      <c r="G298" s="2">
        <v>1</v>
      </c>
      <c r="H298" t="s">
        <v>24</v>
      </c>
      <c r="I298" t="s">
        <v>1346</v>
      </c>
      <c r="J298" t="s">
        <v>1347</v>
      </c>
      <c r="K298" s="4" t="s">
        <v>1997</v>
      </c>
      <c r="L298" t="str">
        <f>VLOOKUP(Tabela13[[#This Row],[CNPJ]],'[1]Exportar Planilha'!$A$1:$S$802,3,FALSE)</f>
        <v>RUA</v>
      </c>
      <c r="M298" t="str">
        <f>VLOOKUP(Tabela13[[#This Row],[CNPJ]],'[1]Exportar Planilha'!$A$1:$S$802,3,FALSE)</f>
        <v>RUA</v>
      </c>
      <c r="N298" t="str">
        <f>VLOOKUP(Tabela13[[#This Row],[CNPJ]],'[1]Exportar Planilha'!$A$1:$S$802,4,FALSE)</f>
        <v>TUIUTI</v>
      </c>
      <c r="O298" t="str">
        <f>VLOOKUP(Tabela13[[#This Row],[CNPJ]],'[1]Exportar Planilha'!$A$1:$S$802,5,FALSE)</f>
        <v>1240</v>
      </c>
      <c r="P298" t="str">
        <f>VLOOKUP(Tabela13[[#This Row],[CNPJ]],'[1]Exportar Planilha'!$A$1:$S$802,6,FALSE)</f>
        <v>CONJ  13</v>
      </c>
      <c r="Q298" t="str">
        <f>VLOOKUP(Tabela13[[#This Row],[CNPJ]],'[1]Exportar Planilha'!$A$1:$S$802,7,FALSE)</f>
        <v>TATUAPE</v>
      </c>
      <c r="R298">
        <f>VLOOKUP(Tabela13[[#This Row],[CNPJ]],'[1]Exportar Planilha'!$A$1:$S$802,8,FALSE)</f>
        <v>3081012</v>
      </c>
      <c r="S298" t="str">
        <f>VLOOKUP(Tabela13[[#This Row],[CNPJ]],'[1]Exportar Planilha'!$A$1:$S$802,9,FALSE)</f>
        <v>SP</v>
      </c>
      <c r="T298">
        <f>VLOOKUP(Tabela13[[#This Row],[CNPJ]],'[1]Exportar Planilha'!$A$1:$S$802,10,FALSE)</f>
        <v>7107</v>
      </c>
      <c r="U298" t="str">
        <f>VLOOKUP(Tabela13[[#This Row],[CNPJ]],'[1]Exportar Planilha'!$A$1:$S$802,11,FALSE)</f>
        <v>SAO PAULO</v>
      </c>
      <c r="V298" t="str">
        <f>VLOOKUP(Tabela13[[#This Row],[CNPJ]],'[1]Exportar Planilha'!$A$1:$S$802,12,FALSE)</f>
        <v>11</v>
      </c>
      <c r="W298" t="str">
        <f>VLOOKUP(Tabela13[[#This Row],[CNPJ]],'[1]Exportar Planilha'!$A$1:$S$802,13,FALSE)</f>
        <v>47464854</v>
      </c>
      <c r="X298">
        <f>VLOOKUP(Tabela13[[#This Row],[CNPJ]],'[1]Exportar Planilha'!$A$1:$S$802,14,FALSE)</f>
        <v>0</v>
      </c>
      <c r="Y298">
        <f>VLOOKUP(Tabela13[[#This Row],[CNPJ]],'[1]Exportar Planilha'!$A$1:$S$802,15,FALSE)</f>
        <v>0</v>
      </c>
      <c r="Z298" s="5" t="str">
        <f>VLOOKUP(Tabela13[[#This Row],[CNPJ]],'[1]Exportar Planilha'!$A$1:$S$802,16,FALSE)</f>
        <v>11</v>
      </c>
      <c r="AA298" s="5" t="str">
        <f>VLOOKUP(Tabela13[[#This Row],[CNPJ]],'[1]Exportar Planilha'!$A$1:$S$802,17,FALSE)</f>
        <v>55841455</v>
      </c>
      <c r="AB298" s="5" t="str">
        <f>VLOOKUP(Tabela13[[#This Row],[CNPJ]],'[1]Exportar Planilha'!$A$1:$S$802,18,FALSE)</f>
        <v>objetivafiscal@uol.com.br</v>
      </c>
    </row>
    <row r="299" spans="1:28">
      <c r="A299" t="s">
        <v>926</v>
      </c>
      <c r="B299" t="s">
        <v>1348</v>
      </c>
      <c r="C299" t="s">
        <v>1349</v>
      </c>
      <c r="D299" t="s">
        <v>1350</v>
      </c>
      <c r="E299" t="s">
        <v>6</v>
      </c>
      <c r="F299" t="s">
        <v>928</v>
      </c>
      <c r="G299" s="2">
        <v>2</v>
      </c>
      <c r="H299" t="s">
        <v>24</v>
      </c>
      <c r="I299" t="s">
        <v>1351</v>
      </c>
      <c r="J299" t="s">
        <v>1352</v>
      </c>
      <c r="K299" s="4" t="s">
        <v>1998</v>
      </c>
      <c r="L299" t="str">
        <f>VLOOKUP(Tabela13[[#This Row],[CNPJ]],'[1]Exportar Planilha'!$A$1:$S$802,3,FALSE)</f>
        <v>RUA</v>
      </c>
      <c r="M299" t="str">
        <f>VLOOKUP(Tabela13[[#This Row],[CNPJ]],'[1]Exportar Planilha'!$A$1:$S$802,3,FALSE)</f>
        <v>RUA</v>
      </c>
      <c r="N299" t="str">
        <f>VLOOKUP(Tabela13[[#This Row],[CNPJ]],'[1]Exportar Planilha'!$A$1:$S$802,4,FALSE)</f>
        <v>HERMINIO LEMOS</v>
      </c>
      <c r="O299" t="str">
        <f>VLOOKUP(Tabela13[[#This Row],[CNPJ]],'[1]Exportar Planilha'!$A$1:$S$802,5,FALSE)</f>
        <v>341</v>
      </c>
      <c r="P299" t="str">
        <f>VLOOKUP(Tabela13[[#This Row],[CNPJ]],'[1]Exportar Planilha'!$A$1:$S$802,6,FALSE)</f>
        <v>3 ANDAR - PARTE</v>
      </c>
      <c r="Q299" t="str">
        <f>VLOOKUP(Tabela13[[#This Row],[CNPJ]],'[1]Exportar Planilha'!$A$1:$S$802,7,FALSE)</f>
        <v>CAMBUCI</v>
      </c>
      <c r="R299">
        <f>VLOOKUP(Tabela13[[#This Row],[CNPJ]],'[1]Exportar Planilha'!$A$1:$S$802,8,FALSE)</f>
        <v>1540000</v>
      </c>
      <c r="S299" t="str">
        <f>VLOOKUP(Tabela13[[#This Row],[CNPJ]],'[1]Exportar Planilha'!$A$1:$S$802,9,FALSE)</f>
        <v>SP</v>
      </c>
      <c r="T299">
        <f>VLOOKUP(Tabela13[[#This Row],[CNPJ]],'[1]Exportar Planilha'!$A$1:$S$802,10,FALSE)</f>
        <v>7107</v>
      </c>
      <c r="U299" t="str">
        <f>VLOOKUP(Tabela13[[#This Row],[CNPJ]],'[1]Exportar Planilha'!$A$1:$S$802,11,FALSE)</f>
        <v>SAO PAULO</v>
      </c>
      <c r="V299">
        <f>VLOOKUP(Tabela13[[#This Row],[CNPJ]],'[1]Exportar Planilha'!$A$1:$S$802,12,FALSE)</f>
        <v>0</v>
      </c>
      <c r="W299">
        <f>VLOOKUP(Tabela13[[#This Row],[CNPJ]],'[1]Exportar Planilha'!$A$1:$S$802,13,FALSE)</f>
        <v>0</v>
      </c>
      <c r="X299">
        <f>VLOOKUP(Tabela13[[#This Row],[CNPJ]],'[1]Exportar Planilha'!$A$1:$S$802,14,FALSE)</f>
        <v>0</v>
      </c>
      <c r="Y299">
        <f>VLOOKUP(Tabela13[[#This Row],[CNPJ]],'[1]Exportar Planilha'!$A$1:$S$802,15,FALSE)</f>
        <v>0</v>
      </c>
      <c r="Z299" s="5">
        <f>VLOOKUP(Tabela13[[#This Row],[CNPJ]],'[1]Exportar Planilha'!$A$1:$S$802,16,FALSE)</f>
        <v>0</v>
      </c>
      <c r="AA299" s="5">
        <f>VLOOKUP(Tabela13[[#This Row],[CNPJ]],'[1]Exportar Planilha'!$A$1:$S$802,17,FALSE)</f>
        <v>0</v>
      </c>
      <c r="AB299" s="5">
        <f>VLOOKUP(Tabela13[[#This Row],[CNPJ]],'[1]Exportar Planilha'!$A$1:$S$802,18,FALSE)</f>
        <v>0</v>
      </c>
    </row>
    <row r="300" spans="1:28">
      <c r="A300" t="s">
        <v>926</v>
      </c>
      <c r="B300" t="s">
        <v>1353</v>
      </c>
      <c r="C300" t="s">
        <v>128</v>
      </c>
      <c r="D300" t="s">
        <v>1354</v>
      </c>
      <c r="E300" t="s">
        <v>6</v>
      </c>
      <c r="F300" t="s">
        <v>928</v>
      </c>
      <c r="G300" s="2">
        <v>2</v>
      </c>
      <c r="H300" t="s">
        <v>24</v>
      </c>
      <c r="I300" t="s">
        <v>1355</v>
      </c>
      <c r="J300" t="s">
        <v>1356</v>
      </c>
      <c r="K300" s="4" t="s">
        <v>1999</v>
      </c>
      <c r="L300" t="str">
        <f>VLOOKUP(Tabela13[[#This Row],[CNPJ]],'[1]Exportar Planilha'!$A$1:$S$802,3,FALSE)</f>
        <v>RUA</v>
      </c>
      <c r="M300" t="str">
        <f>VLOOKUP(Tabela13[[#This Row],[CNPJ]],'[1]Exportar Planilha'!$A$1:$S$802,3,FALSE)</f>
        <v>RUA</v>
      </c>
      <c r="N300" t="str">
        <f>VLOOKUP(Tabela13[[#This Row],[CNPJ]],'[1]Exportar Planilha'!$A$1:$S$802,4,FALSE)</f>
        <v>ANDREA PALLADIO</v>
      </c>
      <c r="O300" t="str">
        <f>VLOOKUP(Tabela13[[#This Row],[CNPJ]],'[1]Exportar Planilha'!$A$1:$S$802,5,FALSE)</f>
        <v>94</v>
      </c>
      <c r="P300">
        <f>VLOOKUP(Tabela13[[#This Row],[CNPJ]],'[1]Exportar Planilha'!$A$1:$S$802,6,FALSE)</f>
        <v>0</v>
      </c>
      <c r="Q300" t="str">
        <f>VLOOKUP(Tabela13[[#This Row],[CNPJ]],'[1]Exportar Planilha'!$A$1:$S$802,7,FALSE)</f>
        <v>JARDIM CENTENARIO</v>
      </c>
      <c r="R300">
        <f>VLOOKUP(Tabela13[[#This Row],[CNPJ]],'[1]Exportar Planilha'!$A$1:$S$802,8,FALSE)</f>
        <v>5365170</v>
      </c>
      <c r="S300" t="str">
        <f>VLOOKUP(Tabela13[[#This Row],[CNPJ]],'[1]Exportar Planilha'!$A$1:$S$802,9,FALSE)</f>
        <v>SP</v>
      </c>
      <c r="T300">
        <f>VLOOKUP(Tabela13[[#This Row],[CNPJ]],'[1]Exportar Planilha'!$A$1:$S$802,10,FALSE)</f>
        <v>7107</v>
      </c>
      <c r="U300" t="str">
        <f>VLOOKUP(Tabela13[[#This Row],[CNPJ]],'[1]Exportar Planilha'!$A$1:$S$802,11,FALSE)</f>
        <v>SAO PAULO</v>
      </c>
      <c r="V300" t="str">
        <f>VLOOKUP(Tabela13[[#This Row],[CNPJ]],'[1]Exportar Planilha'!$A$1:$S$802,12,FALSE)</f>
        <v>11</v>
      </c>
      <c r="W300" t="str">
        <f>VLOOKUP(Tabela13[[#This Row],[CNPJ]],'[1]Exportar Planilha'!$A$1:$S$802,13,FALSE)</f>
        <v>31569363</v>
      </c>
      <c r="X300" t="str">
        <f>VLOOKUP(Tabela13[[#This Row],[CNPJ]],'[1]Exportar Planilha'!$A$1:$S$802,14,FALSE)</f>
        <v>11</v>
      </c>
      <c r="Y300" t="str">
        <f>VLOOKUP(Tabela13[[#This Row],[CNPJ]],'[1]Exportar Planilha'!$A$1:$S$802,15,FALSE)</f>
        <v>31569363</v>
      </c>
      <c r="Z300" s="5" t="str">
        <f>VLOOKUP(Tabela13[[#This Row],[CNPJ]],'[1]Exportar Planilha'!$A$1:$S$802,16,FALSE)</f>
        <v>11</v>
      </c>
      <c r="AA300" s="5" t="str">
        <f>VLOOKUP(Tabela13[[#This Row],[CNPJ]],'[1]Exportar Planilha'!$A$1:$S$802,17,FALSE)</f>
        <v>31569363</v>
      </c>
      <c r="AB300" s="5" t="str">
        <f>VLOOKUP(Tabela13[[#This Row],[CNPJ]],'[1]Exportar Planilha'!$A$1:$S$802,18,FALSE)</f>
        <v>legalizacao4@gesplanoffice.com.br</v>
      </c>
    </row>
    <row r="301" spans="1:28">
      <c r="A301" t="s">
        <v>926</v>
      </c>
      <c r="B301" t="s">
        <v>1357</v>
      </c>
      <c r="C301" t="s">
        <v>716</v>
      </c>
      <c r="D301" t="s">
        <v>1358</v>
      </c>
      <c r="E301" t="s">
        <v>6</v>
      </c>
      <c r="F301" t="s">
        <v>1359</v>
      </c>
      <c r="G301" s="2">
        <v>2</v>
      </c>
      <c r="H301" t="s">
        <v>24</v>
      </c>
      <c r="I301" t="s">
        <v>1360</v>
      </c>
      <c r="J301" t="s">
        <v>1361</v>
      </c>
      <c r="K301" s="4" t="s">
        <v>2000</v>
      </c>
      <c r="L301" t="str">
        <f>VLOOKUP(Tabela13[[#This Row],[CNPJ]],'[1]Exportar Planilha'!$A$1:$S$802,3,FALSE)</f>
        <v>RUA</v>
      </c>
      <c r="M301" t="str">
        <f>VLOOKUP(Tabela13[[#This Row],[CNPJ]],'[1]Exportar Planilha'!$A$1:$S$802,3,FALSE)</f>
        <v>RUA</v>
      </c>
      <c r="N301" t="str">
        <f>VLOOKUP(Tabela13[[#This Row],[CNPJ]],'[1]Exportar Planilha'!$A$1:$S$802,4,FALSE)</f>
        <v>PEDRO BISCARO</v>
      </c>
      <c r="O301" t="str">
        <f>VLOOKUP(Tabela13[[#This Row],[CNPJ]],'[1]Exportar Planilha'!$A$1:$S$802,5,FALSE)</f>
        <v>160</v>
      </c>
      <c r="P301">
        <f>VLOOKUP(Tabela13[[#This Row],[CNPJ]],'[1]Exportar Planilha'!$A$1:$S$802,6,FALSE)</f>
        <v>0</v>
      </c>
      <c r="Q301" t="str">
        <f>VLOOKUP(Tabela13[[#This Row],[CNPJ]],'[1]Exportar Planilha'!$A$1:$S$802,7,FALSE)</f>
        <v>CENTRO EMPRL CASTELO BRANCO</v>
      </c>
      <c r="R301">
        <f>VLOOKUP(Tabela13[[#This Row],[CNPJ]],'[1]Exportar Planilha'!$A$1:$S$802,8,FALSE)</f>
        <v>18550000</v>
      </c>
      <c r="S301" t="str">
        <f>VLOOKUP(Tabela13[[#This Row],[CNPJ]],'[1]Exportar Planilha'!$A$1:$S$802,9,FALSE)</f>
        <v>SP</v>
      </c>
      <c r="T301">
        <f>VLOOKUP(Tabela13[[#This Row],[CNPJ]],'[1]Exportar Planilha'!$A$1:$S$802,10,FALSE)</f>
        <v>6239</v>
      </c>
      <c r="U301" t="str">
        <f>VLOOKUP(Tabela13[[#This Row],[CNPJ]],'[1]Exportar Planilha'!$A$1:$S$802,11,FALSE)</f>
        <v>BOITUVA</v>
      </c>
      <c r="V301" t="str">
        <f>VLOOKUP(Tabela13[[#This Row],[CNPJ]],'[1]Exportar Planilha'!$A$1:$S$802,12,FALSE)</f>
        <v>15</v>
      </c>
      <c r="W301" t="str">
        <f>VLOOKUP(Tabela13[[#This Row],[CNPJ]],'[1]Exportar Planilha'!$A$1:$S$802,13,FALSE)</f>
        <v>32641234</v>
      </c>
      <c r="X301" t="str">
        <f>VLOOKUP(Tabela13[[#This Row],[CNPJ]],'[1]Exportar Planilha'!$A$1:$S$802,14,FALSE)</f>
        <v>15</v>
      </c>
      <c r="Y301" t="str">
        <f>VLOOKUP(Tabela13[[#This Row],[CNPJ]],'[1]Exportar Planilha'!$A$1:$S$802,15,FALSE)</f>
        <v>33638605</v>
      </c>
      <c r="Z301" s="5" t="str">
        <f>VLOOKUP(Tabela13[[#This Row],[CNPJ]],'[1]Exportar Planilha'!$A$1:$S$802,16,FALSE)</f>
        <v>15</v>
      </c>
      <c r="AA301" s="5" t="str">
        <f>VLOOKUP(Tabela13[[#This Row],[CNPJ]],'[1]Exportar Planilha'!$A$1:$S$802,17,FALSE)</f>
        <v>33638601</v>
      </c>
      <c r="AB301" s="5" t="str">
        <f>VLOOKUP(Tabela13[[#This Row],[CNPJ]],'[1]Exportar Planilha'!$A$1:$S$802,18,FALSE)</f>
        <v>CLAUDIO@COUTOASSESSORIA.COM.BR</v>
      </c>
    </row>
    <row r="302" spans="1:28">
      <c r="A302" t="s">
        <v>926</v>
      </c>
      <c r="B302" t="s">
        <v>1362</v>
      </c>
      <c r="C302" t="s">
        <v>226</v>
      </c>
      <c r="D302" t="s">
        <v>1363</v>
      </c>
      <c r="E302" t="s">
        <v>6</v>
      </c>
      <c r="F302" t="s">
        <v>1026</v>
      </c>
      <c r="G302" s="2">
        <v>2</v>
      </c>
      <c r="H302" t="s">
        <v>24</v>
      </c>
      <c r="I302" t="s">
        <v>1364</v>
      </c>
      <c r="J302" t="s">
        <v>1365</v>
      </c>
      <c r="K302" s="4" t="s">
        <v>2001</v>
      </c>
      <c r="L302" t="str">
        <f>VLOOKUP(Tabela13[[#This Row],[CNPJ]],'[1]Exportar Planilha'!$A$1:$S$802,3,FALSE)</f>
        <v>RUA</v>
      </c>
      <c r="M302" t="str">
        <f>VLOOKUP(Tabela13[[#This Row],[CNPJ]],'[1]Exportar Planilha'!$A$1:$S$802,3,FALSE)</f>
        <v>RUA</v>
      </c>
      <c r="N302" t="str">
        <f>VLOOKUP(Tabela13[[#This Row],[CNPJ]],'[1]Exportar Planilha'!$A$1:$S$802,4,FALSE)</f>
        <v>2 A</v>
      </c>
      <c r="O302" t="str">
        <f>VLOOKUP(Tabela13[[#This Row],[CNPJ]],'[1]Exportar Planilha'!$A$1:$S$802,5,FALSE)</f>
        <v>523</v>
      </c>
      <c r="P302">
        <f>VLOOKUP(Tabela13[[#This Row],[CNPJ]],'[1]Exportar Planilha'!$A$1:$S$802,6,FALSE)</f>
        <v>0</v>
      </c>
      <c r="Q302" t="str">
        <f>VLOOKUP(Tabela13[[#This Row],[CNPJ]],'[1]Exportar Planilha'!$A$1:$S$802,7,FALSE)</f>
        <v>VILA SAIBREIRO</v>
      </c>
      <c r="R302">
        <f>VLOOKUP(Tabela13[[#This Row],[CNPJ]],'[1]Exportar Planilha'!$A$1:$S$802,8,FALSE)</f>
        <v>13504010</v>
      </c>
      <c r="S302" t="str">
        <f>VLOOKUP(Tabela13[[#This Row],[CNPJ]],'[1]Exportar Planilha'!$A$1:$S$802,9,FALSE)</f>
        <v>SP</v>
      </c>
      <c r="T302">
        <f>VLOOKUP(Tabela13[[#This Row],[CNPJ]],'[1]Exportar Planilha'!$A$1:$S$802,10,FALSE)</f>
        <v>6979</v>
      </c>
      <c r="U302" t="str">
        <f>VLOOKUP(Tabela13[[#This Row],[CNPJ]],'[1]Exportar Planilha'!$A$1:$S$802,11,FALSE)</f>
        <v>RIO CLARO</v>
      </c>
      <c r="V302" t="str">
        <f>VLOOKUP(Tabela13[[#This Row],[CNPJ]],'[1]Exportar Planilha'!$A$1:$S$802,12,FALSE)</f>
        <v>19</v>
      </c>
      <c r="W302" t="str">
        <f>VLOOKUP(Tabela13[[#This Row],[CNPJ]],'[1]Exportar Planilha'!$A$1:$S$802,13,FALSE)</f>
        <v>35972250</v>
      </c>
      <c r="X302">
        <f>VLOOKUP(Tabela13[[#This Row],[CNPJ]],'[1]Exportar Planilha'!$A$1:$S$802,14,FALSE)</f>
        <v>0</v>
      </c>
      <c r="Y302">
        <f>VLOOKUP(Tabela13[[#This Row],[CNPJ]],'[1]Exportar Planilha'!$A$1:$S$802,15,FALSE)</f>
        <v>0</v>
      </c>
      <c r="Z302" s="5">
        <f>VLOOKUP(Tabela13[[#This Row],[CNPJ]],'[1]Exportar Planilha'!$A$1:$S$802,16,FALSE)</f>
        <v>0</v>
      </c>
      <c r="AA302" s="5">
        <f>VLOOKUP(Tabela13[[#This Row],[CNPJ]],'[1]Exportar Planilha'!$A$1:$S$802,17,FALSE)</f>
        <v>0</v>
      </c>
      <c r="AB302" s="5" t="str">
        <f>VLOOKUP(Tabela13[[#This Row],[CNPJ]],'[1]Exportar Planilha'!$A$1:$S$802,18,FALSE)</f>
        <v>contcristal@terra.com.br</v>
      </c>
    </row>
    <row r="303" spans="1:28">
      <c r="A303" t="s">
        <v>926</v>
      </c>
      <c r="B303" t="s">
        <v>1366</v>
      </c>
      <c r="C303" t="s">
        <v>134</v>
      </c>
      <c r="D303" t="s">
        <v>1367</v>
      </c>
      <c r="E303" t="s">
        <v>6</v>
      </c>
      <c r="F303" t="s">
        <v>928</v>
      </c>
      <c r="G303" s="2">
        <v>1</v>
      </c>
      <c r="H303" t="s">
        <v>24</v>
      </c>
      <c r="I303" t="s">
        <v>1368</v>
      </c>
      <c r="J303" t="s">
        <v>1369</v>
      </c>
      <c r="K303" s="4" t="s">
        <v>2002</v>
      </c>
      <c r="L303" t="str">
        <f>VLOOKUP(Tabela13[[#This Row],[CNPJ]],'[1]Exportar Planilha'!$A$1:$S$802,3,FALSE)</f>
        <v>RUA</v>
      </c>
      <c r="M303" t="str">
        <f>VLOOKUP(Tabela13[[#This Row],[CNPJ]],'[1]Exportar Planilha'!$A$1:$S$802,3,FALSE)</f>
        <v>RUA</v>
      </c>
      <c r="N303" t="str">
        <f>VLOOKUP(Tabela13[[#This Row],[CNPJ]],'[1]Exportar Planilha'!$A$1:$S$802,4,FALSE)</f>
        <v>AMARO GUERRA</v>
      </c>
      <c r="O303" t="str">
        <f>VLOOKUP(Tabela13[[#This Row],[CNPJ]],'[1]Exportar Planilha'!$A$1:$S$802,5,FALSE)</f>
        <v>416</v>
      </c>
      <c r="P303">
        <f>VLOOKUP(Tabela13[[#This Row],[CNPJ]],'[1]Exportar Planilha'!$A$1:$S$802,6,FALSE)</f>
        <v>0</v>
      </c>
      <c r="Q303" t="str">
        <f>VLOOKUP(Tabela13[[#This Row],[CNPJ]],'[1]Exportar Planilha'!$A$1:$S$802,7,FALSE)</f>
        <v>CHACARA SANTO ANTONIO</v>
      </c>
      <c r="R303">
        <f>VLOOKUP(Tabela13[[#This Row],[CNPJ]],'[1]Exportar Planilha'!$A$1:$S$802,8,FALSE)</f>
        <v>4711020</v>
      </c>
      <c r="S303" t="str">
        <f>VLOOKUP(Tabela13[[#This Row],[CNPJ]],'[1]Exportar Planilha'!$A$1:$S$802,9,FALSE)</f>
        <v>SP</v>
      </c>
      <c r="T303">
        <f>VLOOKUP(Tabela13[[#This Row],[CNPJ]],'[1]Exportar Planilha'!$A$1:$S$802,10,FALSE)</f>
        <v>7107</v>
      </c>
      <c r="U303" t="str">
        <f>VLOOKUP(Tabela13[[#This Row],[CNPJ]],'[1]Exportar Planilha'!$A$1:$S$802,11,FALSE)</f>
        <v>SAO PAULO</v>
      </c>
      <c r="V303" t="str">
        <f>VLOOKUP(Tabela13[[#This Row],[CNPJ]],'[1]Exportar Planilha'!$A$1:$S$802,12,FALSE)</f>
        <v>11</v>
      </c>
      <c r="W303" t="str">
        <f>VLOOKUP(Tabela13[[#This Row],[CNPJ]],'[1]Exportar Planilha'!$A$1:$S$802,13,FALSE)</f>
        <v>56317566</v>
      </c>
      <c r="X303">
        <f>VLOOKUP(Tabela13[[#This Row],[CNPJ]],'[1]Exportar Planilha'!$A$1:$S$802,14,FALSE)</f>
        <v>0</v>
      </c>
      <c r="Y303">
        <f>VLOOKUP(Tabela13[[#This Row],[CNPJ]],'[1]Exportar Planilha'!$A$1:$S$802,15,FALSE)</f>
        <v>0</v>
      </c>
      <c r="Z303" s="5">
        <f>VLOOKUP(Tabela13[[#This Row],[CNPJ]],'[1]Exportar Planilha'!$A$1:$S$802,16,FALSE)</f>
        <v>0</v>
      </c>
      <c r="AA303" s="5">
        <f>VLOOKUP(Tabela13[[#This Row],[CNPJ]],'[1]Exportar Planilha'!$A$1:$S$802,17,FALSE)</f>
        <v>0</v>
      </c>
      <c r="AB303" s="5">
        <f>VLOOKUP(Tabela13[[#This Row],[CNPJ]],'[1]Exportar Planilha'!$A$1:$S$802,18,FALSE)</f>
        <v>0</v>
      </c>
    </row>
    <row r="304" spans="1:28">
      <c r="A304" t="s">
        <v>926</v>
      </c>
      <c r="B304" t="s">
        <v>1370</v>
      </c>
      <c r="C304" t="s">
        <v>197</v>
      </c>
      <c r="D304" t="s">
        <v>215</v>
      </c>
      <c r="E304" t="s">
        <v>117</v>
      </c>
      <c r="F304" t="s">
        <v>1106</v>
      </c>
      <c r="G304" s="2">
        <v>1</v>
      </c>
      <c r="H304" t="s">
        <v>217</v>
      </c>
      <c r="I304" t="s">
        <v>1371</v>
      </c>
      <c r="J304" t="s">
        <v>1372</v>
      </c>
      <c r="K304" s="4" t="s">
        <v>2003</v>
      </c>
      <c r="L304" t="str">
        <f>VLOOKUP(Tabela13[[#This Row],[CNPJ]],'[1]Exportar Planilha'!$A$1:$S$802,3,FALSE)</f>
        <v>RUA</v>
      </c>
      <c r="M304" t="str">
        <f>VLOOKUP(Tabela13[[#This Row],[CNPJ]],'[1]Exportar Planilha'!$A$1:$S$802,3,FALSE)</f>
        <v>RUA</v>
      </c>
      <c r="N304" t="str">
        <f>VLOOKUP(Tabela13[[#This Row],[CNPJ]],'[1]Exportar Planilha'!$A$1:$S$802,4,FALSE)</f>
        <v>CEARA</v>
      </c>
      <c r="O304" t="str">
        <f>VLOOKUP(Tabela13[[#This Row],[CNPJ]],'[1]Exportar Planilha'!$A$1:$S$802,5,FALSE)</f>
        <v>244</v>
      </c>
      <c r="P304" t="str">
        <f>VLOOKUP(Tabela13[[#This Row],[CNPJ]],'[1]Exportar Planilha'!$A$1:$S$802,6,FALSE)</f>
        <v>PORTARIA 01</v>
      </c>
      <c r="Q304" t="str">
        <f>VLOOKUP(Tabela13[[#This Row],[CNPJ]],'[1]Exportar Planilha'!$A$1:$S$802,7,FALSE)</f>
        <v>ALPHAVILLE CENTRO INDUSTRIAL E  EMPRESARIAL</v>
      </c>
      <c r="R304">
        <f>VLOOKUP(Tabela13[[#This Row],[CNPJ]],'[1]Exportar Planilha'!$A$1:$S$802,8,FALSE)</f>
        <v>6465120</v>
      </c>
      <c r="S304" t="str">
        <f>VLOOKUP(Tabela13[[#This Row],[CNPJ]],'[1]Exportar Planilha'!$A$1:$S$802,9,FALSE)</f>
        <v>SP</v>
      </c>
      <c r="T304">
        <f>VLOOKUP(Tabela13[[#This Row],[CNPJ]],'[1]Exportar Planilha'!$A$1:$S$802,10,FALSE)</f>
        <v>6213</v>
      </c>
      <c r="U304" t="str">
        <f>VLOOKUP(Tabela13[[#This Row],[CNPJ]],'[1]Exportar Planilha'!$A$1:$S$802,11,FALSE)</f>
        <v>BARUERI</v>
      </c>
      <c r="V304" t="str">
        <f>VLOOKUP(Tabela13[[#This Row],[CNPJ]],'[1]Exportar Planilha'!$A$1:$S$802,12,FALSE)</f>
        <v>11</v>
      </c>
      <c r="W304" t="str">
        <f>VLOOKUP(Tabela13[[#This Row],[CNPJ]],'[1]Exportar Planilha'!$A$1:$S$802,13,FALSE)</f>
        <v>33364000</v>
      </c>
      <c r="X304">
        <f>VLOOKUP(Tabela13[[#This Row],[CNPJ]],'[1]Exportar Planilha'!$A$1:$S$802,14,FALSE)</f>
        <v>0</v>
      </c>
      <c r="Y304">
        <f>VLOOKUP(Tabela13[[#This Row],[CNPJ]],'[1]Exportar Planilha'!$A$1:$S$802,15,FALSE)</f>
        <v>0</v>
      </c>
      <c r="Z304" s="5">
        <f>VLOOKUP(Tabela13[[#This Row],[CNPJ]],'[1]Exportar Planilha'!$A$1:$S$802,16,FALSE)</f>
        <v>0</v>
      </c>
      <c r="AA304" s="5">
        <f>VLOOKUP(Tabela13[[#This Row],[CNPJ]],'[1]Exportar Planilha'!$A$1:$S$802,17,FALSE)</f>
        <v>0</v>
      </c>
      <c r="AB304" s="5" t="str">
        <f>VLOOKUP(Tabela13[[#This Row],[CNPJ]],'[1]Exportar Planilha'!$A$1:$S$802,18,FALSE)</f>
        <v>COMERCIAL@BELTGROUP.COM</v>
      </c>
    </row>
    <row r="305" spans="1:28">
      <c r="A305" t="s">
        <v>926</v>
      </c>
      <c r="B305" t="s">
        <v>1373</v>
      </c>
      <c r="C305" t="s">
        <v>1374</v>
      </c>
      <c r="D305" t="s">
        <v>1375</v>
      </c>
      <c r="E305" t="s">
        <v>6</v>
      </c>
      <c r="F305" t="s">
        <v>928</v>
      </c>
      <c r="G305" s="2">
        <v>1</v>
      </c>
      <c r="H305" t="s">
        <v>164</v>
      </c>
      <c r="I305" t="s">
        <v>1376</v>
      </c>
      <c r="J305" t="s">
        <v>1377</v>
      </c>
      <c r="K305" s="4" t="s">
        <v>2004</v>
      </c>
      <c r="L305" t="str">
        <f>VLOOKUP(Tabela13[[#This Row],[CNPJ]],'[1]Exportar Planilha'!$A$1:$S$802,3,FALSE)</f>
        <v>RUA</v>
      </c>
      <c r="M305" t="str">
        <f>VLOOKUP(Tabela13[[#This Row],[CNPJ]],'[1]Exportar Planilha'!$A$1:$S$802,3,FALSE)</f>
        <v>RUA</v>
      </c>
      <c r="N305" t="str">
        <f>VLOOKUP(Tabela13[[#This Row],[CNPJ]],'[1]Exportar Planilha'!$A$1:$S$802,4,FALSE)</f>
        <v>PASCOAL PAIS</v>
      </c>
      <c r="O305" t="str">
        <f>VLOOKUP(Tabela13[[#This Row],[CNPJ]],'[1]Exportar Planilha'!$A$1:$S$802,5,FALSE)</f>
        <v>288</v>
      </c>
      <c r="P305" t="str">
        <f>VLOOKUP(Tabela13[[#This Row],[CNPJ]],'[1]Exportar Planilha'!$A$1:$S$802,6,FALSE)</f>
        <v>CONJ  3</v>
      </c>
      <c r="Q305" t="str">
        <f>VLOOKUP(Tabela13[[#This Row],[CNPJ]],'[1]Exportar Planilha'!$A$1:$S$802,7,FALSE)</f>
        <v>VILA CORDEIRO</v>
      </c>
      <c r="R305">
        <f>VLOOKUP(Tabela13[[#This Row],[CNPJ]],'[1]Exportar Planilha'!$A$1:$S$802,8,FALSE)</f>
        <v>4581060</v>
      </c>
      <c r="S305" t="str">
        <f>VLOOKUP(Tabela13[[#This Row],[CNPJ]],'[1]Exportar Planilha'!$A$1:$S$802,9,FALSE)</f>
        <v>SP</v>
      </c>
      <c r="T305">
        <f>VLOOKUP(Tabela13[[#This Row],[CNPJ]],'[1]Exportar Planilha'!$A$1:$S$802,10,FALSE)</f>
        <v>7107</v>
      </c>
      <c r="U305" t="str">
        <f>VLOOKUP(Tabela13[[#This Row],[CNPJ]],'[1]Exportar Planilha'!$A$1:$S$802,11,FALSE)</f>
        <v>SAO PAULO</v>
      </c>
      <c r="V305" t="str">
        <f>VLOOKUP(Tabela13[[#This Row],[CNPJ]],'[1]Exportar Planilha'!$A$1:$S$802,12,FALSE)</f>
        <v>11</v>
      </c>
      <c r="W305" t="str">
        <f>VLOOKUP(Tabela13[[#This Row],[CNPJ]],'[1]Exportar Planilha'!$A$1:$S$802,13,FALSE)</f>
        <v>38192899</v>
      </c>
      <c r="X305">
        <f>VLOOKUP(Tabela13[[#This Row],[CNPJ]],'[1]Exportar Planilha'!$A$1:$S$802,14,FALSE)</f>
        <v>0</v>
      </c>
      <c r="Y305">
        <f>VLOOKUP(Tabela13[[#This Row],[CNPJ]],'[1]Exportar Planilha'!$A$1:$S$802,15,FALSE)</f>
        <v>0</v>
      </c>
      <c r="Z305" s="5" t="str">
        <f>VLOOKUP(Tabela13[[#This Row],[CNPJ]],'[1]Exportar Planilha'!$A$1:$S$802,16,FALSE)</f>
        <v>11</v>
      </c>
      <c r="AA305" s="5" t="str">
        <f>VLOOKUP(Tabela13[[#This Row],[CNPJ]],'[1]Exportar Planilha'!$A$1:$S$802,17,FALSE)</f>
        <v>38192899</v>
      </c>
      <c r="AB305" s="5" t="str">
        <f>VLOOKUP(Tabela13[[#This Row],[CNPJ]],'[1]Exportar Planilha'!$A$1:$S$802,18,FALSE)</f>
        <v>PAULO@OCMOURA.COM.BR</v>
      </c>
    </row>
    <row r="306" spans="1:28">
      <c r="A306" t="s">
        <v>926</v>
      </c>
      <c r="B306" t="s">
        <v>1378</v>
      </c>
      <c r="C306" t="s">
        <v>95</v>
      </c>
      <c r="D306" t="s">
        <v>1379</v>
      </c>
      <c r="E306" t="s">
        <v>6</v>
      </c>
      <c r="F306" t="s">
        <v>1380</v>
      </c>
      <c r="G306" s="2">
        <v>2</v>
      </c>
      <c r="H306" t="s">
        <v>24</v>
      </c>
      <c r="I306" t="s">
        <v>1381</v>
      </c>
      <c r="J306" t="s">
        <v>1382</v>
      </c>
      <c r="K306" s="4" t="s">
        <v>2005</v>
      </c>
      <c r="L306" t="str">
        <f>VLOOKUP(Tabela13[[#This Row],[CNPJ]],'[1]Exportar Planilha'!$A$1:$S$802,3,FALSE)</f>
        <v>AVENIDA</v>
      </c>
      <c r="M306" t="str">
        <f>VLOOKUP(Tabela13[[#This Row],[CNPJ]],'[1]Exportar Planilha'!$A$1:$S$802,3,FALSE)</f>
        <v>AVENIDA</v>
      </c>
      <c r="N306" t="str">
        <f>VLOOKUP(Tabela13[[#This Row],[CNPJ]],'[1]Exportar Planilha'!$A$1:$S$802,4,FALSE)</f>
        <v>MAJOR PINHEIRO FROES</v>
      </c>
      <c r="O306" t="str">
        <f>VLOOKUP(Tabela13[[#This Row],[CNPJ]],'[1]Exportar Planilha'!$A$1:$S$802,5,FALSE)</f>
        <v>866</v>
      </c>
      <c r="P306">
        <f>VLOOKUP(Tabela13[[#This Row],[CNPJ]],'[1]Exportar Planilha'!$A$1:$S$802,6,FALSE)</f>
        <v>0</v>
      </c>
      <c r="Q306" t="str">
        <f>VLOOKUP(Tabela13[[#This Row],[CNPJ]],'[1]Exportar Planilha'!$A$1:$S$802,7,FALSE)</f>
        <v>VILA MARIA DE MAGGI</v>
      </c>
      <c r="R306">
        <f>VLOOKUP(Tabela13[[#This Row],[CNPJ]],'[1]Exportar Planilha'!$A$1:$S$802,8,FALSE)</f>
        <v>8680000</v>
      </c>
      <c r="S306" t="str">
        <f>VLOOKUP(Tabela13[[#This Row],[CNPJ]],'[1]Exportar Planilha'!$A$1:$S$802,9,FALSE)</f>
        <v>SP</v>
      </c>
      <c r="T306">
        <f>VLOOKUP(Tabela13[[#This Row],[CNPJ]],'[1]Exportar Planilha'!$A$1:$S$802,10,FALSE)</f>
        <v>7151</v>
      </c>
      <c r="U306" t="str">
        <f>VLOOKUP(Tabela13[[#This Row],[CNPJ]],'[1]Exportar Planilha'!$A$1:$S$802,11,FALSE)</f>
        <v>SUZANO</v>
      </c>
      <c r="V306">
        <f>VLOOKUP(Tabela13[[#This Row],[CNPJ]],'[1]Exportar Planilha'!$A$1:$S$802,12,FALSE)</f>
        <v>0</v>
      </c>
      <c r="W306">
        <f>VLOOKUP(Tabela13[[#This Row],[CNPJ]],'[1]Exportar Planilha'!$A$1:$S$802,13,FALSE)</f>
        <v>0</v>
      </c>
      <c r="X306">
        <f>VLOOKUP(Tabela13[[#This Row],[CNPJ]],'[1]Exportar Planilha'!$A$1:$S$802,14,FALSE)</f>
        <v>0</v>
      </c>
      <c r="Y306">
        <f>VLOOKUP(Tabela13[[#This Row],[CNPJ]],'[1]Exportar Planilha'!$A$1:$S$802,15,FALSE)</f>
        <v>0</v>
      </c>
      <c r="Z306" s="5">
        <f>VLOOKUP(Tabela13[[#This Row],[CNPJ]],'[1]Exportar Planilha'!$A$1:$S$802,16,FALSE)</f>
        <v>0</v>
      </c>
      <c r="AA306" s="5">
        <f>VLOOKUP(Tabela13[[#This Row],[CNPJ]],'[1]Exportar Planilha'!$A$1:$S$802,17,FALSE)</f>
        <v>0</v>
      </c>
      <c r="AB306" s="5">
        <f>VLOOKUP(Tabela13[[#This Row],[CNPJ]],'[1]Exportar Planilha'!$A$1:$S$802,18,FALSE)</f>
        <v>0</v>
      </c>
    </row>
    <row r="307" spans="1:28">
      <c r="A307" t="s">
        <v>926</v>
      </c>
      <c r="B307" t="s">
        <v>1383</v>
      </c>
      <c r="C307" t="s">
        <v>197</v>
      </c>
      <c r="D307" t="s">
        <v>215</v>
      </c>
      <c r="E307" t="s">
        <v>117</v>
      </c>
      <c r="F307" t="s">
        <v>1080</v>
      </c>
      <c r="G307" s="2">
        <v>1</v>
      </c>
      <c r="H307" t="s">
        <v>24</v>
      </c>
      <c r="I307" t="s">
        <v>1384</v>
      </c>
      <c r="J307" t="s">
        <v>1385</v>
      </c>
      <c r="K307" s="4" t="s">
        <v>2006</v>
      </c>
      <c r="L307" t="str">
        <f>VLOOKUP(Tabela13[[#This Row],[CNPJ]],'[1]Exportar Planilha'!$A$1:$S$802,3,FALSE)</f>
        <v>AVENIDA</v>
      </c>
      <c r="M307" t="str">
        <f>VLOOKUP(Tabela13[[#This Row],[CNPJ]],'[1]Exportar Planilha'!$A$1:$S$802,3,FALSE)</f>
        <v>AVENIDA</v>
      </c>
      <c r="N307" t="str">
        <f>VLOOKUP(Tabela13[[#This Row],[CNPJ]],'[1]Exportar Planilha'!$A$1:$S$802,4,FALSE)</f>
        <v>DOM PEDRO I</v>
      </c>
      <c r="O307" t="str">
        <f>VLOOKUP(Tabela13[[#This Row],[CNPJ]],'[1]Exportar Planilha'!$A$1:$S$802,5,FALSE)</f>
        <v>1489</v>
      </c>
      <c r="P307">
        <f>VLOOKUP(Tabela13[[#This Row],[CNPJ]],'[1]Exportar Planilha'!$A$1:$S$802,6,FALSE)</f>
        <v>0</v>
      </c>
      <c r="Q307" t="str">
        <f>VLOOKUP(Tabela13[[#This Row],[CNPJ]],'[1]Exportar Planilha'!$A$1:$S$802,7,FALSE)</f>
        <v>JARDIM GUANCIALE</v>
      </c>
      <c r="R307">
        <f>VLOOKUP(Tabela13[[#This Row],[CNPJ]],'[1]Exportar Planilha'!$A$1:$S$802,8,FALSE)</f>
        <v>13236510</v>
      </c>
      <c r="S307" t="str">
        <f>VLOOKUP(Tabela13[[#This Row],[CNPJ]],'[1]Exportar Planilha'!$A$1:$S$802,9,FALSE)</f>
        <v>SP</v>
      </c>
      <c r="T307">
        <f>VLOOKUP(Tabela13[[#This Row],[CNPJ]],'[1]Exportar Planilha'!$A$1:$S$802,10,FALSE)</f>
        <v>6293</v>
      </c>
      <c r="U307" t="str">
        <f>VLOOKUP(Tabela13[[#This Row],[CNPJ]],'[1]Exportar Planilha'!$A$1:$S$802,11,FALSE)</f>
        <v>CAMPO LIMPO PAULISTA</v>
      </c>
      <c r="V307" t="str">
        <f>VLOOKUP(Tabela13[[#This Row],[CNPJ]],'[1]Exportar Planilha'!$A$1:$S$802,12,FALSE)</f>
        <v>11</v>
      </c>
      <c r="W307" t="str">
        <f>VLOOKUP(Tabela13[[#This Row],[CNPJ]],'[1]Exportar Planilha'!$A$1:$S$802,13,FALSE)</f>
        <v>39796211</v>
      </c>
      <c r="X307">
        <f>VLOOKUP(Tabela13[[#This Row],[CNPJ]],'[1]Exportar Planilha'!$A$1:$S$802,14,FALSE)</f>
        <v>0</v>
      </c>
      <c r="Y307">
        <f>VLOOKUP(Tabela13[[#This Row],[CNPJ]],'[1]Exportar Planilha'!$A$1:$S$802,15,FALSE)</f>
        <v>0</v>
      </c>
      <c r="Z307" s="5">
        <f>VLOOKUP(Tabela13[[#This Row],[CNPJ]],'[1]Exportar Planilha'!$A$1:$S$802,16,FALSE)</f>
        <v>0</v>
      </c>
      <c r="AA307" s="5">
        <f>VLOOKUP(Tabela13[[#This Row],[CNPJ]],'[1]Exportar Planilha'!$A$1:$S$802,17,FALSE)</f>
        <v>0</v>
      </c>
      <c r="AB307" s="5" t="str">
        <f>VLOOKUP(Tabela13[[#This Row],[CNPJ]],'[1]Exportar Planilha'!$A$1:$S$802,18,FALSE)</f>
        <v>usimetalferramentas@ig.com.br</v>
      </c>
    </row>
    <row r="308" spans="1:28">
      <c r="A308" t="s">
        <v>926</v>
      </c>
      <c r="B308" t="s">
        <v>1386</v>
      </c>
      <c r="C308" t="s">
        <v>22</v>
      </c>
      <c r="D308" t="s">
        <v>1387</v>
      </c>
      <c r="E308" t="s">
        <v>6</v>
      </c>
      <c r="F308" t="s">
        <v>1057</v>
      </c>
      <c r="G308" s="2">
        <v>1</v>
      </c>
      <c r="H308" t="s">
        <v>24</v>
      </c>
      <c r="I308" t="s">
        <v>1388</v>
      </c>
      <c r="J308" t="s">
        <v>1389</v>
      </c>
      <c r="K308" s="4" t="s">
        <v>2007</v>
      </c>
      <c r="L308" t="str">
        <f>VLOOKUP(Tabela13[[#This Row],[CNPJ]],'[1]Exportar Planilha'!$A$1:$S$802,3,FALSE)</f>
        <v>AVENIDA</v>
      </c>
      <c r="M308" t="str">
        <f>VLOOKUP(Tabela13[[#This Row],[CNPJ]],'[1]Exportar Planilha'!$A$1:$S$802,3,FALSE)</f>
        <v>AVENIDA</v>
      </c>
      <c r="N308" t="str">
        <f>VLOOKUP(Tabela13[[#This Row],[CNPJ]],'[1]Exportar Planilha'!$A$1:$S$802,4,FALSE)</f>
        <v>GUADALUPE</v>
      </c>
      <c r="O308" t="str">
        <f>VLOOKUP(Tabela13[[#This Row],[CNPJ]],'[1]Exportar Planilha'!$A$1:$S$802,5,FALSE)</f>
        <v>160</v>
      </c>
      <c r="P308">
        <f>VLOOKUP(Tabela13[[#This Row],[CNPJ]],'[1]Exportar Planilha'!$A$1:$S$802,6,FALSE)</f>
        <v>0</v>
      </c>
      <c r="Q308" t="str">
        <f>VLOOKUP(Tabela13[[#This Row],[CNPJ]],'[1]Exportar Planilha'!$A$1:$S$802,7,FALSE)</f>
        <v>JARDIM AMERICA</v>
      </c>
      <c r="R308">
        <f>VLOOKUP(Tabela13[[#This Row],[CNPJ]],'[1]Exportar Planilha'!$A$1:$S$802,8,FALSE)</f>
        <v>12235000</v>
      </c>
      <c r="S308" t="str">
        <f>VLOOKUP(Tabela13[[#This Row],[CNPJ]],'[1]Exportar Planilha'!$A$1:$S$802,9,FALSE)</f>
        <v>SP</v>
      </c>
      <c r="T308">
        <f>VLOOKUP(Tabela13[[#This Row],[CNPJ]],'[1]Exportar Planilha'!$A$1:$S$802,10,FALSE)</f>
        <v>7099</v>
      </c>
      <c r="U308" t="str">
        <f>VLOOKUP(Tabela13[[#This Row],[CNPJ]],'[1]Exportar Planilha'!$A$1:$S$802,11,FALSE)</f>
        <v>SAO JOSE DOS CAMPOS</v>
      </c>
      <c r="V308" t="str">
        <f>VLOOKUP(Tabela13[[#This Row],[CNPJ]],'[1]Exportar Planilha'!$A$1:$S$802,12,FALSE)</f>
        <v>12</v>
      </c>
      <c r="W308" t="str">
        <f>VLOOKUP(Tabela13[[#This Row],[CNPJ]],'[1]Exportar Planilha'!$A$1:$S$802,13,FALSE)</f>
        <v>39213194</v>
      </c>
      <c r="X308" t="str">
        <f>VLOOKUP(Tabela13[[#This Row],[CNPJ]],'[1]Exportar Planilha'!$A$1:$S$802,14,FALSE)</f>
        <v>12</v>
      </c>
      <c r="Y308" t="str">
        <f>VLOOKUP(Tabela13[[#This Row],[CNPJ]],'[1]Exportar Planilha'!$A$1:$S$802,15,FALSE)</f>
        <v>39214316</v>
      </c>
      <c r="Z308" s="5" t="str">
        <f>VLOOKUP(Tabela13[[#This Row],[CNPJ]],'[1]Exportar Planilha'!$A$1:$S$802,16,FALSE)</f>
        <v>12</v>
      </c>
      <c r="AA308" s="5" t="str">
        <f>VLOOKUP(Tabela13[[#This Row],[CNPJ]],'[1]Exportar Planilha'!$A$1:$S$802,17,FALSE)</f>
        <v>38762992</v>
      </c>
      <c r="AB308" s="5" t="str">
        <f>VLOOKUP(Tabela13[[#This Row],[CNPJ]],'[1]Exportar Planilha'!$A$1:$S$802,18,FALSE)</f>
        <v>GERCIANE@JBSCONTABILIDADE.COM.BR</v>
      </c>
    </row>
    <row r="309" spans="1:28">
      <c r="A309" t="s">
        <v>926</v>
      </c>
      <c r="B309" t="s">
        <v>1390</v>
      </c>
      <c r="C309" t="s">
        <v>157</v>
      </c>
      <c r="D309" t="s">
        <v>1391</v>
      </c>
      <c r="E309" t="s">
        <v>66</v>
      </c>
      <c r="F309" t="s">
        <v>1392</v>
      </c>
      <c r="G309" s="2">
        <v>1</v>
      </c>
      <c r="H309" t="s">
        <v>275</v>
      </c>
      <c r="I309" t="s">
        <v>1393</v>
      </c>
      <c r="J309" t="s">
        <v>1393</v>
      </c>
      <c r="K309" s="4" t="s">
        <v>2008</v>
      </c>
      <c r="L309" t="str">
        <f>VLOOKUP(Tabela13[[#This Row],[CNPJ]],'[1]Exportar Planilha'!$A$1:$S$802,3,FALSE)</f>
        <v>RUA</v>
      </c>
      <c r="M309" t="str">
        <f>VLOOKUP(Tabela13[[#This Row],[CNPJ]],'[1]Exportar Planilha'!$A$1:$S$802,3,FALSE)</f>
        <v>RUA</v>
      </c>
      <c r="N309" t="str">
        <f>VLOOKUP(Tabela13[[#This Row],[CNPJ]],'[1]Exportar Planilha'!$A$1:$S$802,4,FALSE)</f>
        <v>IGAPO</v>
      </c>
      <c r="O309" t="str">
        <f>VLOOKUP(Tabela13[[#This Row],[CNPJ]],'[1]Exportar Planilha'!$A$1:$S$802,5,FALSE)</f>
        <v>202</v>
      </c>
      <c r="P309">
        <f>VLOOKUP(Tabela13[[#This Row],[CNPJ]],'[1]Exportar Planilha'!$A$1:$S$802,6,FALSE)</f>
        <v>0</v>
      </c>
      <c r="Q309" t="str">
        <f>VLOOKUP(Tabela13[[#This Row],[CNPJ]],'[1]Exportar Planilha'!$A$1:$S$802,7,FALSE)</f>
        <v>SANTA MARIA</v>
      </c>
      <c r="R309">
        <f>VLOOKUP(Tabela13[[#This Row],[CNPJ]],'[1]Exportar Planilha'!$A$1:$S$802,8,FALSE)</f>
        <v>9071270</v>
      </c>
      <c r="S309" t="str">
        <f>VLOOKUP(Tabela13[[#This Row],[CNPJ]],'[1]Exportar Planilha'!$A$1:$S$802,9,FALSE)</f>
        <v>SP</v>
      </c>
      <c r="T309">
        <f>VLOOKUP(Tabela13[[#This Row],[CNPJ]],'[1]Exportar Planilha'!$A$1:$S$802,10,FALSE)</f>
        <v>7057</v>
      </c>
      <c r="U309" t="str">
        <f>VLOOKUP(Tabela13[[#This Row],[CNPJ]],'[1]Exportar Planilha'!$A$1:$S$802,11,FALSE)</f>
        <v>SANTO ANDRE</v>
      </c>
      <c r="V309" t="str">
        <f>VLOOKUP(Tabela13[[#This Row],[CNPJ]],'[1]Exportar Planilha'!$A$1:$S$802,12,FALSE)</f>
        <v>11</v>
      </c>
      <c r="W309" t="str">
        <f>VLOOKUP(Tabela13[[#This Row],[CNPJ]],'[1]Exportar Planilha'!$A$1:$S$802,13,FALSE)</f>
        <v>23245570</v>
      </c>
      <c r="X309">
        <f>VLOOKUP(Tabela13[[#This Row],[CNPJ]],'[1]Exportar Planilha'!$A$1:$S$802,14,FALSE)</f>
        <v>0</v>
      </c>
      <c r="Y309">
        <f>VLOOKUP(Tabela13[[#This Row],[CNPJ]],'[1]Exportar Planilha'!$A$1:$S$802,15,FALSE)</f>
        <v>0</v>
      </c>
      <c r="Z309" s="5">
        <f>VLOOKUP(Tabela13[[#This Row],[CNPJ]],'[1]Exportar Planilha'!$A$1:$S$802,16,FALSE)</f>
        <v>0</v>
      </c>
      <c r="AA309" s="5">
        <f>VLOOKUP(Tabela13[[#This Row],[CNPJ]],'[1]Exportar Planilha'!$A$1:$S$802,17,FALSE)</f>
        <v>0</v>
      </c>
      <c r="AB309" s="5" t="str">
        <f>VLOOKUP(Tabela13[[#This Row],[CNPJ]],'[1]Exportar Planilha'!$A$1:$S$802,18,FALSE)</f>
        <v>EMAD.HMUSLEH@ECRABIOTEC.COM</v>
      </c>
    </row>
    <row r="310" spans="1:28">
      <c r="A310" t="s">
        <v>926</v>
      </c>
      <c r="B310" t="s">
        <v>1394</v>
      </c>
      <c r="C310" t="s">
        <v>1395</v>
      </c>
      <c r="D310" t="s">
        <v>1396</v>
      </c>
      <c r="E310" t="s">
        <v>6</v>
      </c>
      <c r="F310" t="s">
        <v>1397</v>
      </c>
      <c r="G310" s="2">
        <v>2</v>
      </c>
      <c r="H310" t="s">
        <v>275</v>
      </c>
      <c r="I310" t="s">
        <v>1398</v>
      </c>
      <c r="J310" t="s">
        <v>1399</v>
      </c>
      <c r="K310" s="4" t="s">
        <v>2009</v>
      </c>
      <c r="L310" t="str">
        <f>VLOOKUP(Tabela13[[#This Row],[CNPJ]],'[1]Exportar Planilha'!$A$1:$S$802,3,FALSE)</f>
        <v>RUA</v>
      </c>
      <c r="M310" t="str">
        <f>VLOOKUP(Tabela13[[#This Row],[CNPJ]],'[1]Exportar Planilha'!$A$1:$S$802,3,FALSE)</f>
        <v>RUA</v>
      </c>
      <c r="N310" t="str">
        <f>VLOOKUP(Tabela13[[#This Row],[CNPJ]],'[1]Exportar Planilha'!$A$1:$S$802,4,FALSE)</f>
        <v>IRACEMA ANTAS DE ABREU VIEIRA</v>
      </c>
      <c r="O310" t="str">
        <f>VLOOKUP(Tabela13[[#This Row],[CNPJ]],'[1]Exportar Planilha'!$A$1:$S$802,5,FALSE)</f>
        <v>326</v>
      </c>
      <c r="P310">
        <f>VLOOKUP(Tabela13[[#This Row],[CNPJ]],'[1]Exportar Planilha'!$A$1:$S$802,6,FALSE)</f>
        <v>0</v>
      </c>
      <c r="Q310" t="str">
        <f>VLOOKUP(Tabela13[[#This Row],[CNPJ]],'[1]Exportar Planilha'!$A$1:$S$802,7,FALSE)</f>
        <v>PQ. RESID. CASARAO</v>
      </c>
      <c r="R310">
        <f>VLOOKUP(Tabela13[[#This Row],[CNPJ]],'[1]Exportar Planilha'!$A$1:$S$802,8,FALSE)</f>
        <v>13171803</v>
      </c>
      <c r="S310" t="str">
        <f>VLOOKUP(Tabela13[[#This Row],[CNPJ]],'[1]Exportar Planilha'!$A$1:$S$802,9,FALSE)</f>
        <v>SP</v>
      </c>
      <c r="T310">
        <f>VLOOKUP(Tabela13[[#This Row],[CNPJ]],'[1]Exportar Planilha'!$A$1:$S$802,10,FALSE)</f>
        <v>7149</v>
      </c>
      <c r="U310" t="str">
        <f>VLOOKUP(Tabela13[[#This Row],[CNPJ]],'[1]Exportar Planilha'!$A$1:$S$802,11,FALSE)</f>
        <v>SUMARE</v>
      </c>
      <c r="V310" t="str">
        <f>VLOOKUP(Tabela13[[#This Row],[CNPJ]],'[1]Exportar Planilha'!$A$1:$S$802,12,FALSE)</f>
        <v>19</v>
      </c>
      <c r="W310" t="str">
        <f>VLOOKUP(Tabela13[[#This Row],[CNPJ]],'[1]Exportar Planilha'!$A$1:$S$802,13,FALSE)</f>
        <v>38733999</v>
      </c>
      <c r="X310">
        <f>VLOOKUP(Tabela13[[#This Row],[CNPJ]],'[1]Exportar Planilha'!$A$1:$S$802,14,FALSE)</f>
        <v>0</v>
      </c>
      <c r="Y310">
        <f>VLOOKUP(Tabela13[[#This Row],[CNPJ]],'[1]Exportar Planilha'!$A$1:$S$802,15,FALSE)</f>
        <v>0</v>
      </c>
      <c r="Z310" s="5">
        <f>VLOOKUP(Tabela13[[#This Row],[CNPJ]],'[1]Exportar Planilha'!$A$1:$S$802,16,FALSE)</f>
        <v>0</v>
      </c>
      <c r="AA310" s="5">
        <f>VLOOKUP(Tabela13[[#This Row],[CNPJ]],'[1]Exportar Planilha'!$A$1:$S$802,17,FALSE)</f>
        <v>0</v>
      </c>
      <c r="AB310" s="5" t="str">
        <f>VLOOKUP(Tabela13[[#This Row],[CNPJ]],'[1]Exportar Planilha'!$A$1:$S$802,18,FALSE)</f>
        <v>ADM@ADVELTECNOLOGIA.COM.BR</v>
      </c>
    </row>
    <row r="311" spans="1:28">
      <c r="A311" t="s">
        <v>926</v>
      </c>
      <c r="B311" t="s">
        <v>1400</v>
      </c>
      <c r="C311" t="s">
        <v>415</v>
      </c>
      <c r="D311" t="s">
        <v>1401</v>
      </c>
      <c r="E311" t="s">
        <v>6</v>
      </c>
      <c r="F311" t="s">
        <v>1039</v>
      </c>
      <c r="G311" s="2">
        <v>2</v>
      </c>
      <c r="H311" t="s">
        <v>8</v>
      </c>
      <c r="I311" t="s">
        <v>1402</v>
      </c>
      <c r="J311" t="s">
        <v>1403</v>
      </c>
      <c r="K311" s="4" t="s">
        <v>2010</v>
      </c>
      <c r="L311" t="str">
        <f>VLOOKUP(Tabela13[[#This Row],[CNPJ]],'[1]Exportar Planilha'!$A$1:$S$802,3,FALSE)</f>
        <v>RUA</v>
      </c>
      <c r="M311" t="str">
        <f>VLOOKUP(Tabela13[[#This Row],[CNPJ]],'[1]Exportar Planilha'!$A$1:$S$802,3,FALSE)</f>
        <v>RUA</v>
      </c>
      <c r="N311" t="str">
        <f>VLOOKUP(Tabela13[[#This Row],[CNPJ]],'[1]Exportar Planilha'!$A$1:$S$802,4,FALSE)</f>
        <v>JAMES CLERK MAXWELL</v>
      </c>
      <c r="O311" t="str">
        <f>VLOOKUP(Tabela13[[#This Row],[CNPJ]],'[1]Exportar Planilha'!$A$1:$S$802,5,FALSE)</f>
        <v>401</v>
      </c>
      <c r="P311">
        <f>VLOOKUP(Tabela13[[#This Row],[CNPJ]],'[1]Exportar Planilha'!$A$1:$S$802,6,FALSE)</f>
        <v>0</v>
      </c>
      <c r="Q311" t="str">
        <f>VLOOKUP(Tabela13[[#This Row],[CNPJ]],'[1]Exportar Planilha'!$A$1:$S$802,7,FALSE)</f>
        <v>TECHNO PARK</v>
      </c>
      <c r="R311">
        <f>VLOOKUP(Tabela13[[#This Row],[CNPJ]],'[1]Exportar Planilha'!$A$1:$S$802,8,FALSE)</f>
        <v>13069380</v>
      </c>
      <c r="S311" t="str">
        <f>VLOOKUP(Tabela13[[#This Row],[CNPJ]],'[1]Exportar Planilha'!$A$1:$S$802,9,FALSE)</f>
        <v>SP</v>
      </c>
      <c r="T311">
        <f>VLOOKUP(Tabela13[[#This Row],[CNPJ]],'[1]Exportar Planilha'!$A$1:$S$802,10,FALSE)</f>
        <v>6291</v>
      </c>
      <c r="U311" t="str">
        <f>VLOOKUP(Tabela13[[#This Row],[CNPJ]],'[1]Exportar Planilha'!$A$1:$S$802,11,FALSE)</f>
        <v>CAMPINAS</v>
      </c>
      <c r="V311" t="str">
        <f>VLOOKUP(Tabela13[[#This Row],[CNPJ]],'[1]Exportar Planilha'!$A$1:$S$802,12,FALSE)</f>
        <v>19</v>
      </c>
      <c r="W311" t="str">
        <f>VLOOKUP(Tabela13[[#This Row],[CNPJ]],'[1]Exportar Planilha'!$A$1:$S$802,13,FALSE)</f>
        <v>32362002</v>
      </c>
      <c r="X311">
        <f>VLOOKUP(Tabela13[[#This Row],[CNPJ]],'[1]Exportar Planilha'!$A$1:$S$802,14,FALSE)</f>
        <v>0</v>
      </c>
      <c r="Y311">
        <f>VLOOKUP(Tabela13[[#This Row],[CNPJ]],'[1]Exportar Planilha'!$A$1:$S$802,15,FALSE)</f>
        <v>0</v>
      </c>
      <c r="Z311" s="5">
        <f>VLOOKUP(Tabela13[[#This Row],[CNPJ]],'[1]Exportar Planilha'!$A$1:$S$802,16,FALSE)</f>
        <v>0</v>
      </c>
      <c r="AA311" s="5">
        <f>VLOOKUP(Tabela13[[#This Row],[CNPJ]],'[1]Exportar Planilha'!$A$1:$S$802,17,FALSE)</f>
        <v>0</v>
      </c>
      <c r="AB311" s="5" t="str">
        <f>VLOOKUP(Tabela13[[#This Row],[CNPJ]],'[1]Exportar Planilha'!$A$1:$S$802,18,FALSE)</f>
        <v>CONTATO@AZULCONTABILIDADE.COM.BR</v>
      </c>
    </row>
    <row r="312" spans="1:28">
      <c r="A312" t="s">
        <v>926</v>
      </c>
      <c r="B312" t="s">
        <v>1404</v>
      </c>
      <c r="C312" t="s">
        <v>1405</v>
      </c>
      <c r="D312" t="s">
        <v>1406</v>
      </c>
      <c r="E312" t="s">
        <v>6</v>
      </c>
      <c r="F312" t="s">
        <v>1407</v>
      </c>
      <c r="G312" s="2">
        <v>10</v>
      </c>
      <c r="H312" t="s">
        <v>142</v>
      </c>
      <c r="I312" t="s">
        <v>1408</v>
      </c>
      <c r="J312" t="s">
        <v>1409</v>
      </c>
      <c r="K312" s="4" t="s">
        <v>2011</v>
      </c>
      <c r="L312" t="str">
        <f>VLOOKUP(Tabela13[[#This Row],[CNPJ]],'[1]Exportar Planilha'!$A$1:$S$802,3,FALSE)</f>
        <v>RUA</v>
      </c>
      <c r="M312" t="str">
        <f>VLOOKUP(Tabela13[[#This Row],[CNPJ]],'[1]Exportar Planilha'!$A$1:$S$802,3,FALSE)</f>
        <v>RUA</v>
      </c>
      <c r="N312" t="str">
        <f>VLOOKUP(Tabela13[[#This Row],[CNPJ]],'[1]Exportar Planilha'!$A$1:$S$802,4,FALSE)</f>
        <v>PAULO CASATI  FILHO</v>
      </c>
      <c r="O312" t="str">
        <f>VLOOKUP(Tabela13[[#This Row],[CNPJ]],'[1]Exportar Planilha'!$A$1:$S$802,5,FALSE)</f>
        <v>83</v>
      </c>
      <c r="P312" t="str">
        <f>VLOOKUP(Tabela13[[#This Row],[CNPJ]],'[1]Exportar Planilha'!$A$1:$S$802,6,FALSE)</f>
        <v>LOTE 1</v>
      </c>
      <c r="Q312" t="str">
        <f>VLOOKUP(Tabela13[[#This Row],[CNPJ]],'[1]Exportar Planilha'!$A$1:$S$802,7,FALSE)</f>
        <v>BOSQUE DO TAMANDUA</v>
      </c>
      <c r="R312">
        <f>VLOOKUP(Tabela13[[#This Row],[CNPJ]],'[1]Exportar Planilha'!$A$1:$S$802,8,FALSE)</f>
        <v>13690000</v>
      </c>
      <c r="S312" t="str">
        <f>VLOOKUP(Tabela13[[#This Row],[CNPJ]],'[1]Exportar Planilha'!$A$1:$S$802,9,FALSE)</f>
        <v>SP</v>
      </c>
      <c r="T312">
        <f>VLOOKUP(Tabela13[[#This Row],[CNPJ]],'[1]Exportar Planilha'!$A$1:$S$802,10,FALSE)</f>
        <v>6375</v>
      </c>
      <c r="U312" t="str">
        <f>VLOOKUP(Tabela13[[#This Row],[CNPJ]],'[1]Exportar Planilha'!$A$1:$S$802,11,FALSE)</f>
        <v>DESCALVADO</v>
      </c>
      <c r="V312" t="str">
        <f>VLOOKUP(Tabela13[[#This Row],[CNPJ]],'[1]Exportar Planilha'!$A$1:$S$802,12,FALSE)</f>
        <v>19</v>
      </c>
      <c r="W312" t="str">
        <f>VLOOKUP(Tabela13[[#This Row],[CNPJ]],'[1]Exportar Planilha'!$A$1:$S$802,13,FALSE)</f>
        <v>35831986</v>
      </c>
      <c r="X312">
        <f>VLOOKUP(Tabela13[[#This Row],[CNPJ]],'[1]Exportar Planilha'!$A$1:$S$802,14,FALSE)</f>
        <v>0</v>
      </c>
      <c r="Y312">
        <f>VLOOKUP(Tabela13[[#This Row],[CNPJ]],'[1]Exportar Planilha'!$A$1:$S$802,15,FALSE)</f>
        <v>0</v>
      </c>
      <c r="Z312" s="5" t="str">
        <f>VLOOKUP(Tabela13[[#This Row],[CNPJ]],'[1]Exportar Planilha'!$A$1:$S$802,16,FALSE)</f>
        <v>19</v>
      </c>
      <c r="AA312" s="5" t="str">
        <f>VLOOKUP(Tabela13[[#This Row],[CNPJ]],'[1]Exportar Planilha'!$A$1:$S$802,17,FALSE)</f>
        <v>35833702</v>
      </c>
      <c r="AB312" s="5" t="str">
        <f>VLOOKUP(Tabela13[[#This Row],[CNPJ]],'[1]Exportar Planilha'!$A$1:$S$802,18,FALSE)</f>
        <v>orgolabs@terra.com.br</v>
      </c>
    </row>
    <row r="313" spans="1:28">
      <c r="A313" t="s">
        <v>926</v>
      </c>
      <c r="B313" t="s">
        <v>1410</v>
      </c>
      <c r="C313" t="s">
        <v>55</v>
      </c>
      <c r="D313" t="s">
        <v>1411</v>
      </c>
      <c r="E313" t="s">
        <v>6</v>
      </c>
      <c r="F313" t="s">
        <v>1106</v>
      </c>
      <c r="G313" s="2">
        <v>1</v>
      </c>
      <c r="H313" t="s">
        <v>8</v>
      </c>
      <c r="I313" t="s">
        <v>1412</v>
      </c>
      <c r="J313" t="s">
        <v>1413</v>
      </c>
      <c r="K313" s="4" t="s">
        <v>2012</v>
      </c>
      <c r="L313" t="str">
        <f>VLOOKUP(Tabela13[[#This Row],[CNPJ]],'[1]Exportar Planilha'!$A$1:$S$802,3,FALSE)</f>
        <v>RUA</v>
      </c>
      <c r="M313" t="str">
        <f>VLOOKUP(Tabela13[[#This Row],[CNPJ]],'[1]Exportar Planilha'!$A$1:$S$802,3,FALSE)</f>
        <v>RUA</v>
      </c>
      <c r="N313" t="str">
        <f>VLOOKUP(Tabela13[[#This Row],[CNPJ]],'[1]Exportar Planilha'!$A$1:$S$802,4,FALSE)</f>
        <v>BAHIA</v>
      </c>
      <c r="O313" t="str">
        <f>VLOOKUP(Tabela13[[#This Row],[CNPJ]],'[1]Exportar Planilha'!$A$1:$S$802,5,FALSE)</f>
        <v>381</v>
      </c>
      <c r="P313">
        <f>VLOOKUP(Tabela13[[#This Row],[CNPJ]],'[1]Exportar Planilha'!$A$1:$S$802,6,FALSE)</f>
        <v>0</v>
      </c>
      <c r="Q313" t="str">
        <f>VLOOKUP(Tabela13[[#This Row],[CNPJ]],'[1]Exportar Planilha'!$A$1:$S$802,7,FALSE)</f>
        <v>ALPHAVILLE EMPRESARIAL</v>
      </c>
      <c r="R313">
        <f>VLOOKUP(Tabela13[[#This Row],[CNPJ]],'[1]Exportar Planilha'!$A$1:$S$802,8,FALSE)</f>
        <v>6465110</v>
      </c>
      <c r="S313" t="str">
        <f>VLOOKUP(Tabela13[[#This Row],[CNPJ]],'[1]Exportar Planilha'!$A$1:$S$802,9,FALSE)</f>
        <v>SP</v>
      </c>
      <c r="T313">
        <f>VLOOKUP(Tabela13[[#This Row],[CNPJ]],'[1]Exportar Planilha'!$A$1:$S$802,10,FALSE)</f>
        <v>6213</v>
      </c>
      <c r="U313" t="str">
        <f>VLOOKUP(Tabela13[[#This Row],[CNPJ]],'[1]Exportar Planilha'!$A$1:$S$802,11,FALSE)</f>
        <v>BARUERI</v>
      </c>
      <c r="V313" t="str">
        <f>VLOOKUP(Tabela13[[#This Row],[CNPJ]],'[1]Exportar Planilha'!$A$1:$S$802,12,FALSE)</f>
        <v>11</v>
      </c>
      <c r="W313" t="str">
        <f>VLOOKUP(Tabela13[[#This Row],[CNPJ]],'[1]Exportar Planilha'!$A$1:$S$802,13,FALSE)</f>
        <v>41916870</v>
      </c>
      <c r="X313">
        <f>VLOOKUP(Tabela13[[#This Row],[CNPJ]],'[1]Exportar Planilha'!$A$1:$S$802,14,FALSE)</f>
        <v>0</v>
      </c>
      <c r="Y313">
        <f>VLOOKUP(Tabela13[[#This Row],[CNPJ]],'[1]Exportar Planilha'!$A$1:$S$802,15,FALSE)</f>
        <v>0</v>
      </c>
      <c r="Z313" s="5" t="str">
        <f>VLOOKUP(Tabela13[[#This Row],[CNPJ]],'[1]Exportar Planilha'!$A$1:$S$802,16,FALSE)</f>
        <v>11</v>
      </c>
      <c r="AA313" s="5" t="str">
        <f>VLOOKUP(Tabela13[[#This Row],[CNPJ]],'[1]Exportar Planilha'!$A$1:$S$802,17,FALSE)</f>
        <v>50310062</v>
      </c>
      <c r="AB313" s="5" t="str">
        <f>VLOOKUP(Tabela13[[#This Row],[CNPJ]],'[1]Exportar Planilha'!$A$1:$S$802,18,FALSE)</f>
        <v>CONTATO@GRUPOATITUDE.COM</v>
      </c>
    </row>
    <row r="314" spans="1:28">
      <c r="A314" t="s">
        <v>926</v>
      </c>
      <c r="B314" t="s">
        <v>1414</v>
      </c>
      <c r="C314" t="s">
        <v>368</v>
      </c>
      <c r="D314" t="s">
        <v>1086</v>
      </c>
      <c r="E314" t="s">
        <v>1086</v>
      </c>
      <c r="F314" t="s">
        <v>1415</v>
      </c>
      <c r="G314" s="2">
        <v>1</v>
      </c>
      <c r="H314" t="s">
        <v>33</v>
      </c>
      <c r="I314" t="s">
        <v>1416</v>
      </c>
      <c r="J314" t="s">
        <v>1417</v>
      </c>
      <c r="K314" s="4" t="s">
        <v>2013</v>
      </c>
      <c r="L314" t="str">
        <f>VLOOKUP(Tabela13[[#This Row],[CNPJ]],'[1]Exportar Planilha'!$A$1:$S$802,3,FALSE)</f>
        <v>RUA</v>
      </c>
      <c r="M314" t="str">
        <f>VLOOKUP(Tabela13[[#This Row],[CNPJ]],'[1]Exportar Planilha'!$A$1:$S$802,3,FALSE)</f>
        <v>RUA</v>
      </c>
      <c r="N314" t="str">
        <f>VLOOKUP(Tabela13[[#This Row],[CNPJ]],'[1]Exportar Planilha'!$A$1:$S$802,4,FALSE)</f>
        <v>NICOLA OIOLI</v>
      </c>
      <c r="O314" t="str">
        <f>VLOOKUP(Tabela13[[#This Row],[CNPJ]],'[1]Exportar Planilha'!$A$1:$S$802,5,FALSE)</f>
        <v>210</v>
      </c>
      <c r="P314" t="str">
        <f>VLOOKUP(Tabela13[[#This Row],[CNPJ]],'[1]Exportar Planilha'!$A$1:$S$802,6,FALSE)</f>
        <v>QUADRA 01 - LOTE 17</v>
      </c>
      <c r="Q314" t="str">
        <f>VLOOKUP(Tabela13[[#This Row],[CNPJ]],'[1]Exportar Planilha'!$A$1:$S$802,7,FALSE)</f>
        <v>SETOR INDUSTRIAL</v>
      </c>
      <c r="R314">
        <f>VLOOKUP(Tabela13[[#This Row],[CNPJ]],'[1]Exportar Planilha'!$A$1:$S$802,8,FALSE)</f>
        <v>17300000</v>
      </c>
      <c r="S314" t="str">
        <f>VLOOKUP(Tabela13[[#This Row],[CNPJ]],'[1]Exportar Planilha'!$A$1:$S$802,9,FALSE)</f>
        <v>SP</v>
      </c>
      <c r="T314">
        <f>VLOOKUP(Tabela13[[#This Row],[CNPJ]],'[1]Exportar Planilha'!$A$1:$S$802,10,FALSE)</f>
        <v>6383</v>
      </c>
      <c r="U314" t="str">
        <f>VLOOKUP(Tabela13[[#This Row],[CNPJ]],'[1]Exportar Planilha'!$A$1:$S$802,11,FALSE)</f>
        <v>DOIS CORREGOS</v>
      </c>
      <c r="V314" t="str">
        <f>VLOOKUP(Tabela13[[#This Row],[CNPJ]],'[1]Exportar Planilha'!$A$1:$S$802,12,FALSE)</f>
        <v>14</v>
      </c>
      <c r="W314" t="str">
        <f>VLOOKUP(Tabela13[[#This Row],[CNPJ]],'[1]Exportar Planilha'!$A$1:$S$802,13,FALSE)</f>
        <v>36529090</v>
      </c>
      <c r="X314">
        <f>VLOOKUP(Tabela13[[#This Row],[CNPJ]],'[1]Exportar Planilha'!$A$1:$S$802,14,FALSE)</f>
        <v>0</v>
      </c>
      <c r="Y314">
        <f>VLOOKUP(Tabela13[[#This Row],[CNPJ]],'[1]Exportar Planilha'!$A$1:$S$802,15,FALSE)</f>
        <v>0</v>
      </c>
      <c r="Z314" s="5">
        <f>VLOOKUP(Tabela13[[#This Row],[CNPJ]],'[1]Exportar Planilha'!$A$1:$S$802,16,FALSE)</f>
        <v>0</v>
      </c>
      <c r="AA314" s="5">
        <f>VLOOKUP(Tabela13[[#This Row],[CNPJ]],'[1]Exportar Planilha'!$A$1:$S$802,17,FALSE)</f>
        <v>0</v>
      </c>
      <c r="AB314" s="5" t="str">
        <f>VLOOKUP(Tabela13[[#This Row],[CNPJ]],'[1]Exportar Planilha'!$A$1:$S$802,18,FALSE)</f>
        <v>RECEPCAO@ASSESSORIAEXATO.COM.BR</v>
      </c>
    </row>
    <row r="315" spans="1:28">
      <c r="A315" t="s">
        <v>926</v>
      </c>
      <c r="B315" t="s">
        <v>1418</v>
      </c>
      <c r="C315" t="s">
        <v>55</v>
      </c>
      <c r="D315" t="s">
        <v>1419</v>
      </c>
      <c r="E315" t="s">
        <v>6</v>
      </c>
      <c r="F315" t="s">
        <v>1420</v>
      </c>
      <c r="G315" s="2">
        <v>1</v>
      </c>
      <c r="H315" t="s">
        <v>33</v>
      </c>
      <c r="I315" t="s">
        <v>1421</v>
      </c>
      <c r="J315" t="s">
        <v>1422</v>
      </c>
      <c r="K315" s="4" t="s">
        <v>2014</v>
      </c>
      <c r="L315" t="str">
        <f>VLOOKUP(Tabela13[[#This Row],[CNPJ]],'[1]Exportar Planilha'!$A$1:$S$802,3,FALSE)</f>
        <v>RUA</v>
      </c>
      <c r="M315" t="str">
        <f>VLOOKUP(Tabela13[[#This Row],[CNPJ]],'[1]Exportar Planilha'!$A$1:$S$802,3,FALSE)</f>
        <v>RUA</v>
      </c>
      <c r="N315" t="str">
        <f>VLOOKUP(Tabela13[[#This Row],[CNPJ]],'[1]Exportar Planilha'!$A$1:$S$802,4,FALSE)</f>
        <v>JOSE IVALT FERNANDES</v>
      </c>
      <c r="O315" t="str">
        <f>VLOOKUP(Tabela13[[#This Row],[CNPJ]],'[1]Exportar Planilha'!$A$1:$S$802,5,FALSE)</f>
        <v>75</v>
      </c>
      <c r="P315">
        <f>VLOOKUP(Tabela13[[#This Row],[CNPJ]],'[1]Exportar Planilha'!$A$1:$S$802,6,FALSE)</f>
        <v>0</v>
      </c>
      <c r="Q315" t="str">
        <f>VLOOKUP(Tabela13[[#This Row],[CNPJ]],'[1]Exportar Planilha'!$A$1:$S$802,7,FALSE)</f>
        <v>VILA PENHA RIO PEIXE</v>
      </c>
      <c r="R315">
        <f>VLOOKUP(Tabela13[[#This Row],[CNPJ]],'[1]Exportar Planilha'!$A$1:$S$802,8,FALSE)</f>
        <v>13971025</v>
      </c>
      <c r="S315" t="str">
        <f>VLOOKUP(Tabela13[[#This Row],[CNPJ]],'[1]Exportar Planilha'!$A$1:$S$802,9,FALSE)</f>
        <v>SP</v>
      </c>
      <c r="T315">
        <f>VLOOKUP(Tabela13[[#This Row],[CNPJ]],'[1]Exportar Planilha'!$A$1:$S$802,10,FALSE)</f>
        <v>6553</v>
      </c>
      <c r="U315" t="str">
        <f>VLOOKUP(Tabela13[[#This Row],[CNPJ]],'[1]Exportar Planilha'!$A$1:$S$802,11,FALSE)</f>
        <v>ITAPIRA</v>
      </c>
      <c r="V315">
        <f>VLOOKUP(Tabela13[[#This Row],[CNPJ]],'[1]Exportar Planilha'!$A$1:$S$802,12,FALSE)</f>
        <v>0</v>
      </c>
      <c r="W315">
        <f>VLOOKUP(Tabela13[[#This Row],[CNPJ]],'[1]Exportar Planilha'!$A$1:$S$802,13,FALSE)</f>
        <v>0</v>
      </c>
      <c r="X315">
        <f>VLOOKUP(Tabela13[[#This Row],[CNPJ]],'[1]Exportar Planilha'!$A$1:$S$802,14,FALSE)</f>
        <v>0</v>
      </c>
      <c r="Y315">
        <f>VLOOKUP(Tabela13[[#This Row],[CNPJ]],'[1]Exportar Planilha'!$A$1:$S$802,15,FALSE)</f>
        <v>0</v>
      </c>
      <c r="Z315" s="5">
        <f>VLOOKUP(Tabela13[[#This Row],[CNPJ]],'[1]Exportar Planilha'!$A$1:$S$802,16,FALSE)</f>
        <v>0</v>
      </c>
      <c r="AA315" s="5">
        <f>VLOOKUP(Tabela13[[#This Row],[CNPJ]],'[1]Exportar Planilha'!$A$1:$S$802,17,FALSE)</f>
        <v>0</v>
      </c>
      <c r="AB315" s="5">
        <f>VLOOKUP(Tabela13[[#This Row],[CNPJ]],'[1]Exportar Planilha'!$A$1:$S$802,18,FALSE)</f>
        <v>0</v>
      </c>
    </row>
    <row r="316" spans="1:28">
      <c r="A316" t="s">
        <v>926</v>
      </c>
      <c r="B316" t="s">
        <v>1423</v>
      </c>
      <c r="C316" t="s">
        <v>682</v>
      </c>
      <c r="D316" t="s">
        <v>1424</v>
      </c>
      <c r="E316" t="s">
        <v>21</v>
      </c>
      <c r="F316" t="s">
        <v>928</v>
      </c>
      <c r="G316" s="2">
        <v>1</v>
      </c>
      <c r="H316" t="s">
        <v>24</v>
      </c>
      <c r="I316" t="s">
        <v>3968</v>
      </c>
      <c r="J316" t="s">
        <v>3968</v>
      </c>
      <c r="K316" s="4" t="s">
        <v>2015</v>
      </c>
      <c r="L316" t="str">
        <f>VLOOKUP(Tabela13[[#This Row],[CNPJ]],'[1]Exportar Planilha'!$A$1:$S$802,3,FALSE)</f>
        <v>RUA</v>
      </c>
      <c r="M316" t="str">
        <f>VLOOKUP(Tabela13[[#This Row],[CNPJ]],'[1]Exportar Planilha'!$A$1:$S$802,3,FALSE)</f>
        <v>RUA</v>
      </c>
      <c r="N316" t="str">
        <f>VLOOKUP(Tabela13[[#This Row],[CNPJ]],'[1]Exportar Planilha'!$A$1:$S$802,4,FALSE)</f>
        <v>MANAUS</v>
      </c>
      <c r="O316" t="str">
        <f>VLOOKUP(Tabela13[[#This Row],[CNPJ]],'[1]Exportar Planilha'!$A$1:$S$802,5,FALSE)</f>
        <v>51</v>
      </c>
      <c r="P316">
        <f>VLOOKUP(Tabela13[[#This Row],[CNPJ]],'[1]Exportar Planilha'!$A$1:$S$802,6,FALSE)</f>
        <v>0</v>
      </c>
      <c r="Q316" t="str">
        <f>VLOOKUP(Tabela13[[#This Row],[CNPJ]],'[1]Exportar Planilha'!$A$1:$S$802,7,FALSE)</f>
        <v>VILA BERTIOGA</v>
      </c>
      <c r="R316">
        <f>VLOOKUP(Tabela13[[#This Row],[CNPJ]],'[1]Exportar Planilha'!$A$1:$S$802,8,FALSE)</f>
        <v>3185040</v>
      </c>
      <c r="S316" t="str">
        <f>VLOOKUP(Tabela13[[#This Row],[CNPJ]],'[1]Exportar Planilha'!$A$1:$S$802,9,FALSE)</f>
        <v>SP</v>
      </c>
      <c r="T316">
        <f>VLOOKUP(Tabela13[[#This Row],[CNPJ]],'[1]Exportar Planilha'!$A$1:$S$802,10,FALSE)</f>
        <v>7107</v>
      </c>
      <c r="U316" t="str">
        <f>VLOOKUP(Tabela13[[#This Row],[CNPJ]],'[1]Exportar Planilha'!$A$1:$S$802,11,FALSE)</f>
        <v>SAO PAULO</v>
      </c>
      <c r="V316" t="str">
        <f>VLOOKUP(Tabela13[[#This Row],[CNPJ]],'[1]Exportar Planilha'!$A$1:$S$802,12,FALSE)</f>
        <v>11</v>
      </c>
      <c r="W316" t="str">
        <f>VLOOKUP(Tabela13[[#This Row],[CNPJ]],'[1]Exportar Planilha'!$A$1:$S$802,13,FALSE)</f>
        <v>20288866</v>
      </c>
      <c r="X316" t="str">
        <f>VLOOKUP(Tabela13[[#This Row],[CNPJ]],'[1]Exportar Planilha'!$A$1:$S$802,14,FALSE)</f>
        <v>11</v>
      </c>
      <c r="Y316" t="str">
        <f>VLOOKUP(Tabela13[[#This Row],[CNPJ]],'[1]Exportar Planilha'!$A$1:$S$802,15,FALSE)</f>
        <v>20288866</v>
      </c>
      <c r="Z316" s="5" t="str">
        <f>VLOOKUP(Tabela13[[#This Row],[CNPJ]],'[1]Exportar Planilha'!$A$1:$S$802,16,FALSE)</f>
        <v>11</v>
      </c>
      <c r="AA316" s="5" t="str">
        <f>VLOOKUP(Tabela13[[#This Row],[CNPJ]],'[1]Exportar Planilha'!$A$1:$S$802,17,FALSE)</f>
        <v>20288866</v>
      </c>
      <c r="AB316" s="5" t="str">
        <f>VLOOKUP(Tabela13[[#This Row],[CNPJ]],'[1]Exportar Planilha'!$A$1:$S$802,18,FALSE)</f>
        <v>GRASI@SINCRON.COM.BR</v>
      </c>
    </row>
    <row r="317" spans="1:28">
      <c r="A317" t="s">
        <v>926</v>
      </c>
      <c r="B317" t="s">
        <v>1425</v>
      </c>
      <c r="C317" t="s">
        <v>368</v>
      </c>
      <c r="D317" t="s">
        <v>1426</v>
      </c>
      <c r="E317" t="s">
        <v>31</v>
      </c>
      <c r="F317" t="s">
        <v>1427</v>
      </c>
      <c r="G317" s="2">
        <v>1</v>
      </c>
      <c r="H317" t="s">
        <v>33</v>
      </c>
      <c r="I317" t="s">
        <v>1428</v>
      </c>
      <c r="J317" t="s">
        <v>1429</v>
      </c>
      <c r="K317" s="4" t="s">
        <v>2016</v>
      </c>
      <c r="L317" t="str">
        <f>VLOOKUP(Tabela13[[#This Row],[CNPJ]],'[1]Exportar Planilha'!$A$1:$S$802,3,FALSE)</f>
        <v>AVENIDA</v>
      </c>
      <c r="M317" t="str">
        <f>VLOOKUP(Tabela13[[#This Row],[CNPJ]],'[1]Exportar Planilha'!$A$1:$S$802,3,FALSE)</f>
        <v>AVENIDA</v>
      </c>
      <c r="N317" t="str">
        <f>VLOOKUP(Tabela13[[#This Row],[CNPJ]],'[1]Exportar Planilha'!$A$1:$S$802,4,FALSE)</f>
        <v>MANUELA FERMIANO MOTTA</v>
      </c>
      <c r="O317" t="str">
        <f>VLOOKUP(Tabela13[[#This Row],[CNPJ]],'[1]Exportar Planilha'!$A$1:$S$802,5,FALSE)</f>
        <v>415</v>
      </c>
      <c r="P317">
        <f>VLOOKUP(Tabela13[[#This Row],[CNPJ]],'[1]Exportar Planilha'!$A$1:$S$802,6,FALSE)</f>
        <v>0</v>
      </c>
      <c r="Q317" t="str">
        <f>VLOOKUP(Tabela13[[#This Row],[CNPJ]],'[1]Exportar Planilha'!$A$1:$S$802,7,FALSE)</f>
        <v>5 DISTRITO INDUSTRIAL</v>
      </c>
      <c r="R317">
        <f>VLOOKUP(Tabela13[[#This Row],[CNPJ]],'[1]Exportar Planilha'!$A$1:$S$802,8,FALSE)</f>
        <v>14808123</v>
      </c>
      <c r="S317" t="str">
        <f>VLOOKUP(Tabela13[[#This Row],[CNPJ]],'[1]Exportar Planilha'!$A$1:$S$802,9,FALSE)</f>
        <v>SP</v>
      </c>
      <c r="T317">
        <f>VLOOKUP(Tabela13[[#This Row],[CNPJ]],'[1]Exportar Planilha'!$A$1:$S$802,10,FALSE)</f>
        <v>6163</v>
      </c>
      <c r="U317" t="str">
        <f>VLOOKUP(Tabela13[[#This Row],[CNPJ]],'[1]Exportar Planilha'!$A$1:$S$802,11,FALSE)</f>
        <v>ARARAQUARA</v>
      </c>
      <c r="V317" t="str">
        <f>VLOOKUP(Tabela13[[#This Row],[CNPJ]],'[1]Exportar Planilha'!$A$1:$S$802,12,FALSE)</f>
        <v>16</v>
      </c>
      <c r="W317" t="str">
        <f>VLOOKUP(Tabela13[[#This Row],[CNPJ]],'[1]Exportar Planilha'!$A$1:$S$802,13,FALSE)</f>
        <v>33228755</v>
      </c>
      <c r="X317" t="str">
        <f>VLOOKUP(Tabela13[[#This Row],[CNPJ]],'[1]Exportar Planilha'!$A$1:$S$802,14,FALSE)</f>
        <v>16</v>
      </c>
      <c r="Y317" t="str">
        <f>VLOOKUP(Tabela13[[#This Row],[CNPJ]],'[1]Exportar Planilha'!$A$1:$S$802,15,FALSE)</f>
        <v>33228755</v>
      </c>
      <c r="Z317" s="5" t="str">
        <f>VLOOKUP(Tabela13[[#This Row],[CNPJ]],'[1]Exportar Planilha'!$A$1:$S$802,16,FALSE)</f>
        <v>16</v>
      </c>
      <c r="AA317" s="5" t="str">
        <f>VLOOKUP(Tabela13[[#This Row],[CNPJ]],'[1]Exportar Planilha'!$A$1:$S$802,17,FALSE)</f>
        <v>33228755</v>
      </c>
      <c r="AB317" s="5" t="str">
        <f>VLOOKUP(Tabela13[[#This Row],[CNPJ]],'[1]Exportar Planilha'!$A$1:$S$802,18,FALSE)</f>
        <v>CASTROASSESSORIA@CASTROASSESSORIA.COM.BR</v>
      </c>
    </row>
    <row r="318" spans="1:28">
      <c r="A318" t="s">
        <v>926</v>
      </c>
      <c r="B318" t="s">
        <v>1430</v>
      </c>
      <c r="C318" t="s">
        <v>103</v>
      </c>
      <c r="D318" t="s">
        <v>1431</v>
      </c>
      <c r="E318" t="s">
        <v>6</v>
      </c>
      <c r="F318" t="s">
        <v>1432</v>
      </c>
      <c r="G318" s="2">
        <v>2</v>
      </c>
      <c r="H318" t="s">
        <v>406</v>
      </c>
      <c r="I318" t="s">
        <v>1433</v>
      </c>
      <c r="J318" t="s">
        <v>1434</v>
      </c>
      <c r="K318" s="4" t="s">
        <v>2017</v>
      </c>
      <c r="L318" t="str">
        <f>VLOOKUP(Tabela13[[#This Row],[CNPJ]],'[1]Exportar Planilha'!$A$1:$S$802,3,FALSE)</f>
        <v>AVENIDA</v>
      </c>
      <c r="M318" t="str">
        <f>VLOOKUP(Tabela13[[#This Row],[CNPJ]],'[1]Exportar Planilha'!$A$1:$S$802,3,FALSE)</f>
        <v>AVENIDA</v>
      </c>
      <c r="N318" t="str">
        <f>VLOOKUP(Tabela13[[#This Row],[CNPJ]],'[1]Exportar Planilha'!$A$1:$S$802,4,FALSE)</f>
        <v>MARGINAL GIOVANI MARCARI</v>
      </c>
      <c r="O318" t="str">
        <f>VLOOKUP(Tabela13[[#This Row],[CNPJ]],'[1]Exportar Planilha'!$A$1:$S$802,5,FALSE)</f>
        <v>1.300</v>
      </c>
      <c r="P318">
        <f>VLOOKUP(Tabela13[[#This Row],[CNPJ]],'[1]Exportar Planilha'!$A$1:$S$802,6,FALSE)</f>
        <v>0</v>
      </c>
      <c r="Q318" t="str">
        <f>VLOOKUP(Tabela13[[#This Row],[CNPJ]],'[1]Exportar Planilha'!$A$1:$S$802,7,FALSE)</f>
        <v>DISTRITO INDUSTRIAL</v>
      </c>
      <c r="R318">
        <f>VLOOKUP(Tabela13[[#This Row],[CNPJ]],'[1]Exportar Planilha'!$A$1:$S$802,8,FALSE)</f>
        <v>14860000</v>
      </c>
      <c r="S318" t="str">
        <f>VLOOKUP(Tabela13[[#This Row],[CNPJ]],'[1]Exportar Planilha'!$A$1:$S$802,9,FALSE)</f>
        <v>SP</v>
      </c>
      <c r="T318">
        <f>VLOOKUP(Tabela13[[#This Row],[CNPJ]],'[1]Exportar Planilha'!$A$1:$S$802,10,FALSE)</f>
        <v>6211</v>
      </c>
      <c r="U318" t="str">
        <f>VLOOKUP(Tabela13[[#This Row],[CNPJ]],'[1]Exportar Planilha'!$A$1:$S$802,11,FALSE)</f>
        <v>BARRINHA</v>
      </c>
      <c r="V318" t="str">
        <f>VLOOKUP(Tabela13[[#This Row],[CNPJ]],'[1]Exportar Planilha'!$A$1:$S$802,12,FALSE)</f>
        <v>16</v>
      </c>
      <c r="W318" t="str">
        <f>VLOOKUP(Tabela13[[#This Row],[CNPJ]],'[1]Exportar Planilha'!$A$1:$S$802,13,FALSE)</f>
        <v>39435283</v>
      </c>
      <c r="X318" t="str">
        <f>VLOOKUP(Tabela13[[#This Row],[CNPJ]],'[1]Exportar Planilha'!$A$1:$S$802,14,FALSE)</f>
        <v>16</v>
      </c>
      <c r="Y318" t="str">
        <f>VLOOKUP(Tabela13[[#This Row],[CNPJ]],'[1]Exportar Planilha'!$A$1:$S$802,15,FALSE)</f>
        <v>39435283</v>
      </c>
      <c r="Z318" s="5" t="str">
        <f>VLOOKUP(Tabela13[[#This Row],[CNPJ]],'[1]Exportar Planilha'!$A$1:$S$802,16,FALSE)</f>
        <v>16</v>
      </c>
      <c r="AA318" s="5" t="str">
        <f>VLOOKUP(Tabela13[[#This Row],[CNPJ]],'[1]Exportar Planilha'!$A$1:$S$802,17,FALSE)</f>
        <v>39435283</v>
      </c>
      <c r="AB318" s="5" t="str">
        <f>VLOOKUP(Tabela13[[#This Row],[CNPJ]],'[1]Exportar Planilha'!$A$1:$S$802,18,FALSE)</f>
        <v>wagner@contabilidadewf.com.br</v>
      </c>
    </row>
    <row r="319" spans="1:28">
      <c r="A319" t="s">
        <v>926</v>
      </c>
      <c r="B319" t="s">
        <v>1435</v>
      </c>
      <c r="C319" t="s">
        <v>55</v>
      </c>
      <c r="D319" t="s">
        <v>535</v>
      </c>
      <c r="E319" t="s">
        <v>6</v>
      </c>
      <c r="F319" t="s">
        <v>1436</v>
      </c>
      <c r="G319" s="2">
        <v>1</v>
      </c>
      <c r="H319" t="s">
        <v>33</v>
      </c>
      <c r="I319" t="s">
        <v>3968</v>
      </c>
      <c r="J319" t="s">
        <v>3968</v>
      </c>
      <c r="K319" s="4" t="s">
        <v>2018</v>
      </c>
      <c r="L319" t="str">
        <f>VLOOKUP(Tabela13[[#This Row],[CNPJ]],'[1]Exportar Planilha'!$A$1:$S$802,3,FALSE)</f>
        <v>RUA</v>
      </c>
      <c r="M319" t="str">
        <f>VLOOKUP(Tabela13[[#This Row],[CNPJ]],'[1]Exportar Planilha'!$A$1:$S$802,3,FALSE)</f>
        <v>RUA</v>
      </c>
      <c r="N319" t="str">
        <f>VLOOKUP(Tabela13[[#This Row],[CNPJ]],'[1]Exportar Planilha'!$A$1:$S$802,4,FALSE)</f>
        <v>NICOLAU CACCIATORI</v>
      </c>
      <c r="O319" t="str">
        <f>VLOOKUP(Tabela13[[#This Row],[CNPJ]],'[1]Exportar Planilha'!$A$1:$S$802,5,FALSE)</f>
        <v>320</v>
      </c>
      <c r="P319">
        <f>VLOOKUP(Tabela13[[#This Row],[CNPJ]],'[1]Exportar Planilha'!$A$1:$S$802,6,FALSE)</f>
        <v>0</v>
      </c>
      <c r="Q319" t="str">
        <f>VLOOKUP(Tabela13[[#This Row],[CNPJ]],'[1]Exportar Planilha'!$A$1:$S$802,7,FALSE)</f>
        <v>JARDIM DOS PIONEIROS</v>
      </c>
      <c r="R319">
        <f>VLOOKUP(Tabela13[[#This Row],[CNPJ]],'[1]Exportar Planilha'!$A$1:$S$802,8,FALSE)</f>
        <v>19050340</v>
      </c>
      <c r="S319" t="str">
        <f>VLOOKUP(Tabela13[[#This Row],[CNPJ]],'[1]Exportar Planilha'!$A$1:$S$802,9,FALSE)</f>
        <v>SP</v>
      </c>
      <c r="T319">
        <f>VLOOKUP(Tabela13[[#This Row],[CNPJ]],'[1]Exportar Planilha'!$A$1:$S$802,10,FALSE)</f>
        <v>6929</v>
      </c>
      <c r="U319" t="str">
        <f>VLOOKUP(Tabela13[[#This Row],[CNPJ]],'[1]Exportar Planilha'!$A$1:$S$802,11,FALSE)</f>
        <v>PRESIDENTE PRUDENTE</v>
      </c>
      <c r="V319" t="str">
        <f>VLOOKUP(Tabela13[[#This Row],[CNPJ]],'[1]Exportar Planilha'!$A$1:$S$802,12,FALSE)</f>
        <v>18</v>
      </c>
      <c r="W319" t="str">
        <f>VLOOKUP(Tabela13[[#This Row],[CNPJ]],'[1]Exportar Planilha'!$A$1:$S$802,13,FALSE)</f>
        <v>32228246</v>
      </c>
      <c r="X319">
        <f>VLOOKUP(Tabela13[[#This Row],[CNPJ]],'[1]Exportar Planilha'!$A$1:$S$802,14,FALSE)</f>
        <v>0</v>
      </c>
      <c r="Y319">
        <f>VLOOKUP(Tabela13[[#This Row],[CNPJ]],'[1]Exportar Planilha'!$A$1:$S$802,15,FALSE)</f>
        <v>0</v>
      </c>
      <c r="Z319" s="5" t="str">
        <f>VLOOKUP(Tabela13[[#This Row],[CNPJ]],'[1]Exportar Planilha'!$A$1:$S$802,16,FALSE)</f>
        <v>18</v>
      </c>
      <c r="AA319" s="5" t="str">
        <f>VLOOKUP(Tabela13[[#This Row],[CNPJ]],'[1]Exportar Planilha'!$A$1:$S$802,17,FALSE)</f>
        <v>39045285</v>
      </c>
      <c r="AB319" s="5" t="str">
        <f>VLOOKUP(Tabela13[[#This Row],[CNPJ]],'[1]Exportar Planilha'!$A$1:$S$802,18,FALSE)</f>
        <v>ERMES@SALVATORECOSMETICOS.COM.BR</v>
      </c>
    </row>
    <row r="320" spans="1:28">
      <c r="A320" t="s">
        <v>926</v>
      </c>
      <c r="B320" t="s">
        <v>1437</v>
      </c>
      <c r="C320" t="s">
        <v>403</v>
      </c>
      <c r="D320" t="s">
        <v>1438</v>
      </c>
      <c r="E320" t="s">
        <v>1086</v>
      </c>
      <c r="F320" t="s">
        <v>1427</v>
      </c>
      <c r="G320" s="2">
        <v>1</v>
      </c>
      <c r="H320" t="s">
        <v>33</v>
      </c>
      <c r="I320" t="s">
        <v>3968</v>
      </c>
      <c r="J320" t="s">
        <v>3968</v>
      </c>
      <c r="K320" s="4" t="s">
        <v>2019</v>
      </c>
      <c r="L320" t="str">
        <f>VLOOKUP(Tabela13[[#This Row],[CNPJ]],'[1]Exportar Planilha'!$A$1:$S$802,3,FALSE)</f>
        <v>RUA</v>
      </c>
      <c r="M320" t="str">
        <f>VLOOKUP(Tabela13[[#This Row],[CNPJ]],'[1]Exportar Planilha'!$A$1:$S$802,3,FALSE)</f>
        <v>RUA</v>
      </c>
      <c r="N320" t="str">
        <f>VLOOKUP(Tabela13[[#This Row],[CNPJ]],'[1]Exportar Planilha'!$A$1:$S$802,4,FALSE)</f>
        <v>PROF. ERGILIA MICELLI</v>
      </c>
      <c r="O320" t="str">
        <f>VLOOKUP(Tabela13[[#This Row],[CNPJ]],'[1]Exportar Planilha'!$A$1:$S$802,5,FALSE)</f>
        <v>1105</v>
      </c>
      <c r="P320" t="str">
        <f>VLOOKUP(Tabela13[[#This Row],[CNPJ]],'[1]Exportar Planilha'!$A$1:$S$802,6,FALSE)</f>
        <v>LOTE 11 QD. 16</v>
      </c>
      <c r="Q320" t="str">
        <f>VLOOKUP(Tabela13[[#This Row],[CNPJ]],'[1]Exportar Planilha'!$A$1:$S$802,7,FALSE)</f>
        <v>JD REGINA</v>
      </c>
      <c r="R320">
        <f>VLOOKUP(Tabela13[[#This Row],[CNPJ]],'[1]Exportar Planilha'!$A$1:$S$802,8,FALSE)</f>
        <v>14808110</v>
      </c>
      <c r="S320" t="str">
        <f>VLOOKUP(Tabela13[[#This Row],[CNPJ]],'[1]Exportar Planilha'!$A$1:$S$802,9,FALSE)</f>
        <v>SP</v>
      </c>
      <c r="T320">
        <f>VLOOKUP(Tabela13[[#This Row],[CNPJ]],'[1]Exportar Planilha'!$A$1:$S$802,10,FALSE)</f>
        <v>6163</v>
      </c>
      <c r="U320" t="str">
        <f>VLOOKUP(Tabela13[[#This Row],[CNPJ]],'[1]Exportar Planilha'!$A$1:$S$802,11,FALSE)</f>
        <v>ARARAQUARA</v>
      </c>
      <c r="V320" t="str">
        <f>VLOOKUP(Tabela13[[#This Row],[CNPJ]],'[1]Exportar Planilha'!$A$1:$S$802,12,FALSE)</f>
        <v>16</v>
      </c>
      <c r="W320" t="str">
        <f>VLOOKUP(Tabela13[[#This Row],[CNPJ]],'[1]Exportar Planilha'!$A$1:$S$802,13,FALSE)</f>
        <v>33318558</v>
      </c>
      <c r="X320" t="str">
        <f>VLOOKUP(Tabela13[[#This Row],[CNPJ]],'[1]Exportar Planilha'!$A$1:$S$802,14,FALSE)</f>
        <v>16</v>
      </c>
      <c r="Y320" t="str">
        <f>VLOOKUP(Tabela13[[#This Row],[CNPJ]],'[1]Exportar Planilha'!$A$1:$S$802,15,FALSE)</f>
        <v>33570414</v>
      </c>
      <c r="Z320" s="5">
        <f>VLOOKUP(Tabela13[[#This Row],[CNPJ]],'[1]Exportar Planilha'!$A$1:$S$802,16,FALSE)</f>
        <v>0</v>
      </c>
      <c r="AA320" s="5">
        <f>VLOOKUP(Tabela13[[#This Row],[CNPJ]],'[1]Exportar Planilha'!$A$1:$S$802,17,FALSE)</f>
        <v>0</v>
      </c>
      <c r="AB320" s="5" t="str">
        <f>VLOOKUP(Tabela13[[#This Row],[CNPJ]],'[1]Exportar Planilha'!$A$1:$S$802,18,FALSE)</f>
        <v>FISCAL@NEONOX.COM.BR</v>
      </c>
    </row>
    <row r="321" spans="1:28">
      <c r="A321" t="s">
        <v>926</v>
      </c>
      <c r="B321" t="s">
        <v>1439</v>
      </c>
      <c r="C321" t="s">
        <v>157</v>
      </c>
      <c r="D321" t="s">
        <v>1440</v>
      </c>
      <c r="E321" t="s">
        <v>6</v>
      </c>
      <c r="F321" t="s">
        <v>996</v>
      </c>
      <c r="G321" s="2">
        <v>1</v>
      </c>
      <c r="H321" t="s">
        <v>24</v>
      </c>
      <c r="I321" t="s">
        <v>557</v>
      </c>
      <c r="J321" t="s">
        <v>558</v>
      </c>
      <c r="K321" s="4" t="s">
        <v>2020</v>
      </c>
      <c r="L321" t="str">
        <f>VLOOKUP(Tabela13[[#This Row],[CNPJ]],'[1]Exportar Planilha'!$A$1:$S$802,3,FALSE)</f>
        <v>RUA</v>
      </c>
      <c r="M321" t="str">
        <f>VLOOKUP(Tabela13[[#This Row],[CNPJ]],'[1]Exportar Planilha'!$A$1:$S$802,3,FALSE)</f>
        <v>RUA</v>
      </c>
      <c r="N321" t="str">
        <f>VLOOKUP(Tabela13[[#This Row],[CNPJ]],'[1]Exportar Planilha'!$A$1:$S$802,4,FALSE)</f>
        <v>XV DE NOVEMBRO</v>
      </c>
      <c r="O321" t="str">
        <f>VLOOKUP(Tabela13[[#This Row],[CNPJ]],'[1]Exportar Planilha'!$A$1:$S$802,5,FALSE)</f>
        <v>151</v>
      </c>
      <c r="P321" t="str">
        <f>VLOOKUP(Tabela13[[#This Row],[CNPJ]],'[1]Exportar Planilha'!$A$1:$S$802,6,FALSE)</f>
        <v>SALA: B;</v>
      </c>
      <c r="Q321" t="str">
        <f>VLOOKUP(Tabela13[[#This Row],[CNPJ]],'[1]Exportar Planilha'!$A$1:$S$802,7,FALSE)</f>
        <v>CENTRO</v>
      </c>
      <c r="R321">
        <f>VLOOKUP(Tabela13[[#This Row],[CNPJ]],'[1]Exportar Planilha'!$A$1:$S$802,8,FALSE)</f>
        <v>14140000</v>
      </c>
      <c r="S321" t="str">
        <f>VLOOKUP(Tabela13[[#This Row],[CNPJ]],'[1]Exportar Planilha'!$A$1:$S$802,9,FALSE)</f>
        <v>SP</v>
      </c>
      <c r="T321">
        <f>VLOOKUP(Tabela13[[#This Row],[CNPJ]],'[1]Exportar Planilha'!$A$1:$S$802,10,FALSE)</f>
        <v>6363</v>
      </c>
      <c r="U321" t="str">
        <f>VLOOKUP(Tabela13[[#This Row],[CNPJ]],'[1]Exportar Planilha'!$A$1:$S$802,11,FALSE)</f>
        <v>CRAVINHOS</v>
      </c>
      <c r="V321" t="str">
        <f>VLOOKUP(Tabela13[[#This Row],[CNPJ]],'[1]Exportar Planilha'!$A$1:$S$802,12,FALSE)</f>
        <v>16</v>
      </c>
      <c r="W321" t="str">
        <f>VLOOKUP(Tabela13[[#This Row],[CNPJ]],'[1]Exportar Planilha'!$A$1:$S$802,13,FALSE)</f>
        <v>34822550</v>
      </c>
      <c r="X321">
        <f>VLOOKUP(Tabela13[[#This Row],[CNPJ]],'[1]Exportar Planilha'!$A$1:$S$802,14,FALSE)</f>
        <v>0</v>
      </c>
      <c r="Y321">
        <f>VLOOKUP(Tabela13[[#This Row],[CNPJ]],'[1]Exportar Planilha'!$A$1:$S$802,15,FALSE)</f>
        <v>0</v>
      </c>
      <c r="Z321" s="5" t="str">
        <f>VLOOKUP(Tabela13[[#This Row],[CNPJ]],'[1]Exportar Planilha'!$A$1:$S$802,16,FALSE)</f>
        <v>11</v>
      </c>
      <c r="AA321" s="5" t="str">
        <f>VLOOKUP(Tabela13[[#This Row],[CNPJ]],'[1]Exportar Planilha'!$A$1:$S$802,17,FALSE)</f>
        <v>29437699</v>
      </c>
      <c r="AB321" s="5" t="str">
        <f>VLOOKUP(Tabela13[[#This Row],[CNPJ]],'[1]Exportar Planilha'!$A$1:$S$802,18,FALSE)</f>
        <v>BSZSURGICO@HOTMAIL.COM</v>
      </c>
    </row>
    <row r="322" spans="1:28">
      <c r="A322" t="s">
        <v>926</v>
      </c>
      <c r="B322" t="s">
        <v>1441</v>
      </c>
      <c r="C322" t="s">
        <v>21</v>
      </c>
      <c r="D322" t="s">
        <v>1442</v>
      </c>
      <c r="E322" t="s">
        <v>6</v>
      </c>
      <c r="F322" t="s">
        <v>1122</v>
      </c>
      <c r="G322" s="2">
        <v>3</v>
      </c>
      <c r="H322" t="s">
        <v>24</v>
      </c>
      <c r="I322" t="s">
        <v>1443</v>
      </c>
      <c r="J322" t="s">
        <v>1444</v>
      </c>
      <c r="K322" s="4" t="s">
        <v>2021</v>
      </c>
      <c r="L322" t="str">
        <f>VLOOKUP(Tabela13[[#This Row],[CNPJ]],'[1]Exportar Planilha'!$A$1:$S$802,3,FALSE)</f>
        <v>RUA</v>
      </c>
      <c r="M322" t="str">
        <f>VLOOKUP(Tabela13[[#This Row],[CNPJ]],'[1]Exportar Planilha'!$A$1:$S$802,3,FALSE)</f>
        <v>RUA</v>
      </c>
      <c r="N322" t="str">
        <f>VLOOKUP(Tabela13[[#This Row],[CNPJ]],'[1]Exportar Planilha'!$A$1:$S$802,4,FALSE)</f>
        <v>SAN JOSE</v>
      </c>
      <c r="O322" t="str">
        <f>VLOOKUP(Tabela13[[#This Row],[CNPJ]],'[1]Exportar Planilha'!$A$1:$S$802,5,FALSE)</f>
        <v>396</v>
      </c>
      <c r="P322">
        <f>VLOOKUP(Tabela13[[#This Row],[CNPJ]],'[1]Exportar Planilha'!$A$1:$S$802,6,FALSE)</f>
        <v>0</v>
      </c>
      <c r="Q322" t="str">
        <f>VLOOKUP(Tabela13[[#This Row],[CNPJ]],'[1]Exportar Planilha'!$A$1:$S$802,7,FALSE)</f>
        <v>PARQUE INDUSTRIAL SAN JOSE</v>
      </c>
      <c r="R322">
        <f>VLOOKUP(Tabela13[[#This Row],[CNPJ]],'[1]Exportar Planilha'!$A$1:$S$802,8,FALSE)</f>
        <v>6715862</v>
      </c>
      <c r="S322" t="str">
        <f>VLOOKUP(Tabela13[[#This Row],[CNPJ]],'[1]Exportar Planilha'!$A$1:$S$802,9,FALSE)</f>
        <v>SP</v>
      </c>
      <c r="T322">
        <f>VLOOKUP(Tabela13[[#This Row],[CNPJ]],'[1]Exportar Planilha'!$A$1:$S$802,10,FALSE)</f>
        <v>6361</v>
      </c>
      <c r="U322" t="str">
        <f>VLOOKUP(Tabela13[[#This Row],[CNPJ]],'[1]Exportar Planilha'!$A$1:$S$802,11,FALSE)</f>
        <v>COTIA</v>
      </c>
      <c r="V322" t="str">
        <f>VLOOKUP(Tabela13[[#This Row],[CNPJ]],'[1]Exportar Planilha'!$A$1:$S$802,12,FALSE)</f>
        <v>11</v>
      </c>
      <c r="W322" t="str">
        <f>VLOOKUP(Tabela13[[#This Row],[CNPJ]],'[1]Exportar Planilha'!$A$1:$S$802,13,FALSE)</f>
        <v>31713165</v>
      </c>
      <c r="X322">
        <f>VLOOKUP(Tabela13[[#This Row],[CNPJ]],'[1]Exportar Planilha'!$A$1:$S$802,14,FALSE)</f>
        <v>0</v>
      </c>
      <c r="Y322">
        <f>VLOOKUP(Tabela13[[#This Row],[CNPJ]],'[1]Exportar Planilha'!$A$1:$S$802,15,FALSE)</f>
        <v>0</v>
      </c>
      <c r="Z322" s="5" t="str">
        <f>VLOOKUP(Tabela13[[#This Row],[CNPJ]],'[1]Exportar Planilha'!$A$1:$S$802,16,FALSE)</f>
        <v>11</v>
      </c>
      <c r="AA322" s="5" t="str">
        <f>VLOOKUP(Tabela13[[#This Row],[CNPJ]],'[1]Exportar Planilha'!$A$1:$S$802,17,FALSE)</f>
        <v>32840088</v>
      </c>
      <c r="AB322" s="5" t="str">
        <f>VLOOKUP(Tabela13[[#This Row],[CNPJ]],'[1]Exportar Planilha'!$A$1:$S$802,18,FALSE)</f>
        <v>buchhalter@buchhalter.com.br</v>
      </c>
    </row>
    <row r="323" spans="1:28">
      <c r="A323" t="s">
        <v>926</v>
      </c>
      <c r="B323" t="s">
        <v>1445</v>
      </c>
      <c r="C323" t="s">
        <v>1446</v>
      </c>
      <c r="D323" t="s">
        <v>1447</v>
      </c>
      <c r="E323" t="s">
        <v>117</v>
      </c>
      <c r="F323" t="s">
        <v>1043</v>
      </c>
      <c r="G323" s="2">
        <v>1</v>
      </c>
      <c r="H323" t="s">
        <v>24</v>
      </c>
      <c r="I323" t="s">
        <v>1448</v>
      </c>
      <c r="J323" t="s">
        <v>1449</v>
      </c>
      <c r="K323" s="4" t="s">
        <v>2022</v>
      </c>
      <c r="L323" t="str">
        <f>VLOOKUP(Tabela13[[#This Row],[CNPJ]],'[1]Exportar Planilha'!$A$1:$S$802,3,FALSE)</f>
        <v>RUA</v>
      </c>
      <c r="M323" t="str">
        <f>VLOOKUP(Tabela13[[#This Row],[CNPJ]],'[1]Exportar Planilha'!$A$1:$S$802,3,FALSE)</f>
        <v>RUA</v>
      </c>
      <c r="N323" t="str">
        <f>VLOOKUP(Tabela13[[#This Row],[CNPJ]],'[1]Exportar Planilha'!$A$1:$S$802,4,FALSE)</f>
        <v>FRANCISCO CAMPOS FILHO</v>
      </c>
      <c r="O323" t="str">
        <f>VLOOKUP(Tabela13[[#This Row],[CNPJ]],'[1]Exportar Planilha'!$A$1:$S$802,5,FALSE)</f>
        <v>565</v>
      </c>
      <c r="P323">
        <f>VLOOKUP(Tabela13[[#This Row],[CNPJ]],'[1]Exportar Planilha'!$A$1:$S$802,6,FALSE)</f>
        <v>0</v>
      </c>
      <c r="Q323" t="str">
        <f>VLOOKUP(Tabela13[[#This Row],[CNPJ]],'[1]Exportar Planilha'!$A$1:$S$802,7,FALSE)</f>
        <v>JARDIM SAO LUIZ</v>
      </c>
      <c r="R323">
        <f>VLOOKUP(Tabela13[[#This Row],[CNPJ]],'[1]Exportar Planilha'!$A$1:$S$802,8,FALSE)</f>
        <v>13477620</v>
      </c>
      <c r="S323" t="str">
        <f>VLOOKUP(Tabela13[[#This Row],[CNPJ]],'[1]Exportar Planilha'!$A$1:$S$802,9,FALSE)</f>
        <v>SP</v>
      </c>
      <c r="T323">
        <f>VLOOKUP(Tabela13[[#This Row],[CNPJ]],'[1]Exportar Planilha'!$A$1:$S$802,10,FALSE)</f>
        <v>6131</v>
      </c>
      <c r="U323" t="str">
        <f>VLOOKUP(Tabela13[[#This Row],[CNPJ]],'[1]Exportar Planilha'!$A$1:$S$802,11,FALSE)</f>
        <v>AMERICANA</v>
      </c>
      <c r="V323" t="str">
        <f>VLOOKUP(Tabela13[[#This Row],[CNPJ]],'[1]Exportar Planilha'!$A$1:$S$802,12,FALSE)</f>
        <v>19</v>
      </c>
      <c r="W323" t="str">
        <f>VLOOKUP(Tabela13[[#This Row],[CNPJ]],'[1]Exportar Planilha'!$A$1:$S$802,13,FALSE)</f>
        <v>34683466</v>
      </c>
      <c r="X323">
        <f>VLOOKUP(Tabela13[[#This Row],[CNPJ]],'[1]Exportar Planilha'!$A$1:$S$802,14,FALSE)</f>
        <v>0</v>
      </c>
      <c r="Y323">
        <f>VLOOKUP(Tabela13[[#This Row],[CNPJ]],'[1]Exportar Planilha'!$A$1:$S$802,15,FALSE)</f>
        <v>0</v>
      </c>
      <c r="Z323" s="5">
        <f>VLOOKUP(Tabela13[[#This Row],[CNPJ]],'[1]Exportar Planilha'!$A$1:$S$802,16,FALSE)</f>
        <v>0</v>
      </c>
      <c r="AA323" s="5">
        <f>VLOOKUP(Tabela13[[#This Row],[CNPJ]],'[1]Exportar Planilha'!$A$1:$S$802,17,FALSE)</f>
        <v>0</v>
      </c>
      <c r="AB323" s="5" t="str">
        <f>VLOOKUP(Tabela13[[#This Row],[CNPJ]],'[1]Exportar Planilha'!$A$1:$S$802,18,FALSE)</f>
        <v>FINANCEIRO@SRPAUTOMACAO.COM.BR</v>
      </c>
    </row>
    <row r="324" spans="1:28">
      <c r="A324" t="s">
        <v>926</v>
      </c>
      <c r="B324" t="s">
        <v>1450</v>
      </c>
      <c r="C324" t="s">
        <v>134</v>
      </c>
      <c r="D324" t="s">
        <v>1451</v>
      </c>
      <c r="E324" t="s">
        <v>103</v>
      </c>
      <c r="F324" t="s">
        <v>1101</v>
      </c>
      <c r="G324" s="2">
        <v>1</v>
      </c>
      <c r="H324" t="s">
        <v>8</v>
      </c>
      <c r="I324" t="s">
        <v>1452</v>
      </c>
      <c r="J324" t="s">
        <v>1453</v>
      </c>
      <c r="K324" s="4" t="s">
        <v>2023</v>
      </c>
      <c r="L324" t="str">
        <f>VLOOKUP(Tabela13[[#This Row],[CNPJ]],'[1]Exportar Planilha'!$A$1:$S$802,3,FALSE)</f>
        <v>RUA</v>
      </c>
      <c r="M324" t="str">
        <f>VLOOKUP(Tabela13[[#This Row],[CNPJ]],'[1]Exportar Planilha'!$A$1:$S$802,3,FALSE)</f>
        <v>RUA</v>
      </c>
      <c r="N324" t="str">
        <f>VLOOKUP(Tabela13[[#This Row],[CNPJ]],'[1]Exportar Planilha'!$A$1:$S$802,4,FALSE)</f>
        <v>ANGELO MESTRINER</v>
      </c>
      <c r="O324" t="str">
        <f>VLOOKUP(Tabela13[[#This Row],[CNPJ]],'[1]Exportar Planilha'!$A$1:$S$802,5,FALSE)</f>
        <v>263</v>
      </c>
      <c r="P324">
        <f>VLOOKUP(Tabela13[[#This Row],[CNPJ]],'[1]Exportar Planilha'!$A$1:$S$802,6,FALSE)</f>
        <v>0</v>
      </c>
      <c r="Q324" t="str">
        <f>VLOOKUP(Tabela13[[#This Row],[CNPJ]],'[1]Exportar Planilha'!$A$1:$S$802,7,FALSE)</f>
        <v>VILA VIRGINIA</v>
      </c>
      <c r="R324">
        <f>VLOOKUP(Tabela13[[#This Row],[CNPJ]],'[1]Exportar Planilha'!$A$1:$S$802,8,FALSE)</f>
        <v>14030090</v>
      </c>
      <c r="S324" t="str">
        <f>VLOOKUP(Tabela13[[#This Row],[CNPJ]],'[1]Exportar Planilha'!$A$1:$S$802,9,FALSE)</f>
        <v>SP</v>
      </c>
      <c r="T324">
        <f>VLOOKUP(Tabela13[[#This Row],[CNPJ]],'[1]Exportar Planilha'!$A$1:$S$802,10,FALSE)</f>
        <v>6969</v>
      </c>
      <c r="U324" t="str">
        <f>VLOOKUP(Tabela13[[#This Row],[CNPJ]],'[1]Exportar Planilha'!$A$1:$S$802,11,FALSE)</f>
        <v>RIBEIRAO PRETO</v>
      </c>
      <c r="V324" t="str">
        <f>VLOOKUP(Tabela13[[#This Row],[CNPJ]],'[1]Exportar Planilha'!$A$1:$S$802,12,FALSE)</f>
        <v>16</v>
      </c>
      <c r="W324" t="str">
        <f>VLOOKUP(Tabela13[[#This Row],[CNPJ]],'[1]Exportar Planilha'!$A$1:$S$802,13,FALSE)</f>
        <v>36104109</v>
      </c>
      <c r="X324" t="str">
        <f>VLOOKUP(Tabela13[[#This Row],[CNPJ]],'[1]Exportar Planilha'!$A$1:$S$802,14,FALSE)</f>
        <v>16</v>
      </c>
      <c r="Y324" t="str">
        <f>VLOOKUP(Tabela13[[#This Row],[CNPJ]],'[1]Exportar Planilha'!$A$1:$S$802,15,FALSE)</f>
        <v>36104109</v>
      </c>
      <c r="Z324" s="5" t="str">
        <f>VLOOKUP(Tabela13[[#This Row],[CNPJ]],'[1]Exportar Planilha'!$A$1:$S$802,16,FALSE)</f>
        <v>16</v>
      </c>
      <c r="AA324" s="5" t="str">
        <f>VLOOKUP(Tabela13[[#This Row],[CNPJ]],'[1]Exportar Planilha'!$A$1:$S$802,17,FALSE)</f>
        <v>36104109</v>
      </c>
      <c r="AB324" s="5" t="str">
        <f>VLOOKUP(Tabela13[[#This Row],[CNPJ]],'[1]Exportar Planilha'!$A$1:$S$802,18,FALSE)</f>
        <v>LYCHNOFLORA@LYCHNOFLORA.COM.BR</v>
      </c>
    </row>
    <row r="325" spans="1:28">
      <c r="A325" t="s">
        <v>926</v>
      </c>
      <c r="B325" t="s">
        <v>1454</v>
      </c>
      <c r="C325" t="s">
        <v>1405</v>
      </c>
      <c r="D325" t="s">
        <v>1455</v>
      </c>
      <c r="E325" t="s">
        <v>55</v>
      </c>
      <c r="F325" t="s">
        <v>1122</v>
      </c>
      <c r="G325" s="2">
        <v>1</v>
      </c>
      <c r="H325" t="s">
        <v>8</v>
      </c>
      <c r="I325" t="s">
        <v>1456</v>
      </c>
      <c r="J325" t="s">
        <v>1457</v>
      </c>
      <c r="K325" s="4" t="s">
        <v>2024</v>
      </c>
      <c r="L325" t="str">
        <f>VLOOKUP(Tabela13[[#This Row],[CNPJ]],'[1]Exportar Planilha'!$A$1:$S$802,3,FALSE)</f>
        <v>RUA</v>
      </c>
      <c r="M325" t="str">
        <f>VLOOKUP(Tabela13[[#This Row],[CNPJ]],'[1]Exportar Planilha'!$A$1:$S$802,3,FALSE)</f>
        <v>RUA</v>
      </c>
      <c r="N325" t="str">
        <f>VLOOKUP(Tabela13[[#This Row],[CNPJ]],'[1]Exportar Planilha'!$A$1:$S$802,4,FALSE)</f>
        <v>URBANO SANTOS</v>
      </c>
      <c r="O325" t="str">
        <f>VLOOKUP(Tabela13[[#This Row],[CNPJ]],'[1]Exportar Planilha'!$A$1:$S$802,5,FALSE)</f>
        <v>127</v>
      </c>
      <c r="P325">
        <f>VLOOKUP(Tabela13[[#This Row],[CNPJ]],'[1]Exportar Planilha'!$A$1:$S$802,6,FALSE)</f>
        <v>0</v>
      </c>
      <c r="Q325" t="str">
        <f>VLOOKUP(Tabela13[[#This Row],[CNPJ]],'[1]Exportar Planilha'!$A$1:$S$802,7,FALSE)</f>
        <v>VILA MOINHO VELHO</v>
      </c>
      <c r="R325">
        <f>VLOOKUP(Tabela13[[#This Row],[CNPJ]],'[1]Exportar Planilha'!$A$1:$S$802,8,FALSE)</f>
        <v>6713150</v>
      </c>
      <c r="S325" t="str">
        <f>VLOOKUP(Tabela13[[#This Row],[CNPJ]],'[1]Exportar Planilha'!$A$1:$S$802,9,FALSE)</f>
        <v>SP</v>
      </c>
      <c r="T325">
        <f>VLOOKUP(Tabela13[[#This Row],[CNPJ]],'[1]Exportar Planilha'!$A$1:$S$802,10,FALSE)</f>
        <v>6361</v>
      </c>
      <c r="U325" t="str">
        <f>VLOOKUP(Tabela13[[#This Row],[CNPJ]],'[1]Exportar Planilha'!$A$1:$S$802,11,FALSE)</f>
        <v>COTIA</v>
      </c>
      <c r="V325" t="str">
        <f>VLOOKUP(Tabela13[[#This Row],[CNPJ]],'[1]Exportar Planilha'!$A$1:$S$802,12,FALSE)</f>
        <v>11</v>
      </c>
      <c r="W325" t="str">
        <f>VLOOKUP(Tabela13[[#This Row],[CNPJ]],'[1]Exportar Planilha'!$A$1:$S$802,13,FALSE)</f>
        <v>33182900</v>
      </c>
      <c r="X325">
        <f>VLOOKUP(Tabela13[[#This Row],[CNPJ]],'[1]Exportar Planilha'!$A$1:$S$802,14,FALSE)</f>
        <v>0</v>
      </c>
      <c r="Y325">
        <f>VLOOKUP(Tabela13[[#This Row],[CNPJ]],'[1]Exportar Planilha'!$A$1:$S$802,15,FALSE)</f>
        <v>0</v>
      </c>
      <c r="Z325" s="5" t="str">
        <f>VLOOKUP(Tabela13[[#This Row],[CNPJ]],'[1]Exportar Planilha'!$A$1:$S$802,16,FALSE)</f>
        <v>11</v>
      </c>
      <c r="AA325" s="5" t="str">
        <f>VLOOKUP(Tabela13[[#This Row],[CNPJ]],'[1]Exportar Planilha'!$A$1:$S$802,17,FALSE)</f>
        <v>33182914</v>
      </c>
      <c r="AB325" s="5" t="str">
        <f>VLOOKUP(Tabela13[[#This Row],[CNPJ]],'[1]Exportar Planilha'!$A$1:$S$802,18,FALSE)</f>
        <v>contato@jgmempresarial.com</v>
      </c>
    </row>
    <row r="326" spans="1:28">
      <c r="A326" t="s">
        <v>926</v>
      </c>
      <c r="B326" t="s">
        <v>1458</v>
      </c>
      <c r="C326" t="s">
        <v>117</v>
      </c>
      <c r="D326" t="s">
        <v>1459</v>
      </c>
      <c r="E326" t="s">
        <v>6</v>
      </c>
      <c r="F326" t="s">
        <v>1460</v>
      </c>
      <c r="G326" s="2">
        <v>1</v>
      </c>
      <c r="H326" t="s">
        <v>217</v>
      </c>
      <c r="I326" t="s">
        <v>1461</v>
      </c>
      <c r="J326" t="s">
        <v>1462</v>
      </c>
      <c r="K326" s="4" t="s">
        <v>2025</v>
      </c>
      <c r="L326" t="str">
        <f>VLOOKUP(Tabela13[[#This Row],[CNPJ]],'[1]Exportar Planilha'!$A$1:$S$802,3,FALSE)</f>
        <v>RUA</v>
      </c>
      <c r="M326" t="str">
        <f>VLOOKUP(Tabela13[[#This Row],[CNPJ]],'[1]Exportar Planilha'!$A$1:$S$802,3,FALSE)</f>
        <v>RUA</v>
      </c>
      <c r="N326" t="str">
        <f>VLOOKUP(Tabela13[[#This Row],[CNPJ]],'[1]Exportar Planilha'!$A$1:$S$802,4,FALSE)</f>
        <v>FRANCA</v>
      </c>
      <c r="O326" t="str">
        <f>VLOOKUP(Tabela13[[#This Row],[CNPJ]],'[1]Exportar Planilha'!$A$1:$S$802,5,FALSE)</f>
        <v>257</v>
      </c>
      <c r="P326">
        <f>VLOOKUP(Tabela13[[#This Row],[CNPJ]],'[1]Exportar Planilha'!$A$1:$S$802,6,FALSE)</f>
        <v>0</v>
      </c>
      <c r="Q326" t="str">
        <f>VLOOKUP(Tabela13[[#This Row],[CNPJ]],'[1]Exportar Planilha'!$A$1:$S$802,7,FALSE)</f>
        <v>JARDIM ESPLANADA</v>
      </c>
      <c r="R326">
        <f>VLOOKUP(Tabela13[[#This Row],[CNPJ]],'[1]Exportar Planilha'!$A$1:$S$802,8,FALSE)</f>
        <v>14700750</v>
      </c>
      <c r="S326" t="str">
        <f>VLOOKUP(Tabela13[[#This Row],[CNPJ]],'[1]Exportar Planilha'!$A$1:$S$802,9,FALSE)</f>
        <v>SP</v>
      </c>
      <c r="T326">
        <f>VLOOKUP(Tabela13[[#This Row],[CNPJ]],'[1]Exportar Planilha'!$A$1:$S$802,10,FALSE)</f>
        <v>6221</v>
      </c>
      <c r="U326" t="str">
        <f>VLOOKUP(Tabela13[[#This Row],[CNPJ]],'[1]Exportar Planilha'!$A$1:$S$802,11,FALSE)</f>
        <v>BEBEDOURO</v>
      </c>
      <c r="V326" t="str">
        <f>VLOOKUP(Tabela13[[#This Row],[CNPJ]],'[1]Exportar Planilha'!$A$1:$S$802,12,FALSE)</f>
        <v>17</v>
      </c>
      <c r="W326" t="str">
        <f>VLOOKUP(Tabela13[[#This Row],[CNPJ]],'[1]Exportar Planilha'!$A$1:$S$802,13,FALSE)</f>
        <v>33431019</v>
      </c>
      <c r="X326" t="str">
        <f>VLOOKUP(Tabela13[[#This Row],[CNPJ]],'[1]Exportar Planilha'!$A$1:$S$802,14,FALSE)</f>
        <v>17</v>
      </c>
      <c r="Y326" t="str">
        <f>VLOOKUP(Tabela13[[#This Row],[CNPJ]],'[1]Exportar Planilha'!$A$1:$S$802,15,FALSE)</f>
        <v>33426214</v>
      </c>
      <c r="Z326" s="5" t="str">
        <f>VLOOKUP(Tabela13[[#This Row],[CNPJ]],'[1]Exportar Planilha'!$A$1:$S$802,16,FALSE)</f>
        <v>17</v>
      </c>
      <c r="AA326" s="5" t="str">
        <f>VLOOKUP(Tabela13[[#This Row],[CNPJ]],'[1]Exportar Planilha'!$A$1:$S$802,17,FALSE)</f>
        <v>33426214</v>
      </c>
      <c r="AB326" s="5" t="str">
        <f>VLOOKUP(Tabela13[[#This Row],[CNPJ]],'[1]Exportar Planilha'!$A$1:$S$802,18,FALSE)</f>
        <v>escritorio.gomes@terra.com.br</v>
      </c>
    </row>
    <row r="327" spans="1:28">
      <c r="A327" t="s">
        <v>926</v>
      </c>
      <c r="B327" t="s">
        <v>1463</v>
      </c>
      <c r="C327" t="s">
        <v>535</v>
      </c>
      <c r="D327" t="s">
        <v>1464</v>
      </c>
      <c r="E327" t="s">
        <v>6</v>
      </c>
      <c r="F327" t="s">
        <v>928</v>
      </c>
      <c r="G327" s="2">
        <v>4</v>
      </c>
      <c r="H327" t="s">
        <v>24</v>
      </c>
      <c r="I327" t="s">
        <v>1465</v>
      </c>
      <c r="J327" t="s">
        <v>1466</v>
      </c>
      <c r="K327" s="4" t="s">
        <v>2026</v>
      </c>
      <c r="L327" t="str">
        <f>VLOOKUP(Tabela13[[#This Row],[CNPJ]],'[1]Exportar Planilha'!$A$1:$S$802,3,FALSE)</f>
        <v>AVENIDA</v>
      </c>
      <c r="M327" t="str">
        <f>VLOOKUP(Tabela13[[#This Row],[CNPJ]],'[1]Exportar Planilha'!$A$1:$S$802,3,FALSE)</f>
        <v>AVENIDA</v>
      </c>
      <c r="N327" t="str">
        <f>VLOOKUP(Tabela13[[#This Row],[CNPJ]],'[1]Exportar Planilha'!$A$1:$S$802,4,FALSE)</f>
        <v>SENADOR QUEIROS</v>
      </c>
      <c r="O327" t="str">
        <f>VLOOKUP(Tabela13[[#This Row],[CNPJ]],'[1]Exportar Planilha'!$A$1:$S$802,5,FALSE)</f>
        <v>605</v>
      </c>
      <c r="P327" t="str">
        <f>VLOOKUP(Tabela13[[#This Row],[CNPJ]],'[1]Exportar Planilha'!$A$1:$S$802,6,FALSE)</f>
        <v>SALA 1217</v>
      </c>
      <c r="Q327" t="str">
        <f>VLOOKUP(Tabela13[[#This Row],[CNPJ]],'[1]Exportar Planilha'!$A$1:$S$802,7,FALSE)</f>
        <v>CENTRO</v>
      </c>
      <c r="R327">
        <f>VLOOKUP(Tabela13[[#This Row],[CNPJ]],'[1]Exportar Planilha'!$A$1:$S$802,8,FALSE)</f>
        <v>1026001</v>
      </c>
      <c r="S327" t="str">
        <f>VLOOKUP(Tabela13[[#This Row],[CNPJ]],'[1]Exportar Planilha'!$A$1:$S$802,9,FALSE)</f>
        <v>SP</v>
      </c>
      <c r="T327">
        <f>VLOOKUP(Tabela13[[#This Row],[CNPJ]],'[1]Exportar Planilha'!$A$1:$S$802,10,FALSE)</f>
        <v>7107</v>
      </c>
      <c r="U327" t="str">
        <f>VLOOKUP(Tabela13[[#This Row],[CNPJ]],'[1]Exportar Planilha'!$A$1:$S$802,11,FALSE)</f>
        <v>SAO PAULO</v>
      </c>
      <c r="V327" t="str">
        <f>VLOOKUP(Tabela13[[#This Row],[CNPJ]],'[1]Exportar Planilha'!$A$1:$S$802,12,FALSE)</f>
        <v>11</v>
      </c>
      <c r="W327" t="str">
        <f>VLOOKUP(Tabela13[[#This Row],[CNPJ]],'[1]Exportar Planilha'!$A$1:$S$802,13,FALSE)</f>
        <v>33126260</v>
      </c>
      <c r="X327" t="str">
        <f>VLOOKUP(Tabela13[[#This Row],[CNPJ]],'[1]Exportar Planilha'!$A$1:$S$802,14,FALSE)</f>
        <v>11</v>
      </c>
      <c r="Y327" t="str">
        <f>VLOOKUP(Tabela13[[#This Row],[CNPJ]],'[1]Exportar Planilha'!$A$1:$S$802,15,FALSE)</f>
        <v>33126262</v>
      </c>
      <c r="Z327" s="5">
        <f>VLOOKUP(Tabela13[[#This Row],[CNPJ]],'[1]Exportar Planilha'!$A$1:$S$802,16,FALSE)</f>
        <v>0</v>
      </c>
      <c r="AA327" s="5">
        <f>VLOOKUP(Tabela13[[#This Row],[CNPJ]],'[1]Exportar Planilha'!$A$1:$S$802,17,FALSE)</f>
        <v>0</v>
      </c>
      <c r="AB327" s="5" t="str">
        <f>VLOOKUP(Tabela13[[#This Row],[CNPJ]],'[1]Exportar Planilha'!$A$1:$S$802,18,FALSE)</f>
        <v>LEO.CLIMACO@HOTMAIL.COM</v>
      </c>
    </row>
    <row r="328" spans="1:28">
      <c r="A328" t="s">
        <v>926</v>
      </c>
      <c r="B328" t="s">
        <v>1467</v>
      </c>
      <c r="C328" t="s">
        <v>1468</v>
      </c>
      <c r="D328" t="s">
        <v>1469</v>
      </c>
      <c r="E328" t="s">
        <v>6</v>
      </c>
      <c r="F328" t="s">
        <v>952</v>
      </c>
      <c r="G328" s="2">
        <v>10</v>
      </c>
      <c r="H328" t="s">
        <v>24</v>
      </c>
      <c r="I328" t="s">
        <v>1470</v>
      </c>
      <c r="J328" t="s">
        <v>1471</v>
      </c>
      <c r="K328" s="4" t="s">
        <v>2027</v>
      </c>
      <c r="L328" t="str">
        <f>VLOOKUP(Tabela13[[#This Row],[CNPJ]],'[1]Exportar Planilha'!$A$1:$S$802,3,FALSE)</f>
        <v>AVENIDA</v>
      </c>
      <c r="M328" t="str">
        <f>VLOOKUP(Tabela13[[#This Row],[CNPJ]],'[1]Exportar Planilha'!$A$1:$S$802,3,FALSE)</f>
        <v>AVENIDA</v>
      </c>
      <c r="N328" t="str">
        <f>VLOOKUP(Tabela13[[#This Row],[CNPJ]],'[1]Exportar Planilha'!$A$1:$S$802,4,FALSE)</f>
        <v>ESCO</v>
      </c>
      <c r="O328" t="str">
        <f>VLOOKUP(Tabela13[[#This Row],[CNPJ]],'[1]Exportar Planilha'!$A$1:$S$802,5,FALSE)</f>
        <v>842</v>
      </c>
      <c r="P328">
        <f>VLOOKUP(Tabela13[[#This Row],[CNPJ]],'[1]Exportar Planilha'!$A$1:$S$802,6,FALSE)</f>
        <v>0</v>
      </c>
      <c r="Q328" t="str">
        <f>VLOOKUP(Tabela13[[#This Row],[CNPJ]],'[1]Exportar Planilha'!$A$1:$S$802,7,FALSE)</f>
        <v>JARDIM MAGALI</v>
      </c>
      <c r="R328">
        <f>VLOOKUP(Tabela13[[#This Row],[CNPJ]],'[1]Exportar Planilha'!$A$1:$S$802,8,FALSE)</f>
        <v>6833085</v>
      </c>
      <c r="S328" t="str">
        <f>VLOOKUP(Tabela13[[#This Row],[CNPJ]],'[1]Exportar Planilha'!$A$1:$S$802,9,FALSE)</f>
        <v>SP</v>
      </c>
      <c r="T328">
        <f>VLOOKUP(Tabela13[[#This Row],[CNPJ]],'[1]Exportar Planilha'!$A$1:$S$802,10,FALSE)</f>
        <v>6401</v>
      </c>
      <c r="U328" t="str">
        <f>VLOOKUP(Tabela13[[#This Row],[CNPJ]],'[1]Exportar Planilha'!$A$1:$S$802,11,FALSE)</f>
        <v>EMBU DAS ARTES</v>
      </c>
      <c r="V328" t="str">
        <f>VLOOKUP(Tabela13[[#This Row],[CNPJ]],'[1]Exportar Planilha'!$A$1:$S$802,12,FALSE)</f>
        <v>11</v>
      </c>
      <c r="W328" t="str">
        <f>VLOOKUP(Tabela13[[#This Row],[CNPJ]],'[1]Exportar Planilha'!$A$1:$S$802,13,FALSE)</f>
        <v>26043081</v>
      </c>
      <c r="X328">
        <f>VLOOKUP(Tabela13[[#This Row],[CNPJ]],'[1]Exportar Planilha'!$A$1:$S$802,14,FALSE)</f>
        <v>0</v>
      </c>
      <c r="Y328">
        <f>VLOOKUP(Tabela13[[#This Row],[CNPJ]],'[1]Exportar Planilha'!$A$1:$S$802,15,FALSE)</f>
        <v>0</v>
      </c>
      <c r="Z328" s="5" t="str">
        <f>VLOOKUP(Tabela13[[#This Row],[CNPJ]],'[1]Exportar Planilha'!$A$1:$S$802,16,FALSE)</f>
        <v>11</v>
      </c>
      <c r="AA328" s="5" t="str">
        <f>VLOOKUP(Tabela13[[#This Row],[CNPJ]],'[1]Exportar Planilha'!$A$1:$S$802,17,FALSE)</f>
        <v>26043081</v>
      </c>
      <c r="AB328" s="5" t="str">
        <f>VLOOKUP(Tabela13[[#This Row],[CNPJ]],'[1]Exportar Planilha'!$A$1:$S$802,18,FALSE)</f>
        <v>carla@sqsconsultoria.com.br</v>
      </c>
    </row>
    <row r="329" spans="1:28">
      <c r="A329" t="s">
        <v>926</v>
      </c>
      <c r="B329" t="s">
        <v>1472</v>
      </c>
      <c r="C329" t="s">
        <v>598</v>
      </c>
      <c r="D329" t="s">
        <v>788</v>
      </c>
      <c r="E329" t="s">
        <v>6</v>
      </c>
      <c r="F329" t="s">
        <v>1473</v>
      </c>
      <c r="G329" s="2">
        <v>1</v>
      </c>
      <c r="H329" t="s">
        <v>24</v>
      </c>
      <c r="I329" t="s">
        <v>1270</v>
      </c>
      <c r="J329" t="s">
        <v>1271</v>
      </c>
      <c r="K329" s="4" t="s">
        <v>2028</v>
      </c>
      <c r="L329" t="str">
        <f>VLOOKUP(Tabela13[[#This Row],[CNPJ]],'[1]Exportar Planilha'!$A$1:$S$802,3,FALSE)</f>
        <v>RUA</v>
      </c>
      <c r="M329" t="str">
        <f>VLOOKUP(Tabela13[[#This Row],[CNPJ]],'[1]Exportar Planilha'!$A$1:$S$802,3,FALSE)</f>
        <v>RUA</v>
      </c>
      <c r="N329" t="str">
        <f>VLOOKUP(Tabela13[[#This Row],[CNPJ]],'[1]Exportar Planilha'!$A$1:$S$802,4,FALSE)</f>
        <v>NOVE DE JULHO</v>
      </c>
      <c r="O329" t="str">
        <f>VLOOKUP(Tabela13[[#This Row],[CNPJ]],'[1]Exportar Planilha'!$A$1:$S$802,5,FALSE)</f>
        <v>294</v>
      </c>
      <c r="P329">
        <f>VLOOKUP(Tabela13[[#This Row],[CNPJ]],'[1]Exportar Planilha'!$A$1:$S$802,6,FALSE)</f>
        <v>0</v>
      </c>
      <c r="Q329" t="str">
        <f>VLOOKUP(Tabela13[[#This Row],[CNPJ]],'[1]Exportar Planilha'!$A$1:$S$802,7,FALSE)</f>
        <v>CENTRO</v>
      </c>
      <c r="R329">
        <f>VLOOKUP(Tabela13[[#This Row],[CNPJ]],'[1]Exportar Planilha'!$A$1:$S$802,8,FALSE)</f>
        <v>13330100</v>
      </c>
      <c r="S329" t="str">
        <f>VLOOKUP(Tabela13[[#This Row],[CNPJ]],'[1]Exportar Planilha'!$A$1:$S$802,9,FALSE)</f>
        <v>SP</v>
      </c>
      <c r="T329">
        <f>VLOOKUP(Tabela13[[#This Row],[CNPJ]],'[1]Exportar Planilha'!$A$1:$S$802,10,FALSE)</f>
        <v>6511</v>
      </c>
      <c r="U329" t="str">
        <f>VLOOKUP(Tabela13[[#This Row],[CNPJ]],'[1]Exportar Planilha'!$A$1:$S$802,11,FALSE)</f>
        <v>INDAIATUBA</v>
      </c>
      <c r="V329" t="str">
        <f>VLOOKUP(Tabela13[[#This Row],[CNPJ]],'[1]Exportar Planilha'!$A$1:$S$802,12,FALSE)</f>
        <v>19</v>
      </c>
      <c r="W329" t="str">
        <f>VLOOKUP(Tabela13[[#This Row],[CNPJ]],'[1]Exportar Planilha'!$A$1:$S$802,13,FALSE)</f>
        <v>38753081</v>
      </c>
      <c r="X329">
        <f>VLOOKUP(Tabela13[[#This Row],[CNPJ]],'[1]Exportar Planilha'!$A$1:$S$802,14,FALSE)</f>
        <v>0</v>
      </c>
      <c r="Y329">
        <f>VLOOKUP(Tabela13[[#This Row],[CNPJ]],'[1]Exportar Planilha'!$A$1:$S$802,15,FALSE)</f>
        <v>0</v>
      </c>
      <c r="Z329" s="5" t="str">
        <f>VLOOKUP(Tabela13[[#This Row],[CNPJ]],'[1]Exportar Planilha'!$A$1:$S$802,16,FALSE)</f>
        <v>19</v>
      </c>
      <c r="AA329" s="5" t="str">
        <f>VLOOKUP(Tabela13[[#This Row],[CNPJ]],'[1]Exportar Planilha'!$A$1:$S$802,17,FALSE)</f>
        <v>38351700</v>
      </c>
      <c r="AB329" s="5" t="str">
        <f>VLOOKUP(Tabela13[[#This Row],[CNPJ]],'[1]Exportar Planilha'!$A$1:$S$802,18,FALSE)</f>
        <v>clovisfernandessilva@yahoo.com.br</v>
      </c>
    </row>
    <row r="330" spans="1:28">
      <c r="A330" t="s">
        <v>926</v>
      </c>
      <c r="B330" t="s">
        <v>1474</v>
      </c>
      <c r="C330" t="s">
        <v>1475</v>
      </c>
      <c r="D330" t="s">
        <v>1476</v>
      </c>
      <c r="E330" t="s">
        <v>6</v>
      </c>
      <c r="F330" t="s">
        <v>1473</v>
      </c>
      <c r="G330" s="2">
        <v>5</v>
      </c>
      <c r="H330" t="s">
        <v>24</v>
      </c>
      <c r="I330" t="s">
        <v>1477</v>
      </c>
      <c r="J330" t="s">
        <v>1478</v>
      </c>
      <c r="K330" s="4" t="s">
        <v>2029</v>
      </c>
      <c r="L330" t="str">
        <f>VLOOKUP(Tabela13[[#This Row],[CNPJ]],'[1]Exportar Planilha'!$A$1:$S$802,3,FALSE)</f>
        <v>RUA</v>
      </c>
      <c r="M330" t="str">
        <f>VLOOKUP(Tabela13[[#This Row],[CNPJ]],'[1]Exportar Planilha'!$A$1:$S$802,3,FALSE)</f>
        <v>RUA</v>
      </c>
      <c r="N330" t="str">
        <f>VLOOKUP(Tabela13[[#This Row],[CNPJ]],'[1]Exportar Planilha'!$A$1:$S$802,4,FALSE)</f>
        <v>LAURA FAHL CORREA</v>
      </c>
      <c r="O330" t="str">
        <f>VLOOKUP(Tabela13[[#This Row],[CNPJ]],'[1]Exportar Planilha'!$A$1:$S$802,5,FALSE)</f>
        <v>146</v>
      </c>
      <c r="P330">
        <f>VLOOKUP(Tabela13[[#This Row],[CNPJ]],'[1]Exportar Planilha'!$A$1:$S$802,6,FALSE)</f>
        <v>0</v>
      </c>
      <c r="Q330" t="str">
        <f>VLOOKUP(Tabela13[[#This Row],[CNPJ]],'[1]Exportar Planilha'!$A$1:$S$802,7,FALSE)</f>
        <v>JARDIM JULIANA</v>
      </c>
      <c r="R330">
        <f>VLOOKUP(Tabela13[[#This Row],[CNPJ]],'[1]Exportar Planilha'!$A$1:$S$802,8,FALSE)</f>
        <v>13340450</v>
      </c>
      <c r="S330" t="str">
        <f>VLOOKUP(Tabela13[[#This Row],[CNPJ]],'[1]Exportar Planilha'!$A$1:$S$802,9,FALSE)</f>
        <v>SP</v>
      </c>
      <c r="T330">
        <f>VLOOKUP(Tabela13[[#This Row],[CNPJ]],'[1]Exportar Planilha'!$A$1:$S$802,10,FALSE)</f>
        <v>6511</v>
      </c>
      <c r="U330" t="str">
        <f>VLOOKUP(Tabela13[[#This Row],[CNPJ]],'[1]Exportar Planilha'!$A$1:$S$802,11,FALSE)</f>
        <v>INDAIATUBA</v>
      </c>
      <c r="V330" t="str">
        <f>VLOOKUP(Tabela13[[#This Row],[CNPJ]],'[1]Exportar Planilha'!$A$1:$S$802,12,FALSE)</f>
        <v>19</v>
      </c>
      <c r="W330" t="str">
        <f>VLOOKUP(Tabela13[[#This Row],[CNPJ]],'[1]Exportar Planilha'!$A$1:$S$802,13,FALSE)</f>
        <v>38013021</v>
      </c>
      <c r="X330">
        <f>VLOOKUP(Tabela13[[#This Row],[CNPJ]],'[1]Exportar Planilha'!$A$1:$S$802,14,FALSE)</f>
        <v>0</v>
      </c>
      <c r="Y330">
        <f>VLOOKUP(Tabela13[[#This Row],[CNPJ]],'[1]Exportar Planilha'!$A$1:$S$802,15,FALSE)</f>
        <v>0</v>
      </c>
      <c r="Z330" s="5">
        <f>VLOOKUP(Tabela13[[#This Row],[CNPJ]],'[1]Exportar Planilha'!$A$1:$S$802,16,FALSE)</f>
        <v>0</v>
      </c>
      <c r="AA330" s="5">
        <f>VLOOKUP(Tabela13[[#This Row],[CNPJ]],'[1]Exportar Planilha'!$A$1:$S$802,17,FALSE)</f>
        <v>0</v>
      </c>
      <c r="AB330" s="5" t="str">
        <f>VLOOKUP(Tabela13[[#This Row],[CNPJ]],'[1]Exportar Planilha'!$A$1:$S$802,18,FALSE)</f>
        <v>SURAYA@KERNIT.COM.BR</v>
      </c>
    </row>
    <row r="331" spans="1:28">
      <c r="A331" t="s">
        <v>926</v>
      </c>
      <c r="B331" t="s">
        <v>1479</v>
      </c>
      <c r="C331" t="s">
        <v>157</v>
      </c>
      <c r="D331" t="s">
        <v>1480</v>
      </c>
      <c r="E331" t="s">
        <v>6</v>
      </c>
      <c r="F331" t="s">
        <v>928</v>
      </c>
      <c r="G331" s="2">
        <v>1</v>
      </c>
      <c r="H331" t="s">
        <v>24</v>
      </c>
      <c r="I331" t="s">
        <v>1481</v>
      </c>
      <c r="J331" t="s">
        <v>1482</v>
      </c>
      <c r="K331" s="4" t="s">
        <v>2030</v>
      </c>
      <c r="L331" t="str">
        <f>VLOOKUP(Tabela13[[#This Row],[CNPJ]],'[1]Exportar Planilha'!$A$1:$S$802,3,FALSE)</f>
        <v>RUA</v>
      </c>
      <c r="M331" t="str">
        <f>VLOOKUP(Tabela13[[#This Row],[CNPJ]],'[1]Exportar Planilha'!$A$1:$S$802,3,FALSE)</f>
        <v>RUA</v>
      </c>
      <c r="N331" t="str">
        <f>VLOOKUP(Tabela13[[#This Row],[CNPJ]],'[1]Exportar Planilha'!$A$1:$S$802,4,FALSE)</f>
        <v>DOUTOR THIRSO MARTINS</v>
      </c>
      <c r="O331" t="str">
        <f>VLOOKUP(Tabela13[[#This Row],[CNPJ]],'[1]Exportar Planilha'!$A$1:$S$802,5,FALSE)</f>
        <v>44</v>
      </c>
      <c r="P331" t="str">
        <f>VLOOKUP(Tabela13[[#This Row],[CNPJ]],'[1]Exportar Planilha'!$A$1:$S$802,6,FALSE)</f>
        <v>CONJ: 24; CONJ: 34;</v>
      </c>
      <c r="Q331" t="str">
        <f>VLOOKUP(Tabela13[[#This Row],[CNPJ]],'[1]Exportar Planilha'!$A$1:$S$802,7,FALSE)</f>
        <v>VILA MARIANA</v>
      </c>
      <c r="R331">
        <f>VLOOKUP(Tabela13[[#This Row],[CNPJ]],'[1]Exportar Planilha'!$A$1:$S$802,8,FALSE)</f>
        <v>4120050</v>
      </c>
      <c r="S331" t="str">
        <f>VLOOKUP(Tabela13[[#This Row],[CNPJ]],'[1]Exportar Planilha'!$A$1:$S$802,9,FALSE)</f>
        <v>SP</v>
      </c>
      <c r="T331">
        <f>VLOOKUP(Tabela13[[#This Row],[CNPJ]],'[1]Exportar Planilha'!$A$1:$S$802,10,FALSE)</f>
        <v>7107</v>
      </c>
      <c r="U331" t="str">
        <f>VLOOKUP(Tabela13[[#This Row],[CNPJ]],'[1]Exportar Planilha'!$A$1:$S$802,11,FALSE)</f>
        <v>SAO PAULO</v>
      </c>
      <c r="V331" t="str">
        <f>VLOOKUP(Tabela13[[#This Row],[CNPJ]],'[1]Exportar Planilha'!$A$1:$S$802,12,FALSE)</f>
        <v>11</v>
      </c>
      <c r="W331" t="str">
        <f>VLOOKUP(Tabela13[[#This Row],[CNPJ]],'[1]Exportar Planilha'!$A$1:$S$802,13,FALSE)</f>
        <v>55495237</v>
      </c>
      <c r="X331" t="str">
        <f>VLOOKUP(Tabela13[[#This Row],[CNPJ]],'[1]Exportar Planilha'!$A$1:$S$802,14,FALSE)</f>
        <v>11</v>
      </c>
      <c r="Y331" t="str">
        <f>VLOOKUP(Tabela13[[#This Row],[CNPJ]],'[1]Exportar Planilha'!$A$1:$S$802,15,FALSE)</f>
        <v>38532842</v>
      </c>
      <c r="Z331" s="5" t="str">
        <f>VLOOKUP(Tabela13[[#This Row],[CNPJ]],'[1]Exportar Planilha'!$A$1:$S$802,16,FALSE)</f>
        <v>11</v>
      </c>
      <c r="AA331" s="5" t="str">
        <f>VLOOKUP(Tabela13[[#This Row],[CNPJ]],'[1]Exportar Planilha'!$A$1:$S$802,17,FALSE)</f>
        <v>55495237</v>
      </c>
      <c r="AB331" s="5" t="str">
        <f>VLOOKUP(Tabela13[[#This Row],[CNPJ]],'[1]Exportar Planilha'!$A$1:$S$802,18,FALSE)</f>
        <v>DPLEGAL@EXACTHUSCONTABIL.COM.BR</v>
      </c>
    </row>
    <row r="332" spans="1:28">
      <c r="A332" t="s">
        <v>926</v>
      </c>
      <c r="B332" t="s">
        <v>1483</v>
      </c>
      <c r="C332" t="s">
        <v>55</v>
      </c>
      <c r="D332" t="s">
        <v>513</v>
      </c>
      <c r="E332" t="s">
        <v>6</v>
      </c>
      <c r="F332" t="s">
        <v>1269</v>
      </c>
      <c r="G332" s="2">
        <v>1</v>
      </c>
      <c r="H332" t="s">
        <v>33</v>
      </c>
      <c r="I332" t="s">
        <v>1484</v>
      </c>
      <c r="J332" t="s">
        <v>1485</v>
      </c>
      <c r="K332" s="4" t="s">
        <v>2031</v>
      </c>
      <c r="L332" t="str">
        <f>VLOOKUP(Tabela13[[#This Row],[CNPJ]],'[1]Exportar Planilha'!$A$1:$S$802,3,FALSE)</f>
        <v>RUA</v>
      </c>
      <c r="M332" t="str">
        <f>VLOOKUP(Tabela13[[#This Row],[CNPJ]],'[1]Exportar Planilha'!$A$1:$S$802,3,FALSE)</f>
        <v>RUA</v>
      </c>
      <c r="N332" t="str">
        <f>VLOOKUP(Tabela13[[#This Row],[CNPJ]],'[1]Exportar Planilha'!$A$1:$S$802,4,FALSE)</f>
        <v>UBATUBA</v>
      </c>
      <c r="O332" t="str">
        <f>VLOOKUP(Tabela13[[#This Row],[CNPJ]],'[1]Exportar Planilha'!$A$1:$S$802,5,FALSE)</f>
        <v>52</v>
      </c>
      <c r="P332">
        <f>VLOOKUP(Tabela13[[#This Row],[CNPJ]],'[1]Exportar Planilha'!$A$1:$S$802,6,FALSE)</f>
        <v>0</v>
      </c>
      <c r="Q332" t="str">
        <f>VLOOKUP(Tabela13[[#This Row],[CNPJ]],'[1]Exportar Planilha'!$A$1:$S$802,7,FALSE)</f>
        <v>PARQUE LAGUNA</v>
      </c>
      <c r="R332">
        <f>VLOOKUP(Tabela13[[#This Row],[CNPJ]],'[1]Exportar Planilha'!$A$1:$S$802,8,FALSE)</f>
        <v>6795020</v>
      </c>
      <c r="S332" t="str">
        <f>VLOOKUP(Tabela13[[#This Row],[CNPJ]],'[1]Exportar Planilha'!$A$1:$S$802,9,FALSE)</f>
        <v>SP</v>
      </c>
      <c r="T332">
        <f>VLOOKUP(Tabela13[[#This Row],[CNPJ]],'[1]Exportar Planilha'!$A$1:$S$802,10,FALSE)</f>
        <v>7157</v>
      </c>
      <c r="U332" t="str">
        <f>VLOOKUP(Tabela13[[#This Row],[CNPJ]],'[1]Exportar Planilha'!$A$1:$S$802,11,FALSE)</f>
        <v>TABOAO DA SERRA</v>
      </c>
      <c r="V332" t="str">
        <f>VLOOKUP(Tabela13[[#This Row],[CNPJ]],'[1]Exportar Planilha'!$A$1:$S$802,12,FALSE)</f>
        <v>11</v>
      </c>
      <c r="W332" t="str">
        <f>VLOOKUP(Tabela13[[#This Row],[CNPJ]],'[1]Exportar Planilha'!$A$1:$S$802,13,FALSE)</f>
        <v>41354508</v>
      </c>
      <c r="X332" t="str">
        <f>VLOOKUP(Tabela13[[#This Row],[CNPJ]],'[1]Exportar Planilha'!$A$1:$S$802,14,FALSE)</f>
        <v>11</v>
      </c>
      <c r="Y332" t="str">
        <f>VLOOKUP(Tabela13[[#This Row],[CNPJ]],'[1]Exportar Planilha'!$A$1:$S$802,15,FALSE)</f>
        <v>47864637</v>
      </c>
      <c r="Z332" s="5" t="str">
        <f>VLOOKUP(Tabela13[[#This Row],[CNPJ]],'[1]Exportar Planilha'!$A$1:$S$802,16,FALSE)</f>
        <v>11</v>
      </c>
      <c r="AA332" s="5" t="str">
        <f>VLOOKUP(Tabela13[[#This Row],[CNPJ]],'[1]Exportar Planilha'!$A$1:$S$802,17,FALSE)</f>
        <v>47015296</v>
      </c>
      <c r="AB332" s="5" t="str">
        <f>VLOOKUP(Tabela13[[#This Row],[CNPJ]],'[1]Exportar Planilha'!$A$1:$S$802,18,FALSE)</f>
        <v>GRANDHA@GRANDHA.COM.BR</v>
      </c>
    </row>
    <row r="333" spans="1:28">
      <c r="A333" t="s">
        <v>926</v>
      </c>
      <c r="B333" t="s">
        <v>1486</v>
      </c>
      <c r="C333" t="s">
        <v>55</v>
      </c>
      <c r="D333" t="s">
        <v>1487</v>
      </c>
      <c r="E333" t="s">
        <v>21</v>
      </c>
      <c r="F333" t="s">
        <v>1250</v>
      </c>
      <c r="G333" s="2">
        <v>1</v>
      </c>
      <c r="H333" t="s">
        <v>24</v>
      </c>
      <c r="I333" t="s">
        <v>1488</v>
      </c>
      <c r="J333" t="s">
        <v>1489</v>
      </c>
      <c r="K333" s="4" t="s">
        <v>2032</v>
      </c>
      <c r="L333" t="str">
        <f>VLOOKUP(Tabela13[[#This Row],[CNPJ]],'[1]Exportar Planilha'!$A$1:$S$802,3,FALSE)</f>
        <v>ESTRADA MUNICIPAL</v>
      </c>
      <c r="M333" t="str">
        <f>VLOOKUP(Tabela13[[#This Row],[CNPJ]],'[1]Exportar Planilha'!$A$1:$S$802,3,FALSE)</f>
        <v>ESTRADA MUNICIPAL</v>
      </c>
      <c r="N333" t="str">
        <f>VLOOKUP(Tabela13[[#This Row],[CNPJ]],'[1]Exportar Planilha'!$A$1:$S$802,4,FALSE)</f>
        <v>DO VOTUPARIM</v>
      </c>
      <c r="O333" t="str">
        <f>VLOOKUP(Tabela13[[#This Row],[CNPJ]],'[1]Exportar Planilha'!$A$1:$S$802,5,FALSE)</f>
        <v>1.036</v>
      </c>
      <c r="P333">
        <f>VLOOKUP(Tabela13[[#This Row],[CNPJ]],'[1]Exportar Planilha'!$A$1:$S$802,6,FALSE)</f>
        <v>0</v>
      </c>
      <c r="Q333" t="str">
        <f>VLOOKUP(Tabela13[[#This Row],[CNPJ]],'[1]Exportar Planilha'!$A$1:$S$802,7,FALSE)</f>
        <v>VOTUPARIM</v>
      </c>
      <c r="R333">
        <f>VLOOKUP(Tabela13[[#This Row],[CNPJ]],'[1]Exportar Planilha'!$A$1:$S$802,8,FALSE)</f>
        <v>6513030</v>
      </c>
      <c r="S333" t="str">
        <f>VLOOKUP(Tabela13[[#This Row],[CNPJ]],'[1]Exportar Planilha'!$A$1:$S$802,9,FALSE)</f>
        <v>SP</v>
      </c>
      <c r="T333">
        <f>VLOOKUP(Tabela13[[#This Row],[CNPJ]],'[1]Exportar Planilha'!$A$1:$S$802,10,FALSE)</f>
        <v>7047</v>
      </c>
      <c r="U333" t="str">
        <f>VLOOKUP(Tabela13[[#This Row],[CNPJ]],'[1]Exportar Planilha'!$A$1:$S$802,11,FALSE)</f>
        <v>SANTANA DE PARNAIBA</v>
      </c>
      <c r="V333" t="str">
        <f>VLOOKUP(Tabela13[[#This Row],[CNPJ]],'[1]Exportar Planilha'!$A$1:$S$802,12,FALSE)</f>
        <v>11</v>
      </c>
      <c r="W333" t="str">
        <f>VLOOKUP(Tabela13[[#This Row],[CNPJ]],'[1]Exportar Planilha'!$A$1:$S$802,13,FALSE)</f>
        <v>41546120</v>
      </c>
      <c r="X333" t="str">
        <f>VLOOKUP(Tabela13[[#This Row],[CNPJ]],'[1]Exportar Planilha'!$A$1:$S$802,14,FALSE)</f>
        <v>11</v>
      </c>
      <c r="Y333" t="str">
        <f>VLOOKUP(Tabela13[[#This Row],[CNPJ]],'[1]Exportar Planilha'!$A$1:$S$802,15,FALSE)</f>
        <v>41546751</v>
      </c>
      <c r="Z333" s="5" t="str">
        <f>VLOOKUP(Tabela13[[#This Row],[CNPJ]],'[1]Exportar Planilha'!$A$1:$S$802,16,FALSE)</f>
        <v>11</v>
      </c>
      <c r="AA333" s="5" t="str">
        <f>VLOOKUP(Tabela13[[#This Row],[CNPJ]],'[1]Exportar Planilha'!$A$1:$S$802,17,FALSE)</f>
        <v>41546751</v>
      </c>
      <c r="AB333" s="5" t="str">
        <f>VLOOKUP(Tabela13[[#This Row],[CNPJ]],'[1]Exportar Planilha'!$A$1:$S$802,18,FALSE)</f>
        <v>CONTATO@CONTABILIDADEFUTURA.COM.BR</v>
      </c>
    </row>
    <row r="334" spans="1:28">
      <c r="A334" t="s">
        <v>926</v>
      </c>
      <c r="B334" t="s">
        <v>1490</v>
      </c>
      <c r="C334" t="s">
        <v>197</v>
      </c>
      <c r="D334" t="s">
        <v>215</v>
      </c>
      <c r="E334" t="s">
        <v>117</v>
      </c>
      <c r="F334" t="s">
        <v>1250</v>
      </c>
      <c r="G334" s="2">
        <v>2</v>
      </c>
      <c r="H334" t="s">
        <v>217</v>
      </c>
      <c r="I334" t="s">
        <v>1491</v>
      </c>
      <c r="J334" t="s">
        <v>1492</v>
      </c>
      <c r="K334" s="4" t="s">
        <v>2033</v>
      </c>
      <c r="L334" t="str">
        <f>VLOOKUP(Tabela13[[#This Row],[CNPJ]],'[1]Exportar Planilha'!$A$1:$S$802,3,FALSE)</f>
        <v>RUA</v>
      </c>
      <c r="M334" t="str">
        <f>VLOOKUP(Tabela13[[#This Row],[CNPJ]],'[1]Exportar Planilha'!$A$1:$S$802,3,FALSE)</f>
        <v>RUA</v>
      </c>
      <c r="N334" t="str">
        <f>VLOOKUP(Tabela13[[#This Row],[CNPJ]],'[1]Exportar Planilha'!$A$1:$S$802,4,FALSE)</f>
        <v>RECIFE</v>
      </c>
      <c r="O334" t="str">
        <f>VLOOKUP(Tabela13[[#This Row],[CNPJ]],'[1]Exportar Planilha'!$A$1:$S$802,5,FALSE)</f>
        <v>118</v>
      </c>
      <c r="P334">
        <f>VLOOKUP(Tabela13[[#This Row],[CNPJ]],'[1]Exportar Planilha'!$A$1:$S$802,6,FALSE)</f>
        <v>0</v>
      </c>
      <c r="Q334" t="str">
        <f>VLOOKUP(Tabela13[[#This Row],[CNPJ]],'[1]Exportar Planilha'!$A$1:$S$802,7,FALSE)</f>
        <v>JARDIM LUIZA</v>
      </c>
      <c r="R334">
        <f>VLOOKUP(Tabela13[[#This Row],[CNPJ]],'[1]Exportar Planilha'!$A$1:$S$802,8,FALSE)</f>
        <v>6529150</v>
      </c>
      <c r="S334" t="str">
        <f>VLOOKUP(Tabela13[[#This Row],[CNPJ]],'[1]Exportar Planilha'!$A$1:$S$802,9,FALSE)</f>
        <v>SP</v>
      </c>
      <c r="T334">
        <f>VLOOKUP(Tabela13[[#This Row],[CNPJ]],'[1]Exportar Planilha'!$A$1:$S$802,10,FALSE)</f>
        <v>7047</v>
      </c>
      <c r="U334" t="str">
        <f>VLOOKUP(Tabela13[[#This Row],[CNPJ]],'[1]Exportar Planilha'!$A$1:$S$802,11,FALSE)</f>
        <v>SANTANA DE PARNAIBA</v>
      </c>
      <c r="V334" t="str">
        <f>VLOOKUP(Tabela13[[#This Row],[CNPJ]],'[1]Exportar Planilha'!$A$1:$S$802,12,FALSE)</f>
        <v>11</v>
      </c>
      <c r="W334" t="str">
        <f>VLOOKUP(Tabela13[[#This Row],[CNPJ]],'[1]Exportar Planilha'!$A$1:$S$802,13,FALSE)</f>
        <v>47058814</v>
      </c>
      <c r="X334" t="str">
        <f>VLOOKUP(Tabela13[[#This Row],[CNPJ]],'[1]Exportar Planilha'!$A$1:$S$802,14,FALSE)</f>
        <v>11</v>
      </c>
      <c r="Y334" t="str">
        <f>VLOOKUP(Tabela13[[#This Row],[CNPJ]],'[1]Exportar Planilha'!$A$1:$S$802,15,FALSE)</f>
        <v>41563144</v>
      </c>
      <c r="Z334" s="5">
        <f>VLOOKUP(Tabela13[[#This Row],[CNPJ]],'[1]Exportar Planilha'!$A$1:$S$802,16,FALSE)</f>
        <v>0</v>
      </c>
      <c r="AA334" s="5">
        <f>VLOOKUP(Tabela13[[#This Row],[CNPJ]],'[1]Exportar Planilha'!$A$1:$S$802,17,FALSE)</f>
        <v>0</v>
      </c>
      <c r="AB334" s="5" t="str">
        <f>VLOOKUP(Tabela13[[#This Row],[CNPJ]],'[1]Exportar Planilha'!$A$1:$S$802,18,FALSE)</f>
        <v>metal-ex@uol.com.br</v>
      </c>
    </row>
    <row r="335" spans="1:28">
      <c r="A335" t="s">
        <v>926</v>
      </c>
      <c r="B335" t="s">
        <v>1493</v>
      </c>
      <c r="C335" t="s">
        <v>265</v>
      </c>
      <c r="D335" t="s">
        <v>1494</v>
      </c>
      <c r="E335" t="s">
        <v>1117</v>
      </c>
      <c r="F335" t="s">
        <v>996</v>
      </c>
      <c r="G335" s="2">
        <v>3</v>
      </c>
      <c r="H335" t="s">
        <v>8</v>
      </c>
      <c r="I335" t="s">
        <v>1495</v>
      </c>
      <c r="J335" t="s">
        <v>1496</v>
      </c>
      <c r="K335" s="4" t="s">
        <v>2034</v>
      </c>
      <c r="L335" t="str">
        <f>VLOOKUP(Tabela13[[#This Row],[CNPJ]],'[1]Exportar Planilha'!$A$1:$S$802,3,FALSE)</f>
        <v>RUA</v>
      </c>
      <c r="M335" t="str">
        <f>VLOOKUP(Tabela13[[#This Row],[CNPJ]],'[1]Exportar Planilha'!$A$1:$S$802,3,FALSE)</f>
        <v>RUA</v>
      </c>
      <c r="N335" t="str">
        <f>VLOOKUP(Tabela13[[#This Row],[CNPJ]],'[1]Exportar Planilha'!$A$1:$S$802,4,FALSE)</f>
        <v>MARECHAL DEODORO DA FONSECA</v>
      </c>
      <c r="O335" t="str">
        <f>VLOOKUP(Tabela13[[#This Row],[CNPJ]],'[1]Exportar Planilha'!$A$1:$S$802,5,FALSE)</f>
        <v>67</v>
      </c>
      <c r="P335">
        <f>VLOOKUP(Tabela13[[#This Row],[CNPJ]],'[1]Exportar Planilha'!$A$1:$S$802,6,FALSE)</f>
        <v>0</v>
      </c>
      <c r="Q335" t="str">
        <f>VLOOKUP(Tabela13[[#This Row],[CNPJ]],'[1]Exportar Planilha'!$A$1:$S$802,7,FALSE)</f>
        <v>CENTRO</v>
      </c>
      <c r="R335">
        <f>VLOOKUP(Tabela13[[#This Row],[CNPJ]],'[1]Exportar Planilha'!$A$1:$S$802,8,FALSE)</f>
        <v>14140000</v>
      </c>
      <c r="S335" t="str">
        <f>VLOOKUP(Tabela13[[#This Row],[CNPJ]],'[1]Exportar Planilha'!$A$1:$S$802,9,FALSE)</f>
        <v>SP</v>
      </c>
      <c r="T335">
        <f>VLOOKUP(Tabela13[[#This Row],[CNPJ]],'[1]Exportar Planilha'!$A$1:$S$802,10,FALSE)</f>
        <v>6363</v>
      </c>
      <c r="U335" t="str">
        <f>VLOOKUP(Tabela13[[#This Row],[CNPJ]],'[1]Exportar Planilha'!$A$1:$S$802,11,FALSE)</f>
        <v>CRAVINHOS</v>
      </c>
      <c r="V335" t="str">
        <f>VLOOKUP(Tabela13[[#This Row],[CNPJ]],'[1]Exportar Planilha'!$A$1:$S$802,12,FALSE)</f>
        <v>16</v>
      </c>
      <c r="W335" t="str">
        <f>VLOOKUP(Tabela13[[#This Row],[CNPJ]],'[1]Exportar Planilha'!$A$1:$S$802,13,FALSE)</f>
        <v>39114200</v>
      </c>
      <c r="X335" t="str">
        <f>VLOOKUP(Tabela13[[#This Row],[CNPJ]],'[1]Exportar Planilha'!$A$1:$S$802,14,FALSE)</f>
        <v>16</v>
      </c>
      <c r="Y335" t="str">
        <f>VLOOKUP(Tabela13[[#This Row],[CNPJ]],'[1]Exportar Planilha'!$A$1:$S$802,15,FALSE)</f>
        <v>39114200</v>
      </c>
      <c r="Z335" s="5" t="str">
        <f>VLOOKUP(Tabela13[[#This Row],[CNPJ]],'[1]Exportar Planilha'!$A$1:$S$802,16,FALSE)</f>
        <v>16</v>
      </c>
      <c r="AA335" s="5" t="str">
        <f>VLOOKUP(Tabela13[[#This Row],[CNPJ]],'[1]Exportar Planilha'!$A$1:$S$802,17,FALSE)</f>
        <v>39114200</v>
      </c>
      <c r="AB335" s="5" t="str">
        <f>VLOOKUP(Tabela13[[#This Row],[CNPJ]],'[1]Exportar Planilha'!$A$1:$S$802,18,FALSE)</f>
        <v>campezcontab@campezcontab.com.br</v>
      </c>
    </row>
    <row r="336" spans="1:28">
      <c r="A336" t="s">
        <v>926</v>
      </c>
      <c r="B336" t="s">
        <v>1497</v>
      </c>
      <c r="C336" t="s">
        <v>247</v>
      </c>
      <c r="D336" t="s">
        <v>248</v>
      </c>
      <c r="E336" t="s">
        <v>117</v>
      </c>
      <c r="F336" t="s">
        <v>1392</v>
      </c>
      <c r="G336" s="2">
        <v>1</v>
      </c>
      <c r="H336" t="s">
        <v>217</v>
      </c>
      <c r="I336" t="s">
        <v>1498</v>
      </c>
      <c r="J336" t="s">
        <v>1499</v>
      </c>
      <c r="K336" s="4" t="s">
        <v>2035</v>
      </c>
      <c r="L336" t="str">
        <f>VLOOKUP(Tabela13[[#This Row],[CNPJ]],'[1]Exportar Planilha'!$A$1:$S$802,3,FALSE)</f>
        <v>AVENIDA</v>
      </c>
      <c r="M336" t="str">
        <f>VLOOKUP(Tabela13[[#This Row],[CNPJ]],'[1]Exportar Planilha'!$A$1:$S$802,3,FALSE)</f>
        <v>AVENIDA</v>
      </c>
      <c r="N336" t="str">
        <f>VLOOKUP(Tabela13[[#This Row],[CNPJ]],'[1]Exportar Planilha'!$A$1:$S$802,4,FALSE)</f>
        <v>NOVA ZELANDIA</v>
      </c>
      <c r="O336" t="str">
        <f>VLOOKUP(Tabela13[[#This Row],[CNPJ]],'[1]Exportar Planilha'!$A$1:$S$802,5,FALSE)</f>
        <v>1102</v>
      </c>
      <c r="P336">
        <f>VLOOKUP(Tabela13[[#This Row],[CNPJ]],'[1]Exportar Planilha'!$A$1:$S$802,6,FALSE)</f>
        <v>0</v>
      </c>
      <c r="Q336" t="str">
        <f>VLOOKUP(Tabela13[[#This Row],[CNPJ]],'[1]Exportar Planilha'!$A$1:$S$802,7,FALSE)</f>
        <v>ITAPOAN</v>
      </c>
      <c r="R336">
        <f>VLOOKUP(Tabela13[[#This Row],[CNPJ]],'[1]Exportar Planilha'!$A$1:$S$802,8,FALSE)</f>
        <v>9270190</v>
      </c>
      <c r="S336" t="str">
        <f>VLOOKUP(Tabela13[[#This Row],[CNPJ]],'[1]Exportar Planilha'!$A$1:$S$802,9,FALSE)</f>
        <v>SP</v>
      </c>
      <c r="T336">
        <f>VLOOKUP(Tabela13[[#This Row],[CNPJ]],'[1]Exportar Planilha'!$A$1:$S$802,10,FALSE)</f>
        <v>7057</v>
      </c>
      <c r="U336" t="str">
        <f>VLOOKUP(Tabela13[[#This Row],[CNPJ]],'[1]Exportar Planilha'!$A$1:$S$802,11,FALSE)</f>
        <v>SANTO ANDRE</v>
      </c>
      <c r="V336" t="str">
        <f>VLOOKUP(Tabela13[[#This Row],[CNPJ]],'[1]Exportar Planilha'!$A$1:$S$802,12,FALSE)</f>
        <v>011</v>
      </c>
      <c r="W336" t="str">
        <f>VLOOKUP(Tabela13[[#This Row],[CNPJ]],'[1]Exportar Planilha'!$A$1:$S$802,13,FALSE)</f>
        <v>61281888</v>
      </c>
      <c r="X336">
        <f>VLOOKUP(Tabela13[[#This Row],[CNPJ]],'[1]Exportar Planilha'!$A$1:$S$802,14,FALSE)</f>
        <v>0</v>
      </c>
      <c r="Y336">
        <f>VLOOKUP(Tabela13[[#This Row],[CNPJ]],'[1]Exportar Planilha'!$A$1:$S$802,15,FALSE)</f>
        <v>0</v>
      </c>
      <c r="Z336" s="5">
        <f>VLOOKUP(Tabela13[[#This Row],[CNPJ]],'[1]Exportar Planilha'!$A$1:$S$802,16,FALSE)</f>
        <v>0</v>
      </c>
      <c r="AA336" s="5">
        <f>VLOOKUP(Tabela13[[#This Row],[CNPJ]],'[1]Exportar Planilha'!$A$1:$S$802,17,FALSE)</f>
        <v>0</v>
      </c>
      <c r="AB336" s="5">
        <f>VLOOKUP(Tabela13[[#This Row],[CNPJ]],'[1]Exportar Planilha'!$A$1:$S$802,18,FALSE)</f>
        <v>0</v>
      </c>
    </row>
    <row r="337" spans="1:28">
      <c r="A337" t="s">
        <v>926</v>
      </c>
      <c r="B337" t="s">
        <v>1500</v>
      </c>
      <c r="C337" t="s">
        <v>22</v>
      </c>
      <c r="D337" t="s">
        <v>1501</v>
      </c>
      <c r="E337" t="s">
        <v>6</v>
      </c>
      <c r="F337" t="s">
        <v>928</v>
      </c>
      <c r="G337" s="2">
        <v>11</v>
      </c>
      <c r="H337" t="s">
        <v>24</v>
      </c>
      <c r="I337" t="s">
        <v>1502</v>
      </c>
      <c r="J337" t="s">
        <v>1503</v>
      </c>
      <c r="K337" s="4" t="s">
        <v>2036</v>
      </c>
      <c r="L337" t="str">
        <f>VLOOKUP(Tabela13[[#This Row],[CNPJ]],'[1]Exportar Planilha'!$A$1:$S$802,3,FALSE)</f>
        <v>RUA</v>
      </c>
      <c r="M337" t="str">
        <f>VLOOKUP(Tabela13[[#This Row],[CNPJ]],'[1]Exportar Planilha'!$A$1:$S$802,3,FALSE)</f>
        <v>RUA</v>
      </c>
      <c r="N337" t="str">
        <f>VLOOKUP(Tabela13[[#This Row],[CNPJ]],'[1]Exportar Planilha'!$A$1:$S$802,4,FALSE)</f>
        <v>MELO PALHETA</v>
      </c>
      <c r="O337" t="str">
        <f>VLOOKUP(Tabela13[[#This Row],[CNPJ]],'[1]Exportar Planilha'!$A$1:$S$802,5,FALSE)</f>
        <v>189</v>
      </c>
      <c r="P337">
        <f>VLOOKUP(Tabela13[[#This Row],[CNPJ]],'[1]Exportar Planilha'!$A$1:$S$802,6,FALSE)</f>
        <v>0</v>
      </c>
      <c r="Q337" t="str">
        <f>VLOOKUP(Tabela13[[#This Row],[CNPJ]],'[1]Exportar Planilha'!$A$1:$S$802,7,FALSE)</f>
        <v>AGUA BRANCA</v>
      </c>
      <c r="R337">
        <f>VLOOKUP(Tabela13[[#This Row],[CNPJ]],'[1]Exportar Planilha'!$A$1:$S$802,8,FALSE)</f>
        <v>5002030</v>
      </c>
      <c r="S337" t="str">
        <f>VLOOKUP(Tabela13[[#This Row],[CNPJ]],'[1]Exportar Planilha'!$A$1:$S$802,9,FALSE)</f>
        <v>SP</v>
      </c>
      <c r="T337">
        <f>VLOOKUP(Tabela13[[#This Row],[CNPJ]],'[1]Exportar Planilha'!$A$1:$S$802,10,FALSE)</f>
        <v>7107</v>
      </c>
      <c r="U337" t="str">
        <f>VLOOKUP(Tabela13[[#This Row],[CNPJ]],'[1]Exportar Planilha'!$A$1:$S$802,11,FALSE)</f>
        <v>SAO PAULO</v>
      </c>
      <c r="V337">
        <f>VLOOKUP(Tabela13[[#This Row],[CNPJ]],'[1]Exportar Planilha'!$A$1:$S$802,12,FALSE)</f>
        <v>0</v>
      </c>
      <c r="W337">
        <f>VLOOKUP(Tabela13[[#This Row],[CNPJ]],'[1]Exportar Planilha'!$A$1:$S$802,13,FALSE)</f>
        <v>0</v>
      </c>
      <c r="X337">
        <f>VLOOKUP(Tabela13[[#This Row],[CNPJ]],'[1]Exportar Planilha'!$A$1:$S$802,14,FALSE)</f>
        <v>0</v>
      </c>
      <c r="Y337">
        <f>VLOOKUP(Tabela13[[#This Row],[CNPJ]],'[1]Exportar Planilha'!$A$1:$S$802,15,FALSE)</f>
        <v>0</v>
      </c>
      <c r="Z337" s="5">
        <f>VLOOKUP(Tabela13[[#This Row],[CNPJ]],'[1]Exportar Planilha'!$A$1:$S$802,16,FALSE)</f>
        <v>0</v>
      </c>
      <c r="AA337" s="5">
        <f>VLOOKUP(Tabela13[[#This Row],[CNPJ]],'[1]Exportar Planilha'!$A$1:$S$802,17,FALSE)</f>
        <v>0</v>
      </c>
      <c r="AB337" s="5">
        <f>VLOOKUP(Tabela13[[#This Row],[CNPJ]],'[1]Exportar Planilha'!$A$1:$S$802,18,FALSE)</f>
        <v>0</v>
      </c>
    </row>
    <row r="338" spans="1:28">
      <c r="A338" t="s">
        <v>926</v>
      </c>
      <c r="B338" t="s">
        <v>1504</v>
      </c>
      <c r="C338" t="s">
        <v>807</v>
      </c>
      <c r="D338" t="s">
        <v>1505</v>
      </c>
      <c r="E338" t="s">
        <v>6</v>
      </c>
      <c r="F338" t="s">
        <v>928</v>
      </c>
      <c r="G338" s="2">
        <v>8</v>
      </c>
      <c r="H338" t="s">
        <v>8</v>
      </c>
      <c r="I338" t="s">
        <v>1506</v>
      </c>
      <c r="J338" t="s">
        <v>1507</v>
      </c>
      <c r="K338" s="4" t="s">
        <v>2037</v>
      </c>
      <c r="L338" t="str">
        <f>VLOOKUP(Tabela13[[#This Row],[CNPJ]],'[1]Exportar Planilha'!$A$1:$S$802,3,FALSE)</f>
        <v>RUA</v>
      </c>
      <c r="M338" t="str">
        <f>VLOOKUP(Tabela13[[#This Row],[CNPJ]],'[1]Exportar Planilha'!$A$1:$S$802,3,FALSE)</f>
        <v>RUA</v>
      </c>
      <c r="N338" t="str">
        <f>VLOOKUP(Tabela13[[#This Row],[CNPJ]],'[1]Exportar Planilha'!$A$1:$S$802,4,FALSE)</f>
        <v>TOMAS DE SOUZA VILA REAL</v>
      </c>
      <c r="O338" t="str">
        <f>VLOOKUP(Tabela13[[#This Row],[CNPJ]],'[1]Exportar Planilha'!$A$1:$S$802,5,FALSE)</f>
        <v>350</v>
      </c>
      <c r="P338">
        <f>VLOOKUP(Tabela13[[#This Row],[CNPJ]],'[1]Exportar Planilha'!$A$1:$S$802,6,FALSE)</f>
        <v>0</v>
      </c>
      <c r="Q338" t="str">
        <f>VLOOKUP(Tabela13[[#This Row],[CNPJ]],'[1]Exportar Planilha'!$A$1:$S$802,7,FALSE)</f>
        <v>PARQUE BOTURUSSU</v>
      </c>
      <c r="R338">
        <f>VLOOKUP(Tabela13[[#This Row],[CNPJ]],'[1]Exportar Planilha'!$A$1:$S$802,8,FALSE)</f>
        <v>3805030</v>
      </c>
      <c r="S338" t="str">
        <f>VLOOKUP(Tabela13[[#This Row],[CNPJ]],'[1]Exportar Planilha'!$A$1:$S$802,9,FALSE)</f>
        <v>SP</v>
      </c>
      <c r="T338">
        <f>VLOOKUP(Tabela13[[#This Row],[CNPJ]],'[1]Exportar Planilha'!$A$1:$S$802,10,FALSE)</f>
        <v>7107</v>
      </c>
      <c r="U338" t="str">
        <f>VLOOKUP(Tabela13[[#This Row],[CNPJ]],'[1]Exportar Planilha'!$A$1:$S$802,11,FALSE)</f>
        <v>SAO PAULO</v>
      </c>
      <c r="V338" t="str">
        <f>VLOOKUP(Tabela13[[#This Row],[CNPJ]],'[1]Exportar Planilha'!$A$1:$S$802,12,FALSE)</f>
        <v>11</v>
      </c>
      <c r="W338" t="str">
        <f>VLOOKUP(Tabela13[[#This Row],[CNPJ]],'[1]Exportar Planilha'!$A$1:$S$802,13,FALSE)</f>
        <v>45640272</v>
      </c>
      <c r="X338">
        <f>VLOOKUP(Tabela13[[#This Row],[CNPJ]],'[1]Exportar Planilha'!$A$1:$S$802,14,FALSE)</f>
        <v>0</v>
      </c>
      <c r="Y338">
        <f>VLOOKUP(Tabela13[[#This Row],[CNPJ]],'[1]Exportar Planilha'!$A$1:$S$802,15,FALSE)</f>
        <v>0</v>
      </c>
      <c r="Z338" s="5">
        <f>VLOOKUP(Tabela13[[#This Row],[CNPJ]],'[1]Exportar Planilha'!$A$1:$S$802,16,FALSE)</f>
        <v>0</v>
      </c>
      <c r="AA338" s="5">
        <f>VLOOKUP(Tabela13[[#This Row],[CNPJ]],'[1]Exportar Planilha'!$A$1:$S$802,17,FALSE)</f>
        <v>0</v>
      </c>
      <c r="AB338" s="5" t="str">
        <f>VLOOKUP(Tabela13[[#This Row],[CNPJ]],'[1]Exportar Planilha'!$A$1:$S$802,18,FALSE)</f>
        <v>YSCONTABIL@GMAIL.COM</v>
      </c>
    </row>
    <row r="339" spans="1:28">
      <c r="A339" t="s">
        <v>926</v>
      </c>
      <c r="B339" t="s">
        <v>1508</v>
      </c>
      <c r="C339" t="s">
        <v>43</v>
      </c>
      <c r="D339" t="s">
        <v>1509</v>
      </c>
      <c r="E339" t="s">
        <v>1510</v>
      </c>
      <c r="F339" t="s">
        <v>1101</v>
      </c>
      <c r="G339" s="2">
        <v>2</v>
      </c>
      <c r="H339" t="s">
        <v>24</v>
      </c>
      <c r="I339" t="s">
        <v>1511</v>
      </c>
      <c r="J339" t="s">
        <v>1512</v>
      </c>
      <c r="K339" s="4" t="s">
        <v>2038</v>
      </c>
      <c r="L339" t="str">
        <f>VLOOKUP(Tabela13[[#This Row],[CNPJ]],'[1]Exportar Planilha'!$A$1:$S$802,3,FALSE)</f>
        <v>RUA</v>
      </c>
      <c r="M339" t="str">
        <f>VLOOKUP(Tabela13[[#This Row],[CNPJ]],'[1]Exportar Planilha'!$A$1:$S$802,3,FALSE)</f>
        <v>RUA</v>
      </c>
      <c r="N339" t="str">
        <f>VLOOKUP(Tabela13[[#This Row],[CNPJ]],'[1]Exportar Planilha'!$A$1:$S$802,4,FALSE)</f>
        <v>COIMBRA</v>
      </c>
      <c r="O339" t="str">
        <f>VLOOKUP(Tabela13[[#This Row],[CNPJ]],'[1]Exportar Planilha'!$A$1:$S$802,5,FALSE)</f>
        <v>1702</v>
      </c>
      <c r="P339">
        <f>VLOOKUP(Tabela13[[#This Row],[CNPJ]],'[1]Exportar Planilha'!$A$1:$S$802,6,FALSE)</f>
        <v>0</v>
      </c>
      <c r="Q339" t="str">
        <f>VLOOKUP(Tabela13[[#This Row],[CNPJ]],'[1]Exportar Planilha'!$A$1:$S$802,7,FALSE)</f>
        <v>VILA ELISA</v>
      </c>
      <c r="R339">
        <f>VLOOKUP(Tabela13[[#This Row],[CNPJ]],'[1]Exportar Planilha'!$A$1:$S$802,8,FALSE)</f>
        <v>14075450</v>
      </c>
      <c r="S339" t="str">
        <f>VLOOKUP(Tabela13[[#This Row],[CNPJ]],'[1]Exportar Planilha'!$A$1:$S$802,9,FALSE)</f>
        <v>SP</v>
      </c>
      <c r="T339">
        <f>VLOOKUP(Tabela13[[#This Row],[CNPJ]],'[1]Exportar Planilha'!$A$1:$S$802,10,FALSE)</f>
        <v>6969</v>
      </c>
      <c r="U339" t="str">
        <f>VLOOKUP(Tabela13[[#This Row],[CNPJ]],'[1]Exportar Planilha'!$A$1:$S$802,11,FALSE)</f>
        <v>RIBEIRAO PRETO</v>
      </c>
      <c r="V339" t="str">
        <f>VLOOKUP(Tabela13[[#This Row],[CNPJ]],'[1]Exportar Planilha'!$A$1:$S$802,12,FALSE)</f>
        <v>16</v>
      </c>
      <c r="W339" t="str">
        <f>VLOOKUP(Tabela13[[#This Row],[CNPJ]],'[1]Exportar Planilha'!$A$1:$S$802,13,FALSE)</f>
        <v>21336216</v>
      </c>
      <c r="X339">
        <f>VLOOKUP(Tabela13[[#This Row],[CNPJ]],'[1]Exportar Planilha'!$A$1:$S$802,14,FALSE)</f>
        <v>0</v>
      </c>
      <c r="Y339">
        <f>VLOOKUP(Tabela13[[#This Row],[CNPJ]],'[1]Exportar Planilha'!$A$1:$S$802,15,FALSE)</f>
        <v>0</v>
      </c>
      <c r="Z339" s="5">
        <f>VLOOKUP(Tabela13[[#This Row],[CNPJ]],'[1]Exportar Planilha'!$A$1:$S$802,16,FALSE)</f>
        <v>0</v>
      </c>
      <c r="AA339" s="5">
        <f>VLOOKUP(Tabela13[[#This Row],[CNPJ]],'[1]Exportar Planilha'!$A$1:$S$802,17,FALSE)</f>
        <v>0</v>
      </c>
      <c r="AB339" s="5" t="str">
        <f>VLOOKUP(Tabela13[[#This Row],[CNPJ]],'[1]Exportar Planilha'!$A$1:$S$802,18,FALSE)</f>
        <v>LICITACAO@DX.IND.BR</v>
      </c>
    </row>
    <row r="340" spans="1:28">
      <c r="A340" t="s">
        <v>926</v>
      </c>
      <c r="B340" t="s">
        <v>1513</v>
      </c>
      <c r="C340" t="s">
        <v>43</v>
      </c>
      <c r="D340" t="s">
        <v>1514</v>
      </c>
      <c r="E340" t="s">
        <v>55</v>
      </c>
      <c r="F340" t="s">
        <v>1133</v>
      </c>
      <c r="G340" s="2">
        <v>3</v>
      </c>
      <c r="H340" t="s">
        <v>24</v>
      </c>
      <c r="I340" t="s">
        <v>1515</v>
      </c>
      <c r="J340" t="s">
        <v>1516</v>
      </c>
      <c r="K340" s="4" t="s">
        <v>2039</v>
      </c>
      <c r="L340" t="str">
        <f>VLOOKUP(Tabela13[[#This Row],[CNPJ]],'[1]Exportar Planilha'!$A$1:$S$802,3,FALSE)</f>
        <v>RUA</v>
      </c>
      <c r="M340" t="str">
        <f>VLOOKUP(Tabela13[[#This Row],[CNPJ]],'[1]Exportar Planilha'!$A$1:$S$802,3,FALSE)</f>
        <v>RUA</v>
      </c>
      <c r="N340" t="str">
        <f>VLOOKUP(Tabela13[[#This Row],[CNPJ]],'[1]Exportar Planilha'!$A$1:$S$802,4,FALSE)</f>
        <v>ODILON LEONETTI</v>
      </c>
      <c r="O340" t="str">
        <f>VLOOKUP(Tabela13[[#This Row],[CNPJ]],'[1]Exportar Planilha'!$A$1:$S$802,5,FALSE)</f>
        <v>138</v>
      </c>
      <c r="P340">
        <f>VLOOKUP(Tabela13[[#This Row],[CNPJ]],'[1]Exportar Planilha'!$A$1:$S$802,6,FALSE)</f>
        <v>0</v>
      </c>
      <c r="Q340" t="str">
        <f>VLOOKUP(Tabela13[[#This Row],[CNPJ]],'[1]Exportar Planilha'!$A$1:$S$802,7,FALSE)</f>
        <v>JARDIM IBITI DO PACO</v>
      </c>
      <c r="R340">
        <f>VLOOKUP(Tabela13[[#This Row],[CNPJ]],'[1]Exportar Planilha'!$A$1:$S$802,8,FALSE)</f>
        <v>18086190</v>
      </c>
      <c r="S340" t="str">
        <f>VLOOKUP(Tabela13[[#This Row],[CNPJ]],'[1]Exportar Planilha'!$A$1:$S$802,9,FALSE)</f>
        <v>SP</v>
      </c>
      <c r="T340">
        <f>VLOOKUP(Tabela13[[#This Row],[CNPJ]],'[1]Exportar Planilha'!$A$1:$S$802,10,FALSE)</f>
        <v>7145</v>
      </c>
      <c r="U340" t="str">
        <f>VLOOKUP(Tabela13[[#This Row],[CNPJ]],'[1]Exportar Planilha'!$A$1:$S$802,11,FALSE)</f>
        <v>SOROCABA</v>
      </c>
      <c r="V340" t="str">
        <f>VLOOKUP(Tabela13[[#This Row],[CNPJ]],'[1]Exportar Planilha'!$A$1:$S$802,12,FALSE)</f>
        <v>15</v>
      </c>
      <c r="W340" t="str">
        <f>VLOOKUP(Tabela13[[#This Row],[CNPJ]],'[1]Exportar Planilha'!$A$1:$S$802,13,FALSE)</f>
        <v>32392003</v>
      </c>
      <c r="X340">
        <f>VLOOKUP(Tabela13[[#This Row],[CNPJ]],'[1]Exportar Planilha'!$A$1:$S$802,14,FALSE)</f>
        <v>0</v>
      </c>
      <c r="Y340">
        <f>VLOOKUP(Tabela13[[#This Row],[CNPJ]],'[1]Exportar Planilha'!$A$1:$S$802,15,FALSE)</f>
        <v>0</v>
      </c>
      <c r="Z340" s="5">
        <f>VLOOKUP(Tabela13[[#This Row],[CNPJ]],'[1]Exportar Planilha'!$A$1:$S$802,16,FALSE)</f>
        <v>0</v>
      </c>
      <c r="AA340" s="5">
        <f>VLOOKUP(Tabela13[[#This Row],[CNPJ]],'[1]Exportar Planilha'!$A$1:$S$802,17,FALSE)</f>
        <v>0</v>
      </c>
      <c r="AB340" s="5" t="str">
        <f>VLOOKUP(Tabela13[[#This Row],[CNPJ]],'[1]Exportar Planilha'!$A$1:$S$802,18,FALSE)</f>
        <v>FINANCEIRO01@PHOTONPLATINUM.COM.BR</v>
      </c>
    </row>
    <row r="341" spans="1:28">
      <c r="A341" t="s">
        <v>926</v>
      </c>
      <c r="B341" t="s">
        <v>1517</v>
      </c>
      <c r="C341" t="s">
        <v>31</v>
      </c>
      <c r="D341" t="s">
        <v>1518</v>
      </c>
      <c r="E341" t="s">
        <v>1086</v>
      </c>
      <c r="F341" t="s">
        <v>928</v>
      </c>
      <c r="G341" s="2">
        <v>4</v>
      </c>
      <c r="H341" t="s">
        <v>164</v>
      </c>
      <c r="I341" t="s">
        <v>1519</v>
      </c>
      <c r="J341" t="s">
        <v>1520</v>
      </c>
      <c r="K341" s="4" t="s">
        <v>2040</v>
      </c>
      <c r="L341" t="str">
        <f>VLOOKUP(Tabela13[[#This Row],[CNPJ]],'[1]Exportar Planilha'!$A$1:$S$802,3,FALSE)</f>
        <v>RUA</v>
      </c>
      <c r="M341" t="str">
        <f>VLOOKUP(Tabela13[[#This Row],[CNPJ]],'[1]Exportar Planilha'!$A$1:$S$802,3,FALSE)</f>
        <v>RUA</v>
      </c>
      <c r="N341" t="str">
        <f>VLOOKUP(Tabela13[[#This Row],[CNPJ]],'[1]Exportar Planilha'!$A$1:$S$802,4,FALSE)</f>
        <v>SILVA AIROSA</v>
      </c>
      <c r="O341" t="str">
        <f>VLOOKUP(Tabela13[[#This Row],[CNPJ]],'[1]Exportar Planilha'!$A$1:$S$802,5,FALSE)</f>
        <v>117</v>
      </c>
      <c r="P341">
        <f>VLOOKUP(Tabela13[[#This Row],[CNPJ]],'[1]Exportar Planilha'!$A$1:$S$802,6,FALSE)</f>
        <v>0</v>
      </c>
      <c r="Q341" t="str">
        <f>VLOOKUP(Tabela13[[#This Row],[CNPJ]],'[1]Exportar Planilha'!$A$1:$S$802,7,FALSE)</f>
        <v>VILA RIBEIRO DE BARROS</v>
      </c>
      <c r="R341">
        <f>VLOOKUP(Tabela13[[#This Row],[CNPJ]],'[1]Exportar Planilha'!$A$1:$S$802,8,FALSE)</f>
        <v>5307040</v>
      </c>
      <c r="S341" t="str">
        <f>VLOOKUP(Tabela13[[#This Row],[CNPJ]],'[1]Exportar Planilha'!$A$1:$S$802,9,FALSE)</f>
        <v>SP</v>
      </c>
      <c r="T341">
        <f>VLOOKUP(Tabela13[[#This Row],[CNPJ]],'[1]Exportar Planilha'!$A$1:$S$802,10,FALSE)</f>
        <v>7107</v>
      </c>
      <c r="U341" t="str">
        <f>VLOOKUP(Tabela13[[#This Row],[CNPJ]],'[1]Exportar Planilha'!$A$1:$S$802,11,FALSE)</f>
        <v>SAO PAULO</v>
      </c>
      <c r="V341" t="str">
        <f>VLOOKUP(Tabela13[[#This Row],[CNPJ]],'[1]Exportar Planilha'!$A$1:$S$802,12,FALSE)</f>
        <v>11</v>
      </c>
      <c r="W341" t="str">
        <f>VLOOKUP(Tabela13[[#This Row],[CNPJ]],'[1]Exportar Planilha'!$A$1:$S$802,13,FALSE)</f>
        <v>36664165</v>
      </c>
      <c r="X341">
        <f>VLOOKUP(Tabela13[[#This Row],[CNPJ]],'[1]Exportar Planilha'!$A$1:$S$802,14,FALSE)</f>
        <v>0</v>
      </c>
      <c r="Y341">
        <f>VLOOKUP(Tabela13[[#This Row],[CNPJ]],'[1]Exportar Planilha'!$A$1:$S$802,15,FALSE)</f>
        <v>0</v>
      </c>
      <c r="Z341" s="5">
        <f>VLOOKUP(Tabela13[[#This Row],[CNPJ]],'[1]Exportar Planilha'!$A$1:$S$802,16,FALSE)</f>
        <v>0</v>
      </c>
      <c r="AA341" s="5">
        <f>VLOOKUP(Tabela13[[#This Row],[CNPJ]],'[1]Exportar Planilha'!$A$1:$S$802,17,FALSE)</f>
        <v>0</v>
      </c>
      <c r="AB341" s="5" t="str">
        <f>VLOOKUP(Tabela13[[#This Row],[CNPJ]],'[1]Exportar Planilha'!$A$1:$S$802,18,FALSE)</f>
        <v>MK@ASAA.COM.BR</v>
      </c>
    </row>
    <row r="342" spans="1:28">
      <c r="A342" t="s">
        <v>926</v>
      </c>
      <c r="B342" t="s">
        <v>1521</v>
      </c>
      <c r="C342" t="s">
        <v>117</v>
      </c>
      <c r="D342" t="s">
        <v>1522</v>
      </c>
      <c r="E342" t="s">
        <v>6</v>
      </c>
      <c r="F342" t="s">
        <v>928</v>
      </c>
      <c r="G342" s="2">
        <v>1</v>
      </c>
      <c r="H342" t="s">
        <v>24</v>
      </c>
      <c r="I342" t="s">
        <v>1523</v>
      </c>
      <c r="J342" t="s">
        <v>1523</v>
      </c>
      <c r="K342" s="4" t="s">
        <v>2041</v>
      </c>
      <c r="L342" t="str">
        <f>VLOOKUP(Tabela13[[#This Row],[CNPJ]],'[1]Exportar Planilha'!$A$1:$S$802,3,FALSE)</f>
        <v>AVENIDA</v>
      </c>
      <c r="M342" t="str">
        <f>VLOOKUP(Tabela13[[#This Row],[CNPJ]],'[1]Exportar Planilha'!$A$1:$S$802,3,FALSE)</f>
        <v>AVENIDA</v>
      </c>
      <c r="N342" t="str">
        <f>VLOOKUP(Tabela13[[#This Row],[CNPJ]],'[1]Exportar Planilha'!$A$1:$S$802,4,FALSE)</f>
        <v>VALDEMAR FERREIRA</v>
      </c>
      <c r="O342" t="str">
        <f>VLOOKUP(Tabela13[[#This Row],[CNPJ]],'[1]Exportar Planilha'!$A$1:$S$802,5,FALSE)</f>
        <v>20</v>
      </c>
      <c r="P342" t="str">
        <f>VLOOKUP(Tabela13[[#This Row],[CNPJ]],'[1]Exportar Planilha'!$A$1:$S$802,6,FALSE)</f>
        <v>LOJA  4</v>
      </c>
      <c r="Q342" t="str">
        <f>VLOOKUP(Tabela13[[#This Row],[CNPJ]],'[1]Exportar Planilha'!$A$1:$S$802,7,FALSE)</f>
        <v>BUTANTA</v>
      </c>
      <c r="R342">
        <f>VLOOKUP(Tabela13[[#This Row],[CNPJ]],'[1]Exportar Planilha'!$A$1:$S$802,8,FALSE)</f>
        <v>5501000</v>
      </c>
      <c r="S342" t="str">
        <f>VLOOKUP(Tabela13[[#This Row],[CNPJ]],'[1]Exportar Planilha'!$A$1:$S$802,9,FALSE)</f>
        <v>SP</v>
      </c>
      <c r="T342">
        <f>VLOOKUP(Tabela13[[#This Row],[CNPJ]],'[1]Exportar Planilha'!$A$1:$S$802,10,FALSE)</f>
        <v>7107</v>
      </c>
      <c r="U342" t="str">
        <f>VLOOKUP(Tabela13[[#This Row],[CNPJ]],'[1]Exportar Planilha'!$A$1:$S$802,11,FALSE)</f>
        <v>SAO PAULO</v>
      </c>
      <c r="V342" t="str">
        <f>VLOOKUP(Tabela13[[#This Row],[CNPJ]],'[1]Exportar Planilha'!$A$1:$S$802,12,FALSE)</f>
        <v>11</v>
      </c>
      <c r="W342" t="str">
        <f>VLOOKUP(Tabela13[[#This Row],[CNPJ]],'[1]Exportar Planilha'!$A$1:$S$802,13,FALSE)</f>
        <v>26946540</v>
      </c>
      <c r="X342">
        <f>VLOOKUP(Tabela13[[#This Row],[CNPJ]],'[1]Exportar Planilha'!$A$1:$S$802,14,FALSE)</f>
        <v>0</v>
      </c>
      <c r="Y342">
        <f>VLOOKUP(Tabela13[[#This Row],[CNPJ]],'[1]Exportar Planilha'!$A$1:$S$802,15,FALSE)</f>
        <v>0</v>
      </c>
      <c r="Z342" s="5" t="str">
        <f>VLOOKUP(Tabela13[[#This Row],[CNPJ]],'[1]Exportar Planilha'!$A$1:$S$802,16,FALSE)</f>
        <v>11</v>
      </c>
      <c r="AA342" s="5" t="str">
        <f>VLOOKUP(Tabela13[[#This Row],[CNPJ]],'[1]Exportar Planilha'!$A$1:$S$802,17,FALSE)</f>
        <v>26946540</v>
      </c>
      <c r="AB342" s="5" t="str">
        <f>VLOOKUP(Tabela13[[#This Row],[CNPJ]],'[1]Exportar Planilha'!$A$1:$S$802,18,FALSE)</f>
        <v>COMVICOM@COMVICOM.COM.BR</v>
      </c>
    </row>
    <row r="343" spans="1:28">
      <c r="A343" t="s">
        <v>926</v>
      </c>
      <c r="B343" t="s">
        <v>1524</v>
      </c>
      <c r="C343" t="s">
        <v>21</v>
      </c>
      <c r="D343" t="s">
        <v>1525</v>
      </c>
      <c r="E343" t="s">
        <v>6</v>
      </c>
      <c r="F343" t="s">
        <v>928</v>
      </c>
      <c r="G343" s="2">
        <v>1</v>
      </c>
      <c r="H343" t="s">
        <v>24</v>
      </c>
      <c r="I343" t="s">
        <v>1082</v>
      </c>
      <c r="J343" t="s">
        <v>1083</v>
      </c>
      <c r="K343" s="4" t="s">
        <v>2042</v>
      </c>
      <c r="L343" t="str">
        <f>VLOOKUP(Tabela13[[#This Row],[CNPJ]],'[1]Exportar Planilha'!$A$1:$S$802,3,FALSE)</f>
        <v>RUA</v>
      </c>
      <c r="M343" t="str">
        <f>VLOOKUP(Tabela13[[#This Row],[CNPJ]],'[1]Exportar Planilha'!$A$1:$S$802,3,FALSE)</f>
        <v>RUA</v>
      </c>
      <c r="N343" t="str">
        <f>VLOOKUP(Tabela13[[#This Row],[CNPJ]],'[1]Exportar Planilha'!$A$1:$S$802,4,FALSE)</f>
        <v>TENENTE AMERICO MORETTI</v>
      </c>
      <c r="O343" t="str">
        <f>VLOOKUP(Tabela13[[#This Row],[CNPJ]],'[1]Exportar Planilha'!$A$1:$S$802,5,FALSE)</f>
        <v>579</v>
      </c>
      <c r="P343">
        <f>VLOOKUP(Tabela13[[#This Row],[CNPJ]],'[1]Exportar Planilha'!$A$1:$S$802,6,FALSE)</f>
        <v>0</v>
      </c>
      <c r="Q343" t="str">
        <f>VLOOKUP(Tabela13[[#This Row],[CNPJ]],'[1]Exportar Planilha'!$A$1:$S$802,7,FALSE)</f>
        <v>VILA SANTA CATARINA</v>
      </c>
      <c r="R343">
        <f>VLOOKUP(Tabela13[[#This Row],[CNPJ]],'[1]Exportar Planilha'!$A$1:$S$802,8,FALSE)</f>
        <v>4372060</v>
      </c>
      <c r="S343" t="str">
        <f>VLOOKUP(Tabela13[[#This Row],[CNPJ]],'[1]Exportar Planilha'!$A$1:$S$802,9,FALSE)</f>
        <v>SP</v>
      </c>
      <c r="T343">
        <f>VLOOKUP(Tabela13[[#This Row],[CNPJ]],'[1]Exportar Planilha'!$A$1:$S$802,10,FALSE)</f>
        <v>7107</v>
      </c>
      <c r="U343" t="str">
        <f>VLOOKUP(Tabela13[[#This Row],[CNPJ]],'[1]Exportar Planilha'!$A$1:$S$802,11,FALSE)</f>
        <v>SAO PAULO</v>
      </c>
      <c r="V343" t="str">
        <f>VLOOKUP(Tabela13[[#This Row],[CNPJ]],'[1]Exportar Planilha'!$A$1:$S$802,12,FALSE)</f>
        <v>11</v>
      </c>
      <c r="W343" t="str">
        <f>VLOOKUP(Tabela13[[#This Row],[CNPJ]],'[1]Exportar Planilha'!$A$1:$S$802,13,FALSE)</f>
        <v>55623541</v>
      </c>
      <c r="X343">
        <f>VLOOKUP(Tabela13[[#This Row],[CNPJ]],'[1]Exportar Planilha'!$A$1:$S$802,14,FALSE)</f>
        <v>0</v>
      </c>
      <c r="Y343">
        <f>VLOOKUP(Tabela13[[#This Row],[CNPJ]],'[1]Exportar Planilha'!$A$1:$S$802,15,FALSE)</f>
        <v>0</v>
      </c>
      <c r="Z343" s="5">
        <f>VLOOKUP(Tabela13[[#This Row],[CNPJ]],'[1]Exportar Planilha'!$A$1:$S$802,16,FALSE)</f>
        <v>0</v>
      </c>
      <c r="AA343" s="5">
        <f>VLOOKUP(Tabela13[[#This Row],[CNPJ]],'[1]Exportar Planilha'!$A$1:$S$802,17,FALSE)</f>
        <v>0</v>
      </c>
      <c r="AB343" s="5" t="str">
        <f>VLOOKUP(Tabela13[[#This Row],[CNPJ]],'[1]Exportar Planilha'!$A$1:$S$802,18,FALSE)</f>
        <v>FRADELMED@FRADEL-MED.COM.BR</v>
      </c>
    </row>
    <row r="344" spans="1:28">
      <c r="A344" t="s">
        <v>926</v>
      </c>
      <c r="B344" t="s">
        <v>1526</v>
      </c>
      <c r="C344" t="s">
        <v>197</v>
      </c>
      <c r="D344" t="s">
        <v>215</v>
      </c>
      <c r="E344" t="s">
        <v>117</v>
      </c>
      <c r="F344" t="s">
        <v>1047</v>
      </c>
      <c r="G344" s="2">
        <v>1</v>
      </c>
      <c r="H344" t="s">
        <v>217</v>
      </c>
      <c r="I344" t="s">
        <v>3968</v>
      </c>
      <c r="J344" t="s">
        <v>3968</v>
      </c>
      <c r="K344" s="4" t="s">
        <v>2043</v>
      </c>
      <c r="L344" t="str">
        <f>VLOOKUP(Tabela13[[#This Row],[CNPJ]],'[1]Exportar Planilha'!$A$1:$S$802,3,FALSE)</f>
        <v>RUA</v>
      </c>
      <c r="M344" t="str">
        <f>VLOOKUP(Tabela13[[#This Row],[CNPJ]],'[1]Exportar Planilha'!$A$1:$S$802,3,FALSE)</f>
        <v>RUA</v>
      </c>
      <c r="N344" t="str">
        <f>VLOOKUP(Tabela13[[#This Row],[CNPJ]],'[1]Exportar Planilha'!$A$1:$S$802,4,FALSE)</f>
        <v>PEDRO GENOVES</v>
      </c>
      <c r="O344" t="str">
        <f>VLOOKUP(Tabela13[[#This Row],[CNPJ]],'[1]Exportar Planilha'!$A$1:$S$802,5,FALSE)</f>
        <v>441</v>
      </c>
      <c r="P344">
        <f>VLOOKUP(Tabela13[[#This Row],[CNPJ]],'[1]Exportar Planilha'!$A$1:$S$802,6,FALSE)</f>
        <v>0</v>
      </c>
      <c r="Q344" t="str">
        <f>VLOOKUP(Tabela13[[#This Row],[CNPJ]],'[1]Exportar Planilha'!$A$1:$S$802,7,FALSE)</f>
        <v>VILA SUISSA</v>
      </c>
      <c r="R344">
        <f>VLOOKUP(Tabela13[[#This Row],[CNPJ]],'[1]Exportar Planilha'!$A$1:$S$802,8,FALSE)</f>
        <v>8810280</v>
      </c>
      <c r="S344" t="str">
        <f>VLOOKUP(Tabela13[[#This Row],[CNPJ]],'[1]Exportar Planilha'!$A$1:$S$802,9,FALSE)</f>
        <v>SP</v>
      </c>
      <c r="T344">
        <f>VLOOKUP(Tabela13[[#This Row],[CNPJ]],'[1]Exportar Planilha'!$A$1:$S$802,10,FALSE)</f>
        <v>6713</v>
      </c>
      <c r="U344" t="str">
        <f>VLOOKUP(Tabela13[[#This Row],[CNPJ]],'[1]Exportar Planilha'!$A$1:$S$802,11,FALSE)</f>
        <v>MOGI DAS CRUZES</v>
      </c>
      <c r="V344" t="str">
        <f>VLOOKUP(Tabela13[[#This Row],[CNPJ]],'[1]Exportar Planilha'!$A$1:$S$802,12,FALSE)</f>
        <v>11</v>
      </c>
      <c r="W344" t="str">
        <f>VLOOKUP(Tabela13[[#This Row],[CNPJ]],'[1]Exportar Planilha'!$A$1:$S$802,13,FALSE)</f>
        <v>47273496</v>
      </c>
      <c r="X344">
        <f>VLOOKUP(Tabela13[[#This Row],[CNPJ]],'[1]Exportar Planilha'!$A$1:$S$802,14,FALSE)</f>
        <v>0</v>
      </c>
      <c r="Y344">
        <f>VLOOKUP(Tabela13[[#This Row],[CNPJ]],'[1]Exportar Planilha'!$A$1:$S$802,15,FALSE)</f>
        <v>0</v>
      </c>
      <c r="Z344" s="5" t="str">
        <f>VLOOKUP(Tabela13[[#This Row],[CNPJ]],'[1]Exportar Planilha'!$A$1:$S$802,16,FALSE)</f>
        <v>11</v>
      </c>
      <c r="AA344" s="5" t="str">
        <f>VLOOKUP(Tabela13[[#This Row],[CNPJ]],'[1]Exportar Planilha'!$A$1:$S$802,17,FALSE)</f>
        <v>47213507</v>
      </c>
      <c r="AB344" s="5" t="str">
        <f>VLOOKUP(Tabela13[[#This Row],[CNPJ]],'[1]Exportar Planilha'!$A$1:$S$802,18,FALSE)</f>
        <v>VAGMAN@VAGMAN.COM.BR</v>
      </c>
    </row>
    <row r="345" spans="1:28">
      <c r="A345" t="s">
        <v>926</v>
      </c>
      <c r="B345" t="s">
        <v>1527</v>
      </c>
      <c r="C345" t="s">
        <v>43</v>
      </c>
      <c r="D345" t="s">
        <v>1528</v>
      </c>
      <c r="E345" t="s">
        <v>21</v>
      </c>
      <c r="F345" t="s">
        <v>928</v>
      </c>
      <c r="G345" s="2">
        <v>1</v>
      </c>
      <c r="H345" t="s">
        <v>24</v>
      </c>
      <c r="I345" t="s">
        <v>1529</v>
      </c>
      <c r="J345" t="s">
        <v>1530</v>
      </c>
      <c r="K345" s="4" t="s">
        <v>2044</v>
      </c>
      <c r="L345" t="str">
        <f>VLOOKUP(Tabela13[[#This Row],[CNPJ]],'[1]Exportar Planilha'!$A$1:$S$802,3,FALSE)</f>
        <v>RUA</v>
      </c>
      <c r="M345" t="str">
        <f>VLOOKUP(Tabela13[[#This Row],[CNPJ]],'[1]Exportar Planilha'!$A$1:$S$802,3,FALSE)</f>
        <v>RUA</v>
      </c>
      <c r="N345" t="str">
        <f>VLOOKUP(Tabela13[[#This Row],[CNPJ]],'[1]Exportar Planilha'!$A$1:$S$802,4,FALSE)</f>
        <v>SAO DIMAS</v>
      </c>
      <c r="O345" t="str">
        <f>VLOOKUP(Tabela13[[#This Row],[CNPJ]],'[1]Exportar Planilha'!$A$1:$S$802,5,FALSE)</f>
        <v>76</v>
      </c>
      <c r="P345">
        <f>VLOOKUP(Tabela13[[#This Row],[CNPJ]],'[1]Exportar Planilha'!$A$1:$S$802,6,FALSE)</f>
        <v>0</v>
      </c>
      <c r="Q345" t="str">
        <f>VLOOKUP(Tabela13[[#This Row],[CNPJ]],'[1]Exportar Planilha'!$A$1:$S$802,7,FALSE)</f>
        <v>VILA INDEPENDENCIA</v>
      </c>
      <c r="R345">
        <f>VLOOKUP(Tabela13[[#This Row],[CNPJ]],'[1]Exportar Planilha'!$A$1:$S$802,8,FALSE)</f>
        <v>4223030</v>
      </c>
      <c r="S345" t="str">
        <f>VLOOKUP(Tabela13[[#This Row],[CNPJ]],'[1]Exportar Planilha'!$A$1:$S$802,9,FALSE)</f>
        <v>SP</v>
      </c>
      <c r="T345">
        <f>VLOOKUP(Tabela13[[#This Row],[CNPJ]],'[1]Exportar Planilha'!$A$1:$S$802,10,FALSE)</f>
        <v>7107</v>
      </c>
      <c r="U345" t="str">
        <f>VLOOKUP(Tabela13[[#This Row],[CNPJ]],'[1]Exportar Planilha'!$A$1:$S$802,11,FALSE)</f>
        <v>SAO PAULO</v>
      </c>
      <c r="V345" t="str">
        <f>VLOOKUP(Tabela13[[#This Row],[CNPJ]],'[1]Exportar Planilha'!$A$1:$S$802,12,FALSE)</f>
        <v>11</v>
      </c>
      <c r="W345" t="str">
        <f>VLOOKUP(Tabela13[[#This Row],[CNPJ]],'[1]Exportar Planilha'!$A$1:$S$802,13,FALSE)</f>
        <v>21001100</v>
      </c>
      <c r="X345">
        <f>VLOOKUP(Tabela13[[#This Row],[CNPJ]],'[1]Exportar Planilha'!$A$1:$S$802,14,FALSE)</f>
        <v>0</v>
      </c>
      <c r="Y345">
        <f>VLOOKUP(Tabela13[[#This Row],[CNPJ]],'[1]Exportar Planilha'!$A$1:$S$802,15,FALSE)</f>
        <v>0</v>
      </c>
      <c r="Z345" s="5" t="str">
        <f>VLOOKUP(Tabela13[[#This Row],[CNPJ]],'[1]Exportar Planilha'!$A$1:$S$802,16,FALSE)</f>
        <v>11</v>
      </c>
      <c r="AA345" s="5" t="str">
        <f>VLOOKUP(Tabela13[[#This Row],[CNPJ]],'[1]Exportar Planilha'!$A$1:$S$802,17,FALSE)</f>
        <v>61040930</v>
      </c>
      <c r="AB345" s="5" t="str">
        <f>VLOOKUP(Tabela13[[#This Row],[CNPJ]],'[1]Exportar Planilha'!$A$1:$S$802,18,FALSE)</f>
        <v>FERRACIOLI@FERRACIOLI.COM.BR</v>
      </c>
    </row>
    <row r="346" spans="1:28">
      <c r="A346" t="s">
        <v>926</v>
      </c>
      <c r="B346" t="s">
        <v>1531</v>
      </c>
      <c r="C346" t="s">
        <v>128</v>
      </c>
      <c r="D346" t="s">
        <v>1532</v>
      </c>
      <c r="E346" t="s">
        <v>6</v>
      </c>
      <c r="F346" t="s">
        <v>928</v>
      </c>
      <c r="G346" s="2">
        <v>5</v>
      </c>
      <c r="H346" t="s">
        <v>24</v>
      </c>
      <c r="I346" t="s">
        <v>1533</v>
      </c>
      <c r="J346" t="s">
        <v>1534</v>
      </c>
      <c r="K346" s="4" t="s">
        <v>2045</v>
      </c>
      <c r="L346" t="str">
        <f>VLOOKUP(Tabela13[[#This Row],[CNPJ]],'[1]Exportar Planilha'!$A$1:$S$802,3,FALSE)</f>
        <v>AVENIDA</v>
      </c>
      <c r="M346" t="str">
        <f>VLOOKUP(Tabela13[[#This Row],[CNPJ]],'[1]Exportar Planilha'!$A$1:$S$802,3,FALSE)</f>
        <v>AVENIDA</v>
      </c>
      <c r="N346" t="str">
        <f>VLOOKUP(Tabela13[[#This Row],[CNPJ]],'[1]Exportar Planilha'!$A$1:$S$802,4,FALSE)</f>
        <v>NOVE DE JULHO</v>
      </c>
      <c r="O346" t="str">
        <f>VLOOKUP(Tabela13[[#This Row],[CNPJ]],'[1]Exportar Planilha'!$A$1:$S$802,5,FALSE)</f>
        <v>3229</v>
      </c>
      <c r="P346" t="str">
        <f>VLOOKUP(Tabela13[[#This Row],[CNPJ]],'[1]Exportar Planilha'!$A$1:$S$802,6,FALSE)</f>
        <v>CONJ: 111;</v>
      </c>
      <c r="Q346" t="str">
        <f>VLOOKUP(Tabela13[[#This Row],[CNPJ]],'[1]Exportar Planilha'!$A$1:$S$802,7,FALSE)</f>
        <v>JARDIM PAULISTA</v>
      </c>
      <c r="R346">
        <f>VLOOKUP(Tabela13[[#This Row],[CNPJ]],'[1]Exportar Planilha'!$A$1:$S$802,8,FALSE)</f>
        <v>1407000</v>
      </c>
      <c r="S346" t="str">
        <f>VLOOKUP(Tabela13[[#This Row],[CNPJ]],'[1]Exportar Planilha'!$A$1:$S$802,9,FALSE)</f>
        <v>SP</v>
      </c>
      <c r="T346">
        <f>VLOOKUP(Tabela13[[#This Row],[CNPJ]],'[1]Exportar Planilha'!$A$1:$S$802,10,FALSE)</f>
        <v>7107</v>
      </c>
      <c r="U346" t="str">
        <f>VLOOKUP(Tabela13[[#This Row],[CNPJ]],'[1]Exportar Planilha'!$A$1:$S$802,11,FALSE)</f>
        <v>SAO PAULO</v>
      </c>
      <c r="V346" t="str">
        <f>VLOOKUP(Tabela13[[#This Row],[CNPJ]],'[1]Exportar Planilha'!$A$1:$S$802,12,FALSE)</f>
        <v>11</v>
      </c>
      <c r="W346" t="str">
        <f>VLOOKUP(Tabela13[[#This Row],[CNPJ]],'[1]Exportar Planilha'!$A$1:$S$802,13,FALSE)</f>
        <v>28380785</v>
      </c>
      <c r="X346">
        <f>VLOOKUP(Tabela13[[#This Row],[CNPJ]],'[1]Exportar Planilha'!$A$1:$S$802,14,FALSE)</f>
        <v>0</v>
      </c>
      <c r="Y346">
        <f>VLOOKUP(Tabela13[[#This Row],[CNPJ]],'[1]Exportar Planilha'!$A$1:$S$802,15,FALSE)</f>
        <v>0</v>
      </c>
      <c r="Z346" s="5">
        <f>VLOOKUP(Tabela13[[#This Row],[CNPJ]],'[1]Exportar Planilha'!$A$1:$S$802,16,FALSE)</f>
        <v>0</v>
      </c>
      <c r="AA346" s="5">
        <f>VLOOKUP(Tabela13[[#This Row],[CNPJ]],'[1]Exportar Planilha'!$A$1:$S$802,17,FALSE)</f>
        <v>0</v>
      </c>
      <c r="AB346" s="5" t="str">
        <f>VLOOKUP(Tabela13[[#This Row],[CNPJ]],'[1]Exportar Planilha'!$A$1:$S$802,18,FALSE)</f>
        <v>FABIO@R9C.COM.BR</v>
      </c>
    </row>
    <row r="347" spans="1:28">
      <c r="A347" t="s">
        <v>926</v>
      </c>
      <c r="B347" t="s">
        <v>1535</v>
      </c>
      <c r="C347" t="s">
        <v>547</v>
      </c>
      <c r="D347" t="s">
        <v>1536</v>
      </c>
      <c r="E347" t="s">
        <v>6</v>
      </c>
      <c r="F347" t="s">
        <v>928</v>
      </c>
      <c r="G347" s="2">
        <v>1</v>
      </c>
      <c r="H347" t="s">
        <v>24</v>
      </c>
      <c r="I347" t="s">
        <v>1537</v>
      </c>
      <c r="J347" t="s">
        <v>1538</v>
      </c>
      <c r="K347" s="4" t="s">
        <v>2046</v>
      </c>
      <c r="L347" t="str">
        <f>VLOOKUP(Tabela13[[#This Row],[CNPJ]],'[1]Exportar Planilha'!$A$1:$S$802,3,FALSE)</f>
        <v>RUA</v>
      </c>
      <c r="M347" t="str">
        <f>VLOOKUP(Tabela13[[#This Row],[CNPJ]],'[1]Exportar Planilha'!$A$1:$S$802,3,FALSE)</f>
        <v>RUA</v>
      </c>
      <c r="N347" t="str">
        <f>VLOOKUP(Tabela13[[#This Row],[CNPJ]],'[1]Exportar Planilha'!$A$1:$S$802,4,FALSE)</f>
        <v>HUNGRIA</v>
      </c>
      <c r="O347" t="str">
        <f>VLOOKUP(Tabela13[[#This Row],[CNPJ]],'[1]Exportar Planilha'!$A$1:$S$802,5,FALSE)</f>
        <v>574</v>
      </c>
      <c r="P347" t="str">
        <f>VLOOKUP(Tabela13[[#This Row],[CNPJ]],'[1]Exportar Planilha'!$A$1:$S$802,6,FALSE)</f>
        <v>CONJ: 81;</v>
      </c>
      <c r="Q347" t="str">
        <f>VLOOKUP(Tabela13[[#This Row],[CNPJ]],'[1]Exportar Planilha'!$A$1:$S$802,7,FALSE)</f>
        <v>JARDIM EUROPA</v>
      </c>
      <c r="R347">
        <f>VLOOKUP(Tabela13[[#This Row],[CNPJ]],'[1]Exportar Planilha'!$A$1:$S$802,8,FALSE)</f>
        <v>1455000</v>
      </c>
      <c r="S347" t="str">
        <f>VLOOKUP(Tabela13[[#This Row],[CNPJ]],'[1]Exportar Planilha'!$A$1:$S$802,9,FALSE)</f>
        <v>SP</v>
      </c>
      <c r="T347">
        <f>VLOOKUP(Tabela13[[#This Row],[CNPJ]],'[1]Exportar Planilha'!$A$1:$S$802,10,FALSE)</f>
        <v>7107</v>
      </c>
      <c r="U347" t="str">
        <f>VLOOKUP(Tabela13[[#This Row],[CNPJ]],'[1]Exportar Planilha'!$A$1:$S$802,11,FALSE)</f>
        <v>SAO PAULO</v>
      </c>
      <c r="V347" t="str">
        <f>VLOOKUP(Tabela13[[#This Row],[CNPJ]],'[1]Exportar Planilha'!$A$1:$S$802,12,FALSE)</f>
        <v>11</v>
      </c>
      <c r="W347" t="str">
        <f>VLOOKUP(Tabela13[[#This Row],[CNPJ]],'[1]Exportar Planilha'!$A$1:$S$802,13,FALSE)</f>
        <v>30942686</v>
      </c>
      <c r="X347">
        <f>VLOOKUP(Tabela13[[#This Row],[CNPJ]],'[1]Exportar Planilha'!$A$1:$S$802,14,FALSE)</f>
        <v>0</v>
      </c>
      <c r="Y347">
        <f>VLOOKUP(Tabela13[[#This Row],[CNPJ]],'[1]Exportar Planilha'!$A$1:$S$802,15,FALSE)</f>
        <v>0</v>
      </c>
      <c r="Z347" s="5">
        <f>VLOOKUP(Tabela13[[#This Row],[CNPJ]],'[1]Exportar Planilha'!$A$1:$S$802,16,FALSE)</f>
        <v>0</v>
      </c>
      <c r="AA347" s="5">
        <f>VLOOKUP(Tabela13[[#This Row],[CNPJ]],'[1]Exportar Planilha'!$A$1:$S$802,17,FALSE)</f>
        <v>0</v>
      </c>
      <c r="AB347" s="5" t="str">
        <f>VLOOKUP(Tabela13[[#This Row],[CNPJ]],'[1]Exportar Planilha'!$A$1:$S$802,18,FALSE)</f>
        <v>FATIMA@MAUNAKEA.COM.BR</v>
      </c>
    </row>
    <row r="348" spans="1:28">
      <c r="A348" t="s">
        <v>926</v>
      </c>
      <c r="B348" t="s">
        <v>1539</v>
      </c>
      <c r="C348" t="s">
        <v>1540</v>
      </c>
      <c r="D348" t="s">
        <v>1541</v>
      </c>
      <c r="E348" t="s">
        <v>6</v>
      </c>
      <c r="F348" t="s">
        <v>928</v>
      </c>
      <c r="G348" s="2">
        <v>1</v>
      </c>
      <c r="H348" t="s">
        <v>24</v>
      </c>
      <c r="I348" t="s">
        <v>1542</v>
      </c>
      <c r="J348" t="s">
        <v>1543</v>
      </c>
      <c r="K348" s="4" t="s">
        <v>2047</v>
      </c>
      <c r="L348" t="str">
        <f>VLOOKUP(Tabela13[[#This Row],[CNPJ]],'[1]Exportar Planilha'!$A$1:$S$802,3,FALSE)</f>
        <v>RUA</v>
      </c>
      <c r="M348" t="str">
        <f>VLOOKUP(Tabela13[[#This Row],[CNPJ]],'[1]Exportar Planilha'!$A$1:$S$802,3,FALSE)</f>
        <v>RUA</v>
      </c>
      <c r="N348" t="str">
        <f>VLOOKUP(Tabela13[[#This Row],[CNPJ]],'[1]Exportar Planilha'!$A$1:$S$802,4,FALSE)</f>
        <v>AMELIOPOLIS</v>
      </c>
      <c r="O348" t="str">
        <f>VLOOKUP(Tabela13[[#This Row],[CNPJ]],'[1]Exportar Planilha'!$A$1:$S$802,5,FALSE)</f>
        <v>98</v>
      </c>
      <c r="P348">
        <f>VLOOKUP(Tabela13[[#This Row],[CNPJ]],'[1]Exportar Planilha'!$A$1:$S$802,6,FALSE)</f>
        <v>0</v>
      </c>
      <c r="Q348" t="str">
        <f>VLOOKUP(Tabela13[[#This Row],[CNPJ]],'[1]Exportar Planilha'!$A$1:$S$802,7,FALSE)</f>
        <v>VILA PRIMAVERA</v>
      </c>
      <c r="R348">
        <f>VLOOKUP(Tabela13[[#This Row],[CNPJ]],'[1]Exportar Planilha'!$A$1:$S$802,8,FALSE)</f>
        <v>2735010</v>
      </c>
      <c r="S348" t="str">
        <f>VLOOKUP(Tabela13[[#This Row],[CNPJ]],'[1]Exportar Planilha'!$A$1:$S$802,9,FALSE)</f>
        <v>SP</v>
      </c>
      <c r="T348">
        <f>VLOOKUP(Tabela13[[#This Row],[CNPJ]],'[1]Exportar Planilha'!$A$1:$S$802,10,FALSE)</f>
        <v>7107</v>
      </c>
      <c r="U348" t="str">
        <f>VLOOKUP(Tabela13[[#This Row],[CNPJ]],'[1]Exportar Planilha'!$A$1:$S$802,11,FALSE)</f>
        <v>SAO PAULO</v>
      </c>
      <c r="V348" t="str">
        <f>VLOOKUP(Tabela13[[#This Row],[CNPJ]],'[1]Exportar Planilha'!$A$1:$S$802,12,FALSE)</f>
        <v>11</v>
      </c>
      <c r="W348" t="str">
        <f>VLOOKUP(Tabela13[[#This Row],[CNPJ]],'[1]Exportar Planilha'!$A$1:$S$802,13,FALSE)</f>
        <v>41844223</v>
      </c>
      <c r="X348" t="str">
        <f>VLOOKUP(Tabela13[[#This Row],[CNPJ]],'[1]Exportar Planilha'!$A$1:$S$802,14,FALSE)</f>
        <v>11</v>
      </c>
      <c r="Y348" t="str">
        <f>VLOOKUP(Tabela13[[#This Row],[CNPJ]],'[1]Exportar Planilha'!$A$1:$S$802,15,FALSE)</f>
        <v>41844222</v>
      </c>
      <c r="Z348" s="5" t="str">
        <f>VLOOKUP(Tabela13[[#This Row],[CNPJ]],'[1]Exportar Planilha'!$A$1:$S$802,16,FALSE)</f>
        <v>11</v>
      </c>
      <c r="AA348" s="5" t="str">
        <f>VLOOKUP(Tabela13[[#This Row],[CNPJ]],'[1]Exportar Planilha'!$A$1:$S$802,17,FALSE)</f>
        <v>41844222</v>
      </c>
      <c r="AB348" s="5" t="str">
        <f>VLOOKUP(Tabela13[[#This Row],[CNPJ]],'[1]Exportar Planilha'!$A$1:$S$802,18,FALSE)</f>
        <v>VITORIOJRSHM@HOTMAIL.COM</v>
      </c>
    </row>
    <row r="349" spans="1:28">
      <c r="A349" t="s">
        <v>926</v>
      </c>
      <c r="B349" t="s">
        <v>1544</v>
      </c>
      <c r="C349" t="s">
        <v>247</v>
      </c>
      <c r="D349" t="s">
        <v>248</v>
      </c>
      <c r="E349" t="s">
        <v>117</v>
      </c>
      <c r="F349" t="s">
        <v>1545</v>
      </c>
      <c r="G349" s="2">
        <v>4</v>
      </c>
      <c r="H349" t="s">
        <v>24</v>
      </c>
      <c r="I349" t="s">
        <v>1546</v>
      </c>
      <c r="J349" t="s">
        <v>1547</v>
      </c>
      <c r="K349" s="4" t="s">
        <v>2048</v>
      </c>
      <c r="L349" t="str">
        <f>VLOOKUP(Tabela13[[#This Row],[CNPJ]],'[1]Exportar Planilha'!$A$1:$S$802,3,FALSE)</f>
        <v>ESTRADA</v>
      </c>
      <c r="M349" t="str">
        <f>VLOOKUP(Tabela13[[#This Row],[CNPJ]],'[1]Exportar Planilha'!$A$1:$S$802,3,FALSE)</f>
        <v>ESTRADA</v>
      </c>
      <c r="N349" t="str">
        <f>VLOOKUP(Tabela13[[#This Row],[CNPJ]],'[1]Exportar Planilha'!$A$1:$S$802,4,FALSE)</f>
        <v>DE  ALPINA</v>
      </c>
      <c r="O349" t="str">
        <f>VLOOKUP(Tabela13[[#This Row],[CNPJ]],'[1]Exportar Planilha'!$A$1:$S$802,5,FALSE)</f>
        <v>500</v>
      </c>
      <c r="P349">
        <f>VLOOKUP(Tabela13[[#This Row],[CNPJ]],'[1]Exportar Planilha'!$A$1:$S$802,6,FALSE)</f>
        <v>0</v>
      </c>
      <c r="Q349" t="str">
        <f>VLOOKUP(Tabela13[[#This Row],[CNPJ]],'[1]Exportar Planilha'!$A$1:$S$802,7,FALSE)</f>
        <v>INDL. ANHANGUERA</v>
      </c>
      <c r="R349">
        <f>VLOOKUP(Tabela13[[#This Row],[CNPJ]],'[1]Exportar Planilha'!$A$1:$S$802,8,FALSE)</f>
        <v>6276180</v>
      </c>
      <c r="S349" t="str">
        <f>VLOOKUP(Tabela13[[#This Row],[CNPJ]],'[1]Exportar Planilha'!$A$1:$S$802,9,FALSE)</f>
        <v>SP</v>
      </c>
      <c r="T349">
        <f>VLOOKUP(Tabela13[[#This Row],[CNPJ]],'[1]Exportar Planilha'!$A$1:$S$802,10,FALSE)</f>
        <v>6789</v>
      </c>
      <c r="U349" t="str">
        <f>VLOOKUP(Tabela13[[#This Row],[CNPJ]],'[1]Exportar Planilha'!$A$1:$S$802,11,FALSE)</f>
        <v>OSASCO</v>
      </c>
      <c r="V349">
        <f>VLOOKUP(Tabela13[[#This Row],[CNPJ]],'[1]Exportar Planilha'!$A$1:$S$802,12,FALSE)</f>
        <v>0</v>
      </c>
      <c r="W349">
        <f>VLOOKUP(Tabela13[[#This Row],[CNPJ]],'[1]Exportar Planilha'!$A$1:$S$802,13,FALSE)</f>
        <v>0</v>
      </c>
      <c r="X349">
        <f>VLOOKUP(Tabela13[[#This Row],[CNPJ]],'[1]Exportar Planilha'!$A$1:$S$802,14,FALSE)</f>
        <v>0</v>
      </c>
      <c r="Y349">
        <f>VLOOKUP(Tabela13[[#This Row],[CNPJ]],'[1]Exportar Planilha'!$A$1:$S$802,15,FALSE)</f>
        <v>0</v>
      </c>
      <c r="Z349" s="5">
        <f>VLOOKUP(Tabela13[[#This Row],[CNPJ]],'[1]Exportar Planilha'!$A$1:$S$802,16,FALSE)</f>
        <v>0</v>
      </c>
      <c r="AA349" s="5">
        <f>VLOOKUP(Tabela13[[#This Row],[CNPJ]],'[1]Exportar Planilha'!$A$1:$S$802,17,FALSE)</f>
        <v>0</v>
      </c>
      <c r="AB349" s="5">
        <f>VLOOKUP(Tabela13[[#This Row],[CNPJ]],'[1]Exportar Planilha'!$A$1:$S$802,18,FALSE)</f>
        <v>0</v>
      </c>
    </row>
    <row r="350" spans="1:28">
      <c r="A350" t="s">
        <v>926</v>
      </c>
      <c r="B350" t="s">
        <v>1548</v>
      </c>
      <c r="C350" t="s">
        <v>247</v>
      </c>
      <c r="D350" t="s">
        <v>248</v>
      </c>
      <c r="E350" t="s">
        <v>117</v>
      </c>
      <c r="F350" t="s">
        <v>1039</v>
      </c>
      <c r="G350" s="2">
        <v>1</v>
      </c>
      <c r="H350" t="s">
        <v>217</v>
      </c>
      <c r="I350" t="s">
        <v>1549</v>
      </c>
      <c r="J350" t="s">
        <v>1550</v>
      </c>
      <c r="K350" s="4" t="s">
        <v>2049</v>
      </c>
      <c r="L350" t="str">
        <f>VLOOKUP(Tabela13[[#This Row],[CNPJ]],'[1]Exportar Planilha'!$A$1:$S$802,3,FALSE)</f>
        <v>RUA</v>
      </c>
      <c r="M350" t="str">
        <f>VLOOKUP(Tabela13[[#This Row],[CNPJ]],'[1]Exportar Planilha'!$A$1:$S$802,3,FALSE)</f>
        <v>RUA</v>
      </c>
      <c r="N350" t="str">
        <f>VLOOKUP(Tabela13[[#This Row],[CNPJ]],'[1]Exportar Planilha'!$A$1:$S$802,4,FALSE)</f>
        <v>SAO LUIZ DO PARAITINGA</v>
      </c>
      <c r="O350" t="str">
        <f>VLOOKUP(Tabela13[[#This Row],[CNPJ]],'[1]Exportar Planilha'!$A$1:$S$802,5,FALSE)</f>
        <v>278</v>
      </c>
      <c r="P350">
        <f>VLOOKUP(Tabela13[[#This Row],[CNPJ]],'[1]Exportar Planilha'!$A$1:$S$802,6,FALSE)</f>
        <v>0</v>
      </c>
      <c r="Q350" t="str">
        <f>VLOOKUP(Tabela13[[#This Row],[CNPJ]],'[1]Exportar Planilha'!$A$1:$S$802,7,FALSE)</f>
        <v>JD DO TREVO</v>
      </c>
      <c r="R350">
        <f>VLOOKUP(Tabela13[[#This Row],[CNPJ]],'[1]Exportar Planilha'!$A$1:$S$802,8,FALSE)</f>
        <v>13024500</v>
      </c>
      <c r="S350" t="str">
        <f>VLOOKUP(Tabela13[[#This Row],[CNPJ]],'[1]Exportar Planilha'!$A$1:$S$802,9,FALSE)</f>
        <v>SP</v>
      </c>
      <c r="T350">
        <f>VLOOKUP(Tabela13[[#This Row],[CNPJ]],'[1]Exportar Planilha'!$A$1:$S$802,10,FALSE)</f>
        <v>6291</v>
      </c>
      <c r="U350" t="str">
        <f>VLOOKUP(Tabela13[[#This Row],[CNPJ]],'[1]Exportar Planilha'!$A$1:$S$802,11,FALSE)</f>
        <v>CAMPINAS</v>
      </c>
      <c r="V350">
        <f>VLOOKUP(Tabela13[[#This Row],[CNPJ]],'[1]Exportar Planilha'!$A$1:$S$802,12,FALSE)</f>
        <v>0</v>
      </c>
      <c r="W350">
        <f>VLOOKUP(Tabela13[[#This Row],[CNPJ]],'[1]Exportar Planilha'!$A$1:$S$802,13,FALSE)</f>
        <v>0</v>
      </c>
      <c r="X350">
        <f>VLOOKUP(Tabela13[[#This Row],[CNPJ]],'[1]Exportar Planilha'!$A$1:$S$802,14,FALSE)</f>
        <v>0</v>
      </c>
      <c r="Y350">
        <f>VLOOKUP(Tabela13[[#This Row],[CNPJ]],'[1]Exportar Planilha'!$A$1:$S$802,15,FALSE)</f>
        <v>0</v>
      </c>
      <c r="Z350" s="5">
        <f>VLOOKUP(Tabela13[[#This Row],[CNPJ]],'[1]Exportar Planilha'!$A$1:$S$802,16,FALSE)</f>
        <v>0</v>
      </c>
      <c r="AA350" s="5">
        <f>VLOOKUP(Tabela13[[#This Row],[CNPJ]],'[1]Exportar Planilha'!$A$1:$S$802,17,FALSE)</f>
        <v>0</v>
      </c>
      <c r="AB350" s="5">
        <f>VLOOKUP(Tabela13[[#This Row],[CNPJ]],'[1]Exportar Planilha'!$A$1:$S$802,18,FALSE)</f>
        <v>0</v>
      </c>
    </row>
    <row r="351" spans="1:28">
      <c r="A351" t="s">
        <v>926</v>
      </c>
      <c r="B351" t="s">
        <v>1551</v>
      </c>
      <c r="C351" t="s">
        <v>1128</v>
      </c>
      <c r="D351" t="s">
        <v>1552</v>
      </c>
      <c r="E351" t="s">
        <v>6</v>
      </c>
      <c r="F351" t="s">
        <v>1039</v>
      </c>
      <c r="G351" s="2">
        <v>1</v>
      </c>
      <c r="H351" t="s">
        <v>24</v>
      </c>
      <c r="I351" t="s">
        <v>1553</v>
      </c>
      <c r="J351" t="s">
        <v>1554</v>
      </c>
      <c r="K351" s="4" t="s">
        <v>2050</v>
      </c>
      <c r="L351" t="str">
        <f>VLOOKUP(Tabela13[[#This Row],[CNPJ]],'[1]Exportar Planilha'!$A$1:$S$802,3,FALSE)</f>
        <v>AVENIDA</v>
      </c>
      <c r="M351" t="str">
        <f>VLOOKUP(Tabela13[[#This Row],[CNPJ]],'[1]Exportar Planilha'!$A$1:$S$802,3,FALSE)</f>
        <v>AVENIDA</v>
      </c>
      <c r="N351" t="str">
        <f>VLOOKUP(Tabela13[[#This Row],[CNPJ]],'[1]Exportar Planilha'!$A$1:$S$802,4,FALSE)</f>
        <v>DOUTOR MORAES SALLES</v>
      </c>
      <c r="O351" t="str">
        <f>VLOOKUP(Tabela13[[#This Row],[CNPJ]],'[1]Exportar Planilha'!$A$1:$S$802,5,FALSE)</f>
        <v>1117</v>
      </c>
      <c r="P351">
        <f>VLOOKUP(Tabela13[[#This Row],[CNPJ]],'[1]Exportar Planilha'!$A$1:$S$802,6,FALSE)</f>
        <v>0</v>
      </c>
      <c r="Q351" t="str">
        <f>VLOOKUP(Tabela13[[#This Row],[CNPJ]],'[1]Exportar Planilha'!$A$1:$S$802,7,FALSE)</f>
        <v>CENTRO</v>
      </c>
      <c r="R351">
        <f>VLOOKUP(Tabela13[[#This Row],[CNPJ]],'[1]Exportar Planilha'!$A$1:$S$802,8,FALSE)</f>
        <v>13010000</v>
      </c>
      <c r="S351" t="str">
        <f>VLOOKUP(Tabela13[[#This Row],[CNPJ]],'[1]Exportar Planilha'!$A$1:$S$802,9,FALSE)</f>
        <v>SP</v>
      </c>
      <c r="T351">
        <f>VLOOKUP(Tabela13[[#This Row],[CNPJ]],'[1]Exportar Planilha'!$A$1:$S$802,10,FALSE)</f>
        <v>6291</v>
      </c>
      <c r="U351" t="str">
        <f>VLOOKUP(Tabela13[[#This Row],[CNPJ]],'[1]Exportar Planilha'!$A$1:$S$802,11,FALSE)</f>
        <v>CAMPINAS</v>
      </c>
      <c r="V351" t="str">
        <f>VLOOKUP(Tabela13[[#This Row],[CNPJ]],'[1]Exportar Planilha'!$A$1:$S$802,12,FALSE)</f>
        <v>19</v>
      </c>
      <c r="W351" t="str">
        <f>VLOOKUP(Tabela13[[#This Row],[CNPJ]],'[1]Exportar Planilha'!$A$1:$S$802,13,FALSE)</f>
        <v>32347624</v>
      </c>
      <c r="X351">
        <f>VLOOKUP(Tabela13[[#This Row],[CNPJ]],'[1]Exportar Planilha'!$A$1:$S$802,14,FALSE)</f>
        <v>0</v>
      </c>
      <c r="Y351">
        <f>VLOOKUP(Tabela13[[#This Row],[CNPJ]],'[1]Exportar Planilha'!$A$1:$S$802,15,FALSE)</f>
        <v>0</v>
      </c>
      <c r="Z351" s="5">
        <f>VLOOKUP(Tabela13[[#This Row],[CNPJ]],'[1]Exportar Planilha'!$A$1:$S$802,16,FALSE)</f>
        <v>0</v>
      </c>
      <c r="AA351" s="5">
        <f>VLOOKUP(Tabela13[[#This Row],[CNPJ]],'[1]Exportar Planilha'!$A$1:$S$802,17,FALSE)</f>
        <v>0</v>
      </c>
      <c r="AB351" s="5" t="str">
        <f>VLOOKUP(Tabela13[[#This Row],[CNPJ]],'[1]Exportar Planilha'!$A$1:$S$802,18,FALSE)</f>
        <v>RAQUEL.MUNHOZ@NUCLEODEAUDIOLOGIA.COM.BR</v>
      </c>
    </row>
    <row r="352" spans="1:28">
      <c r="A352" t="s">
        <v>926</v>
      </c>
      <c r="B352" t="s">
        <v>1555</v>
      </c>
      <c r="C352" t="s">
        <v>247</v>
      </c>
      <c r="D352" t="s">
        <v>248</v>
      </c>
      <c r="E352" t="s">
        <v>117</v>
      </c>
      <c r="F352" t="s">
        <v>928</v>
      </c>
      <c r="G352" s="2">
        <v>1</v>
      </c>
      <c r="H352" t="s">
        <v>217</v>
      </c>
      <c r="I352" t="s">
        <v>1556</v>
      </c>
      <c r="J352" t="s">
        <v>1557</v>
      </c>
      <c r="K352" s="4" t="s">
        <v>2051</v>
      </c>
      <c r="L352" t="str">
        <f>VLOOKUP(Tabela13[[#This Row],[CNPJ]],'[1]Exportar Planilha'!$A$1:$S$802,3,FALSE)</f>
        <v>RUA</v>
      </c>
      <c r="M352" t="str">
        <f>VLOOKUP(Tabela13[[#This Row],[CNPJ]],'[1]Exportar Planilha'!$A$1:$S$802,3,FALSE)</f>
        <v>RUA</v>
      </c>
      <c r="N352" t="str">
        <f>VLOOKUP(Tabela13[[#This Row],[CNPJ]],'[1]Exportar Planilha'!$A$1:$S$802,4,FALSE)</f>
        <v>PEDRO ELIAS DA COSTA</v>
      </c>
      <c r="O352" t="str">
        <f>VLOOKUP(Tabela13[[#This Row],[CNPJ]],'[1]Exportar Planilha'!$A$1:$S$802,5,FALSE)</f>
        <v>43</v>
      </c>
      <c r="P352">
        <f>VLOOKUP(Tabela13[[#This Row],[CNPJ]],'[1]Exportar Planilha'!$A$1:$S$802,6,FALSE)</f>
        <v>0</v>
      </c>
      <c r="Q352" t="str">
        <f>VLOOKUP(Tabela13[[#This Row],[CNPJ]],'[1]Exportar Planilha'!$A$1:$S$802,7,FALSE)</f>
        <v>JARDIM GALLI</v>
      </c>
      <c r="R352">
        <f>VLOOKUP(Tabela13[[#This Row],[CNPJ]],'[1]Exportar Planilha'!$A$1:$S$802,8,FALSE)</f>
        <v>3385020</v>
      </c>
      <c r="S352" t="str">
        <f>VLOOKUP(Tabela13[[#This Row],[CNPJ]],'[1]Exportar Planilha'!$A$1:$S$802,9,FALSE)</f>
        <v>SP</v>
      </c>
      <c r="T352">
        <f>VLOOKUP(Tabela13[[#This Row],[CNPJ]],'[1]Exportar Planilha'!$A$1:$S$802,10,FALSE)</f>
        <v>7107</v>
      </c>
      <c r="U352" t="str">
        <f>VLOOKUP(Tabela13[[#This Row],[CNPJ]],'[1]Exportar Planilha'!$A$1:$S$802,11,FALSE)</f>
        <v>SAO PAULO</v>
      </c>
      <c r="V352" t="str">
        <f>VLOOKUP(Tabela13[[#This Row],[CNPJ]],'[1]Exportar Planilha'!$A$1:$S$802,12,FALSE)</f>
        <v>11</v>
      </c>
      <c r="W352" t="str">
        <f>VLOOKUP(Tabela13[[#This Row],[CNPJ]],'[1]Exportar Planilha'!$A$1:$S$802,13,FALSE)</f>
        <v>37742718</v>
      </c>
      <c r="X352">
        <f>VLOOKUP(Tabela13[[#This Row],[CNPJ]],'[1]Exportar Planilha'!$A$1:$S$802,14,FALSE)</f>
        <v>0</v>
      </c>
      <c r="Y352">
        <f>VLOOKUP(Tabela13[[#This Row],[CNPJ]],'[1]Exportar Planilha'!$A$1:$S$802,15,FALSE)</f>
        <v>0</v>
      </c>
      <c r="Z352" s="5" t="str">
        <f>VLOOKUP(Tabela13[[#This Row],[CNPJ]],'[1]Exportar Planilha'!$A$1:$S$802,16,FALSE)</f>
        <v>11</v>
      </c>
      <c r="AA352" s="5" t="str">
        <f>VLOOKUP(Tabela13[[#This Row],[CNPJ]],'[1]Exportar Planilha'!$A$1:$S$802,17,FALSE)</f>
        <v>37742718</v>
      </c>
      <c r="AB352" s="5" t="str">
        <f>VLOOKUP(Tabela13[[#This Row],[CNPJ]],'[1]Exportar Planilha'!$A$1:$S$802,18,FALSE)</f>
        <v>ADMINISTRATIVO@YORKPLAST.COM.BR</v>
      </c>
    </row>
    <row r="353" spans="1:28">
      <c r="A353" t="s">
        <v>926</v>
      </c>
      <c r="B353" t="s">
        <v>1558</v>
      </c>
      <c r="C353" t="s">
        <v>117</v>
      </c>
      <c r="D353" t="s">
        <v>1559</v>
      </c>
      <c r="E353" t="s">
        <v>6</v>
      </c>
      <c r="F353" t="s">
        <v>928</v>
      </c>
      <c r="G353" s="2">
        <v>3</v>
      </c>
      <c r="H353" t="s">
        <v>217</v>
      </c>
      <c r="I353" t="s">
        <v>1560</v>
      </c>
      <c r="J353" t="s">
        <v>1561</v>
      </c>
      <c r="K353" s="4" t="s">
        <v>2052</v>
      </c>
      <c r="L353" t="str">
        <f>VLOOKUP(Tabela13[[#This Row],[CNPJ]],'[1]Exportar Planilha'!$A$1:$S$802,3,FALSE)</f>
        <v>RUA</v>
      </c>
      <c r="M353" t="str">
        <f>VLOOKUP(Tabela13[[#This Row],[CNPJ]],'[1]Exportar Planilha'!$A$1:$S$802,3,FALSE)</f>
        <v>RUA</v>
      </c>
      <c r="N353" t="str">
        <f>VLOOKUP(Tabela13[[#This Row],[CNPJ]],'[1]Exportar Planilha'!$A$1:$S$802,4,FALSE)</f>
        <v>DOS ARTIFICES</v>
      </c>
      <c r="O353" t="str">
        <f>VLOOKUP(Tabela13[[#This Row],[CNPJ]],'[1]Exportar Planilha'!$A$1:$S$802,5,FALSE)</f>
        <v>300</v>
      </c>
      <c r="P353">
        <f>VLOOKUP(Tabela13[[#This Row],[CNPJ]],'[1]Exportar Planilha'!$A$1:$S$802,6,FALSE)</f>
        <v>0</v>
      </c>
      <c r="Q353" t="str">
        <f>VLOOKUP(Tabela13[[#This Row],[CNPJ]],'[1]Exportar Planilha'!$A$1:$S$802,7,FALSE)</f>
        <v>ENGENHEIRO GOULART</v>
      </c>
      <c r="R353">
        <f>VLOOKUP(Tabela13[[#This Row],[CNPJ]],'[1]Exportar Planilha'!$A$1:$S$802,8,FALSE)</f>
        <v>3725030</v>
      </c>
      <c r="S353" t="str">
        <f>VLOOKUP(Tabela13[[#This Row],[CNPJ]],'[1]Exportar Planilha'!$A$1:$S$802,9,FALSE)</f>
        <v>SP</v>
      </c>
      <c r="T353">
        <f>VLOOKUP(Tabela13[[#This Row],[CNPJ]],'[1]Exportar Planilha'!$A$1:$S$802,10,FALSE)</f>
        <v>7107</v>
      </c>
      <c r="U353" t="str">
        <f>VLOOKUP(Tabela13[[#This Row],[CNPJ]],'[1]Exportar Planilha'!$A$1:$S$802,11,FALSE)</f>
        <v>SAO PAULO</v>
      </c>
      <c r="V353" t="str">
        <f>VLOOKUP(Tabela13[[#This Row],[CNPJ]],'[1]Exportar Planilha'!$A$1:$S$802,12,FALSE)</f>
        <v>11</v>
      </c>
      <c r="W353" t="str">
        <f>VLOOKUP(Tabela13[[#This Row],[CNPJ]],'[1]Exportar Planilha'!$A$1:$S$802,13,FALSE)</f>
        <v>20904200</v>
      </c>
      <c r="X353">
        <f>VLOOKUP(Tabela13[[#This Row],[CNPJ]],'[1]Exportar Planilha'!$A$1:$S$802,14,FALSE)</f>
        <v>0</v>
      </c>
      <c r="Y353">
        <f>VLOOKUP(Tabela13[[#This Row],[CNPJ]],'[1]Exportar Planilha'!$A$1:$S$802,15,FALSE)</f>
        <v>0</v>
      </c>
      <c r="Z353" s="5" t="str">
        <f>VLOOKUP(Tabela13[[#This Row],[CNPJ]],'[1]Exportar Planilha'!$A$1:$S$802,16,FALSE)</f>
        <v>11</v>
      </c>
      <c r="AA353" s="5" t="str">
        <f>VLOOKUP(Tabela13[[#This Row],[CNPJ]],'[1]Exportar Planilha'!$A$1:$S$802,17,FALSE)</f>
        <v>20904200</v>
      </c>
      <c r="AB353" s="5">
        <f>VLOOKUP(Tabela13[[#This Row],[CNPJ]],'[1]Exportar Planilha'!$A$1:$S$802,18,FALSE)</f>
        <v>0</v>
      </c>
    </row>
    <row r="354" spans="1:28">
      <c r="A354" t="s">
        <v>926</v>
      </c>
      <c r="B354" t="s">
        <v>1562</v>
      </c>
      <c r="C354" t="s">
        <v>21</v>
      </c>
      <c r="D354" t="s">
        <v>1563</v>
      </c>
      <c r="E354" t="s">
        <v>6</v>
      </c>
      <c r="F354" t="s">
        <v>1034</v>
      </c>
      <c r="G354" s="2">
        <v>1</v>
      </c>
      <c r="H354" t="s">
        <v>24</v>
      </c>
      <c r="I354" t="s">
        <v>1564</v>
      </c>
      <c r="J354" t="s">
        <v>1565</v>
      </c>
      <c r="K354" s="4" t="s">
        <v>2053</v>
      </c>
      <c r="L354" t="str">
        <f>VLOOKUP(Tabela13[[#This Row],[CNPJ]],'[1]Exportar Planilha'!$A$1:$S$802,3,FALSE)</f>
        <v>RUA</v>
      </c>
      <c r="M354" t="str">
        <f>VLOOKUP(Tabela13[[#This Row],[CNPJ]],'[1]Exportar Planilha'!$A$1:$S$802,3,FALSE)</f>
        <v>RUA</v>
      </c>
      <c r="N354" t="str">
        <f>VLOOKUP(Tabela13[[#This Row],[CNPJ]],'[1]Exportar Planilha'!$A$1:$S$802,4,FALSE)</f>
        <v>MAURO KREPSKI</v>
      </c>
      <c r="O354" t="str">
        <f>VLOOKUP(Tabela13[[#This Row],[CNPJ]],'[1]Exportar Planilha'!$A$1:$S$802,5,FALSE)</f>
        <v>150</v>
      </c>
      <c r="P354">
        <f>VLOOKUP(Tabela13[[#This Row],[CNPJ]],'[1]Exportar Planilha'!$A$1:$S$802,6,FALSE)</f>
        <v>0</v>
      </c>
      <c r="Q354" t="str">
        <f>VLOOKUP(Tabela13[[#This Row],[CNPJ]],'[1]Exportar Planilha'!$A$1:$S$802,7,FALSE)</f>
        <v>JARDIM YPE</v>
      </c>
      <c r="R354">
        <f>VLOOKUP(Tabela13[[#This Row],[CNPJ]],'[1]Exportar Planilha'!$A$1:$S$802,8,FALSE)</f>
        <v>13140542</v>
      </c>
      <c r="S354" t="str">
        <f>VLOOKUP(Tabela13[[#This Row],[CNPJ]],'[1]Exportar Planilha'!$A$1:$S$802,9,FALSE)</f>
        <v>SP</v>
      </c>
      <c r="T354">
        <f>VLOOKUP(Tabela13[[#This Row],[CNPJ]],'[1]Exportar Planilha'!$A$1:$S$802,10,FALSE)</f>
        <v>6831</v>
      </c>
      <c r="U354" t="str">
        <f>VLOOKUP(Tabela13[[#This Row],[CNPJ]],'[1]Exportar Planilha'!$A$1:$S$802,11,FALSE)</f>
        <v>PAULINIA</v>
      </c>
      <c r="V354" t="str">
        <f>VLOOKUP(Tabela13[[#This Row],[CNPJ]],'[1]Exportar Planilha'!$A$1:$S$802,12,FALSE)</f>
        <v>19</v>
      </c>
      <c r="W354" t="str">
        <f>VLOOKUP(Tabela13[[#This Row],[CNPJ]],'[1]Exportar Planilha'!$A$1:$S$802,13,FALSE)</f>
        <v>33633148</v>
      </c>
      <c r="X354">
        <f>VLOOKUP(Tabela13[[#This Row],[CNPJ]],'[1]Exportar Planilha'!$A$1:$S$802,14,FALSE)</f>
        <v>0</v>
      </c>
      <c r="Y354">
        <f>VLOOKUP(Tabela13[[#This Row],[CNPJ]],'[1]Exportar Planilha'!$A$1:$S$802,15,FALSE)</f>
        <v>0</v>
      </c>
      <c r="Z354" s="5">
        <f>VLOOKUP(Tabela13[[#This Row],[CNPJ]],'[1]Exportar Planilha'!$A$1:$S$802,16,FALSE)</f>
        <v>0</v>
      </c>
      <c r="AA354" s="5">
        <f>VLOOKUP(Tabela13[[#This Row],[CNPJ]],'[1]Exportar Planilha'!$A$1:$S$802,17,FALSE)</f>
        <v>0</v>
      </c>
      <c r="AB354" s="5" t="str">
        <f>VLOOKUP(Tabela13[[#This Row],[CNPJ]],'[1]Exportar Planilha'!$A$1:$S$802,18,FALSE)</f>
        <v>INTERPREMIUM@INTERPREMIUM.COM.BR</v>
      </c>
    </row>
    <row r="355" spans="1:28">
      <c r="A355" t="s">
        <v>926</v>
      </c>
      <c r="B355" t="s">
        <v>1566</v>
      </c>
      <c r="C355" t="s">
        <v>128</v>
      </c>
      <c r="D355" t="s">
        <v>1567</v>
      </c>
      <c r="E355" t="s">
        <v>6</v>
      </c>
      <c r="F355" t="s">
        <v>928</v>
      </c>
      <c r="G355" s="2">
        <v>3</v>
      </c>
      <c r="H355" t="s">
        <v>24</v>
      </c>
      <c r="I355" t="s">
        <v>1568</v>
      </c>
      <c r="J355" t="s">
        <v>1569</v>
      </c>
      <c r="K355" s="4" t="s">
        <v>2054</v>
      </c>
      <c r="L355" t="str">
        <f>VLOOKUP(Tabela13[[#This Row],[CNPJ]],'[1]Exportar Planilha'!$A$1:$S$802,3,FALSE)</f>
        <v>RUA</v>
      </c>
      <c r="M355" t="str">
        <f>VLOOKUP(Tabela13[[#This Row],[CNPJ]],'[1]Exportar Planilha'!$A$1:$S$802,3,FALSE)</f>
        <v>RUA</v>
      </c>
      <c r="N355" t="str">
        <f>VLOOKUP(Tabela13[[#This Row],[CNPJ]],'[1]Exportar Planilha'!$A$1:$S$802,4,FALSE)</f>
        <v>BAIA NEGRA</v>
      </c>
      <c r="O355" t="str">
        <f>VLOOKUP(Tabela13[[#This Row],[CNPJ]],'[1]Exportar Planilha'!$A$1:$S$802,5,FALSE)</f>
        <v>39</v>
      </c>
      <c r="P355">
        <f>VLOOKUP(Tabela13[[#This Row],[CNPJ]],'[1]Exportar Planilha'!$A$1:$S$802,6,FALSE)</f>
        <v>0</v>
      </c>
      <c r="Q355" t="str">
        <f>VLOOKUP(Tabela13[[#This Row],[CNPJ]],'[1]Exportar Planilha'!$A$1:$S$802,7,FALSE)</f>
        <v>VILA ALPINA</v>
      </c>
      <c r="R355">
        <f>VLOOKUP(Tabela13[[#This Row],[CNPJ]],'[1]Exportar Planilha'!$A$1:$S$802,8,FALSE)</f>
        <v>3204030</v>
      </c>
      <c r="S355" t="str">
        <f>VLOOKUP(Tabela13[[#This Row],[CNPJ]],'[1]Exportar Planilha'!$A$1:$S$802,9,FALSE)</f>
        <v>SP</v>
      </c>
      <c r="T355">
        <f>VLOOKUP(Tabela13[[#This Row],[CNPJ]],'[1]Exportar Planilha'!$A$1:$S$802,10,FALSE)</f>
        <v>7107</v>
      </c>
      <c r="U355" t="str">
        <f>VLOOKUP(Tabela13[[#This Row],[CNPJ]],'[1]Exportar Planilha'!$A$1:$S$802,11,FALSE)</f>
        <v>SAO PAULO</v>
      </c>
      <c r="V355">
        <f>VLOOKUP(Tabela13[[#This Row],[CNPJ]],'[1]Exportar Planilha'!$A$1:$S$802,12,FALSE)</f>
        <v>0</v>
      </c>
      <c r="W355">
        <f>VLOOKUP(Tabela13[[#This Row],[CNPJ]],'[1]Exportar Planilha'!$A$1:$S$802,13,FALSE)</f>
        <v>0</v>
      </c>
      <c r="X355">
        <f>VLOOKUP(Tabela13[[#This Row],[CNPJ]],'[1]Exportar Planilha'!$A$1:$S$802,14,FALSE)</f>
        <v>0</v>
      </c>
      <c r="Y355">
        <f>VLOOKUP(Tabela13[[#This Row],[CNPJ]],'[1]Exportar Planilha'!$A$1:$S$802,15,FALSE)</f>
        <v>0</v>
      </c>
      <c r="Z355" s="5">
        <f>VLOOKUP(Tabela13[[#This Row],[CNPJ]],'[1]Exportar Planilha'!$A$1:$S$802,16,FALSE)</f>
        <v>0</v>
      </c>
      <c r="AA355" s="5">
        <f>VLOOKUP(Tabela13[[#This Row],[CNPJ]],'[1]Exportar Planilha'!$A$1:$S$802,17,FALSE)</f>
        <v>0</v>
      </c>
      <c r="AB355" s="5">
        <f>VLOOKUP(Tabela13[[#This Row],[CNPJ]],'[1]Exportar Planilha'!$A$1:$S$802,18,FALSE)</f>
        <v>0</v>
      </c>
    </row>
    <row r="356" spans="1:28">
      <c r="A356" t="s">
        <v>926</v>
      </c>
      <c r="B356" t="s">
        <v>1570</v>
      </c>
      <c r="C356" t="s">
        <v>197</v>
      </c>
      <c r="D356" t="s">
        <v>215</v>
      </c>
      <c r="E356" t="s">
        <v>117</v>
      </c>
      <c r="F356" t="s">
        <v>1571</v>
      </c>
      <c r="G356" s="2">
        <v>1</v>
      </c>
      <c r="H356" t="s">
        <v>217</v>
      </c>
      <c r="I356" t="s">
        <v>1572</v>
      </c>
      <c r="J356" t="s">
        <v>1573</v>
      </c>
      <c r="K356" s="4" t="s">
        <v>2055</v>
      </c>
      <c r="L356" t="str">
        <f>VLOOKUP(Tabela13[[#This Row],[CNPJ]],'[1]Exportar Planilha'!$A$1:$S$802,3,FALSE)</f>
        <v>RODOVIA</v>
      </c>
      <c r="M356" t="str">
        <f>VLOOKUP(Tabela13[[#This Row],[CNPJ]],'[1]Exportar Planilha'!$A$1:$S$802,3,FALSE)</f>
        <v>RODOVIA</v>
      </c>
      <c r="N356" t="str">
        <f>VLOOKUP(Tabela13[[#This Row],[CNPJ]],'[1]Exportar Planilha'!$A$1:$S$802,4,FALSE)</f>
        <v>CONEGO CYRIACO SCARANELLO PIRES</v>
      </c>
      <c r="O356" t="str">
        <f>VLOOKUP(Tabela13[[#This Row],[CNPJ]],'[1]Exportar Planilha'!$A$1:$S$802,5,FALSE)</f>
        <v>201</v>
      </c>
      <c r="P356">
        <f>VLOOKUP(Tabela13[[#This Row],[CNPJ]],'[1]Exportar Planilha'!$A$1:$S$802,6,FALSE)</f>
        <v>0</v>
      </c>
      <c r="Q356" t="str">
        <f>VLOOKUP(Tabela13[[#This Row],[CNPJ]],'[1]Exportar Planilha'!$A$1:$S$802,7,FALSE)</f>
        <v>JARDIM PROGRESSO</v>
      </c>
      <c r="R356">
        <f>VLOOKUP(Tabela13[[#This Row],[CNPJ]],'[1]Exportar Planilha'!$A$1:$S$802,8,FALSE)</f>
        <v>13190000</v>
      </c>
      <c r="S356" t="str">
        <f>VLOOKUP(Tabela13[[#This Row],[CNPJ]],'[1]Exportar Planilha'!$A$1:$S$802,9,FALSE)</f>
        <v>SP</v>
      </c>
      <c r="T356">
        <f>VLOOKUP(Tabela13[[#This Row],[CNPJ]],'[1]Exportar Planilha'!$A$1:$S$802,10,FALSE)</f>
        <v>6737</v>
      </c>
      <c r="U356" t="str">
        <f>VLOOKUP(Tabela13[[#This Row],[CNPJ]],'[1]Exportar Planilha'!$A$1:$S$802,11,FALSE)</f>
        <v>MONTE MOR</v>
      </c>
      <c r="V356" t="str">
        <f>VLOOKUP(Tabela13[[#This Row],[CNPJ]],'[1]Exportar Planilha'!$A$1:$S$802,12,FALSE)</f>
        <v>19</v>
      </c>
      <c r="W356" t="str">
        <f>VLOOKUP(Tabela13[[#This Row],[CNPJ]],'[1]Exportar Planilha'!$A$1:$S$802,13,FALSE)</f>
        <v>38792091</v>
      </c>
      <c r="X356">
        <f>VLOOKUP(Tabela13[[#This Row],[CNPJ]],'[1]Exportar Planilha'!$A$1:$S$802,14,FALSE)</f>
        <v>0</v>
      </c>
      <c r="Y356">
        <f>VLOOKUP(Tabela13[[#This Row],[CNPJ]],'[1]Exportar Planilha'!$A$1:$S$802,15,FALSE)</f>
        <v>0</v>
      </c>
      <c r="Z356" s="5">
        <f>VLOOKUP(Tabela13[[#This Row],[CNPJ]],'[1]Exportar Planilha'!$A$1:$S$802,16,FALSE)</f>
        <v>0</v>
      </c>
      <c r="AA356" s="5">
        <f>VLOOKUP(Tabela13[[#This Row],[CNPJ]],'[1]Exportar Planilha'!$A$1:$S$802,17,FALSE)</f>
        <v>0</v>
      </c>
      <c r="AB356" s="5" t="str">
        <f>VLOOKUP(Tabela13[[#This Row],[CNPJ]],'[1]Exportar Planilha'!$A$1:$S$802,18,FALSE)</f>
        <v>RENATO@USIMOR.IND.BR</v>
      </c>
    </row>
    <row r="357" spans="1:28">
      <c r="A357" t="s">
        <v>926</v>
      </c>
      <c r="B357" t="s">
        <v>1574</v>
      </c>
      <c r="C357" t="s">
        <v>373</v>
      </c>
      <c r="D357" t="s">
        <v>1575</v>
      </c>
      <c r="E357" t="s">
        <v>6</v>
      </c>
      <c r="F357" t="s">
        <v>1576</v>
      </c>
      <c r="G357" s="2">
        <v>3</v>
      </c>
      <c r="H357" t="s">
        <v>24</v>
      </c>
      <c r="I357" t="s">
        <v>1577</v>
      </c>
      <c r="J357" t="s">
        <v>1578</v>
      </c>
      <c r="K357" s="4" t="s">
        <v>2056</v>
      </c>
      <c r="L357" t="str">
        <f>VLOOKUP(Tabela13[[#This Row],[CNPJ]],'[1]Exportar Planilha'!$A$1:$S$802,3,FALSE)</f>
        <v>RUA</v>
      </c>
      <c r="M357" t="str">
        <f>VLOOKUP(Tabela13[[#This Row],[CNPJ]],'[1]Exportar Planilha'!$A$1:$S$802,3,FALSE)</f>
        <v>RUA</v>
      </c>
      <c r="N357" t="str">
        <f>VLOOKUP(Tabela13[[#This Row],[CNPJ]],'[1]Exportar Planilha'!$A$1:$S$802,4,FALSE)</f>
        <v>ANTONIO LOPES DA SILVA</v>
      </c>
      <c r="O357" t="str">
        <f>VLOOKUP(Tabela13[[#This Row],[CNPJ]],'[1]Exportar Planilha'!$A$1:$S$802,5,FALSE)</f>
        <v>401</v>
      </c>
      <c r="P357">
        <f>VLOOKUP(Tabela13[[#This Row],[CNPJ]],'[1]Exportar Planilha'!$A$1:$S$802,6,FALSE)</f>
        <v>0</v>
      </c>
      <c r="Q357" t="str">
        <f>VLOOKUP(Tabela13[[#This Row],[CNPJ]],'[1]Exportar Planilha'!$A$1:$S$802,7,FALSE)</f>
        <v>VL ANA MARIA</v>
      </c>
      <c r="R357">
        <f>VLOOKUP(Tabela13[[#This Row],[CNPJ]],'[1]Exportar Planilha'!$A$1:$S$802,8,FALSE)</f>
        <v>6322320</v>
      </c>
      <c r="S357" t="str">
        <f>VLOOKUP(Tabela13[[#This Row],[CNPJ]],'[1]Exportar Planilha'!$A$1:$S$802,9,FALSE)</f>
        <v>SP</v>
      </c>
      <c r="T357">
        <f>VLOOKUP(Tabela13[[#This Row],[CNPJ]],'[1]Exportar Planilha'!$A$1:$S$802,10,FALSE)</f>
        <v>6313</v>
      </c>
      <c r="U357" t="str">
        <f>VLOOKUP(Tabela13[[#This Row],[CNPJ]],'[1]Exportar Planilha'!$A$1:$S$802,11,FALSE)</f>
        <v>CARAPICUIBA</v>
      </c>
      <c r="V357">
        <f>VLOOKUP(Tabela13[[#This Row],[CNPJ]],'[1]Exportar Planilha'!$A$1:$S$802,12,FALSE)</f>
        <v>0</v>
      </c>
      <c r="W357">
        <f>VLOOKUP(Tabela13[[#This Row],[CNPJ]],'[1]Exportar Planilha'!$A$1:$S$802,13,FALSE)</f>
        <v>0</v>
      </c>
      <c r="X357">
        <f>VLOOKUP(Tabela13[[#This Row],[CNPJ]],'[1]Exportar Planilha'!$A$1:$S$802,14,FALSE)</f>
        <v>0</v>
      </c>
      <c r="Y357">
        <f>VLOOKUP(Tabela13[[#This Row],[CNPJ]],'[1]Exportar Planilha'!$A$1:$S$802,15,FALSE)</f>
        <v>0</v>
      </c>
      <c r="Z357" s="5">
        <f>VLOOKUP(Tabela13[[#This Row],[CNPJ]],'[1]Exportar Planilha'!$A$1:$S$802,16,FALSE)</f>
        <v>0</v>
      </c>
      <c r="AA357" s="5">
        <f>VLOOKUP(Tabela13[[#This Row],[CNPJ]],'[1]Exportar Planilha'!$A$1:$S$802,17,FALSE)</f>
        <v>0</v>
      </c>
      <c r="AB357" s="5">
        <f>VLOOKUP(Tabela13[[#This Row],[CNPJ]],'[1]Exportar Planilha'!$A$1:$S$802,18,FALSE)</f>
        <v>0</v>
      </c>
    </row>
    <row r="358" spans="1:28">
      <c r="A358" t="s">
        <v>926</v>
      </c>
      <c r="B358" t="s">
        <v>1579</v>
      </c>
      <c r="C358" t="s">
        <v>247</v>
      </c>
      <c r="D358" t="s">
        <v>248</v>
      </c>
      <c r="E358" t="s">
        <v>117</v>
      </c>
      <c r="F358" t="s">
        <v>965</v>
      </c>
      <c r="G358" s="2">
        <v>1</v>
      </c>
      <c r="H358" t="s">
        <v>217</v>
      </c>
      <c r="I358" t="s">
        <v>1580</v>
      </c>
      <c r="J358" t="s">
        <v>1581</v>
      </c>
      <c r="K358" s="4" t="s">
        <v>2057</v>
      </c>
      <c r="L358" t="str">
        <f>VLOOKUP(Tabela13[[#This Row],[CNPJ]],'[1]Exportar Planilha'!$A$1:$S$802,3,FALSE)</f>
        <v>AVENIDA</v>
      </c>
      <c r="M358" t="str">
        <f>VLOOKUP(Tabela13[[#This Row],[CNPJ]],'[1]Exportar Planilha'!$A$1:$S$802,3,FALSE)</f>
        <v>AVENIDA</v>
      </c>
      <c r="N358" t="str">
        <f>VLOOKUP(Tabela13[[#This Row],[CNPJ]],'[1]Exportar Planilha'!$A$1:$S$802,4,FALSE)</f>
        <v>JOSE BONIFACIO</v>
      </c>
      <c r="O358" t="str">
        <f>VLOOKUP(Tabela13[[#This Row],[CNPJ]],'[1]Exportar Planilha'!$A$1:$S$802,5,FALSE)</f>
        <v>400</v>
      </c>
      <c r="P358" t="str">
        <f>VLOOKUP(Tabela13[[#This Row],[CNPJ]],'[1]Exportar Planilha'!$A$1:$S$802,6,FALSE)</f>
        <v>/404</v>
      </c>
      <c r="Q358" t="str">
        <f>VLOOKUP(Tabela13[[#This Row],[CNPJ]],'[1]Exportar Planilha'!$A$1:$S$802,7,FALSE)</f>
        <v>VILA CONCEICAO</v>
      </c>
      <c r="R358">
        <f>VLOOKUP(Tabela13[[#This Row],[CNPJ]],'[1]Exportar Planilha'!$A$1:$S$802,8,FALSE)</f>
        <v>9960120</v>
      </c>
      <c r="S358" t="str">
        <f>VLOOKUP(Tabela13[[#This Row],[CNPJ]],'[1]Exportar Planilha'!$A$1:$S$802,9,FALSE)</f>
        <v>SP</v>
      </c>
      <c r="T358">
        <f>VLOOKUP(Tabela13[[#This Row],[CNPJ]],'[1]Exportar Planilha'!$A$1:$S$802,10,FALSE)</f>
        <v>6377</v>
      </c>
      <c r="U358" t="str">
        <f>VLOOKUP(Tabela13[[#This Row],[CNPJ]],'[1]Exportar Planilha'!$A$1:$S$802,11,FALSE)</f>
        <v>DIADEMA</v>
      </c>
      <c r="V358" t="str">
        <f>VLOOKUP(Tabela13[[#This Row],[CNPJ]],'[1]Exportar Planilha'!$A$1:$S$802,12,FALSE)</f>
        <v>11</v>
      </c>
      <c r="W358" t="str">
        <f>VLOOKUP(Tabela13[[#This Row],[CNPJ]],'[1]Exportar Planilha'!$A$1:$S$802,13,FALSE)</f>
        <v>55757599</v>
      </c>
      <c r="X358">
        <f>VLOOKUP(Tabela13[[#This Row],[CNPJ]],'[1]Exportar Planilha'!$A$1:$S$802,14,FALSE)</f>
        <v>0</v>
      </c>
      <c r="Y358">
        <f>VLOOKUP(Tabela13[[#This Row],[CNPJ]],'[1]Exportar Planilha'!$A$1:$S$802,15,FALSE)</f>
        <v>0</v>
      </c>
      <c r="Z358" s="5" t="str">
        <f>VLOOKUP(Tabela13[[#This Row],[CNPJ]],'[1]Exportar Planilha'!$A$1:$S$802,16,FALSE)</f>
        <v>11</v>
      </c>
      <c r="AA358" s="5" t="str">
        <f>VLOOKUP(Tabela13[[#This Row],[CNPJ]],'[1]Exportar Planilha'!$A$1:$S$802,17,FALSE)</f>
        <v>55757599</v>
      </c>
      <c r="AB358" s="5" t="str">
        <f>VLOOKUP(Tabela13[[#This Row],[CNPJ]],'[1]Exportar Planilha'!$A$1:$S$802,18,FALSE)</f>
        <v>RWR@RWRCONTABIL.COM.BR</v>
      </c>
    </row>
    <row r="359" spans="1:28">
      <c r="A359" t="s">
        <v>926</v>
      </c>
      <c r="B359" t="s">
        <v>1582</v>
      </c>
      <c r="C359" t="s">
        <v>1405</v>
      </c>
      <c r="D359" t="s">
        <v>1583</v>
      </c>
      <c r="E359" t="s">
        <v>6</v>
      </c>
      <c r="F359" t="s">
        <v>1269</v>
      </c>
      <c r="G359" s="2">
        <v>1</v>
      </c>
      <c r="H359" t="s">
        <v>275</v>
      </c>
      <c r="I359" t="s">
        <v>1584</v>
      </c>
      <c r="J359" t="s">
        <v>1585</v>
      </c>
      <c r="K359" s="4" t="s">
        <v>2058</v>
      </c>
      <c r="L359" t="str">
        <f>VLOOKUP(Tabela13[[#This Row],[CNPJ]],'[1]Exportar Planilha'!$A$1:$S$802,3,FALSE)</f>
        <v>RUA</v>
      </c>
      <c r="M359" t="str">
        <f>VLOOKUP(Tabela13[[#This Row],[CNPJ]],'[1]Exportar Planilha'!$A$1:$S$802,3,FALSE)</f>
        <v>RUA</v>
      </c>
      <c r="N359" t="str">
        <f>VLOOKUP(Tabela13[[#This Row],[CNPJ]],'[1]Exportar Planilha'!$A$1:$S$802,4,FALSE)</f>
        <v>ANTONIO ANTENOR NOGUEIRA</v>
      </c>
      <c r="O359" t="str">
        <f>VLOOKUP(Tabela13[[#This Row],[CNPJ]],'[1]Exportar Planilha'!$A$1:$S$802,5,FALSE)</f>
        <v>136</v>
      </c>
      <c r="P359" t="str">
        <f>VLOOKUP(Tabela13[[#This Row],[CNPJ]],'[1]Exportar Planilha'!$A$1:$S$802,6,FALSE)</f>
        <v>SALA  01                  SALA  02</v>
      </c>
      <c r="Q359" t="str">
        <f>VLOOKUP(Tabela13[[#This Row],[CNPJ]],'[1]Exportar Planilha'!$A$1:$S$802,7,FALSE)</f>
        <v>JARDIM TRES MARIAS</v>
      </c>
      <c r="R359">
        <f>VLOOKUP(Tabela13[[#This Row],[CNPJ]],'[1]Exportar Planilha'!$A$1:$S$802,8,FALSE)</f>
        <v>6790030</v>
      </c>
      <c r="S359" t="str">
        <f>VLOOKUP(Tabela13[[#This Row],[CNPJ]],'[1]Exportar Planilha'!$A$1:$S$802,9,FALSE)</f>
        <v>SP</v>
      </c>
      <c r="T359">
        <f>VLOOKUP(Tabela13[[#This Row],[CNPJ]],'[1]Exportar Planilha'!$A$1:$S$802,10,FALSE)</f>
        <v>7157</v>
      </c>
      <c r="U359" t="str">
        <f>VLOOKUP(Tabela13[[#This Row],[CNPJ]],'[1]Exportar Planilha'!$A$1:$S$802,11,FALSE)</f>
        <v>TABOAO DA SERRA</v>
      </c>
      <c r="V359" t="str">
        <f>VLOOKUP(Tabela13[[#This Row],[CNPJ]],'[1]Exportar Planilha'!$A$1:$S$802,12,FALSE)</f>
        <v>11</v>
      </c>
      <c r="W359" t="str">
        <f>VLOOKUP(Tabela13[[#This Row],[CNPJ]],'[1]Exportar Planilha'!$A$1:$S$802,13,FALSE)</f>
        <v>55483154</v>
      </c>
      <c r="X359" t="str">
        <f>VLOOKUP(Tabela13[[#This Row],[CNPJ]],'[1]Exportar Planilha'!$A$1:$S$802,14,FALSE)</f>
        <v>11</v>
      </c>
      <c r="Y359" t="str">
        <f>VLOOKUP(Tabela13[[#This Row],[CNPJ]],'[1]Exportar Planilha'!$A$1:$S$802,15,FALSE)</f>
        <v>55483154</v>
      </c>
      <c r="Z359" s="5" t="str">
        <f>VLOOKUP(Tabela13[[#This Row],[CNPJ]],'[1]Exportar Planilha'!$A$1:$S$802,16,FALSE)</f>
        <v>11</v>
      </c>
      <c r="AA359" s="5" t="str">
        <f>VLOOKUP(Tabela13[[#This Row],[CNPJ]],'[1]Exportar Planilha'!$A$1:$S$802,17,FALSE)</f>
        <v>55483154</v>
      </c>
      <c r="AB359" s="5" t="str">
        <f>VLOOKUP(Tabela13[[#This Row],[CNPJ]],'[1]Exportar Planilha'!$A$1:$S$802,18,FALSE)</f>
        <v>ADM@BIOGENIC.COM.BR</v>
      </c>
    </row>
    <row r="360" spans="1:28">
      <c r="A360" t="s">
        <v>926</v>
      </c>
      <c r="B360" t="s">
        <v>1586</v>
      </c>
      <c r="C360" t="s">
        <v>716</v>
      </c>
      <c r="D360" t="s">
        <v>1587</v>
      </c>
      <c r="E360" t="s">
        <v>6</v>
      </c>
      <c r="F360" t="s">
        <v>1096</v>
      </c>
      <c r="G360" s="2">
        <v>1</v>
      </c>
      <c r="H360" t="s">
        <v>24</v>
      </c>
      <c r="I360" t="s">
        <v>1542</v>
      </c>
      <c r="J360" t="s">
        <v>1543</v>
      </c>
      <c r="K360" s="4" t="s">
        <v>2059</v>
      </c>
      <c r="L360" t="str">
        <f>VLOOKUP(Tabela13[[#This Row],[CNPJ]],'[1]Exportar Planilha'!$A$1:$S$802,3,FALSE)</f>
        <v>RUA</v>
      </c>
      <c r="M360" t="str">
        <f>VLOOKUP(Tabela13[[#This Row],[CNPJ]],'[1]Exportar Planilha'!$A$1:$S$802,3,FALSE)</f>
        <v>RUA</v>
      </c>
      <c r="N360" t="str">
        <f>VLOOKUP(Tabela13[[#This Row],[CNPJ]],'[1]Exportar Planilha'!$A$1:$S$802,4,FALSE)</f>
        <v>REGENTE FEIJO</v>
      </c>
      <c r="O360" t="str">
        <f>VLOOKUP(Tabela13[[#This Row],[CNPJ]],'[1]Exportar Planilha'!$A$1:$S$802,5,FALSE)</f>
        <v>783</v>
      </c>
      <c r="P360">
        <f>VLOOKUP(Tabela13[[#This Row],[CNPJ]],'[1]Exportar Planilha'!$A$1:$S$802,6,FALSE)</f>
        <v>0</v>
      </c>
      <c r="Q360" t="str">
        <f>VLOOKUP(Tabela13[[#This Row],[CNPJ]],'[1]Exportar Planilha'!$A$1:$S$802,7,FALSE)</f>
        <v>VILA REAL</v>
      </c>
      <c r="R360">
        <f>VLOOKUP(Tabela13[[#This Row],[CNPJ]],'[1]Exportar Planilha'!$A$1:$S$802,8,FALSE)</f>
        <v>18606292</v>
      </c>
      <c r="S360" t="str">
        <f>VLOOKUP(Tabela13[[#This Row],[CNPJ]],'[1]Exportar Planilha'!$A$1:$S$802,9,FALSE)</f>
        <v>SP</v>
      </c>
      <c r="T360">
        <f>VLOOKUP(Tabela13[[#This Row],[CNPJ]],'[1]Exportar Planilha'!$A$1:$S$802,10,FALSE)</f>
        <v>6249</v>
      </c>
      <c r="U360" t="str">
        <f>VLOOKUP(Tabela13[[#This Row],[CNPJ]],'[1]Exportar Planilha'!$A$1:$S$802,11,FALSE)</f>
        <v>BOTUCATU</v>
      </c>
      <c r="V360" t="str">
        <f>VLOOKUP(Tabela13[[#This Row],[CNPJ]],'[1]Exportar Planilha'!$A$1:$S$802,12,FALSE)</f>
        <v>14</v>
      </c>
      <c r="W360" t="str">
        <f>VLOOKUP(Tabela13[[#This Row],[CNPJ]],'[1]Exportar Planilha'!$A$1:$S$802,13,FALSE)</f>
        <v>38152947</v>
      </c>
      <c r="X360">
        <f>VLOOKUP(Tabela13[[#This Row],[CNPJ]],'[1]Exportar Planilha'!$A$1:$S$802,14,FALSE)</f>
        <v>0</v>
      </c>
      <c r="Y360">
        <f>VLOOKUP(Tabela13[[#This Row],[CNPJ]],'[1]Exportar Planilha'!$A$1:$S$802,15,FALSE)</f>
        <v>0</v>
      </c>
      <c r="Z360" s="5">
        <f>VLOOKUP(Tabela13[[#This Row],[CNPJ]],'[1]Exportar Planilha'!$A$1:$S$802,16,FALSE)</f>
        <v>0</v>
      </c>
      <c r="AA360" s="5">
        <f>VLOOKUP(Tabela13[[#This Row],[CNPJ]],'[1]Exportar Planilha'!$A$1:$S$802,17,FALSE)</f>
        <v>0</v>
      </c>
      <c r="AB360" s="5" t="str">
        <f>VLOOKUP(Tabela13[[#This Row],[CNPJ]],'[1]Exportar Planilha'!$A$1:$S$802,18,FALSE)</f>
        <v>LEGALIZACAO@SIGMACONSULTORIA.CNT.BR</v>
      </c>
    </row>
    <row r="361" spans="1:28">
      <c r="A361" t="s">
        <v>926</v>
      </c>
      <c r="B361" t="s">
        <v>1588</v>
      </c>
      <c r="C361" t="s">
        <v>21</v>
      </c>
      <c r="D361" t="s">
        <v>1589</v>
      </c>
      <c r="E361" t="s">
        <v>6</v>
      </c>
      <c r="F361" t="s">
        <v>1590</v>
      </c>
      <c r="G361" s="2">
        <v>1</v>
      </c>
      <c r="H361" t="s">
        <v>24</v>
      </c>
      <c r="I361" t="s">
        <v>1591</v>
      </c>
      <c r="J361" t="s">
        <v>1592</v>
      </c>
      <c r="K361" s="4" t="s">
        <v>2060</v>
      </c>
      <c r="L361" t="str">
        <f>VLOOKUP(Tabela13[[#This Row],[CNPJ]],'[1]Exportar Planilha'!$A$1:$S$802,3,FALSE)</f>
        <v>RODOVIA</v>
      </c>
      <c r="M361" t="str">
        <f>VLOOKUP(Tabela13[[#This Row],[CNPJ]],'[1]Exportar Planilha'!$A$1:$S$802,3,FALSE)</f>
        <v>RODOVIA</v>
      </c>
      <c r="N361" t="str">
        <f>VLOOKUP(Tabela13[[#This Row],[CNPJ]],'[1]Exportar Planilha'!$A$1:$S$802,4,FALSE)</f>
        <v>ABRAO ASSED, SP 333, KM 4</v>
      </c>
      <c r="O361" t="str">
        <f>VLOOKUP(Tabela13[[#This Row],[CNPJ]],'[1]Exportar Planilha'!$A$1:$S$802,5,FALSE)</f>
        <v>S/N</v>
      </c>
      <c r="P361">
        <f>VLOOKUP(Tabela13[[#This Row],[CNPJ]],'[1]Exportar Planilha'!$A$1:$S$802,6,FALSE)</f>
        <v>0</v>
      </c>
      <c r="Q361" t="str">
        <f>VLOOKUP(Tabela13[[#This Row],[CNPJ]],'[1]Exportar Planilha'!$A$1:$S$802,7,FALSE)</f>
        <v>ZONA RURAL</v>
      </c>
      <c r="R361">
        <f>VLOOKUP(Tabela13[[#This Row],[CNPJ]],'[1]Exportar Planilha'!$A$1:$S$802,8,FALSE)</f>
        <v>14240000</v>
      </c>
      <c r="S361" t="str">
        <f>VLOOKUP(Tabela13[[#This Row],[CNPJ]],'[1]Exportar Planilha'!$A$1:$S$802,9,FALSE)</f>
        <v>SP</v>
      </c>
      <c r="T361">
        <f>VLOOKUP(Tabela13[[#This Row],[CNPJ]],'[1]Exportar Planilha'!$A$1:$S$802,10,FALSE)</f>
        <v>6289</v>
      </c>
      <c r="U361" t="str">
        <f>VLOOKUP(Tabela13[[#This Row],[CNPJ]],'[1]Exportar Planilha'!$A$1:$S$802,11,FALSE)</f>
        <v>CAJURU</v>
      </c>
      <c r="V361" t="str">
        <f>VLOOKUP(Tabela13[[#This Row],[CNPJ]],'[1]Exportar Planilha'!$A$1:$S$802,12,FALSE)</f>
        <v>16</v>
      </c>
      <c r="W361" t="str">
        <f>VLOOKUP(Tabela13[[#This Row],[CNPJ]],'[1]Exportar Planilha'!$A$1:$S$802,13,FALSE)</f>
        <v>21386720</v>
      </c>
      <c r="X361">
        <f>VLOOKUP(Tabela13[[#This Row],[CNPJ]],'[1]Exportar Planilha'!$A$1:$S$802,14,FALSE)</f>
        <v>0</v>
      </c>
      <c r="Y361">
        <f>VLOOKUP(Tabela13[[#This Row],[CNPJ]],'[1]Exportar Planilha'!$A$1:$S$802,15,FALSE)</f>
        <v>0</v>
      </c>
      <c r="Z361" s="5">
        <f>VLOOKUP(Tabela13[[#This Row],[CNPJ]],'[1]Exportar Planilha'!$A$1:$S$802,16,FALSE)</f>
        <v>0</v>
      </c>
      <c r="AA361" s="5">
        <f>VLOOKUP(Tabela13[[#This Row],[CNPJ]],'[1]Exportar Planilha'!$A$1:$S$802,17,FALSE)</f>
        <v>0</v>
      </c>
      <c r="AB361" s="5" t="str">
        <f>VLOOKUP(Tabela13[[#This Row],[CNPJ]],'[1]Exportar Planilha'!$A$1:$S$802,18,FALSE)</f>
        <v>RICARDO@ALLBIOM.COM</v>
      </c>
    </row>
    <row r="362" spans="1:28">
      <c r="A362" t="s">
        <v>926</v>
      </c>
      <c r="B362" t="s">
        <v>1593</v>
      </c>
      <c r="C362" t="s">
        <v>1594</v>
      </c>
      <c r="D362" t="s">
        <v>1595</v>
      </c>
      <c r="E362" t="s">
        <v>6</v>
      </c>
      <c r="F362" t="s">
        <v>1436</v>
      </c>
      <c r="G362" s="2">
        <v>3</v>
      </c>
      <c r="H362" t="s">
        <v>24</v>
      </c>
      <c r="I362" t="s">
        <v>1596</v>
      </c>
      <c r="J362" t="s">
        <v>1597</v>
      </c>
      <c r="K362" s="4" t="s">
        <v>2061</v>
      </c>
      <c r="L362" t="str">
        <f>VLOOKUP(Tabela13[[#This Row],[CNPJ]],'[1]Exportar Planilha'!$A$1:$S$802,3,FALSE)</f>
        <v>AVENIDA</v>
      </c>
      <c r="M362" t="str">
        <f>VLOOKUP(Tabela13[[#This Row],[CNPJ]],'[1]Exportar Planilha'!$A$1:$S$802,3,FALSE)</f>
        <v>AVENIDA</v>
      </c>
      <c r="N362" t="str">
        <f>VLOOKUP(Tabela13[[#This Row],[CNPJ]],'[1]Exportar Planilha'!$A$1:$S$802,4,FALSE)</f>
        <v>MANOEL GOULART</v>
      </c>
      <c r="O362" t="str">
        <f>VLOOKUP(Tabela13[[#This Row],[CNPJ]],'[1]Exportar Planilha'!$A$1:$S$802,5,FALSE)</f>
        <v>1996</v>
      </c>
      <c r="P362">
        <f>VLOOKUP(Tabela13[[#This Row],[CNPJ]],'[1]Exportar Planilha'!$A$1:$S$802,6,FALSE)</f>
        <v>0</v>
      </c>
      <c r="Q362" t="str">
        <f>VLOOKUP(Tabela13[[#This Row],[CNPJ]],'[1]Exportar Planilha'!$A$1:$S$802,7,FALSE)</f>
        <v>VILA SANTA HELENA</v>
      </c>
      <c r="R362">
        <f>VLOOKUP(Tabela13[[#This Row],[CNPJ]],'[1]Exportar Planilha'!$A$1:$S$802,8,FALSE)</f>
        <v>19015241</v>
      </c>
      <c r="S362" t="str">
        <f>VLOOKUP(Tabela13[[#This Row],[CNPJ]],'[1]Exportar Planilha'!$A$1:$S$802,9,FALSE)</f>
        <v>SP</v>
      </c>
      <c r="T362">
        <f>VLOOKUP(Tabela13[[#This Row],[CNPJ]],'[1]Exportar Planilha'!$A$1:$S$802,10,FALSE)</f>
        <v>6929</v>
      </c>
      <c r="U362" t="str">
        <f>VLOOKUP(Tabela13[[#This Row],[CNPJ]],'[1]Exportar Planilha'!$A$1:$S$802,11,FALSE)</f>
        <v>PRESIDENTE PRUDENTE</v>
      </c>
      <c r="V362" t="str">
        <f>VLOOKUP(Tabela13[[#This Row],[CNPJ]],'[1]Exportar Planilha'!$A$1:$S$802,12,FALSE)</f>
        <v>18</v>
      </c>
      <c r="W362" t="str">
        <f>VLOOKUP(Tabela13[[#This Row],[CNPJ]],'[1]Exportar Planilha'!$A$1:$S$802,13,FALSE)</f>
        <v>32219878</v>
      </c>
      <c r="X362" t="str">
        <f>VLOOKUP(Tabela13[[#This Row],[CNPJ]],'[1]Exportar Planilha'!$A$1:$S$802,14,FALSE)</f>
        <v>18</v>
      </c>
      <c r="Y362" t="str">
        <f>VLOOKUP(Tabela13[[#This Row],[CNPJ]],'[1]Exportar Planilha'!$A$1:$S$802,15,FALSE)</f>
        <v>32239557</v>
      </c>
      <c r="Z362" s="5" t="str">
        <f>VLOOKUP(Tabela13[[#This Row],[CNPJ]],'[1]Exportar Planilha'!$A$1:$S$802,16,FALSE)</f>
        <v>18</v>
      </c>
      <c r="AA362" s="5" t="str">
        <f>VLOOKUP(Tabela13[[#This Row],[CNPJ]],'[1]Exportar Planilha'!$A$1:$S$802,17,FALSE)</f>
        <v>32219347</v>
      </c>
      <c r="AB362" s="5" t="str">
        <f>VLOOKUP(Tabela13[[#This Row],[CNPJ]],'[1]Exportar Planilha'!$A$1:$S$802,18,FALSE)</f>
        <v>focuscon@terra.com.br</v>
      </c>
    </row>
    <row r="363" spans="1:28">
      <c r="A363" t="s">
        <v>926</v>
      </c>
      <c r="B363" t="s">
        <v>1598</v>
      </c>
      <c r="C363" t="s">
        <v>1599</v>
      </c>
      <c r="D363" t="s">
        <v>1600</v>
      </c>
      <c r="E363" t="s">
        <v>6</v>
      </c>
      <c r="F363" t="s">
        <v>1133</v>
      </c>
      <c r="G363" s="2">
        <v>2</v>
      </c>
      <c r="H363" t="s">
        <v>24</v>
      </c>
      <c r="I363" t="s">
        <v>1601</v>
      </c>
      <c r="J363" t="s">
        <v>1602</v>
      </c>
      <c r="K363" s="4" t="s">
        <v>2062</v>
      </c>
      <c r="L363" t="str">
        <f>VLOOKUP(Tabela13[[#This Row],[CNPJ]],'[1]Exportar Planilha'!$A$1:$S$802,3,FALSE)</f>
        <v>RUA</v>
      </c>
      <c r="M363" t="str">
        <f>VLOOKUP(Tabela13[[#This Row],[CNPJ]],'[1]Exportar Planilha'!$A$1:$S$802,3,FALSE)</f>
        <v>RUA</v>
      </c>
      <c r="N363" t="str">
        <f>VLOOKUP(Tabela13[[#This Row],[CNPJ]],'[1]Exportar Planilha'!$A$1:$S$802,4,FALSE)</f>
        <v>DOUTOR CARLOS ORSI FILHO</v>
      </c>
      <c r="O363" t="str">
        <f>VLOOKUP(Tabela13[[#This Row],[CNPJ]],'[1]Exportar Planilha'!$A$1:$S$802,5,FALSE)</f>
        <v>554</v>
      </c>
      <c r="P363">
        <f>VLOOKUP(Tabela13[[#This Row],[CNPJ]],'[1]Exportar Planilha'!$A$1:$S$802,6,FALSE)</f>
        <v>0</v>
      </c>
      <c r="Q363" t="str">
        <f>VLOOKUP(Tabela13[[#This Row],[CNPJ]],'[1]Exportar Planilha'!$A$1:$S$802,7,FALSE)</f>
        <v>JARDIM IBITI DO PACO</v>
      </c>
      <c r="R363">
        <f>VLOOKUP(Tabela13[[#This Row],[CNPJ]],'[1]Exportar Planilha'!$A$1:$S$802,8,FALSE)</f>
        <v>18086060</v>
      </c>
      <c r="S363" t="str">
        <f>VLOOKUP(Tabela13[[#This Row],[CNPJ]],'[1]Exportar Planilha'!$A$1:$S$802,9,FALSE)</f>
        <v>SP</v>
      </c>
      <c r="T363">
        <f>VLOOKUP(Tabela13[[#This Row],[CNPJ]],'[1]Exportar Planilha'!$A$1:$S$802,10,FALSE)</f>
        <v>7145</v>
      </c>
      <c r="U363" t="str">
        <f>VLOOKUP(Tabela13[[#This Row],[CNPJ]],'[1]Exportar Planilha'!$A$1:$S$802,11,FALSE)</f>
        <v>SOROCABA</v>
      </c>
      <c r="V363" t="str">
        <f>VLOOKUP(Tabela13[[#This Row],[CNPJ]],'[1]Exportar Planilha'!$A$1:$S$802,12,FALSE)</f>
        <v>15</v>
      </c>
      <c r="W363" t="str">
        <f>VLOOKUP(Tabela13[[#This Row],[CNPJ]],'[1]Exportar Planilha'!$A$1:$S$802,13,FALSE)</f>
        <v>32392003</v>
      </c>
      <c r="X363">
        <f>VLOOKUP(Tabela13[[#This Row],[CNPJ]],'[1]Exportar Planilha'!$A$1:$S$802,14,FALSE)</f>
        <v>0</v>
      </c>
      <c r="Y363">
        <f>VLOOKUP(Tabela13[[#This Row],[CNPJ]],'[1]Exportar Planilha'!$A$1:$S$802,15,FALSE)</f>
        <v>0</v>
      </c>
      <c r="Z363" s="5" t="str">
        <f>VLOOKUP(Tabela13[[#This Row],[CNPJ]],'[1]Exportar Planilha'!$A$1:$S$802,16,FALSE)</f>
        <v>15</v>
      </c>
      <c r="AA363" s="5" t="str">
        <f>VLOOKUP(Tabela13[[#This Row],[CNPJ]],'[1]Exportar Planilha'!$A$1:$S$802,17,FALSE)</f>
        <v>32295569</v>
      </c>
      <c r="AB363" s="5" t="str">
        <f>VLOOKUP(Tabela13[[#This Row],[CNPJ]],'[1]Exportar Planilha'!$A$1:$S$802,18,FALSE)</f>
        <v>FINANCEIRO01@PHOTONPLATINUM.COM.BR</v>
      </c>
    </row>
    <row r="364" spans="1:28">
      <c r="A364" t="s">
        <v>926</v>
      </c>
      <c r="B364" t="s">
        <v>1603</v>
      </c>
      <c r="C364" t="s">
        <v>1604</v>
      </c>
      <c r="D364" t="s">
        <v>55</v>
      </c>
      <c r="E364" t="s">
        <v>55</v>
      </c>
      <c r="F364" t="s">
        <v>1473</v>
      </c>
      <c r="G364" s="2">
        <v>1</v>
      </c>
      <c r="H364" t="s">
        <v>33</v>
      </c>
      <c r="I364" t="s">
        <v>1605</v>
      </c>
      <c r="J364" t="s">
        <v>1606</v>
      </c>
      <c r="K364" s="4" t="s">
        <v>2063</v>
      </c>
      <c r="L364" t="str">
        <f>VLOOKUP(Tabela13[[#This Row],[CNPJ]],'[1]Exportar Planilha'!$A$1:$S$802,3,FALSE)</f>
        <v>RUA</v>
      </c>
      <c r="M364" t="str">
        <f>VLOOKUP(Tabela13[[#This Row],[CNPJ]],'[1]Exportar Planilha'!$A$1:$S$802,3,FALSE)</f>
        <v>RUA</v>
      </c>
      <c r="N364" t="str">
        <f>VLOOKUP(Tabela13[[#This Row],[CNPJ]],'[1]Exportar Planilha'!$A$1:$S$802,4,FALSE)</f>
        <v>ANDRE ADOLFO FERRARI</v>
      </c>
      <c r="O364" t="str">
        <f>VLOOKUP(Tabela13[[#This Row],[CNPJ]],'[1]Exportar Planilha'!$A$1:$S$802,5,FALSE)</f>
        <v>422</v>
      </c>
      <c r="P364">
        <f>VLOOKUP(Tabela13[[#This Row],[CNPJ]],'[1]Exportar Planilha'!$A$1:$S$802,6,FALSE)</f>
        <v>0</v>
      </c>
      <c r="Q364" t="str">
        <f>VLOOKUP(Tabela13[[#This Row],[CNPJ]],'[1]Exportar Planilha'!$A$1:$S$802,7,FALSE)</f>
        <v>DISTRITO INDUSTRIAL NOVA ERA</v>
      </c>
      <c r="R364">
        <f>VLOOKUP(Tabela13[[#This Row],[CNPJ]],'[1]Exportar Planilha'!$A$1:$S$802,8,FALSE)</f>
        <v>13347395</v>
      </c>
      <c r="S364" t="str">
        <f>VLOOKUP(Tabela13[[#This Row],[CNPJ]],'[1]Exportar Planilha'!$A$1:$S$802,9,FALSE)</f>
        <v>SP</v>
      </c>
      <c r="T364">
        <f>VLOOKUP(Tabela13[[#This Row],[CNPJ]],'[1]Exportar Planilha'!$A$1:$S$802,10,FALSE)</f>
        <v>6511</v>
      </c>
      <c r="U364" t="str">
        <f>VLOOKUP(Tabela13[[#This Row],[CNPJ]],'[1]Exportar Planilha'!$A$1:$S$802,11,FALSE)</f>
        <v>INDAIATUBA</v>
      </c>
      <c r="V364" t="str">
        <f>VLOOKUP(Tabela13[[#This Row],[CNPJ]],'[1]Exportar Planilha'!$A$1:$S$802,12,FALSE)</f>
        <v>19</v>
      </c>
      <c r="W364" t="str">
        <f>VLOOKUP(Tabela13[[#This Row],[CNPJ]],'[1]Exportar Planilha'!$A$1:$S$802,13,FALSE)</f>
        <v>39350061</v>
      </c>
      <c r="X364">
        <f>VLOOKUP(Tabela13[[#This Row],[CNPJ]],'[1]Exportar Planilha'!$A$1:$S$802,14,FALSE)</f>
        <v>0</v>
      </c>
      <c r="Y364">
        <f>VLOOKUP(Tabela13[[#This Row],[CNPJ]],'[1]Exportar Planilha'!$A$1:$S$802,15,FALSE)</f>
        <v>0</v>
      </c>
      <c r="Z364" s="5" t="str">
        <f>VLOOKUP(Tabela13[[#This Row],[CNPJ]],'[1]Exportar Planilha'!$A$1:$S$802,16,FALSE)</f>
        <v>19</v>
      </c>
      <c r="AA364" s="5" t="str">
        <f>VLOOKUP(Tabela13[[#This Row],[CNPJ]],'[1]Exportar Planilha'!$A$1:$S$802,17,FALSE)</f>
        <v>32412911</v>
      </c>
      <c r="AB364" s="5" t="str">
        <f>VLOOKUP(Tabela13[[#This Row],[CNPJ]],'[1]Exportar Planilha'!$A$1:$S$802,18,FALSE)</f>
        <v>FABIO@ZOOTEKNA.COM.BR</v>
      </c>
    </row>
    <row r="365" spans="1:28">
      <c r="A365" t="s">
        <v>926</v>
      </c>
      <c r="B365" t="s">
        <v>1607</v>
      </c>
      <c r="C365" t="s">
        <v>210</v>
      </c>
      <c r="D365" t="s">
        <v>1608</v>
      </c>
      <c r="E365" t="s">
        <v>6</v>
      </c>
      <c r="F365" t="s">
        <v>928</v>
      </c>
      <c r="G365" s="2">
        <v>1</v>
      </c>
      <c r="H365" t="s">
        <v>8</v>
      </c>
      <c r="I365" t="s">
        <v>1609</v>
      </c>
      <c r="J365" t="s">
        <v>1610</v>
      </c>
      <c r="K365" s="4" t="s">
        <v>2064</v>
      </c>
      <c r="L365" t="str">
        <f>VLOOKUP(Tabela13[[#This Row],[CNPJ]],'[1]Exportar Planilha'!$A$1:$S$802,3,FALSE)</f>
        <v>RUA</v>
      </c>
      <c r="M365" t="str">
        <f>VLOOKUP(Tabela13[[#This Row],[CNPJ]],'[1]Exportar Planilha'!$A$1:$S$802,3,FALSE)</f>
        <v>RUA</v>
      </c>
      <c r="N365" t="str">
        <f>VLOOKUP(Tabela13[[#This Row],[CNPJ]],'[1]Exportar Planilha'!$A$1:$S$802,4,FALSE)</f>
        <v>ALTO BELO</v>
      </c>
      <c r="O365" t="str">
        <f>VLOOKUP(Tabela13[[#This Row],[CNPJ]],'[1]Exportar Planilha'!$A$1:$S$802,5,FALSE)</f>
        <v>550</v>
      </c>
      <c r="P365">
        <f>VLOOKUP(Tabela13[[#This Row],[CNPJ]],'[1]Exportar Planilha'!$A$1:$S$802,6,FALSE)</f>
        <v>0</v>
      </c>
      <c r="Q365" t="str">
        <f>VLOOKUP(Tabela13[[#This Row],[CNPJ]],'[1]Exportar Planilha'!$A$1:$S$802,7,FALSE)</f>
        <v>VILA ANTONIETA</v>
      </c>
      <c r="R365">
        <f>VLOOKUP(Tabela13[[#This Row],[CNPJ]],'[1]Exportar Planilha'!$A$1:$S$802,8,FALSE)</f>
        <v>3478040</v>
      </c>
      <c r="S365" t="str">
        <f>VLOOKUP(Tabela13[[#This Row],[CNPJ]],'[1]Exportar Planilha'!$A$1:$S$802,9,FALSE)</f>
        <v>SP</v>
      </c>
      <c r="T365">
        <f>VLOOKUP(Tabela13[[#This Row],[CNPJ]],'[1]Exportar Planilha'!$A$1:$S$802,10,FALSE)</f>
        <v>7107</v>
      </c>
      <c r="U365" t="str">
        <f>VLOOKUP(Tabela13[[#This Row],[CNPJ]],'[1]Exportar Planilha'!$A$1:$S$802,11,FALSE)</f>
        <v>SAO PAULO</v>
      </c>
      <c r="V365">
        <f>VLOOKUP(Tabela13[[#This Row],[CNPJ]],'[1]Exportar Planilha'!$A$1:$S$802,12,FALSE)</f>
        <v>0</v>
      </c>
      <c r="W365">
        <f>VLOOKUP(Tabela13[[#This Row],[CNPJ]],'[1]Exportar Planilha'!$A$1:$S$802,13,FALSE)</f>
        <v>0</v>
      </c>
      <c r="X365">
        <f>VLOOKUP(Tabela13[[#This Row],[CNPJ]],'[1]Exportar Planilha'!$A$1:$S$802,14,FALSE)</f>
        <v>0</v>
      </c>
      <c r="Y365">
        <f>VLOOKUP(Tabela13[[#This Row],[CNPJ]],'[1]Exportar Planilha'!$A$1:$S$802,15,FALSE)</f>
        <v>0</v>
      </c>
      <c r="Z365" s="5">
        <f>VLOOKUP(Tabela13[[#This Row],[CNPJ]],'[1]Exportar Planilha'!$A$1:$S$802,16,FALSE)</f>
        <v>0</v>
      </c>
      <c r="AA365" s="5">
        <f>VLOOKUP(Tabela13[[#This Row],[CNPJ]],'[1]Exportar Planilha'!$A$1:$S$802,17,FALSE)</f>
        <v>0</v>
      </c>
      <c r="AB365" s="5">
        <f>VLOOKUP(Tabela13[[#This Row],[CNPJ]],'[1]Exportar Planilha'!$A$1:$S$802,18,FALSE)</f>
        <v>0</v>
      </c>
    </row>
    <row r="366" spans="1:28">
      <c r="A366" t="s">
        <v>926</v>
      </c>
      <c r="B366" t="s">
        <v>1611</v>
      </c>
      <c r="C366" t="s">
        <v>90</v>
      </c>
      <c r="D366" t="s">
        <v>757</v>
      </c>
      <c r="E366" t="s">
        <v>6</v>
      </c>
      <c r="F366" t="s">
        <v>1039</v>
      </c>
      <c r="G366" s="2">
        <v>1</v>
      </c>
      <c r="H366" t="s">
        <v>24</v>
      </c>
      <c r="I366" t="s">
        <v>1612</v>
      </c>
      <c r="J366" t="s">
        <v>1613</v>
      </c>
      <c r="K366" s="4" t="s">
        <v>2065</v>
      </c>
      <c r="L366" t="str">
        <f>VLOOKUP(Tabela13[[#This Row],[CNPJ]],'[1]Exportar Planilha'!$A$1:$S$802,3,FALSE)</f>
        <v>RUA</v>
      </c>
      <c r="M366" t="str">
        <f>VLOOKUP(Tabela13[[#This Row],[CNPJ]],'[1]Exportar Planilha'!$A$1:$S$802,3,FALSE)</f>
        <v>RUA</v>
      </c>
      <c r="N366" t="str">
        <f>VLOOKUP(Tabela13[[#This Row],[CNPJ]],'[1]Exportar Planilha'!$A$1:$S$802,4,FALSE)</f>
        <v>OTTO LEITE CARVALHAES NETO</v>
      </c>
      <c r="O366" t="str">
        <f>VLOOKUP(Tabela13[[#This Row],[CNPJ]],'[1]Exportar Planilha'!$A$1:$S$802,5,FALSE)</f>
        <v>65</v>
      </c>
      <c r="P366">
        <f>VLOOKUP(Tabela13[[#This Row],[CNPJ]],'[1]Exportar Planilha'!$A$1:$S$802,6,FALSE)</f>
        <v>0</v>
      </c>
      <c r="Q366" t="str">
        <f>VLOOKUP(Tabela13[[#This Row],[CNPJ]],'[1]Exportar Planilha'!$A$1:$S$802,7,FALSE)</f>
        <v>VILLAGE CAMPINAS</v>
      </c>
      <c r="R366">
        <f>VLOOKUP(Tabela13[[#This Row],[CNPJ]],'[1]Exportar Planilha'!$A$1:$S$802,8,FALSE)</f>
        <v>13085723</v>
      </c>
      <c r="S366" t="str">
        <f>VLOOKUP(Tabela13[[#This Row],[CNPJ]],'[1]Exportar Planilha'!$A$1:$S$802,9,FALSE)</f>
        <v>SP</v>
      </c>
      <c r="T366">
        <f>VLOOKUP(Tabela13[[#This Row],[CNPJ]],'[1]Exportar Planilha'!$A$1:$S$802,10,FALSE)</f>
        <v>6291</v>
      </c>
      <c r="U366" t="str">
        <f>VLOOKUP(Tabela13[[#This Row],[CNPJ]],'[1]Exportar Planilha'!$A$1:$S$802,11,FALSE)</f>
        <v>CAMPINAS</v>
      </c>
      <c r="V366" t="str">
        <f>VLOOKUP(Tabela13[[#This Row],[CNPJ]],'[1]Exportar Planilha'!$A$1:$S$802,12,FALSE)</f>
        <v>19</v>
      </c>
      <c r="W366" t="str">
        <f>VLOOKUP(Tabela13[[#This Row],[CNPJ]],'[1]Exportar Planilha'!$A$1:$S$802,13,FALSE)</f>
        <v>32137907</v>
      </c>
      <c r="X366">
        <f>VLOOKUP(Tabela13[[#This Row],[CNPJ]],'[1]Exportar Planilha'!$A$1:$S$802,14,FALSE)</f>
        <v>0</v>
      </c>
      <c r="Y366">
        <f>VLOOKUP(Tabela13[[#This Row],[CNPJ]],'[1]Exportar Planilha'!$A$1:$S$802,15,FALSE)</f>
        <v>0</v>
      </c>
      <c r="Z366" s="5" t="str">
        <f>VLOOKUP(Tabela13[[#This Row],[CNPJ]],'[1]Exportar Planilha'!$A$1:$S$802,16,FALSE)</f>
        <v>19</v>
      </c>
      <c r="AA366" s="5" t="str">
        <f>VLOOKUP(Tabela13[[#This Row],[CNPJ]],'[1]Exportar Planilha'!$A$1:$S$802,17,FALSE)</f>
        <v>32565433</v>
      </c>
      <c r="AB366" s="5" t="str">
        <f>VLOOKUP(Tabela13[[#This Row],[CNPJ]],'[1]Exportar Planilha'!$A$1:$S$802,18,FALSE)</f>
        <v>IGARASHI@IGARASHICONTABIL.COM.BR</v>
      </c>
    </row>
    <row r="367" spans="1:28">
      <c r="A367" t="s">
        <v>926</v>
      </c>
      <c r="B367" t="s">
        <v>1614</v>
      </c>
      <c r="C367" t="s">
        <v>1615</v>
      </c>
      <c r="D367" t="s">
        <v>1616</v>
      </c>
      <c r="E367" t="s">
        <v>55</v>
      </c>
      <c r="F367" t="s">
        <v>1617</v>
      </c>
      <c r="G367" s="2">
        <v>8</v>
      </c>
      <c r="H367" t="s">
        <v>33</v>
      </c>
      <c r="I367" t="s">
        <v>3968</v>
      </c>
      <c r="J367" t="s">
        <v>3968</v>
      </c>
      <c r="K367" s="4" t="s">
        <v>2066</v>
      </c>
      <c r="L367" t="str">
        <f>VLOOKUP(Tabela13[[#This Row],[CNPJ]],'[1]Exportar Planilha'!$A$1:$S$802,3,FALSE)</f>
        <v>AVENIDA</v>
      </c>
      <c r="M367" t="str">
        <f>VLOOKUP(Tabela13[[#This Row],[CNPJ]],'[1]Exportar Planilha'!$A$1:$S$802,3,FALSE)</f>
        <v>AVENIDA</v>
      </c>
      <c r="N367" t="str">
        <f>VLOOKUP(Tabela13[[#This Row],[CNPJ]],'[1]Exportar Planilha'!$A$1:$S$802,4,FALSE)</f>
        <v>ALAGOAS</v>
      </c>
      <c r="O367" t="str">
        <f>VLOOKUP(Tabela13[[#This Row],[CNPJ]],'[1]Exportar Planilha'!$A$1:$S$802,5,FALSE)</f>
        <v>1182</v>
      </c>
      <c r="P367" t="str">
        <f>VLOOKUP(Tabela13[[#This Row],[CNPJ]],'[1]Exportar Planilha'!$A$1:$S$802,6,FALSE)</f>
        <v>ANDAR 1</v>
      </c>
      <c r="Q367" t="str">
        <f>VLOOKUP(Tabela13[[#This Row],[CNPJ]],'[1]Exportar Planilha'!$A$1:$S$802,7,FALSE)</f>
        <v>JARDIM PAULISTA</v>
      </c>
      <c r="R367">
        <f>VLOOKUP(Tabela13[[#This Row],[CNPJ]],'[1]Exportar Planilha'!$A$1:$S$802,8,FALSE)</f>
        <v>14401402</v>
      </c>
      <c r="S367" t="str">
        <f>VLOOKUP(Tabela13[[#This Row],[CNPJ]],'[1]Exportar Planilha'!$A$1:$S$802,9,FALSE)</f>
        <v>SP</v>
      </c>
      <c r="T367">
        <f>VLOOKUP(Tabela13[[#This Row],[CNPJ]],'[1]Exportar Planilha'!$A$1:$S$802,10,FALSE)</f>
        <v>6425</v>
      </c>
      <c r="U367" t="str">
        <f>VLOOKUP(Tabela13[[#This Row],[CNPJ]],'[1]Exportar Planilha'!$A$1:$S$802,11,FALSE)</f>
        <v>FRANCA</v>
      </c>
      <c r="V367" t="str">
        <f>VLOOKUP(Tabela13[[#This Row],[CNPJ]],'[1]Exportar Planilha'!$A$1:$S$802,12,FALSE)</f>
        <v>16</v>
      </c>
      <c r="W367" t="str">
        <f>VLOOKUP(Tabela13[[#This Row],[CNPJ]],'[1]Exportar Planilha'!$A$1:$S$802,13,FALSE)</f>
        <v>37206015</v>
      </c>
      <c r="X367">
        <f>VLOOKUP(Tabela13[[#This Row],[CNPJ]],'[1]Exportar Planilha'!$A$1:$S$802,14,FALSE)</f>
        <v>0</v>
      </c>
      <c r="Y367">
        <f>VLOOKUP(Tabela13[[#This Row],[CNPJ]],'[1]Exportar Planilha'!$A$1:$S$802,15,FALSE)</f>
        <v>0</v>
      </c>
      <c r="Z367" s="5">
        <f>VLOOKUP(Tabela13[[#This Row],[CNPJ]],'[1]Exportar Planilha'!$A$1:$S$802,16,FALSE)</f>
        <v>0</v>
      </c>
      <c r="AA367" s="5">
        <f>VLOOKUP(Tabela13[[#This Row],[CNPJ]],'[1]Exportar Planilha'!$A$1:$S$802,17,FALSE)</f>
        <v>0</v>
      </c>
      <c r="AB367" s="5" t="str">
        <f>VLOOKUP(Tabela13[[#This Row],[CNPJ]],'[1]Exportar Planilha'!$A$1:$S$802,18,FALSE)</f>
        <v>EMERSON@TOMAZINHOCONTABIL.COM.BR</v>
      </c>
    </row>
    <row r="368" spans="1:28">
      <c r="A368" t="s">
        <v>926</v>
      </c>
      <c r="B368" t="s">
        <v>1618</v>
      </c>
      <c r="C368" t="s">
        <v>157</v>
      </c>
      <c r="D368" t="s">
        <v>1619</v>
      </c>
      <c r="E368" t="s">
        <v>6</v>
      </c>
      <c r="F368" t="s">
        <v>928</v>
      </c>
      <c r="G368" s="2">
        <v>5</v>
      </c>
      <c r="H368" t="s">
        <v>24</v>
      </c>
      <c r="I368" t="s">
        <v>1620</v>
      </c>
      <c r="J368" t="s">
        <v>1621</v>
      </c>
      <c r="K368" s="4" t="s">
        <v>2067</v>
      </c>
      <c r="L368" t="str">
        <f>VLOOKUP(Tabela13[[#This Row],[CNPJ]],'[1]Exportar Planilha'!$A$1:$S$802,3,FALSE)</f>
        <v>RUA</v>
      </c>
      <c r="M368" t="str">
        <f>VLOOKUP(Tabela13[[#This Row],[CNPJ]],'[1]Exportar Planilha'!$A$1:$S$802,3,FALSE)</f>
        <v>RUA</v>
      </c>
      <c r="N368" t="str">
        <f>VLOOKUP(Tabela13[[#This Row],[CNPJ]],'[1]Exportar Planilha'!$A$1:$S$802,4,FALSE)</f>
        <v>JOAO DE SOUZA DIAS</v>
      </c>
      <c r="O368" t="str">
        <f>VLOOKUP(Tabela13[[#This Row],[CNPJ]],'[1]Exportar Planilha'!$A$1:$S$802,5,FALSE)</f>
        <v>278</v>
      </c>
      <c r="P368">
        <f>VLOOKUP(Tabela13[[#This Row],[CNPJ]],'[1]Exportar Planilha'!$A$1:$S$802,6,FALSE)</f>
        <v>0</v>
      </c>
      <c r="Q368" t="str">
        <f>VLOOKUP(Tabela13[[#This Row],[CNPJ]],'[1]Exportar Planilha'!$A$1:$S$802,7,FALSE)</f>
        <v>CAMPO BELO</v>
      </c>
      <c r="R368">
        <f>VLOOKUP(Tabela13[[#This Row],[CNPJ]],'[1]Exportar Planilha'!$A$1:$S$802,8,FALSE)</f>
        <v>4618001</v>
      </c>
      <c r="S368" t="str">
        <f>VLOOKUP(Tabela13[[#This Row],[CNPJ]],'[1]Exportar Planilha'!$A$1:$S$802,9,FALSE)</f>
        <v>SP</v>
      </c>
      <c r="T368">
        <f>VLOOKUP(Tabela13[[#This Row],[CNPJ]],'[1]Exportar Planilha'!$A$1:$S$802,10,FALSE)</f>
        <v>7107</v>
      </c>
      <c r="U368" t="str">
        <f>VLOOKUP(Tabela13[[#This Row],[CNPJ]],'[1]Exportar Planilha'!$A$1:$S$802,11,FALSE)</f>
        <v>SAO PAULO</v>
      </c>
      <c r="V368" t="str">
        <f>VLOOKUP(Tabela13[[#This Row],[CNPJ]],'[1]Exportar Planilha'!$A$1:$S$802,12,FALSE)</f>
        <v>11</v>
      </c>
      <c r="W368" t="str">
        <f>VLOOKUP(Tabela13[[#This Row],[CNPJ]],'[1]Exportar Planilha'!$A$1:$S$802,13,FALSE)</f>
        <v>50930554</v>
      </c>
      <c r="X368">
        <f>VLOOKUP(Tabela13[[#This Row],[CNPJ]],'[1]Exportar Planilha'!$A$1:$S$802,14,FALSE)</f>
        <v>0</v>
      </c>
      <c r="Y368">
        <f>VLOOKUP(Tabela13[[#This Row],[CNPJ]],'[1]Exportar Planilha'!$A$1:$S$802,15,FALSE)</f>
        <v>0</v>
      </c>
      <c r="Z368" s="5" t="str">
        <f>VLOOKUP(Tabela13[[#This Row],[CNPJ]],'[1]Exportar Planilha'!$A$1:$S$802,16,FALSE)</f>
        <v>11</v>
      </c>
      <c r="AA368" s="5" t="str">
        <f>VLOOKUP(Tabela13[[#This Row],[CNPJ]],'[1]Exportar Planilha'!$A$1:$S$802,17,FALSE)</f>
        <v>41958533</v>
      </c>
      <c r="AB368" s="5" t="str">
        <f>VLOOKUP(Tabela13[[#This Row],[CNPJ]],'[1]Exportar Planilha'!$A$1:$S$802,18,FALSE)</f>
        <v>BHS@BHSBRASIL.COM.BR</v>
      </c>
    </row>
    <row r="369" spans="1:28">
      <c r="A369" t="s">
        <v>926</v>
      </c>
      <c r="B369" t="s">
        <v>1622</v>
      </c>
      <c r="C369" t="s">
        <v>43</v>
      </c>
      <c r="D369" t="s">
        <v>1623</v>
      </c>
      <c r="E369" t="s">
        <v>55</v>
      </c>
      <c r="F369" t="s">
        <v>1175</v>
      </c>
      <c r="G369" s="2">
        <v>2</v>
      </c>
      <c r="H369" t="s">
        <v>8</v>
      </c>
      <c r="I369" t="s">
        <v>1624</v>
      </c>
      <c r="J369" t="s">
        <v>1625</v>
      </c>
      <c r="K369" s="4" t="s">
        <v>2068</v>
      </c>
      <c r="L369" t="str">
        <f>VLOOKUP(Tabela13[[#This Row],[CNPJ]],'[1]Exportar Planilha'!$A$1:$S$802,3,FALSE)</f>
        <v>AVENIDA</v>
      </c>
      <c r="M369" t="str">
        <f>VLOOKUP(Tabela13[[#This Row],[CNPJ]],'[1]Exportar Planilha'!$A$1:$S$802,3,FALSE)</f>
        <v>AVENIDA</v>
      </c>
      <c r="N369" t="str">
        <f>VLOOKUP(Tabela13[[#This Row],[CNPJ]],'[1]Exportar Planilha'!$A$1:$S$802,4,FALSE)</f>
        <v>JOSE ABBAS CASSEB</v>
      </c>
      <c r="O369" t="str">
        <f>VLOOKUP(Tabela13[[#This Row],[CNPJ]],'[1]Exportar Planilha'!$A$1:$S$802,5,FALSE)</f>
        <v>135</v>
      </c>
      <c r="P369">
        <f>VLOOKUP(Tabela13[[#This Row],[CNPJ]],'[1]Exportar Planilha'!$A$1:$S$802,6,FALSE)</f>
        <v>0</v>
      </c>
      <c r="Q369" t="str">
        <f>VLOOKUP(Tabela13[[#This Row],[CNPJ]],'[1]Exportar Planilha'!$A$1:$S$802,7,FALSE)</f>
        <v>D. INDUSTRIAL DR. ULYSSES DA SILVEIRA GUIMARAES</v>
      </c>
      <c r="R369">
        <f>VLOOKUP(Tabela13[[#This Row],[CNPJ]],'[1]Exportar Planilha'!$A$1:$S$802,8,FALSE)</f>
        <v>15092606</v>
      </c>
      <c r="S369" t="str">
        <f>VLOOKUP(Tabela13[[#This Row],[CNPJ]],'[1]Exportar Planilha'!$A$1:$S$802,9,FALSE)</f>
        <v>SP</v>
      </c>
      <c r="T369">
        <f>VLOOKUP(Tabela13[[#This Row],[CNPJ]],'[1]Exportar Planilha'!$A$1:$S$802,10,FALSE)</f>
        <v>7097</v>
      </c>
      <c r="U369" t="str">
        <f>VLOOKUP(Tabela13[[#This Row],[CNPJ]],'[1]Exportar Planilha'!$A$1:$S$802,11,FALSE)</f>
        <v>SAO JOSE DO RIO PRETO</v>
      </c>
      <c r="V369" t="str">
        <f>VLOOKUP(Tabela13[[#This Row],[CNPJ]],'[1]Exportar Planilha'!$A$1:$S$802,12,FALSE)</f>
        <v>17</v>
      </c>
      <c r="W369" t="str">
        <f>VLOOKUP(Tabela13[[#This Row],[CNPJ]],'[1]Exportar Planilha'!$A$1:$S$802,13,FALSE)</f>
        <v>21396600</v>
      </c>
      <c r="X369">
        <f>VLOOKUP(Tabela13[[#This Row],[CNPJ]],'[1]Exportar Planilha'!$A$1:$S$802,14,FALSE)</f>
        <v>0</v>
      </c>
      <c r="Y369">
        <f>VLOOKUP(Tabela13[[#This Row],[CNPJ]],'[1]Exportar Planilha'!$A$1:$S$802,15,FALSE)</f>
        <v>0</v>
      </c>
      <c r="Z369" s="5" t="str">
        <f>VLOOKUP(Tabela13[[#This Row],[CNPJ]],'[1]Exportar Planilha'!$A$1:$S$802,16,FALSE)</f>
        <v>17</v>
      </c>
      <c r="AA369" s="5" t="str">
        <f>VLOOKUP(Tabela13[[#This Row],[CNPJ]],'[1]Exportar Planilha'!$A$1:$S$802,17,FALSE)</f>
        <v>2124284</v>
      </c>
      <c r="AB369" s="5" t="str">
        <f>VLOOKUP(Tabela13[[#This Row],[CNPJ]],'[1]Exportar Planilha'!$A$1:$S$802,18,FALSE)</f>
        <v>efiscal@contep.com.br</v>
      </c>
    </row>
    <row r="370" spans="1:28">
      <c r="A370" t="s">
        <v>926</v>
      </c>
      <c r="B370" t="s">
        <v>1626</v>
      </c>
      <c r="C370" t="s">
        <v>226</v>
      </c>
      <c r="D370" t="s">
        <v>128</v>
      </c>
      <c r="E370" t="s">
        <v>6</v>
      </c>
      <c r="F370" t="s">
        <v>1026</v>
      </c>
      <c r="G370" s="2">
        <v>1</v>
      </c>
      <c r="H370" t="s">
        <v>24</v>
      </c>
      <c r="I370" t="s">
        <v>1627</v>
      </c>
      <c r="J370" t="s">
        <v>1628</v>
      </c>
      <c r="K370" s="4" t="s">
        <v>2069</v>
      </c>
      <c r="L370" t="str">
        <f>VLOOKUP(Tabela13[[#This Row],[CNPJ]],'[1]Exportar Planilha'!$A$1:$S$802,3,FALSE)</f>
        <v>RODOVIA</v>
      </c>
      <c r="M370" t="str">
        <f>VLOOKUP(Tabela13[[#This Row],[CNPJ]],'[1]Exportar Planilha'!$A$1:$S$802,3,FALSE)</f>
        <v>RODOVIA</v>
      </c>
      <c r="N370" t="str">
        <f>VLOOKUP(Tabela13[[#This Row],[CNPJ]],'[1]Exportar Planilha'!$A$1:$S$802,4,FALSE)</f>
        <v>WASHINGTON LUIZ KM 172 (RUA 06)</v>
      </c>
      <c r="O370" t="str">
        <f>VLOOKUP(Tabela13[[#This Row],[CNPJ]],'[1]Exportar Planilha'!$A$1:$S$802,5,FALSE)</f>
        <v>LT B-8</v>
      </c>
      <c r="P370">
        <f>VLOOKUP(Tabela13[[#This Row],[CNPJ]],'[1]Exportar Planilha'!$A$1:$S$802,6,FALSE)</f>
        <v>0</v>
      </c>
      <c r="Q370" t="str">
        <f>VLOOKUP(Tabela13[[#This Row],[CNPJ]],'[1]Exportar Planilha'!$A$1:$S$802,7,FALSE)</f>
        <v>JARDIM ANHANGUERA</v>
      </c>
      <c r="R370">
        <f>VLOOKUP(Tabela13[[#This Row],[CNPJ]],'[1]Exportar Planilha'!$A$1:$S$802,8,FALSE)</f>
        <v>13501600</v>
      </c>
      <c r="S370" t="str">
        <f>VLOOKUP(Tabela13[[#This Row],[CNPJ]],'[1]Exportar Planilha'!$A$1:$S$802,9,FALSE)</f>
        <v>SP</v>
      </c>
      <c r="T370">
        <f>VLOOKUP(Tabela13[[#This Row],[CNPJ]],'[1]Exportar Planilha'!$A$1:$S$802,10,FALSE)</f>
        <v>6979</v>
      </c>
      <c r="U370" t="str">
        <f>VLOOKUP(Tabela13[[#This Row],[CNPJ]],'[1]Exportar Planilha'!$A$1:$S$802,11,FALSE)</f>
        <v>RIO CLARO</v>
      </c>
      <c r="V370" t="str">
        <f>VLOOKUP(Tabela13[[#This Row],[CNPJ]],'[1]Exportar Planilha'!$A$1:$S$802,12,FALSE)</f>
        <v>19</v>
      </c>
      <c r="W370" t="str">
        <f>VLOOKUP(Tabela13[[#This Row],[CNPJ]],'[1]Exportar Planilha'!$A$1:$S$802,13,FALSE)</f>
        <v>34035090</v>
      </c>
      <c r="X370">
        <f>VLOOKUP(Tabela13[[#This Row],[CNPJ]],'[1]Exportar Planilha'!$A$1:$S$802,14,FALSE)</f>
        <v>0</v>
      </c>
      <c r="Y370">
        <f>VLOOKUP(Tabela13[[#This Row],[CNPJ]],'[1]Exportar Planilha'!$A$1:$S$802,15,FALSE)</f>
        <v>0</v>
      </c>
      <c r="Z370" s="5" t="str">
        <f>VLOOKUP(Tabela13[[#This Row],[CNPJ]],'[1]Exportar Planilha'!$A$1:$S$802,16,FALSE)</f>
        <v>19</v>
      </c>
      <c r="AA370" s="5" t="str">
        <f>VLOOKUP(Tabela13[[#This Row],[CNPJ]],'[1]Exportar Planilha'!$A$1:$S$802,17,FALSE)</f>
        <v>33010941</v>
      </c>
      <c r="AB370" s="5" t="str">
        <f>VLOOKUP(Tabela13[[#This Row],[CNPJ]],'[1]Exportar Planilha'!$A$1:$S$802,18,FALSE)</f>
        <v>CONTRATOS@ESCRITORIOZAMBONI.COM.BR</v>
      </c>
    </row>
    <row r="371" spans="1:28">
      <c r="A371" t="s">
        <v>926</v>
      </c>
      <c r="B371" t="s">
        <v>1629</v>
      </c>
      <c r="C371" t="s">
        <v>1396</v>
      </c>
      <c r="D371" t="s">
        <v>1630</v>
      </c>
      <c r="E371" t="s">
        <v>103</v>
      </c>
      <c r="F371" t="s">
        <v>1034</v>
      </c>
      <c r="G371" s="2">
        <v>4</v>
      </c>
      <c r="H371" t="s">
        <v>275</v>
      </c>
      <c r="I371" t="s">
        <v>1631</v>
      </c>
      <c r="J371" t="s">
        <v>1632</v>
      </c>
      <c r="K371" s="4" t="s">
        <v>2070</v>
      </c>
      <c r="L371" t="str">
        <f>VLOOKUP(Tabela13[[#This Row],[CNPJ]],'[1]Exportar Planilha'!$A$1:$S$802,3,FALSE)</f>
        <v>RUA</v>
      </c>
      <c r="M371" t="str">
        <f>VLOOKUP(Tabela13[[#This Row],[CNPJ]],'[1]Exportar Planilha'!$A$1:$S$802,3,FALSE)</f>
        <v>RUA</v>
      </c>
      <c r="N371" t="str">
        <f>VLOOKUP(Tabela13[[#This Row],[CNPJ]],'[1]Exportar Planilha'!$A$1:$S$802,4,FALSE)</f>
        <v>DOS IMIGRANTES</v>
      </c>
      <c r="O371" t="str">
        <f>VLOOKUP(Tabela13[[#This Row],[CNPJ]],'[1]Exportar Planilha'!$A$1:$S$802,5,FALSE)</f>
        <v>204</v>
      </c>
      <c r="P371">
        <f>VLOOKUP(Tabela13[[#This Row],[CNPJ]],'[1]Exportar Planilha'!$A$1:$S$802,6,FALSE)</f>
        <v>0</v>
      </c>
      <c r="Q371" t="str">
        <f>VLOOKUP(Tabela13[[#This Row],[CNPJ]],'[1]Exportar Planilha'!$A$1:$S$802,7,FALSE)</f>
        <v>PQ DA FIGUEIRA</v>
      </c>
      <c r="R371">
        <f>VLOOKUP(Tabela13[[#This Row],[CNPJ]],'[1]Exportar Planilha'!$A$1:$S$802,8,FALSE)</f>
        <v>13140031</v>
      </c>
      <c r="S371" t="str">
        <f>VLOOKUP(Tabela13[[#This Row],[CNPJ]],'[1]Exportar Planilha'!$A$1:$S$802,9,FALSE)</f>
        <v>SP</v>
      </c>
      <c r="T371">
        <f>VLOOKUP(Tabela13[[#This Row],[CNPJ]],'[1]Exportar Planilha'!$A$1:$S$802,10,FALSE)</f>
        <v>6831</v>
      </c>
      <c r="U371" t="str">
        <f>VLOOKUP(Tabela13[[#This Row],[CNPJ]],'[1]Exportar Planilha'!$A$1:$S$802,11,FALSE)</f>
        <v>PAULINIA</v>
      </c>
      <c r="V371">
        <f>VLOOKUP(Tabela13[[#This Row],[CNPJ]],'[1]Exportar Planilha'!$A$1:$S$802,12,FALSE)</f>
        <v>0</v>
      </c>
      <c r="W371">
        <f>VLOOKUP(Tabela13[[#This Row],[CNPJ]],'[1]Exportar Planilha'!$A$1:$S$802,13,FALSE)</f>
        <v>0</v>
      </c>
      <c r="X371">
        <f>VLOOKUP(Tabela13[[#This Row],[CNPJ]],'[1]Exportar Planilha'!$A$1:$S$802,14,FALSE)</f>
        <v>0</v>
      </c>
      <c r="Y371">
        <f>VLOOKUP(Tabela13[[#This Row],[CNPJ]],'[1]Exportar Planilha'!$A$1:$S$802,15,FALSE)</f>
        <v>0</v>
      </c>
      <c r="Z371" s="5">
        <f>VLOOKUP(Tabela13[[#This Row],[CNPJ]],'[1]Exportar Planilha'!$A$1:$S$802,16,FALSE)</f>
        <v>0</v>
      </c>
      <c r="AA371" s="5">
        <f>VLOOKUP(Tabela13[[#This Row],[CNPJ]],'[1]Exportar Planilha'!$A$1:$S$802,17,FALSE)</f>
        <v>0</v>
      </c>
      <c r="AB371" s="5">
        <f>VLOOKUP(Tabela13[[#This Row],[CNPJ]],'[1]Exportar Planilha'!$A$1:$S$802,18,FALSE)</f>
        <v>0</v>
      </c>
    </row>
    <row r="372" spans="1:28">
      <c r="A372" t="s">
        <v>926</v>
      </c>
      <c r="B372" t="s">
        <v>1633</v>
      </c>
      <c r="C372" t="s">
        <v>1634</v>
      </c>
      <c r="D372" t="s">
        <v>1635</v>
      </c>
      <c r="E372" t="s">
        <v>6</v>
      </c>
      <c r="F372" t="s">
        <v>928</v>
      </c>
      <c r="G372" s="2">
        <v>1</v>
      </c>
      <c r="H372" t="s">
        <v>24</v>
      </c>
      <c r="I372" t="s">
        <v>1636</v>
      </c>
      <c r="J372" t="s">
        <v>1637</v>
      </c>
      <c r="K372" s="4" t="s">
        <v>2071</v>
      </c>
      <c r="L372" t="str">
        <f>VLOOKUP(Tabela13[[#This Row],[CNPJ]],'[1]Exportar Planilha'!$A$1:$S$802,3,FALSE)</f>
        <v>AVENIDA</v>
      </c>
      <c r="M372" t="str">
        <f>VLOOKUP(Tabela13[[#This Row],[CNPJ]],'[1]Exportar Planilha'!$A$1:$S$802,3,FALSE)</f>
        <v>AVENIDA</v>
      </c>
      <c r="N372" t="str">
        <f>VLOOKUP(Tabela13[[#This Row],[CNPJ]],'[1]Exportar Planilha'!$A$1:$S$802,4,FALSE)</f>
        <v>WASHINGTON LUIS</v>
      </c>
      <c r="O372" t="str">
        <f>VLOOKUP(Tabela13[[#This Row],[CNPJ]],'[1]Exportar Planilha'!$A$1:$S$802,5,FALSE)</f>
        <v>703</v>
      </c>
      <c r="P372">
        <f>VLOOKUP(Tabela13[[#This Row],[CNPJ]],'[1]Exportar Planilha'!$A$1:$S$802,6,FALSE)</f>
        <v>0</v>
      </c>
      <c r="Q372" t="str">
        <f>VLOOKUP(Tabela13[[#This Row],[CNPJ]],'[1]Exportar Planilha'!$A$1:$S$802,7,FALSE)</f>
        <v>SANTO AMARO</v>
      </c>
      <c r="R372">
        <f>VLOOKUP(Tabela13[[#This Row],[CNPJ]],'[1]Exportar Planilha'!$A$1:$S$802,8,FALSE)</f>
        <v>4662001</v>
      </c>
      <c r="S372" t="str">
        <f>VLOOKUP(Tabela13[[#This Row],[CNPJ]],'[1]Exportar Planilha'!$A$1:$S$802,9,FALSE)</f>
        <v>SP</v>
      </c>
      <c r="T372">
        <f>VLOOKUP(Tabela13[[#This Row],[CNPJ]],'[1]Exportar Planilha'!$A$1:$S$802,10,FALSE)</f>
        <v>7107</v>
      </c>
      <c r="U372" t="str">
        <f>VLOOKUP(Tabela13[[#This Row],[CNPJ]],'[1]Exportar Planilha'!$A$1:$S$802,11,FALSE)</f>
        <v>SAO PAULO</v>
      </c>
      <c r="V372" t="str">
        <f>VLOOKUP(Tabela13[[#This Row],[CNPJ]],'[1]Exportar Planilha'!$A$1:$S$802,12,FALSE)</f>
        <v>11</v>
      </c>
      <c r="W372" t="str">
        <f>VLOOKUP(Tabela13[[#This Row],[CNPJ]],'[1]Exportar Planilha'!$A$1:$S$802,13,FALSE)</f>
        <v>55222892</v>
      </c>
      <c r="X372">
        <f>VLOOKUP(Tabela13[[#This Row],[CNPJ]],'[1]Exportar Planilha'!$A$1:$S$802,14,FALSE)</f>
        <v>0</v>
      </c>
      <c r="Y372">
        <f>VLOOKUP(Tabela13[[#This Row],[CNPJ]],'[1]Exportar Planilha'!$A$1:$S$802,15,FALSE)</f>
        <v>0</v>
      </c>
      <c r="Z372" s="5" t="str">
        <f>VLOOKUP(Tabela13[[#This Row],[CNPJ]],'[1]Exportar Planilha'!$A$1:$S$802,16,FALSE)</f>
        <v>11</v>
      </c>
      <c r="AA372" s="5" t="str">
        <f>VLOOKUP(Tabela13[[#This Row],[CNPJ]],'[1]Exportar Planilha'!$A$1:$S$802,17,FALSE)</f>
        <v>56616344</v>
      </c>
      <c r="AB372" s="5" t="str">
        <f>VLOOKUP(Tabela13[[#This Row],[CNPJ]],'[1]Exportar Planilha'!$A$1:$S$802,18,FALSE)</f>
        <v>CONTAKLEIN@CONTAKLEIN.COM.BR</v>
      </c>
    </row>
    <row r="373" spans="1:28">
      <c r="A373" t="s">
        <v>926</v>
      </c>
      <c r="B373" t="s">
        <v>1638</v>
      </c>
      <c r="C373" t="s">
        <v>157</v>
      </c>
      <c r="D373" t="s">
        <v>1639</v>
      </c>
      <c r="E373" t="s">
        <v>6</v>
      </c>
      <c r="F373" t="s">
        <v>928</v>
      </c>
      <c r="G373" s="2">
        <v>13</v>
      </c>
      <c r="H373" t="s">
        <v>24</v>
      </c>
      <c r="I373" t="s">
        <v>1640</v>
      </c>
      <c r="J373" t="s">
        <v>1641</v>
      </c>
      <c r="K373" s="4" t="s">
        <v>2072</v>
      </c>
      <c r="L373" t="str">
        <f>VLOOKUP(Tabela13[[#This Row],[CNPJ]],'[1]Exportar Planilha'!$A$1:$S$802,3,FALSE)</f>
        <v>RUA</v>
      </c>
      <c r="M373" t="str">
        <f>VLOOKUP(Tabela13[[#This Row],[CNPJ]],'[1]Exportar Planilha'!$A$1:$S$802,3,FALSE)</f>
        <v>RUA</v>
      </c>
      <c r="N373" t="str">
        <f>VLOOKUP(Tabela13[[#This Row],[CNPJ]],'[1]Exportar Planilha'!$A$1:$S$802,4,FALSE)</f>
        <v>DOUTOR BACELAR</v>
      </c>
      <c r="O373" t="str">
        <f>VLOOKUP(Tabela13[[#This Row],[CNPJ]],'[1]Exportar Planilha'!$A$1:$S$802,5,FALSE)</f>
        <v>231</v>
      </c>
      <c r="P373" t="str">
        <f>VLOOKUP(Tabela13[[#This Row],[CNPJ]],'[1]Exportar Planilha'!$A$1:$S$802,6,FALSE)</f>
        <v>CONJ  61                  ANDAR 6</v>
      </c>
      <c r="Q373" t="str">
        <f>VLOOKUP(Tabela13[[#This Row],[CNPJ]],'[1]Exportar Planilha'!$A$1:$S$802,7,FALSE)</f>
        <v>VILA CLEMENTINO</v>
      </c>
      <c r="R373">
        <f>VLOOKUP(Tabela13[[#This Row],[CNPJ]],'[1]Exportar Planilha'!$A$1:$S$802,8,FALSE)</f>
        <v>4026000</v>
      </c>
      <c r="S373" t="str">
        <f>VLOOKUP(Tabela13[[#This Row],[CNPJ]],'[1]Exportar Planilha'!$A$1:$S$802,9,FALSE)</f>
        <v>SP</v>
      </c>
      <c r="T373">
        <f>VLOOKUP(Tabela13[[#This Row],[CNPJ]],'[1]Exportar Planilha'!$A$1:$S$802,10,FALSE)</f>
        <v>7107</v>
      </c>
      <c r="U373" t="str">
        <f>VLOOKUP(Tabela13[[#This Row],[CNPJ]],'[1]Exportar Planilha'!$A$1:$S$802,11,FALSE)</f>
        <v>SAO PAULO</v>
      </c>
      <c r="V373" t="str">
        <f>VLOOKUP(Tabela13[[#This Row],[CNPJ]],'[1]Exportar Planilha'!$A$1:$S$802,12,FALSE)</f>
        <v>11</v>
      </c>
      <c r="W373" t="str">
        <f>VLOOKUP(Tabela13[[#This Row],[CNPJ]],'[1]Exportar Planilha'!$A$1:$S$802,13,FALSE)</f>
        <v>23875143</v>
      </c>
      <c r="X373">
        <f>VLOOKUP(Tabela13[[#This Row],[CNPJ]],'[1]Exportar Planilha'!$A$1:$S$802,14,FALSE)</f>
        <v>0</v>
      </c>
      <c r="Y373">
        <f>VLOOKUP(Tabela13[[#This Row],[CNPJ]],'[1]Exportar Planilha'!$A$1:$S$802,15,FALSE)</f>
        <v>0</v>
      </c>
      <c r="Z373" s="5">
        <f>VLOOKUP(Tabela13[[#This Row],[CNPJ]],'[1]Exportar Planilha'!$A$1:$S$802,16,FALSE)</f>
        <v>0</v>
      </c>
      <c r="AA373" s="5">
        <f>VLOOKUP(Tabela13[[#This Row],[CNPJ]],'[1]Exportar Planilha'!$A$1:$S$802,17,FALSE)</f>
        <v>0</v>
      </c>
      <c r="AB373" s="5" t="str">
        <f>VLOOKUP(Tabela13[[#This Row],[CNPJ]],'[1]Exportar Planilha'!$A$1:$S$802,18,FALSE)</f>
        <v>FINANCEIRO@PRACTICALGROUP.COM.BR</v>
      </c>
    </row>
    <row r="374" spans="1:28">
      <c r="A374" t="s">
        <v>926</v>
      </c>
      <c r="B374" t="s">
        <v>1642</v>
      </c>
      <c r="C374" t="s">
        <v>1634</v>
      </c>
      <c r="D374" t="s">
        <v>1643</v>
      </c>
      <c r="E374" t="s">
        <v>6</v>
      </c>
      <c r="F374" t="s">
        <v>928</v>
      </c>
      <c r="G374" s="2">
        <v>1</v>
      </c>
      <c r="H374" t="s">
        <v>24</v>
      </c>
      <c r="I374" t="s">
        <v>1644</v>
      </c>
      <c r="J374" t="s">
        <v>1645</v>
      </c>
      <c r="K374" s="4" t="s">
        <v>2073</v>
      </c>
      <c r="L374" t="str">
        <f>VLOOKUP(Tabela13[[#This Row],[CNPJ]],'[1]Exportar Planilha'!$A$1:$S$802,3,FALSE)</f>
        <v>RUA</v>
      </c>
      <c r="M374" t="str">
        <f>VLOOKUP(Tabela13[[#This Row],[CNPJ]],'[1]Exportar Planilha'!$A$1:$S$802,3,FALSE)</f>
        <v>RUA</v>
      </c>
      <c r="N374" t="str">
        <f>VLOOKUP(Tabela13[[#This Row],[CNPJ]],'[1]Exportar Planilha'!$A$1:$S$802,4,FALSE)</f>
        <v>DA CHACARA</v>
      </c>
      <c r="O374" t="str">
        <f>VLOOKUP(Tabela13[[#This Row],[CNPJ]],'[1]Exportar Planilha'!$A$1:$S$802,5,FALSE)</f>
        <v>111</v>
      </c>
      <c r="P374">
        <f>VLOOKUP(Tabela13[[#This Row],[CNPJ]],'[1]Exportar Planilha'!$A$1:$S$802,6,FALSE)</f>
        <v>0</v>
      </c>
      <c r="Q374" t="str">
        <f>VLOOKUP(Tabela13[[#This Row],[CNPJ]],'[1]Exportar Planilha'!$A$1:$S$802,7,FALSE)</f>
        <v>VILA NOVA MAZZEI</v>
      </c>
      <c r="R374">
        <f>VLOOKUP(Tabela13[[#This Row],[CNPJ]],'[1]Exportar Planilha'!$A$1:$S$802,8,FALSE)</f>
        <v>2312120</v>
      </c>
      <c r="S374" t="str">
        <f>VLOOKUP(Tabela13[[#This Row],[CNPJ]],'[1]Exportar Planilha'!$A$1:$S$802,9,FALSE)</f>
        <v>SP</v>
      </c>
      <c r="T374">
        <f>VLOOKUP(Tabela13[[#This Row],[CNPJ]],'[1]Exportar Planilha'!$A$1:$S$802,10,FALSE)</f>
        <v>7107</v>
      </c>
      <c r="U374" t="str">
        <f>VLOOKUP(Tabela13[[#This Row],[CNPJ]],'[1]Exportar Planilha'!$A$1:$S$802,11,FALSE)</f>
        <v>SAO PAULO</v>
      </c>
      <c r="V374">
        <f>VLOOKUP(Tabela13[[#This Row],[CNPJ]],'[1]Exportar Planilha'!$A$1:$S$802,12,FALSE)</f>
        <v>0</v>
      </c>
      <c r="W374">
        <f>VLOOKUP(Tabela13[[#This Row],[CNPJ]],'[1]Exportar Planilha'!$A$1:$S$802,13,FALSE)</f>
        <v>0</v>
      </c>
      <c r="X374">
        <f>VLOOKUP(Tabela13[[#This Row],[CNPJ]],'[1]Exportar Planilha'!$A$1:$S$802,14,FALSE)</f>
        <v>0</v>
      </c>
      <c r="Y374">
        <f>VLOOKUP(Tabela13[[#This Row],[CNPJ]],'[1]Exportar Planilha'!$A$1:$S$802,15,FALSE)</f>
        <v>0</v>
      </c>
      <c r="Z374" s="5">
        <f>VLOOKUP(Tabela13[[#This Row],[CNPJ]],'[1]Exportar Planilha'!$A$1:$S$802,16,FALSE)</f>
        <v>0</v>
      </c>
      <c r="AA374" s="5">
        <f>VLOOKUP(Tabela13[[#This Row],[CNPJ]],'[1]Exportar Planilha'!$A$1:$S$802,17,FALSE)</f>
        <v>0</v>
      </c>
      <c r="AB374" s="5">
        <f>VLOOKUP(Tabela13[[#This Row],[CNPJ]],'[1]Exportar Planilha'!$A$1:$S$802,18,FALSE)</f>
        <v>0</v>
      </c>
    </row>
    <row r="375" spans="1:28">
      <c r="A375" t="s">
        <v>926</v>
      </c>
      <c r="B375" t="s">
        <v>1646</v>
      </c>
      <c r="C375" t="s">
        <v>43</v>
      </c>
      <c r="D375" t="s">
        <v>66</v>
      </c>
      <c r="E375" t="s">
        <v>66</v>
      </c>
      <c r="F375" t="s">
        <v>1647</v>
      </c>
      <c r="G375" s="2">
        <v>2</v>
      </c>
      <c r="H375" t="s">
        <v>24</v>
      </c>
      <c r="I375" t="s">
        <v>1648</v>
      </c>
      <c r="J375" t="s">
        <v>1649</v>
      </c>
      <c r="K375" s="4" t="s">
        <v>2074</v>
      </c>
      <c r="L375" t="str">
        <f>VLOOKUP(Tabela13[[#This Row],[CNPJ]],'[1]Exportar Planilha'!$A$1:$S$802,3,FALSE)</f>
        <v>RUA</v>
      </c>
      <c r="M375" t="str">
        <f>VLOOKUP(Tabela13[[#This Row],[CNPJ]],'[1]Exportar Planilha'!$A$1:$S$802,3,FALSE)</f>
        <v>RUA</v>
      </c>
      <c r="N375" t="str">
        <f>VLOOKUP(Tabela13[[#This Row],[CNPJ]],'[1]Exportar Planilha'!$A$1:$S$802,4,FALSE)</f>
        <v>4-A</v>
      </c>
      <c r="O375" t="str">
        <f>VLOOKUP(Tabela13[[#This Row],[CNPJ]],'[1]Exportar Planilha'!$A$1:$S$802,5,FALSE)</f>
        <v>600</v>
      </c>
      <c r="P375" t="str">
        <f>VLOOKUP(Tabela13[[#This Row],[CNPJ]],'[1]Exportar Planilha'!$A$1:$S$802,6,FALSE)</f>
        <v>PROLONGAMENTO</v>
      </c>
      <c r="Q375" t="str">
        <f>VLOOKUP(Tabela13[[#This Row],[CNPJ]],'[1]Exportar Planilha'!$A$1:$S$802,7,FALSE)</f>
        <v>CENTRO</v>
      </c>
      <c r="R375">
        <f>VLOOKUP(Tabela13[[#This Row],[CNPJ]],'[1]Exportar Planilha'!$A$1:$S$802,8,FALSE)</f>
        <v>13540000</v>
      </c>
      <c r="S375" t="str">
        <f>VLOOKUP(Tabela13[[#This Row],[CNPJ]],'[1]Exportar Planilha'!$A$1:$S$802,9,FALSE)</f>
        <v>SP</v>
      </c>
      <c r="T375">
        <f>VLOOKUP(Tabela13[[#This Row],[CNPJ]],'[1]Exportar Planilha'!$A$1:$S$802,10,FALSE)</f>
        <v>6355</v>
      </c>
      <c r="U375" t="str">
        <f>VLOOKUP(Tabela13[[#This Row],[CNPJ]],'[1]Exportar Planilha'!$A$1:$S$802,11,FALSE)</f>
        <v>CORUMBATAI</v>
      </c>
      <c r="V375" t="str">
        <f>VLOOKUP(Tabela13[[#This Row],[CNPJ]],'[1]Exportar Planilha'!$A$1:$S$802,12,FALSE)</f>
        <v>0019</v>
      </c>
      <c r="W375" t="str">
        <f>VLOOKUP(Tabela13[[#This Row],[CNPJ]],'[1]Exportar Planilha'!$A$1:$S$802,13,FALSE)</f>
        <v>05771259</v>
      </c>
      <c r="X375">
        <f>VLOOKUP(Tabela13[[#This Row],[CNPJ]],'[1]Exportar Planilha'!$A$1:$S$802,14,FALSE)</f>
        <v>0</v>
      </c>
      <c r="Y375">
        <f>VLOOKUP(Tabela13[[#This Row],[CNPJ]],'[1]Exportar Planilha'!$A$1:$S$802,15,FALSE)</f>
        <v>0</v>
      </c>
      <c r="Z375" s="5">
        <f>VLOOKUP(Tabela13[[#This Row],[CNPJ]],'[1]Exportar Planilha'!$A$1:$S$802,16,FALSE)</f>
        <v>0</v>
      </c>
      <c r="AA375" s="5">
        <f>VLOOKUP(Tabela13[[#This Row],[CNPJ]],'[1]Exportar Planilha'!$A$1:$S$802,17,FALSE)</f>
        <v>0</v>
      </c>
      <c r="AB375" s="5">
        <f>VLOOKUP(Tabela13[[#This Row],[CNPJ]],'[1]Exportar Planilha'!$A$1:$S$802,18,FALSE)</f>
        <v>0</v>
      </c>
    </row>
    <row r="376" spans="1:28">
      <c r="A376" t="s">
        <v>926</v>
      </c>
      <c r="B376" t="s">
        <v>1650</v>
      </c>
      <c r="C376" t="s">
        <v>639</v>
      </c>
      <c r="D376" t="s">
        <v>1085</v>
      </c>
      <c r="E376" t="s">
        <v>1086</v>
      </c>
      <c r="F376" t="s">
        <v>1016</v>
      </c>
      <c r="G376" s="2">
        <v>14</v>
      </c>
      <c r="H376" t="s">
        <v>24</v>
      </c>
      <c r="I376" t="s">
        <v>1651</v>
      </c>
      <c r="J376" t="s">
        <v>1652</v>
      </c>
      <c r="K376" s="4" t="s">
        <v>2075</v>
      </c>
      <c r="L376" t="str">
        <f>VLOOKUP(Tabela13[[#This Row],[CNPJ]],'[1]Exportar Planilha'!$A$1:$S$802,3,FALSE)</f>
        <v>RUA</v>
      </c>
      <c r="M376" t="str">
        <f>VLOOKUP(Tabela13[[#This Row],[CNPJ]],'[1]Exportar Planilha'!$A$1:$S$802,3,FALSE)</f>
        <v>RUA</v>
      </c>
      <c r="N376" t="str">
        <f>VLOOKUP(Tabela13[[#This Row],[CNPJ]],'[1]Exportar Planilha'!$A$1:$S$802,4,FALSE)</f>
        <v>DOS MARMORES</v>
      </c>
      <c r="O376" t="str">
        <f>VLOOKUP(Tabela13[[#This Row],[CNPJ]],'[1]Exportar Planilha'!$A$1:$S$802,5,FALSE)</f>
        <v>50</v>
      </c>
      <c r="P376">
        <f>VLOOKUP(Tabela13[[#This Row],[CNPJ]],'[1]Exportar Planilha'!$A$1:$S$802,6,FALSE)</f>
        <v>0</v>
      </c>
      <c r="Q376" t="str">
        <f>VLOOKUP(Tabela13[[#This Row],[CNPJ]],'[1]Exportar Planilha'!$A$1:$S$802,7,FALSE)</f>
        <v>PROSPERIDADE</v>
      </c>
      <c r="R376">
        <f>VLOOKUP(Tabela13[[#This Row],[CNPJ]],'[1]Exportar Planilha'!$A$1:$S$802,8,FALSE)</f>
        <v>9550590</v>
      </c>
      <c r="S376" t="str">
        <f>VLOOKUP(Tabela13[[#This Row],[CNPJ]],'[1]Exportar Planilha'!$A$1:$S$802,9,FALSE)</f>
        <v>SP</v>
      </c>
      <c r="T376">
        <f>VLOOKUP(Tabela13[[#This Row],[CNPJ]],'[1]Exportar Planilha'!$A$1:$S$802,10,FALSE)</f>
        <v>7077</v>
      </c>
      <c r="U376" t="str">
        <f>VLOOKUP(Tabela13[[#This Row],[CNPJ]],'[1]Exportar Planilha'!$A$1:$S$802,11,FALSE)</f>
        <v>SAO CAETANO DO SUL</v>
      </c>
      <c r="V376" t="str">
        <f>VLOOKUP(Tabela13[[#This Row],[CNPJ]],'[1]Exportar Planilha'!$A$1:$S$802,12,FALSE)</f>
        <v>11</v>
      </c>
      <c r="W376" t="str">
        <f>VLOOKUP(Tabela13[[#This Row],[CNPJ]],'[1]Exportar Planilha'!$A$1:$S$802,13,FALSE)</f>
        <v>42260287</v>
      </c>
      <c r="X376">
        <f>VLOOKUP(Tabela13[[#This Row],[CNPJ]],'[1]Exportar Planilha'!$A$1:$S$802,14,FALSE)</f>
        <v>0</v>
      </c>
      <c r="Y376">
        <f>VLOOKUP(Tabela13[[#This Row],[CNPJ]],'[1]Exportar Planilha'!$A$1:$S$802,15,FALSE)</f>
        <v>0</v>
      </c>
      <c r="Z376" s="5">
        <f>VLOOKUP(Tabela13[[#This Row],[CNPJ]],'[1]Exportar Planilha'!$A$1:$S$802,16,FALSE)</f>
        <v>0</v>
      </c>
      <c r="AA376" s="5">
        <f>VLOOKUP(Tabela13[[#This Row],[CNPJ]],'[1]Exportar Planilha'!$A$1:$S$802,17,FALSE)</f>
        <v>0</v>
      </c>
      <c r="AB376" s="5" t="str">
        <f>VLOOKUP(Tabela13[[#This Row],[CNPJ]],'[1]Exportar Planilha'!$A$1:$S$802,18,FALSE)</f>
        <v>FLR77@WFABRILL.COM.BR</v>
      </c>
    </row>
    <row r="377" spans="1:28">
      <c r="A377" t="s">
        <v>926</v>
      </c>
      <c r="B377" t="s">
        <v>1653</v>
      </c>
      <c r="C377" t="s">
        <v>1446</v>
      </c>
      <c r="D377" t="s">
        <v>117</v>
      </c>
      <c r="E377" t="s">
        <v>117</v>
      </c>
      <c r="F377" t="s">
        <v>928</v>
      </c>
      <c r="G377" s="2">
        <v>1</v>
      </c>
      <c r="H377" t="s">
        <v>217</v>
      </c>
      <c r="I377" t="s">
        <v>1654</v>
      </c>
      <c r="J377" t="s">
        <v>1655</v>
      </c>
      <c r="K377" s="4" t="s">
        <v>2076</v>
      </c>
      <c r="L377" t="str">
        <f>VLOOKUP(Tabela13[[#This Row],[CNPJ]],'[1]Exportar Planilha'!$A$1:$S$802,3,FALSE)</f>
        <v>RUA</v>
      </c>
      <c r="M377" t="str">
        <f>VLOOKUP(Tabela13[[#This Row],[CNPJ]],'[1]Exportar Planilha'!$A$1:$S$802,3,FALSE)</f>
        <v>RUA</v>
      </c>
      <c r="N377" t="str">
        <f>VLOOKUP(Tabela13[[#This Row],[CNPJ]],'[1]Exportar Planilha'!$A$1:$S$802,4,FALSE)</f>
        <v>JACOFER</v>
      </c>
      <c r="O377" t="str">
        <f>VLOOKUP(Tabela13[[#This Row],[CNPJ]],'[1]Exportar Planilha'!$A$1:$S$802,5,FALSE)</f>
        <v>382</v>
      </c>
      <c r="P377">
        <f>VLOOKUP(Tabela13[[#This Row],[CNPJ]],'[1]Exportar Planilha'!$A$1:$S$802,6,FALSE)</f>
        <v>0</v>
      </c>
      <c r="Q377" t="str">
        <f>VLOOKUP(Tabela13[[#This Row],[CNPJ]],'[1]Exportar Planilha'!$A$1:$S$802,7,FALSE)</f>
        <v>JARDIM PEREIRA LEITE</v>
      </c>
      <c r="R377">
        <f>VLOOKUP(Tabela13[[#This Row],[CNPJ]],'[1]Exportar Planilha'!$A$1:$S$802,8,FALSE)</f>
        <v>2712070</v>
      </c>
      <c r="S377" t="str">
        <f>VLOOKUP(Tabela13[[#This Row],[CNPJ]],'[1]Exportar Planilha'!$A$1:$S$802,9,FALSE)</f>
        <v>SP</v>
      </c>
      <c r="T377">
        <f>VLOOKUP(Tabela13[[#This Row],[CNPJ]],'[1]Exportar Planilha'!$A$1:$S$802,10,FALSE)</f>
        <v>7107</v>
      </c>
      <c r="U377" t="str">
        <f>VLOOKUP(Tabela13[[#This Row],[CNPJ]],'[1]Exportar Planilha'!$A$1:$S$802,11,FALSE)</f>
        <v>SAO PAULO</v>
      </c>
      <c r="V377" t="str">
        <f>VLOOKUP(Tabela13[[#This Row],[CNPJ]],'[1]Exportar Planilha'!$A$1:$S$802,12,FALSE)</f>
        <v>11</v>
      </c>
      <c r="W377" t="str">
        <f>VLOOKUP(Tabela13[[#This Row],[CNPJ]],'[1]Exportar Planilha'!$A$1:$S$802,13,FALSE)</f>
        <v>38319722</v>
      </c>
      <c r="X377" t="str">
        <f>VLOOKUP(Tabela13[[#This Row],[CNPJ]],'[1]Exportar Planilha'!$A$1:$S$802,14,FALSE)</f>
        <v>11</v>
      </c>
      <c r="Y377" t="str">
        <f>VLOOKUP(Tabela13[[#This Row],[CNPJ]],'[1]Exportar Planilha'!$A$1:$S$802,15,FALSE)</f>
        <v>38314113</v>
      </c>
      <c r="Z377" s="5" t="str">
        <f>VLOOKUP(Tabela13[[#This Row],[CNPJ]],'[1]Exportar Planilha'!$A$1:$S$802,16,FALSE)</f>
        <v>11</v>
      </c>
      <c r="AA377" s="5" t="str">
        <f>VLOOKUP(Tabela13[[#This Row],[CNPJ]],'[1]Exportar Planilha'!$A$1:$S$802,17,FALSE)</f>
        <v>38319722</v>
      </c>
      <c r="AB377" s="5" t="str">
        <f>VLOOKUP(Tabela13[[#This Row],[CNPJ]],'[1]Exportar Planilha'!$A$1:$S$802,18,FALSE)</f>
        <v>CONTATO@PYNHEYRENSE.COM.BR</v>
      </c>
    </row>
    <row r="378" spans="1:28">
      <c r="A378" t="s">
        <v>926</v>
      </c>
      <c r="B378" t="s">
        <v>1656</v>
      </c>
      <c r="C378" t="s">
        <v>1657</v>
      </c>
      <c r="D378" t="s">
        <v>1658</v>
      </c>
      <c r="E378" t="s">
        <v>6</v>
      </c>
      <c r="F378" t="s">
        <v>1659</v>
      </c>
      <c r="G378" s="2">
        <v>1</v>
      </c>
      <c r="H378" t="s">
        <v>275</v>
      </c>
      <c r="I378" t="s">
        <v>1660</v>
      </c>
      <c r="J378" t="s">
        <v>1661</v>
      </c>
      <c r="K378" s="4" t="s">
        <v>2077</v>
      </c>
      <c r="L378" t="str">
        <f>VLOOKUP(Tabela13[[#This Row],[CNPJ]],'[1]Exportar Planilha'!$A$1:$S$802,3,FALSE)</f>
        <v>ESTRADA</v>
      </c>
      <c r="M378" t="str">
        <f>VLOOKUP(Tabela13[[#This Row],[CNPJ]],'[1]Exportar Planilha'!$A$1:$S$802,3,FALSE)</f>
        <v>ESTRADA</v>
      </c>
      <c r="N378" t="str">
        <f>VLOOKUP(Tabela13[[#This Row],[CNPJ]],'[1]Exportar Planilha'!$A$1:$S$802,4,FALSE)</f>
        <v>UBIRAJARA / ALVINLANDIA</v>
      </c>
      <c r="O378" t="str">
        <f>VLOOKUP(Tabela13[[#This Row],[CNPJ]],'[1]Exportar Planilha'!$A$1:$S$802,5,FALSE)</f>
        <v>S/N</v>
      </c>
      <c r="P378" t="str">
        <f>VLOOKUP(Tabela13[[#This Row],[CNPJ]],'[1]Exportar Planilha'!$A$1:$S$802,6,FALSE)</f>
        <v>KM. 02</v>
      </c>
      <c r="Q378" t="str">
        <f>VLOOKUP(Tabela13[[#This Row],[CNPJ]],'[1]Exportar Planilha'!$A$1:$S$802,7,FALSE)</f>
        <v>AGUA CACADOR</v>
      </c>
      <c r="R378">
        <f>VLOOKUP(Tabela13[[#This Row],[CNPJ]],'[1]Exportar Planilha'!$A$1:$S$802,8,FALSE)</f>
        <v>17440000</v>
      </c>
      <c r="S378" t="str">
        <f>VLOOKUP(Tabela13[[#This Row],[CNPJ]],'[1]Exportar Planilha'!$A$1:$S$802,9,FALSE)</f>
        <v>SP</v>
      </c>
      <c r="T378">
        <f>VLOOKUP(Tabela13[[#This Row],[CNPJ]],'[1]Exportar Planilha'!$A$1:$S$802,10,FALSE)</f>
        <v>7211</v>
      </c>
      <c r="U378" t="str">
        <f>VLOOKUP(Tabela13[[#This Row],[CNPJ]],'[1]Exportar Planilha'!$A$1:$S$802,11,FALSE)</f>
        <v>UBIRAJARA</v>
      </c>
      <c r="V378">
        <f>VLOOKUP(Tabela13[[#This Row],[CNPJ]],'[1]Exportar Planilha'!$A$1:$S$802,12,FALSE)</f>
        <v>0</v>
      </c>
      <c r="W378">
        <f>VLOOKUP(Tabela13[[#This Row],[CNPJ]],'[1]Exportar Planilha'!$A$1:$S$802,13,FALSE)</f>
        <v>0</v>
      </c>
      <c r="X378">
        <f>VLOOKUP(Tabela13[[#This Row],[CNPJ]],'[1]Exportar Planilha'!$A$1:$S$802,14,FALSE)</f>
        <v>0</v>
      </c>
      <c r="Y378">
        <f>VLOOKUP(Tabela13[[#This Row],[CNPJ]],'[1]Exportar Planilha'!$A$1:$S$802,15,FALSE)</f>
        <v>0</v>
      </c>
      <c r="Z378" s="5">
        <f>VLOOKUP(Tabela13[[#This Row],[CNPJ]],'[1]Exportar Planilha'!$A$1:$S$802,16,FALSE)</f>
        <v>0</v>
      </c>
      <c r="AA378" s="5">
        <f>VLOOKUP(Tabela13[[#This Row],[CNPJ]],'[1]Exportar Planilha'!$A$1:$S$802,17,FALSE)</f>
        <v>0</v>
      </c>
      <c r="AB378" s="5">
        <f>VLOOKUP(Tabela13[[#This Row],[CNPJ]],'[1]Exportar Planilha'!$A$1:$S$802,18,FALSE)</f>
        <v>0</v>
      </c>
    </row>
    <row r="379" spans="1:28">
      <c r="A379" t="s">
        <v>926</v>
      </c>
      <c r="B379" t="s">
        <v>1662</v>
      </c>
      <c r="C379" t="s">
        <v>247</v>
      </c>
      <c r="D379" t="s">
        <v>437</v>
      </c>
      <c r="E379" t="s">
        <v>6</v>
      </c>
      <c r="F379" t="s">
        <v>1663</v>
      </c>
      <c r="G379" s="2">
        <v>2</v>
      </c>
      <c r="H379" t="s">
        <v>24</v>
      </c>
      <c r="I379" t="s">
        <v>1664</v>
      </c>
      <c r="J379" t="s">
        <v>1665</v>
      </c>
      <c r="K379" s="4" t="s">
        <v>2078</v>
      </c>
      <c r="L379" t="str">
        <f>VLOOKUP(Tabela13[[#This Row],[CNPJ]],'[1]Exportar Planilha'!$A$1:$S$802,3,FALSE)</f>
        <v>RUA</v>
      </c>
      <c r="M379" t="str">
        <f>VLOOKUP(Tabela13[[#This Row],[CNPJ]],'[1]Exportar Planilha'!$A$1:$S$802,3,FALSE)</f>
        <v>RUA</v>
      </c>
      <c r="N379" t="str">
        <f>VLOOKUP(Tabela13[[#This Row],[CNPJ]],'[1]Exportar Planilha'!$A$1:$S$802,4,FALSE)</f>
        <v>OLIVIO CURTO</v>
      </c>
      <c r="O379" t="str">
        <f>VLOOKUP(Tabela13[[#This Row],[CNPJ]],'[1]Exportar Planilha'!$A$1:$S$802,5,FALSE)</f>
        <v>136</v>
      </c>
      <c r="P379" t="str">
        <f>VLOOKUP(Tabela13[[#This Row],[CNPJ]],'[1]Exportar Planilha'!$A$1:$S$802,6,FALSE)</f>
        <v>GALPAO12</v>
      </c>
      <c r="Q379" t="str">
        <f>VLOOKUP(Tabela13[[#This Row],[CNPJ]],'[1]Exportar Planilha'!$A$1:$S$802,7,FALSE)</f>
        <v>SALOMAO ZATITI</v>
      </c>
      <c r="R379">
        <f>VLOOKUP(Tabela13[[#This Row],[CNPJ]],'[1]Exportar Planilha'!$A$1:$S$802,8,FALSE)</f>
        <v>14161175</v>
      </c>
      <c r="S379" t="str">
        <f>VLOOKUP(Tabela13[[#This Row],[CNPJ]],'[1]Exportar Planilha'!$A$1:$S$802,9,FALSE)</f>
        <v>SP</v>
      </c>
      <c r="T379">
        <f>VLOOKUP(Tabela13[[#This Row],[CNPJ]],'[1]Exportar Planilha'!$A$1:$S$802,10,FALSE)</f>
        <v>7135</v>
      </c>
      <c r="U379" t="str">
        <f>VLOOKUP(Tabela13[[#This Row],[CNPJ]],'[1]Exportar Planilha'!$A$1:$S$802,11,FALSE)</f>
        <v>SERTAOZINHO</v>
      </c>
      <c r="V379" t="str">
        <f>VLOOKUP(Tabela13[[#This Row],[CNPJ]],'[1]Exportar Planilha'!$A$1:$S$802,12,FALSE)</f>
        <v>16</v>
      </c>
      <c r="W379" t="str">
        <f>VLOOKUP(Tabela13[[#This Row],[CNPJ]],'[1]Exportar Planilha'!$A$1:$S$802,13,FALSE)</f>
        <v>39471797</v>
      </c>
      <c r="X379">
        <f>VLOOKUP(Tabela13[[#This Row],[CNPJ]],'[1]Exportar Planilha'!$A$1:$S$802,14,FALSE)</f>
        <v>0</v>
      </c>
      <c r="Y379">
        <f>VLOOKUP(Tabela13[[#This Row],[CNPJ]],'[1]Exportar Planilha'!$A$1:$S$802,15,FALSE)</f>
        <v>0</v>
      </c>
      <c r="Z379" s="5">
        <f>VLOOKUP(Tabela13[[#This Row],[CNPJ]],'[1]Exportar Planilha'!$A$1:$S$802,16,FALSE)</f>
        <v>0</v>
      </c>
      <c r="AA379" s="5">
        <f>VLOOKUP(Tabela13[[#This Row],[CNPJ]],'[1]Exportar Planilha'!$A$1:$S$802,17,FALSE)</f>
        <v>0</v>
      </c>
      <c r="AB379" s="5" t="str">
        <f>VLOOKUP(Tabela13[[#This Row],[CNPJ]],'[1]Exportar Planilha'!$A$1:$S$802,18,FALSE)</f>
        <v>CLESIOSANCHES@WAGO.IND.BR</v>
      </c>
    </row>
    <row r="380" spans="1:28">
      <c r="A380" t="s">
        <v>926</v>
      </c>
      <c r="B380" t="s">
        <v>1666</v>
      </c>
      <c r="C380" t="s">
        <v>687</v>
      </c>
      <c r="D380" t="s">
        <v>1667</v>
      </c>
      <c r="E380" t="s">
        <v>6</v>
      </c>
      <c r="F380" t="s">
        <v>1133</v>
      </c>
      <c r="G380" s="2">
        <v>2</v>
      </c>
      <c r="H380" t="s">
        <v>24</v>
      </c>
      <c r="I380" t="s">
        <v>1668</v>
      </c>
      <c r="J380" t="s">
        <v>1669</v>
      </c>
      <c r="K380" s="4" t="s">
        <v>2079</v>
      </c>
      <c r="L380" t="str">
        <f>VLOOKUP(Tabela13[[#This Row],[CNPJ]],'[1]Exportar Planilha'!$A$1:$S$802,3,FALSE)</f>
        <v>AVENIDA</v>
      </c>
      <c r="M380" t="str">
        <f>VLOOKUP(Tabela13[[#This Row],[CNPJ]],'[1]Exportar Planilha'!$A$1:$S$802,3,FALSE)</f>
        <v>AVENIDA</v>
      </c>
      <c r="N380" t="str">
        <f>VLOOKUP(Tabela13[[#This Row],[CNPJ]],'[1]Exportar Planilha'!$A$1:$S$802,4,FALSE)</f>
        <v>IPORANGA</v>
      </c>
      <c r="O380" t="str">
        <f>VLOOKUP(Tabela13[[#This Row],[CNPJ]],'[1]Exportar Planilha'!$A$1:$S$802,5,FALSE)</f>
        <v>1151</v>
      </c>
      <c r="P380" t="str">
        <f>VLOOKUP(Tabela13[[#This Row],[CNPJ]],'[1]Exportar Planilha'!$A$1:$S$802,6,FALSE)</f>
        <v>GALPAO: 01;</v>
      </c>
      <c r="Q380" t="str">
        <f>VLOOKUP(Tabela13[[#This Row],[CNPJ]],'[1]Exportar Planilha'!$A$1:$S$802,7,FALSE)</f>
        <v>EDEN</v>
      </c>
      <c r="R380">
        <f>VLOOKUP(Tabela13[[#This Row],[CNPJ]],'[1]Exportar Planilha'!$A$1:$S$802,8,FALSE)</f>
        <v>18086602</v>
      </c>
      <c r="S380" t="str">
        <f>VLOOKUP(Tabela13[[#This Row],[CNPJ]],'[1]Exportar Planilha'!$A$1:$S$802,9,FALSE)</f>
        <v>SP</v>
      </c>
      <c r="T380">
        <f>VLOOKUP(Tabela13[[#This Row],[CNPJ]],'[1]Exportar Planilha'!$A$1:$S$802,10,FALSE)</f>
        <v>7145</v>
      </c>
      <c r="U380" t="str">
        <f>VLOOKUP(Tabela13[[#This Row],[CNPJ]],'[1]Exportar Planilha'!$A$1:$S$802,11,FALSE)</f>
        <v>SOROCABA</v>
      </c>
      <c r="V380" t="str">
        <f>VLOOKUP(Tabela13[[#This Row],[CNPJ]],'[1]Exportar Planilha'!$A$1:$S$802,12,FALSE)</f>
        <v>15</v>
      </c>
      <c r="W380" t="str">
        <f>VLOOKUP(Tabela13[[#This Row],[CNPJ]],'[1]Exportar Planilha'!$A$1:$S$802,13,FALSE)</f>
        <v>32295566</v>
      </c>
      <c r="X380">
        <f>VLOOKUP(Tabela13[[#This Row],[CNPJ]],'[1]Exportar Planilha'!$A$1:$S$802,14,FALSE)</f>
        <v>0</v>
      </c>
      <c r="Y380">
        <f>VLOOKUP(Tabela13[[#This Row],[CNPJ]],'[1]Exportar Planilha'!$A$1:$S$802,15,FALSE)</f>
        <v>0</v>
      </c>
      <c r="Z380" s="5">
        <f>VLOOKUP(Tabela13[[#This Row],[CNPJ]],'[1]Exportar Planilha'!$A$1:$S$802,16,FALSE)</f>
        <v>0</v>
      </c>
      <c r="AA380" s="5">
        <f>VLOOKUP(Tabela13[[#This Row],[CNPJ]],'[1]Exportar Planilha'!$A$1:$S$802,17,FALSE)</f>
        <v>0</v>
      </c>
      <c r="AB380" s="5" t="str">
        <f>VLOOKUP(Tabela13[[#This Row],[CNPJ]],'[1]Exportar Planilha'!$A$1:$S$802,18,FALSE)</f>
        <v>ROGERIO@ORTECA.COM.BR</v>
      </c>
    </row>
    <row r="381" spans="1:28">
      <c r="A381" t="s">
        <v>926</v>
      </c>
      <c r="B381" t="s">
        <v>1670</v>
      </c>
      <c r="C381" t="s">
        <v>95</v>
      </c>
      <c r="D381" t="s">
        <v>1379</v>
      </c>
      <c r="E381" t="s">
        <v>6</v>
      </c>
      <c r="F381" t="s">
        <v>1392</v>
      </c>
      <c r="G381" s="2">
        <v>1</v>
      </c>
      <c r="H381" t="s">
        <v>24</v>
      </c>
      <c r="I381" t="s">
        <v>1671</v>
      </c>
      <c r="J381" t="s">
        <v>1672</v>
      </c>
      <c r="K381" s="4" t="s">
        <v>2080</v>
      </c>
      <c r="L381" t="str">
        <f>VLOOKUP(Tabela13[[#This Row],[CNPJ]],'[1]Exportar Planilha'!$A$1:$S$802,3,FALSE)</f>
        <v>RUA</v>
      </c>
      <c r="M381" t="str">
        <f>VLOOKUP(Tabela13[[#This Row],[CNPJ]],'[1]Exportar Planilha'!$A$1:$S$802,3,FALSE)</f>
        <v>RUA</v>
      </c>
      <c r="N381" t="str">
        <f>VLOOKUP(Tabela13[[#This Row],[CNPJ]],'[1]Exportar Planilha'!$A$1:$S$802,4,FALSE)</f>
        <v>NAPOLI</v>
      </c>
      <c r="O381" t="str">
        <f>VLOOKUP(Tabela13[[#This Row],[CNPJ]],'[1]Exportar Planilha'!$A$1:$S$802,5,FALSE)</f>
        <v>106</v>
      </c>
      <c r="P381">
        <f>VLOOKUP(Tabela13[[#This Row],[CNPJ]],'[1]Exportar Planilha'!$A$1:$S$802,6,FALSE)</f>
        <v>0</v>
      </c>
      <c r="Q381" t="str">
        <f>VLOOKUP(Tabela13[[#This Row],[CNPJ]],'[1]Exportar Planilha'!$A$1:$S$802,7,FALSE)</f>
        <v>VILA METALURGICA</v>
      </c>
      <c r="R381">
        <f>VLOOKUP(Tabela13[[#This Row],[CNPJ]],'[1]Exportar Planilha'!$A$1:$S$802,8,FALSE)</f>
        <v>9220100</v>
      </c>
      <c r="S381" t="str">
        <f>VLOOKUP(Tabela13[[#This Row],[CNPJ]],'[1]Exportar Planilha'!$A$1:$S$802,9,FALSE)</f>
        <v>SP</v>
      </c>
      <c r="T381">
        <f>VLOOKUP(Tabela13[[#This Row],[CNPJ]],'[1]Exportar Planilha'!$A$1:$S$802,10,FALSE)</f>
        <v>7057</v>
      </c>
      <c r="U381" t="str">
        <f>VLOOKUP(Tabela13[[#This Row],[CNPJ]],'[1]Exportar Planilha'!$A$1:$S$802,11,FALSE)</f>
        <v>SANTO ANDRE</v>
      </c>
      <c r="V381" t="str">
        <f>VLOOKUP(Tabela13[[#This Row],[CNPJ]],'[1]Exportar Planilha'!$A$1:$S$802,12,FALSE)</f>
        <v>11</v>
      </c>
      <c r="W381" t="str">
        <f>VLOOKUP(Tabela13[[#This Row],[CNPJ]],'[1]Exportar Planilha'!$A$1:$S$802,13,FALSE)</f>
        <v>21001233</v>
      </c>
      <c r="X381">
        <f>VLOOKUP(Tabela13[[#This Row],[CNPJ]],'[1]Exportar Planilha'!$A$1:$S$802,14,FALSE)</f>
        <v>0</v>
      </c>
      <c r="Y381">
        <f>VLOOKUP(Tabela13[[#This Row],[CNPJ]],'[1]Exportar Planilha'!$A$1:$S$802,15,FALSE)</f>
        <v>0</v>
      </c>
      <c r="Z381" s="5">
        <f>VLOOKUP(Tabela13[[#This Row],[CNPJ]],'[1]Exportar Planilha'!$A$1:$S$802,16,FALSE)</f>
        <v>0</v>
      </c>
      <c r="AA381" s="5">
        <f>VLOOKUP(Tabela13[[#This Row],[CNPJ]],'[1]Exportar Planilha'!$A$1:$S$802,17,FALSE)</f>
        <v>0</v>
      </c>
      <c r="AB381" s="5" t="str">
        <f>VLOOKUP(Tabela13[[#This Row],[CNPJ]],'[1]Exportar Planilha'!$A$1:$S$802,18,FALSE)</f>
        <v>luciana@escritosaolucas.com.br</v>
      </c>
    </row>
    <row r="382" spans="1:28">
      <c r="A382" t="s">
        <v>926</v>
      </c>
      <c r="B382" t="s">
        <v>1673</v>
      </c>
      <c r="C382" t="s">
        <v>437</v>
      </c>
      <c r="D382" t="s">
        <v>1674</v>
      </c>
      <c r="E382" t="s">
        <v>117</v>
      </c>
      <c r="F382" t="s">
        <v>928</v>
      </c>
      <c r="G382" s="2">
        <v>2</v>
      </c>
      <c r="H382" t="s">
        <v>24</v>
      </c>
      <c r="I382" t="s">
        <v>1675</v>
      </c>
      <c r="J382" t="s">
        <v>1676</v>
      </c>
      <c r="K382" s="4" t="s">
        <v>2081</v>
      </c>
      <c r="L382" t="str">
        <f>VLOOKUP(Tabela13[[#This Row],[CNPJ]],'[1]Exportar Planilha'!$A$1:$S$802,3,FALSE)</f>
        <v>RUA</v>
      </c>
      <c r="M382" t="str">
        <f>VLOOKUP(Tabela13[[#This Row],[CNPJ]],'[1]Exportar Planilha'!$A$1:$S$802,3,FALSE)</f>
        <v>RUA</v>
      </c>
      <c r="N382" t="str">
        <f>VLOOKUP(Tabela13[[#This Row],[CNPJ]],'[1]Exportar Planilha'!$A$1:$S$802,4,FALSE)</f>
        <v>DO MANIFESTO</v>
      </c>
      <c r="O382" t="str">
        <f>VLOOKUP(Tabela13[[#This Row],[CNPJ]],'[1]Exportar Planilha'!$A$1:$S$802,5,FALSE)</f>
        <v>1649</v>
      </c>
      <c r="P382">
        <f>VLOOKUP(Tabela13[[#This Row],[CNPJ]],'[1]Exportar Planilha'!$A$1:$S$802,6,FALSE)</f>
        <v>0</v>
      </c>
      <c r="Q382" t="str">
        <f>VLOOKUP(Tabela13[[#This Row],[CNPJ]],'[1]Exportar Planilha'!$A$1:$S$802,7,FALSE)</f>
        <v>IPIRANGA</v>
      </c>
      <c r="R382">
        <f>VLOOKUP(Tabela13[[#This Row],[CNPJ]],'[1]Exportar Planilha'!$A$1:$S$802,8,FALSE)</f>
        <v>4209002</v>
      </c>
      <c r="S382" t="str">
        <f>VLOOKUP(Tabela13[[#This Row],[CNPJ]],'[1]Exportar Planilha'!$A$1:$S$802,9,FALSE)</f>
        <v>SP</v>
      </c>
      <c r="T382">
        <f>VLOOKUP(Tabela13[[#This Row],[CNPJ]],'[1]Exportar Planilha'!$A$1:$S$802,10,FALSE)</f>
        <v>7107</v>
      </c>
      <c r="U382" t="str">
        <f>VLOOKUP(Tabela13[[#This Row],[CNPJ]],'[1]Exportar Planilha'!$A$1:$S$802,11,FALSE)</f>
        <v>SAO PAULO</v>
      </c>
      <c r="V382" t="str">
        <f>VLOOKUP(Tabela13[[#This Row],[CNPJ]],'[1]Exportar Planilha'!$A$1:$S$802,12,FALSE)</f>
        <v>11</v>
      </c>
      <c r="W382" t="str">
        <f>VLOOKUP(Tabela13[[#This Row],[CNPJ]],'[1]Exportar Planilha'!$A$1:$S$802,13,FALSE)</f>
        <v>25770249</v>
      </c>
      <c r="X382">
        <f>VLOOKUP(Tabela13[[#This Row],[CNPJ]],'[1]Exportar Planilha'!$A$1:$S$802,14,FALSE)</f>
        <v>0</v>
      </c>
      <c r="Y382">
        <f>VLOOKUP(Tabela13[[#This Row],[CNPJ]],'[1]Exportar Planilha'!$A$1:$S$802,15,FALSE)</f>
        <v>0</v>
      </c>
      <c r="Z382" s="5">
        <f>VLOOKUP(Tabela13[[#This Row],[CNPJ]],'[1]Exportar Planilha'!$A$1:$S$802,16,FALSE)</f>
        <v>0</v>
      </c>
      <c r="AA382" s="5">
        <f>VLOOKUP(Tabela13[[#This Row],[CNPJ]],'[1]Exportar Planilha'!$A$1:$S$802,17,FALSE)</f>
        <v>0</v>
      </c>
      <c r="AB382" s="5" t="str">
        <f>VLOOKUP(Tabela13[[#This Row],[CNPJ]],'[1]Exportar Planilha'!$A$1:$S$802,18,FALSE)</f>
        <v>legalizacao1@contabilnelma.com.br</v>
      </c>
    </row>
    <row r="383" spans="1:28">
      <c r="A383" t="s">
        <v>926</v>
      </c>
      <c r="B383" t="s">
        <v>1677</v>
      </c>
      <c r="C383" t="s">
        <v>21</v>
      </c>
      <c r="D383" t="s">
        <v>1678</v>
      </c>
      <c r="E383" t="s">
        <v>6</v>
      </c>
      <c r="F383" t="s">
        <v>928</v>
      </c>
      <c r="G383" s="2">
        <v>2</v>
      </c>
      <c r="H383" t="s">
        <v>24</v>
      </c>
      <c r="I383" t="s">
        <v>1679</v>
      </c>
      <c r="J383" t="s">
        <v>1680</v>
      </c>
      <c r="K383" s="4" t="s">
        <v>2082</v>
      </c>
      <c r="L383" t="str">
        <f>VLOOKUP(Tabela13[[#This Row],[CNPJ]],'[1]Exportar Planilha'!$A$1:$S$802,3,FALSE)</f>
        <v>RUA</v>
      </c>
      <c r="M383" t="str">
        <f>VLOOKUP(Tabela13[[#This Row],[CNPJ]],'[1]Exportar Planilha'!$A$1:$S$802,3,FALSE)</f>
        <v>RUA</v>
      </c>
      <c r="N383" t="str">
        <f>VLOOKUP(Tabela13[[#This Row],[CNPJ]],'[1]Exportar Planilha'!$A$1:$S$802,4,FALSE)</f>
        <v>DUILIO</v>
      </c>
      <c r="O383" t="str">
        <f>VLOOKUP(Tabela13[[#This Row],[CNPJ]],'[1]Exportar Planilha'!$A$1:$S$802,5,FALSE)</f>
        <v>314</v>
      </c>
      <c r="P383" t="str">
        <f>VLOOKUP(Tabela13[[#This Row],[CNPJ]],'[1]Exportar Planilha'!$A$1:$S$802,6,FALSE)</f>
        <v>GALPAO;</v>
      </c>
      <c r="Q383" t="str">
        <f>VLOOKUP(Tabela13[[#This Row],[CNPJ]],'[1]Exportar Planilha'!$A$1:$S$802,7,FALSE)</f>
        <v>AGUA BRANCA</v>
      </c>
      <c r="R383">
        <f>VLOOKUP(Tabela13[[#This Row],[CNPJ]],'[1]Exportar Planilha'!$A$1:$S$802,8,FALSE)</f>
        <v>5043020</v>
      </c>
      <c r="S383" t="str">
        <f>VLOOKUP(Tabela13[[#This Row],[CNPJ]],'[1]Exportar Planilha'!$A$1:$S$802,9,FALSE)</f>
        <v>SP</v>
      </c>
      <c r="T383">
        <f>VLOOKUP(Tabela13[[#This Row],[CNPJ]],'[1]Exportar Planilha'!$A$1:$S$802,10,FALSE)</f>
        <v>7107</v>
      </c>
      <c r="U383" t="str">
        <f>VLOOKUP(Tabela13[[#This Row],[CNPJ]],'[1]Exportar Planilha'!$A$1:$S$802,11,FALSE)</f>
        <v>SAO PAULO</v>
      </c>
      <c r="V383" t="str">
        <f>VLOOKUP(Tabela13[[#This Row],[CNPJ]],'[1]Exportar Planilha'!$A$1:$S$802,12,FALSE)</f>
        <v>11</v>
      </c>
      <c r="W383" t="str">
        <f>VLOOKUP(Tabela13[[#This Row],[CNPJ]],'[1]Exportar Planilha'!$A$1:$S$802,13,FALSE)</f>
        <v>28762616</v>
      </c>
      <c r="X383" t="str">
        <f>VLOOKUP(Tabela13[[#This Row],[CNPJ]],'[1]Exportar Planilha'!$A$1:$S$802,14,FALSE)</f>
        <v>15</v>
      </c>
      <c r="Y383" t="str">
        <f>VLOOKUP(Tabela13[[#This Row],[CNPJ]],'[1]Exportar Planilha'!$A$1:$S$802,15,FALSE)</f>
        <v>33422308</v>
      </c>
      <c r="Z383" s="5" t="str">
        <f>VLOOKUP(Tabela13[[#This Row],[CNPJ]],'[1]Exportar Planilha'!$A$1:$S$802,16,FALSE)</f>
        <v>11</v>
      </c>
      <c r="AA383" s="5" t="str">
        <f>VLOOKUP(Tabela13[[#This Row],[CNPJ]],'[1]Exportar Planilha'!$A$1:$S$802,17,FALSE)</f>
        <v>28762616</v>
      </c>
      <c r="AB383" s="5" t="str">
        <f>VLOOKUP(Tabela13[[#This Row],[CNPJ]],'[1]Exportar Planilha'!$A$1:$S$802,18,FALSE)</f>
        <v>FRITZEN@CONTROLLERHOUSE.COM.BR</v>
      </c>
    </row>
    <row r="384" spans="1:28">
      <c r="A384" t="s">
        <v>926</v>
      </c>
      <c r="B384" t="s">
        <v>1681</v>
      </c>
      <c r="C384" t="s">
        <v>1682</v>
      </c>
      <c r="D384" t="s">
        <v>1683</v>
      </c>
      <c r="E384" t="s">
        <v>6</v>
      </c>
      <c r="F384" t="s">
        <v>928</v>
      </c>
      <c r="G384" s="2">
        <v>1</v>
      </c>
      <c r="H384" t="s">
        <v>24</v>
      </c>
      <c r="I384" t="s">
        <v>1684</v>
      </c>
      <c r="J384" t="s">
        <v>1685</v>
      </c>
      <c r="K384" s="4" t="s">
        <v>2083</v>
      </c>
      <c r="L384" t="str">
        <f>VLOOKUP(Tabela13[[#This Row],[CNPJ]],'[1]Exportar Planilha'!$A$1:$S$802,3,FALSE)</f>
        <v>RUA</v>
      </c>
      <c r="M384" t="str">
        <f>VLOOKUP(Tabela13[[#This Row],[CNPJ]],'[1]Exportar Planilha'!$A$1:$S$802,3,FALSE)</f>
        <v>RUA</v>
      </c>
      <c r="N384" t="str">
        <f>VLOOKUP(Tabela13[[#This Row],[CNPJ]],'[1]Exportar Planilha'!$A$1:$S$802,4,FALSE)</f>
        <v>ALBINO DE MORAIS</v>
      </c>
      <c r="O384" t="str">
        <f>VLOOKUP(Tabela13[[#This Row],[CNPJ]],'[1]Exportar Planilha'!$A$1:$S$802,5,FALSE)</f>
        <v>400</v>
      </c>
      <c r="P384">
        <f>VLOOKUP(Tabela13[[#This Row],[CNPJ]],'[1]Exportar Planilha'!$A$1:$S$802,6,FALSE)</f>
        <v>0</v>
      </c>
      <c r="Q384" t="str">
        <f>VLOOKUP(Tabela13[[#This Row],[CNPJ]],'[1]Exportar Planilha'!$A$1:$S$802,7,FALSE)</f>
        <v>VILA INDEPENDENCIA</v>
      </c>
      <c r="R384">
        <f>VLOOKUP(Tabela13[[#This Row],[CNPJ]],'[1]Exportar Planilha'!$A$1:$S$802,8,FALSE)</f>
        <v>4223120</v>
      </c>
      <c r="S384" t="str">
        <f>VLOOKUP(Tabela13[[#This Row],[CNPJ]],'[1]Exportar Planilha'!$A$1:$S$802,9,FALSE)</f>
        <v>SP</v>
      </c>
      <c r="T384">
        <f>VLOOKUP(Tabela13[[#This Row],[CNPJ]],'[1]Exportar Planilha'!$A$1:$S$802,10,FALSE)</f>
        <v>7107</v>
      </c>
      <c r="U384" t="str">
        <f>VLOOKUP(Tabela13[[#This Row],[CNPJ]],'[1]Exportar Planilha'!$A$1:$S$802,11,FALSE)</f>
        <v>SAO PAULO</v>
      </c>
      <c r="V384" t="str">
        <f>VLOOKUP(Tabela13[[#This Row],[CNPJ]],'[1]Exportar Planilha'!$A$1:$S$802,12,FALSE)</f>
        <v>11</v>
      </c>
      <c r="W384" t="str">
        <f>VLOOKUP(Tabela13[[#This Row],[CNPJ]],'[1]Exportar Planilha'!$A$1:$S$802,13,FALSE)</f>
        <v>20600984</v>
      </c>
      <c r="X384" t="str">
        <f>VLOOKUP(Tabela13[[#This Row],[CNPJ]],'[1]Exportar Planilha'!$A$1:$S$802,14,FALSE)</f>
        <v>11</v>
      </c>
      <c r="Y384" t="str">
        <f>VLOOKUP(Tabela13[[#This Row],[CNPJ]],'[1]Exportar Planilha'!$A$1:$S$802,15,FALSE)</f>
        <v>20600985</v>
      </c>
      <c r="Z384" s="5" t="str">
        <f>VLOOKUP(Tabela13[[#This Row],[CNPJ]],'[1]Exportar Planilha'!$A$1:$S$802,16,FALSE)</f>
        <v>11</v>
      </c>
      <c r="AA384" s="5" t="str">
        <f>VLOOKUP(Tabela13[[#This Row],[CNPJ]],'[1]Exportar Planilha'!$A$1:$S$802,17,FALSE)</f>
        <v>27642572</v>
      </c>
      <c r="AB384" s="5" t="str">
        <f>VLOOKUP(Tabela13[[#This Row],[CNPJ]],'[1]Exportar Planilha'!$A$1:$S$802,18,FALSE)</f>
        <v>legalizacao@lunardi.com.br</v>
      </c>
    </row>
    <row r="385" spans="1:28">
      <c r="A385" t="s">
        <v>926</v>
      </c>
      <c r="B385" t="s">
        <v>1686</v>
      </c>
      <c r="C385" t="s">
        <v>22</v>
      </c>
      <c r="D385" t="s">
        <v>1687</v>
      </c>
      <c r="E385" t="s">
        <v>6</v>
      </c>
      <c r="F385" t="s">
        <v>928</v>
      </c>
      <c r="G385" s="2">
        <v>3</v>
      </c>
      <c r="H385" t="s">
        <v>24</v>
      </c>
      <c r="I385" t="s">
        <v>1688</v>
      </c>
      <c r="J385" t="s">
        <v>1689</v>
      </c>
      <c r="K385" s="4" t="s">
        <v>2084</v>
      </c>
      <c r="L385" t="str">
        <f>VLOOKUP(Tabela13[[#This Row],[CNPJ]],'[1]Exportar Planilha'!$A$1:$S$802,3,FALSE)</f>
        <v>TRAVESSA</v>
      </c>
      <c r="M385" t="str">
        <f>VLOOKUP(Tabela13[[#This Row],[CNPJ]],'[1]Exportar Planilha'!$A$1:$S$802,3,FALSE)</f>
        <v>TRAVESSA</v>
      </c>
      <c r="N385" t="str">
        <f>VLOOKUP(Tabela13[[#This Row],[CNPJ]],'[1]Exportar Planilha'!$A$1:$S$802,4,FALSE)</f>
        <v>R</v>
      </c>
      <c r="O385" t="str">
        <f>VLOOKUP(Tabela13[[#This Row],[CNPJ]],'[1]Exportar Planilha'!$A$1:$S$802,5,FALSE)</f>
        <v>400</v>
      </c>
      <c r="P385" t="str">
        <f>VLOOKUP(Tabela13[[#This Row],[CNPJ]],'[1]Exportar Planilha'!$A$1:$S$802,6,FALSE)</f>
        <v>BLOCO D                   ANDAR TERREO              SALA  10                        CIDADE UNIVERSITARIA</v>
      </c>
      <c r="Q385" t="str">
        <f>VLOOKUP(Tabela13[[#This Row],[CNPJ]],'[1]Exportar Planilha'!$A$1:$S$802,7,FALSE)</f>
        <v>BUTANTA</v>
      </c>
      <c r="R385">
        <f>VLOOKUP(Tabela13[[#This Row],[CNPJ]],'[1]Exportar Planilha'!$A$1:$S$802,8,FALSE)</f>
        <v>5508170</v>
      </c>
      <c r="S385" t="str">
        <f>VLOOKUP(Tabela13[[#This Row],[CNPJ]],'[1]Exportar Planilha'!$A$1:$S$802,9,FALSE)</f>
        <v>SP</v>
      </c>
      <c r="T385">
        <f>VLOOKUP(Tabela13[[#This Row],[CNPJ]],'[1]Exportar Planilha'!$A$1:$S$802,10,FALSE)</f>
        <v>7107</v>
      </c>
      <c r="U385" t="str">
        <f>VLOOKUP(Tabela13[[#This Row],[CNPJ]],'[1]Exportar Planilha'!$A$1:$S$802,11,FALSE)</f>
        <v>SAO PAULO</v>
      </c>
      <c r="V385" t="str">
        <f>VLOOKUP(Tabela13[[#This Row],[CNPJ]],'[1]Exportar Planilha'!$A$1:$S$802,12,FALSE)</f>
        <v>11</v>
      </c>
      <c r="W385" t="str">
        <f>VLOOKUP(Tabela13[[#This Row],[CNPJ]],'[1]Exportar Planilha'!$A$1:$S$802,13,FALSE)</f>
        <v>35560801</v>
      </c>
      <c r="X385">
        <f>VLOOKUP(Tabela13[[#This Row],[CNPJ]],'[1]Exportar Planilha'!$A$1:$S$802,14,FALSE)</f>
        <v>0</v>
      </c>
      <c r="Y385">
        <f>VLOOKUP(Tabela13[[#This Row],[CNPJ]],'[1]Exportar Planilha'!$A$1:$S$802,15,FALSE)</f>
        <v>0</v>
      </c>
      <c r="Z385" s="5" t="str">
        <f>VLOOKUP(Tabela13[[#This Row],[CNPJ]],'[1]Exportar Planilha'!$A$1:$S$802,16,FALSE)</f>
        <v>011</v>
      </c>
      <c r="AA385" s="5" t="str">
        <f>VLOOKUP(Tabela13[[#This Row],[CNPJ]],'[1]Exportar Planilha'!$A$1:$S$802,17,FALSE)</f>
        <v>2127093</v>
      </c>
      <c r="AB385" s="5" t="str">
        <f>VLOOKUP(Tabela13[[#This Row],[CNPJ]],'[1]Exportar Planilha'!$A$1:$S$802,18,FALSE)</f>
        <v>EXPEDIENTE@LOURENCAOASSESSORIA.COM.BR</v>
      </c>
    </row>
  </sheetData>
  <pageMargins left="0.511811024" right="0.511811024" top="0.78740157499999996" bottom="0.78740157499999996" header="0.31496062000000002" footer="0.31496062000000002"/>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44"/>
  <sheetViews>
    <sheetView workbookViewId="0">
      <selection activeCell="J245" sqref="J245"/>
    </sheetView>
  </sheetViews>
  <sheetFormatPr defaultRowHeight="15"/>
  <cols>
    <col min="2" max="2" width="18.28515625" customWidth="1"/>
    <col min="3" max="3" width="20.7109375" customWidth="1"/>
    <col min="4" max="4" width="23" customWidth="1"/>
    <col min="5" max="5" width="16.140625" customWidth="1"/>
    <col min="6" max="6" width="15.85546875" customWidth="1"/>
    <col min="7" max="7" width="14" style="3" customWidth="1"/>
    <col min="8" max="8" width="28.28515625" customWidth="1"/>
    <col min="9" max="9" width="27.7109375" customWidth="1"/>
  </cols>
  <sheetData>
    <row r="1" spans="1:28">
      <c r="A1" s="6" t="s">
        <v>24</v>
      </c>
      <c r="B1" s="6"/>
      <c r="C1" s="6"/>
      <c r="D1" s="6"/>
      <c r="E1" s="6"/>
      <c r="F1" s="6"/>
      <c r="G1" s="6"/>
      <c r="H1" s="6"/>
      <c r="I1" s="6"/>
    </row>
    <row r="2" spans="1:28" ht="31.9" customHeight="1">
      <c r="A2" t="s">
        <v>1694</v>
      </c>
      <c r="B2" t="s">
        <v>1695</v>
      </c>
      <c r="C2" t="s">
        <v>1696</v>
      </c>
      <c r="D2" t="s">
        <v>1697</v>
      </c>
      <c r="E2" t="s">
        <v>1698</v>
      </c>
      <c r="F2" t="s">
        <v>1699</v>
      </c>
      <c r="G2" s="1" t="s">
        <v>1700</v>
      </c>
      <c r="H2" t="s">
        <v>0</v>
      </c>
      <c r="I2" t="s">
        <v>1</v>
      </c>
      <c r="J2" t="s">
        <v>1690</v>
      </c>
      <c r="K2" t="s">
        <v>2086</v>
      </c>
      <c r="L2" t="s">
        <v>2087</v>
      </c>
      <c r="M2" t="s">
        <v>2088</v>
      </c>
      <c r="N2" t="s">
        <v>2089</v>
      </c>
      <c r="O2" t="s">
        <v>2090</v>
      </c>
      <c r="P2" t="s">
        <v>2091</v>
      </c>
      <c r="Q2" t="s">
        <v>2092</v>
      </c>
      <c r="R2" t="s">
        <v>2093</v>
      </c>
      <c r="S2" t="s">
        <v>2103</v>
      </c>
      <c r="T2" t="s">
        <v>2094</v>
      </c>
      <c r="U2" t="s">
        <v>2095</v>
      </c>
      <c r="V2" t="s">
        <v>2096</v>
      </c>
      <c r="W2" t="s">
        <v>2097</v>
      </c>
      <c r="X2" t="s">
        <v>2098</v>
      </c>
      <c r="Y2" t="s">
        <v>2099</v>
      </c>
      <c r="Z2" t="s">
        <v>2100</v>
      </c>
      <c r="AA2" t="s">
        <v>2101</v>
      </c>
      <c r="AB2" t="s">
        <v>2102</v>
      </c>
    </row>
    <row r="3" spans="1:28">
      <c r="A3" t="s">
        <v>11</v>
      </c>
      <c r="B3" t="s">
        <v>12</v>
      </c>
      <c r="C3" t="s">
        <v>13</v>
      </c>
      <c r="D3" t="s">
        <v>14</v>
      </c>
      <c r="E3" t="s">
        <v>6</v>
      </c>
      <c r="F3" t="s">
        <v>15</v>
      </c>
      <c r="G3" s="2">
        <v>10</v>
      </c>
      <c r="H3" t="s">
        <v>16</v>
      </c>
      <c r="I3" t="s">
        <v>17</v>
      </c>
      <c r="J3" t="s">
        <v>18</v>
      </c>
      <c r="K3" s="4" t="s">
        <v>1702</v>
      </c>
      <c r="L3" t="s">
        <v>2104</v>
      </c>
      <c r="M3" t="s">
        <v>2104</v>
      </c>
      <c r="N3" t="s">
        <v>2105</v>
      </c>
      <c r="O3" t="s">
        <v>2106</v>
      </c>
      <c r="P3" t="s">
        <v>2107</v>
      </c>
      <c r="Q3" t="s">
        <v>2108</v>
      </c>
      <c r="R3">
        <v>69093770</v>
      </c>
      <c r="S3" t="s">
        <v>11</v>
      </c>
      <c r="T3">
        <v>255</v>
      </c>
      <c r="U3" t="s">
        <v>15</v>
      </c>
      <c r="V3" t="s">
        <v>2109</v>
      </c>
      <c r="W3" t="s">
        <v>2110</v>
      </c>
      <c r="X3">
        <v>0</v>
      </c>
      <c r="Y3">
        <v>0</v>
      </c>
      <c r="Z3" s="5">
        <v>0</v>
      </c>
      <c r="AA3" s="5">
        <v>0</v>
      </c>
      <c r="AB3" s="5">
        <v>0</v>
      </c>
    </row>
    <row r="4" spans="1:28">
      <c r="A4" t="s">
        <v>19</v>
      </c>
      <c r="B4" t="s">
        <v>20</v>
      </c>
      <c r="C4" t="s">
        <v>21</v>
      </c>
      <c r="D4" t="s">
        <v>22</v>
      </c>
      <c r="E4" t="s">
        <v>6</v>
      </c>
      <c r="F4" t="s">
        <v>23</v>
      </c>
      <c r="G4" s="2">
        <v>2</v>
      </c>
      <c r="H4" t="s">
        <v>24</v>
      </c>
      <c r="I4" t="s">
        <v>25</v>
      </c>
      <c r="J4" t="s">
        <v>26</v>
      </c>
      <c r="K4" s="4" t="s">
        <v>1703</v>
      </c>
      <c r="L4" t="s">
        <v>2111</v>
      </c>
      <c r="M4" t="s">
        <v>2111</v>
      </c>
      <c r="N4" t="s">
        <v>2112</v>
      </c>
      <c r="O4" t="s">
        <v>2113</v>
      </c>
      <c r="P4" t="s">
        <v>2114</v>
      </c>
      <c r="Q4" t="s">
        <v>2115</v>
      </c>
      <c r="R4">
        <v>42700130</v>
      </c>
      <c r="S4" t="s">
        <v>19</v>
      </c>
      <c r="T4">
        <v>3685</v>
      </c>
      <c r="U4" t="s">
        <v>23</v>
      </c>
      <c r="V4" t="s">
        <v>2116</v>
      </c>
      <c r="W4" t="s">
        <v>2117</v>
      </c>
      <c r="X4">
        <v>0</v>
      </c>
      <c r="Y4">
        <v>0</v>
      </c>
      <c r="Z4" s="5">
        <v>0</v>
      </c>
      <c r="AA4" s="5">
        <v>0</v>
      </c>
      <c r="AB4" s="5">
        <v>0</v>
      </c>
    </row>
    <row r="5" spans="1:28">
      <c r="A5" t="s">
        <v>36</v>
      </c>
      <c r="B5" t="s">
        <v>37</v>
      </c>
      <c r="C5" t="s">
        <v>21</v>
      </c>
      <c r="D5" t="s">
        <v>38</v>
      </c>
      <c r="E5" t="s">
        <v>6</v>
      </c>
      <c r="F5" t="s">
        <v>39</v>
      </c>
      <c r="G5" s="2">
        <v>1</v>
      </c>
      <c r="H5" t="s">
        <v>24</v>
      </c>
      <c r="I5" t="s">
        <v>40</v>
      </c>
      <c r="J5" t="s">
        <v>41</v>
      </c>
      <c r="K5" s="4" t="s">
        <v>1705</v>
      </c>
      <c r="L5" t="s">
        <v>2118</v>
      </c>
      <c r="M5" t="s">
        <v>2118</v>
      </c>
      <c r="N5" t="s">
        <v>2119</v>
      </c>
      <c r="O5" t="s">
        <v>2113</v>
      </c>
      <c r="P5" t="s">
        <v>2120</v>
      </c>
      <c r="Q5" t="s">
        <v>2121</v>
      </c>
      <c r="R5">
        <v>72630205</v>
      </c>
      <c r="S5" t="s">
        <v>36</v>
      </c>
      <c r="T5">
        <v>9701</v>
      </c>
      <c r="U5" t="s">
        <v>39</v>
      </c>
      <c r="V5" t="s">
        <v>2122</v>
      </c>
      <c r="W5" t="s">
        <v>2123</v>
      </c>
      <c r="X5">
        <v>0</v>
      </c>
      <c r="Y5">
        <v>0</v>
      </c>
      <c r="Z5" s="5">
        <v>0</v>
      </c>
      <c r="AA5" s="5">
        <v>0</v>
      </c>
      <c r="AB5" s="5">
        <v>0</v>
      </c>
    </row>
    <row r="6" spans="1:28">
      <c r="A6" t="s">
        <v>36</v>
      </c>
      <c r="B6" t="s">
        <v>42</v>
      </c>
      <c r="C6" t="s">
        <v>43</v>
      </c>
      <c r="D6" t="s">
        <v>44</v>
      </c>
      <c r="E6" t="s">
        <v>6</v>
      </c>
      <c r="F6" t="s">
        <v>39</v>
      </c>
      <c r="G6" s="2">
        <v>1</v>
      </c>
      <c r="H6" t="s">
        <v>24</v>
      </c>
      <c r="I6" t="s">
        <v>45</v>
      </c>
      <c r="J6" t="s">
        <v>46</v>
      </c>
      <c r="K6" s="4" t="s">
        <v>1706</v>
      </c>
      <c r="L6" t="s">
        <v>2124</v>
      </c>
      <c r="M6" t="s">
        <v>2124</v>
      </c>
      <c r="N6" t="s">
        <v>2125</v>
      </c>
      <c r="O6" t="s">
        <v>2126</v>
      </c>
      <c r="P6" t="s">
        <v>2127</v>
      </c>
      <c r="Q6" t="s">
        <v>2128</v>
      </c>
      <c r="R6">
        <v>71680362</v>
      </c>
      <c r="S6" t="s">
        <v>36</v>
      </c>
      <c r="T6">
        <v>9701</v>
      </c>
      <c r="U6" t="s">
        <v>39</v>
      </c>
      <c r="V6" t="s">
        <v>2122</v>
      </c>
      <c r="W6" t="s">
        <v>2129</v>
      </c>
      <c r="X6" t="s">
        <v>2122</v>
      </c>
      <c r="Y6" t="s">
        <v>2130</v>
      </c>
      <c r="Z6" s="5">
        <v>0</v>
      </c>
      <c r="AA6" s="5">
        <v>0</v>
      </c>
      <c r="AB6" s="5">
        <v>0</v>
      </c>
    </row>
    <row r="7" spans="1:28">
      <c r="A7" t="s">
        <v>47</v>
      </c>
      <c r="B7" t="s">
        <v>48</v>
      </c>
      <c r="C7" t="s">
        <v>49</v>
      </c>
      <c r="D7" t="s">
        <v>50</v>
      </c>
      <c r="E7" t="s">
        <v>6</v>
      </c>
      <c r="F7" t="s">
        <v>51</v>
      </c>
      <c r="G7" s="2">
        <v>1</v>
      </c>
      <c r="H7" t="s">
        <v>24</v>
      </c>
      <c r="I7" t="s">
        <v>52</v>
      </c>
      <c r="J7" t="s">
        <v>53</v>
      </c>
      <c r="K7" s="4" t="s">
        <v>1707</v>
      </c>
      <c r="L7" t="s">
        <v>2111</v>
      </c>
      <c r="M7" t="s">
        <v>2111</v>
      </c>
      <c r="N7" t="s">
        <v>2131</v>
      </c>
      <c r="O7" t="s">
        <v>2132</v>
      </c>
      <c r="P7">
        <v>0</v>
      </c>
      <c r="Q7" t="s">
        <v>2133</v>
      </c>
      <c r="R7">
        <v>29090640</v>
      </c>
      <c r="S7" t="s">
        <v>47</v>
      </c>
      <c r="T7">
        <v>5705</v>
      </c>
      <c r="U7" t="s">
        <v>51</v>
      </c>
      <c r="V7" t="s">
        <v>2134</v>
      </c>
      <c r="W7" t="s">
        <v>2135</v>
      </c>
      <c r="X7">
        <v>0</v>
      </c>
      <c r="Y7">
        <v>0</v>
      </c>
      <c r="Z7" s="5" t="s">
        <v>2134</v>
      </c>
      <c r="AA7" s="5" t="s">
        <v>2135</v>
      </c>
      <c r="AB7" s="5">
        <v>0</v>
      </c>
    </row>
    <row r="8" spans="1:28">
      <c r="A8" t="s">
        <v>64</v>
      </c>
      <c r="B8" t="s">
        <v>65</v>
      </c>
      <c r="C8" t="s">
        <v>43</v>
      </c>
      <c r="D8" t="s">
        <v>66</v>
      </c>
      <c r="E8" t="s">
        <v>66</v>
      </c>
      <c r="F8" t="s">
        <v>67</v>
      </c>
      <c r="G8" s="2">
        <v>4</v>
      </c>
      <c r="H8" t="s">
        <v>24</v>
      </c>
      <c r="I8" t="s">
        <v>68</v>
      </c>
      <c r="J8" t="s">
        <v>69</v>
      </c>
      <c r="K8" s="4" t="s">
        <v>1710</v>
      </c>
      <c r="L8" t="s">
        <v>2111</v>
      </c>
      <c r="M8" t="s">
        <v>2111</v>
      </c>
      <c r="N8" t="s">
        <v>2136</v>
      </c>
      <c r="O8" t="s">
        <v>2113</v>
      </c>
      <c r="P8" t="s">
        <v>2137</v>
      </c>
      <c r="Q8" t="s">
        <v>2138</v>
      </c>
      <c r="R8">
        <v>75132035</v>
      </c>
      <c r="S8" t="s">
        <v>64</v>
      </c>
      <c r="T8">
        <v>9221</v>
      </c>
      <c r="U8" t="s">
        <v>67</v>
      </c>
      <c r="V8" t="s">
        <v>2139</v>
      </c>
      <c r="W8" t="s">
        <v>2140</v>
      </c>
      <c r="X8" t="s">
        <v>2139</v>
      </c>
      <c r="Y8" t="s">
        <v>2141</v>
      </c>
      <c r="Z8" s="5" t="s">
        <v>2139</v>
      </c>
      <c r="AA8" s="5" t="s">
        <v>2142</v>
      </c>
      <c r="AB8" s="5" t="s">
        <v>2143</v>
      </c>
    </row>
    <row r="9" spans="1:28">
      <c r="A9" t="s">
        <v>64</v>
      </c>
      <c r="B9" t="s">
        <v>89</v>
      </c>
      <c r="C9" t="s">
        <v>90</v>
      </c>
      <c r="D9" t="s">
        <v>91</v>
      </c>
      <c r="E9" t="s">
        <v>6</v>
      </c>
      <c r="F9" t="s">
        <v>77</v>
      </c>
      <c r="G9" s="2">
        <v>2</v>
      </c>
      <c r="H9" t="s">
        <v>24</v>
      </c>
      <c r="I9" t="s">
        <v>92</v>
      </c>
      <c r="J9" t="s">
        <v>93</v>
      </c>
      <c r="K9" s="4" t="s">
        <v>1715</v>
      </c>
      <c r="L9" t="s">
        <v>2111</v>
      </c>
      <c r="M9" t="s">
        <v>2111</v>
      </c>
      <c r="N9" t="s">
        <v>2144</v>
      </c>
      <c r="O9" t="s">
        <v>2145</v>
      </c>
      <c r="P9" t="s">
        <v>2146</v>
      </c>
      <c r="Q9" t="s">
        <v>2147</v>
      </c>
      <c r="R9">
        <v>74083385</v>
      </c>
      <c r="S9" t="s">
        <v>64</v>
      </c>
      <c r="T9">
        <v>9373</v>
      </c>
      <c r="U9" t="s">
        <v>77</v>
      </c>
      <c r="V9" t="s">
        <v>2139</v>
      </c>
      <c r="W9" t="s">
        <v>2148</v>
      </c>
      <c r="X9">
        <v>0</v>
      </c>
      <c r="Y9">
        <v>0</v>
      </c>
      <c r="Z9" s="5" t="s">
        <v>2149</v>
      </c>
      <c r="AA9" s="5" t="s">
        <v>2150</v>
      </c>
      <c r="AB9" s="5" t="s">
        <v>2151</v>
      </c>
    </row>
    <row r="10" spans="1:28">
      <c r="A10" t="s">
        <v>107</v>
      </c>
      <c r="B10" t="s">
        <v>108</v>
      </c>
      <c r="C10" t="s">
        <v>109</v>
      </c>
      <c r="D10" t="s">
        <v>110</v>
      </c>
      <c r="E10" t="s">
        <v>6</v>
      </c>
      <c r="F10" t="s">
        <v>111</v>
      </c>
      <c r="G10" s="2">
        <v>1</v>
      </c>
      <c r="H10" t="s">
        <v>24</v>
      </c>
      <c r="I10" t="s">
        <v>112</v>
      </c>
      <c r="J10" t="s">
        <v>113</v>
      </c>
      <c r="K10" s="4" t="s">
        <v>1718</v>
      </c>
      <c r="L10" t="s">
        <v>2104</v>
      </c>
      <c r="M10" t="s">
        <v>2104</v>
      </c>
      <c r="N10" t="s">
        <v>2152</v>
      </c>
      <c r="O10" t="s">
        <v>2153</v>
      </c>
      <c r="P10">
        <v>0</v>
      </c>
      <c r="Q10" t="s">
        <v>2154</v>
      </c>
      <c r="R10">
        <v>34800000</v>
      </c>
      <c r="S10" t="s">
        <v>107</v>
      </c>
      <c r="T10">
        <v>4199</v>
      </c>
      <c r="U10" t="s">
        <v>111</v>
      </c>
      <c r="V10" t="s">
        <v>2155</v>
      </c>
      <c r="W10" t="s">
        <v>2156</v>
      </c>
      <c r="X10">
        <v>0</v>
      </c>
      <c r="Y10">
        <v>0</v>
      </c>
      <c r="Z10" s="5" t="s">
        <v>2155</v>
      </c>
      <c r="AA10" s="5" t="s">
        <v>2156</v>
      </c>
      <c r="AB10" s="5" t="s">
        <v>2157</v>
      </c>
    </row>
    <row r="11" spans="1:28">
      <c r="A11" t="s">
        <v>107</v>
      </c>
      <c r="B11" t="s">
        <v>114</v>
      </c>
      <c r="C11" t="s">
        <v>115</v>
      </c>
      <c r="D11" t="s">
        <v>116</v>
      </c>
      <c r="E11" t="s">
        <v>117</v>
      </c>
      <c r="F11" t="s">
        <v>118</v>
      </c>
      <c r="G11" s="2">
        <v>1</v>
      </c>
      <c r="H11" t="s">
        <v>24</v>
      </c>
      <c r="I11" t="s">
        <v>119</v>
      </c>
      <c r="J11" t="s">
        <v>120</v>
      </c>
      <c r="K11" s="4" t="s">
        <v>1719</v>
      </c>
      <c r="L11" t="s">
        <v>2104</v>
      </c>
      <c r="M11" t="s">
        <v>2104</v>
      </c>
      <c r="N11" t="s">
        <v>2158</v>
      </c>
      <c r="O11" t="s">
        <v>2159</v>
      </c>
      <c r="P11">
        <v>0</v>
      </c>
      <c r="Q11" t="s">
        <v>2160</v>
      </c>
      <c r="R11">
        <v>38181140</v>
      </c>
      <c r="S11" t="s">
        <v>107</v>
      </c>
      <c r="T11">
        <v>4079</v>
      </c>
      <c r="U11" t="s">
        <v>118</v>
      </c>
      <c r="V11">
        <v>0</v>
      </c>
      <c r="W11">
        <v>0</v>
      </c>
      <c r="X11">
        <v>0</v>
      </c>
      <c r="Y11">
        <v>0</v>
      </c>
      <c r="Z11" s="5">
        <v>0</v>
      </c>
      <c r="AA11" s="5">
        <v>0</v>
      </c>
      <c r="AB11" s="5">
        <v>0</v>
      </c>
    </row>
    <row r="12" spans="1:28">
      <c r="A12" t="s">
        <v>107</v>
      </c>
      <c r="B12" t="s">
        <v>127</v>
      </c>
      <c r="C12" t="s">
        <v>128</v>
      </c>
      <c r="D12" t="s">
        <v>129</v>
      </c>
      <c r="E12" t="s">
        <v>6</v>
      </c>
      <c r="F12" t="s">
        <v>130</v>
      </c>
      <c r="G12" s="2">
        <v>2</v>
      </c>
      <c r="H12" t="s">
        <v>16</v>
      </c>
      <c r="I12" t="s">
        <v>131</v>
      </c>
      <c r="J12" t="s">
        <v>132</v>
      </c>
      <c r="K12" s="4" t="s">
        <v>1721</v>
      </c>
      <c r="L12" t="s">
        <v>2111</v>
      </c>
      <c r="M12" t="s">
        <v>2111</v>
      </c>
      <c r="N12" t="s">
        <v>2161</v>
      </c>
      <c r="O12" t="s">
        <v>2162</v>
      </c>
      <c r="P12">
        <v>0</v>
      </c>
      <c r="Q12" t="s">
        <v>2163</v>
      </c>
      <c r="R12">
        <v>30280040</v>
      </c>
      <c r="S12" t="s">
        <v>107</v>
      </c>
      <c r="T12">
        <v>4123</v>
      </c>
      <c r="U12" t="s">
        <v>130</v>
      </c>
      <c r="V12" t="s">
        <v>2155</v>
      </c>
      <c r="W12" t="s">
        <v>2164</v>
      </c>
      <c r="X12">
        <v>0</v>
      </c>
      <c r="Y12">
        <v>0</v>
      </c>
      <c r="Z12" s="5" t="s">
        <v>2155</v>
      </c>
      <c r="AA12" s="5" t="s">
        <v>2164</v>
      </c>
      <c r="AB12" s="5" t="s">
        <v>2165</v>
      </c>
    </row>
    <row r="13" spans="1:28">
      <c r="A13" t="s">
        <v>107</v>
      </c>
      <c r="B13" t="s">
        <v>145</v>
      </c>
      <c r="C13" t="s">
        <v>146</v>
      </c>
      <c r="D13" t="s">
        <v>147</v>
      </c>
      <c r="E13" t="s">
        <v>6</v>
      </c>
      <c r="F13" t="s">
        <v>130</v>
      </c>
      <c r="G13" s="2">
        <v>1</v>
      </c>
      <c r="H13" t="s">
        <v>24</v>
      </c>
      <c r="I13" t="s">
        <v>148</v>
      </c>
      <c r="J13" t="s">
        <v>149</v>
      </c>
      <c r="K13" s="4" t="s">
        <v>1724</v>
      </c>
      <c r="L13" t="s">
        <v>2111</v>
      </c>
      <c r="M13" t="s">
        <v>2111</v>
      </c>
      <c r="N13" t="s">
        <v>2166</v>
      </c>
      <c r="O13" t="s">
        <v>2167</v>
      </c>
      <c r="P13">
        <v>0</v>
      </c>
      <c r="Q13" t="s">
        <v>2168</v>
      </c>
      <c r="R13">
        <v>30150310</v>
      </c>
      <c r="S13" t="s">
        <v>107</v>
      </c>
      <c r="T13">
        <v>4123</v>
      </c>
      <c r="U13" t="s">
        <v>130</v>
      </c>
      <c r="V13">
        <v>0</v>
      </c>
      <c r="W13">
        <v>0</v>
      </c>
      <c r="X13">
        <v>0</v>
      </c>
      <c r="Y13">
        <v>0</v>
      </c>
      <c r="Z13" s="5">
        <v>0</v>
      </c>
      <c r="AA13" s="5">
        <v>0</v>
      </c>
      <c r="AB13" s="5">
        <v>0</v>
      </c>
    </row>
    <row r="14" spans="1:28">
      <c r="A14" t="s">
        <v>107</v>
      </c>
      <c r="B14" t="s">
        <v>156</v>
      </c>
      <c r="C14" t="s">
        <v>157</v>
      </c>
      <c r="D14" t="s">
        <v>158</v>
      </c>
      <c r="E14" t="s">
        <v>6</v>
      </c>
      <c r="F14" t="s">
        <v>130</v>
      </c>
      <c r="G14" s="2">
        <v>1</v>
      </c>
      <c r="H14" t="s">
        <v>24</v>
      </c>
      <c r="I14" t="s">
        <v>159</v>
      </c>
      <c r="J14" t="s">
        <v>160</v>
      </c>
      <c r="K14" s="4" t="s">
        <v>1726</v>
      </c>
      <c r="L14" t="s">
        <v>2111</v>
      </c>
      <c r="M14" t="s">
        <v>2111</v>
      </c>
      <c r="N14" t="s">
        <v>2169</v>
      </c>
      <c r="O14" t="s">
        <v>2170</v>
      </c>
      <c r="P14" t="s">
        <v>2171</v>
      </c>
      <c r="Q14" t="s">
        <v>2172</v>
      </c>
      <c r="R14">
        <v>30150338</v>
      </c>
      <c r="S14" t="s">
        <v>107</v>
      </c>
      <c r="T14">
        <v>4123</v>
      </c>
      <c r="U14" t="s">
        <v>130</v>
      </c>
      <c r="V14" t="s">
        <v>2155</v>
      </c>
      <c r="W14" t="s">
        <v>2173</v>
      </c>
      <c r="X14">
        <v>0</v>
      </c>
      <c r="Y14">
        <v>0</v>
      </c>
      <c r="Z14" s="5" t="s">
        <v>2155</v>
      </c>
      <c r="AA14" s="5" t="s">
        <v>2174</v>
      </c>
      <c r="AB14" s="5" t="s">
        <v>2175</v>
      </c>
    </row>
    <row r="15" spans="1:28">
      <c r="A15" t="s">
        <v>107</v>
      </c>
      <c r="B15" t="s">
        <v>161</v>
      </c>
      <c r="C15" t="s">
        <v>43</v>
      </c>
      <c r="D15" t="s">
        <v>162</v>
      </c>
      <c r="E15" t="s">
        <v>6</v>
      </c>
      <c r="F15" t="s">
        <v>163</v>
      </c>
      <c r="G15" s="2">
        <v>2</v>
      </c>
      <c r="H15" t="s">
        <v>164</v>
      </c>
      <c r="I15" t="s">
        <v>165</v>
      </c>
      <c r="J15" t="s">
        <v>166</v>
      </c>
      <c r="K15" s="4" t="s">
        <v>1727</v>
      </c>
      <c r="L15" t="s">
        <v>2104</v>
      </c>
      <c r="M15" t="s">
        <v>2104</v>
      </c>
      <c r="N15" t="s">
        <v>2176</v>
      </c>
      <c r="O15" t="s">
        <v>2177</v>
      </c>
      <c r="P15">
        <v>0</v>
      </c>
      <c r="Q15" t="s">
        <v>2178</v>
      </c>
      <c r="R15">
        <v>36026500</v>
      </c>
      <c r="S15" t="s">
        <v>107</v>
      </c>
      <c r="T15">
        <v>4733</v>
      </c>
      <c r="U15" t="s">
        <v>163</v>
      </c>
      <c r="V15" t="s">
        <v>2179</v>
      </c>
      <c r="W15" t="s">
        <v>2180</v>
      </c>
      <c r="X15">
        <v>0</v>
      </c>
      <c r="Y15">
        <v>0</v>
      </c>
      <c r="Z15" s="5">
        <v>0</v>
      </c>
      <c r="AA15" s="5">
        <v>0</v>
      </c>
      <c r="AB15" s="5" t="s">
        <v>2181</v>
      </c>
    </row>
    <row r="16" spans="1:28">
      <c r="A16" t="s">
        <v>107</v>
      </c>
      <c r="B16" t="s">
        <v>167</v>
      </c>
      <c r="C16" t="s">
        <v>43</v>
      </c>
      <c r="D16" t="s">
        <v>168</v>
      </c>
      <c r="E16" t="s">
        <v>6</v>
      </c>
      <c r="F16" t="s">
        <v>169</v>
      </c>
      <c r="G16" s="2">
        <v>2</v>
      </c>
      <c r="H16" t="s">
        <v>24</v>
      </c>
      <c r="I16" t="s">
        <v>170</v>
      </c>
      <c r="J16" t="s">
        <v>171</v>
      </c>
      <c r="K16" s="4" t="s">
        <v>1728</v>
      </c>
      <c r="L16" t="s">
        <v>2104</v>
      </c>
      <c r="M16" t="s">
        <v>2104</v>
      </c>
      <c r="N16" t="s">
        <v>2182</v>
      </c>
      <c r="O16" t="s">
        <v>2183</v>
      </c>
      <c r="P16">
        <v>0</v>
      </c>
      <c r="Q16" t="s">
        <v>2184</v>
      </c>
      <c r="R16">
        <v>37540000</v>
      </c>
      <c r="S16" t="s">
        <v>107</v>
      </c>
      <c r="T16">
        <v>5191</v>
      </c>
      <c r="U16" t="s">
        <v>169</v>
      </c>
      <c r="V16" t="s">
        <v>2185</v>
      </c>
      <c r="W16" t="s">
        <v>2186</v>
      </c>
      <c r="X16">
        <v>0</v>
      </c>
      <c r="Y16">
        <v>0</v>
      </c>
      <c r="Z16" s="5">
        <v>0</v>
      </c>
      <c r="AA16" s="5">
        <v>0</v>
      </c>
      <c r="AB16" s="5">
        <v>0</v>
      </c>
    </row>
    <row r="17" spans="1:28">
      <c r="A17" t="s">
        <v>107</v>
      </c>
      <c r="B17" t="s">
        <v>172</v>
      </c>
      <c r="C17" t="s">
        <v>21</v>
      </c>
      <c r="D17" t="s">
        <v>173</v>
      </c>
      <c r="E17" t="s">
        <v>6</v>
      </c>
      <c r="F17" t="s">
        <v>174</v>
      </c>
      <c r="G17" s="2">
        <v>1</v>
      </c>
      <c r="H17" t="s">
        <v>24</v>
      </c>
      <c r="I17" t="s">
        <v>175</v>
      </c>
      <c r="J17" t="s">
        <v>176</v>
      </c>
      <c r="K17" s="4" t="s">
        <v>1729</v>
      </c>
      <c r="L17" t="s">
        <v>2111</v>
      </c>
      <c r="M17" t="s">
        <v>2111</v>
      </c>
      <c r="N17" t="s">
        <v>2187</v>
      </c>
      <c r="O17" t="s">
        <v>2188</v>
      </c>
      <c r="P17" t="s">
        <v>2189</v>
      </c>
      <c r="Q17" t="s">
        <v>2190</v>
      </c>
      <c r="R17">
        <v>34000001</v>
      </c>
      <c r="S17" t="s">
        <v>107</v>
      </c>
      <c r="T17">
        <v>4895</v>
      </c>
      <c r="U17" t="s">
        <v>174</v>
      </c>
      <c r="V17" t="s">
        <v>2191</v>
      </c>
      <c r="W17" t="s">
        <v>2192</v>
      </c>
      <c r="X17">
        <v>0</v>
      </c>
      <c r="Y17">
        <v>0</v>
      </c>
      <c r="Z17" s="5" t="s">
        <v>2191</v>
      </c>
      <c r="AA17" s="5" t="s">
        <v>2193</v>
      </c>
      <c r="AB17" s="5">
        <v>0</v>
      </c>
    </row>
    <row r="18" spans="1:28">
      <c r="A18" t="s">
        <v>107</v>
      </c>
      <c r="B18" t="s">
        <v>177</v>
      </c>
      <c r="C18" t="s">
        <v>178</v>
      </c>
      <c r="D18" t="s">
        <v>179</v>
      </c>
      <c r="E18" t="s">
        <v>21</v>
      </c>
      <c r="F18" t="s">
        <v>130</v>
      </c>
      <c r="G18" s="2">
        <v>1</v>
      </c>
      <c r="H18" t="s">
        <v>24</v>
      </c>
      <c r="I18" t="s">
        <v>180</v>
      </c>
      <c r="J18" t="s">
        <v>181</v>
      </c>
      <c r="K18" s="4" t="s">
        <v>1730</v>
      </c>
      <c r="L18" t="s">
        <v>2111</v>
      </c>
      <c r="M18" t="s">
        <v>2111</v>
      </c>
      <c r="N18" t="s">
        <v>2194</v>
      </c>
      <c r="O18" t="s">
        <v>2195</v>
      </c>
      <c r="P18">
        <v>0</v>
      </c>
      <c r="Q18" t="s">
        <v>2196</v>
      </c>
      <c r="R18">
        <v>30480690</v>
      </c>
      <c r="S18" t="s">
        <v>107</v>
      </c>
      <c r="T18">
        <v>4123</v>
      </c>
      <c r="U18" t="s">
        <v>130</v>
      </c>
      <c r="V18" t="s">
        <v>2155</v>
      </c>
      <c r="W18" t="s">
        <v>2197</v>
      </c>
      <c r="X18">
        <v>0</v>
      </c>
      <c r="Y18">
        <v>0</v>
      </c>
      <c r="Z18" s="5">
        <v>0</v>
      </c>
      <c r="AA18" s="5">
        <v>0</v>
      </c>
      <c r="AB18" s="5">
        <v>0</v>
      </c>
    </row>
    <row r="19" spans="1:28">
      <c r="A19" t="s">
        <v>107</v>
      </c>
      <c r="B19" t="s">
        <v>182</v>
      </c>
      <c r="C19" t="s">
        <v>183</v>
      </c>
      <c r="D19" t="s">
        <v>184</v>
      </c>
      <c r="E19" t="s">
        <v>21</v>
      </c>
      <c r="F19" t="s">
        <v>185</v>
      </c>
      <c r="G19" s="2">
        <v>9</v>
      </c>
      <c r="H19" t="s">
        <v>24</v>
      </c>
      <c r="I19" t="s">
        <v>186</v>
      </c>
      <c r="J19" t="s">
        <v>187</v>
      </c>
      <c r="K19" s="4" t="s">
        <v>1731</v>
      </c>
      <c r="L19" t="s">
        <v>2111</v>
      </c>
      <c r="M19" t="s">
        <v>2111</v>
      </c>
      <c r="N19" t="s">
        <v>2198</v>
      </c>
      <c r="O19" t="s">
        <v>2199</v>
      </c>
      <c r="P19" t="s">
        <v>2200</v>
      </c>
      <c r="Q19" t="s">
        <v>2201</v>
      </c>
      <c r="R19">
        <v>33400000</v>
      </c>
      <c r="S19" t="s">
        <v>107</v>
      </c>
      <c r="T19">
        <v>4751</v>
      </c>
      <c r="U19" t="s">
        <v>185</v>
      </c>
      <c r="V19">
        <v>0</v>
      </c>
      <c r="W19">
        <v>0</v>
      </c>
      <c r="X19">
        <v>0</v>
      </c>
      <c r="Y19">
        <v>0</v>
      </c>
      <c r="Z19" s="5">
        <v>0</v>
      </c>
      <c r="AA19" s="5">
        <v>0</v>
      </c>
      <c r="AB19" s="5">
        <v>0</v>
      </c>
    </row>
    <row r="20" spans="1:28">
      <c r="A20" t="s">
        <v>107</v>
      </c>
      <c r="B20" t="s">
        <v>188</v>
      </c>
      <c r="C20" t="s">
        <v>55</v>
      </c>
      <c r="D20" t="s">
        <v>189</v>
      </c>
      <c r="E20" t="s">
        <v>66</v>
      </c>
      <c r="F20" t="s">
        <v>130</v>
      </c>
      <c r="G20" s="2">
        <v>9</v>
      </c>
      <c r="H20" t="s">
        <v>24</v>
      </c>
      <c r="I20" t="s">
        <v>190</v>
      </c>
      <c r="J20" t="s">
        <v>191</v>
      </c>
      <c r="K20" s="4" t="s">
        <v>1732</v>
      </c>
      <c r="L20" t="s">
        <v>2111</v>
      </c>
      <c r="M20" t="s">
        <v>2111</v>
      </c>
      <c r="N20" t="s">
        <v>2202</v>
      </c>
      <c r="O20" t="s">
        <v>2203</v>
      </c>
      <c r="P20" t="s">
        <v>2204</v>
      </c>
      <c r="Q20" t="s">
        <v>2205</v>
      </c>
      <c r="R20">
        <v>31330000</v>
      </c>
      <c r="S20" t="s">
        <v>107</v>
      </c>
      <c r="T20">
        <v>4123</v>
      </c>
      <c r="U20" t="s">
        <v>130</v>
      </c>
      <c r="V20" t="s">
        <v>2155</v>
      </c>
      <c r="W20" t="s">
        <v>2206</v>
      </c>
      <c r="X20">
        <v>0</v>
      </c>
      <c r="Y20">
        <v>0</v>
      </c>
      <c r="Z20" s="5" t="s">
        <v>2155</v>
      </c>
      <c r="AA20" s="5" t="s">
        <v>2207</v>
      </c>
      <c r="AB20" s="5">
        <v>0</v>
      </c>
    </row>
    <row r="21" spans="1:28">
      <c r="A21" t="s">
        <v>107</v>
      </c>
      <c r="B21" t="s">
        <v>192</v>
      </c>
      <c r="C21" t="s">
        <v>22</v>
      </c>
      <c r="D21" t="s">
        <v>193</v>
      </c>
      <c r="E21" t="s">
        <v>6</v>
      </c>
      <c r="F21" t="s">
        <v>169</v>
      </c>
      <c r="G21" s="2">
        <v>2</v>
      </c>
      <c r="H21" t="s">
        <v>24</v>
      </c>
      <c r="I21" t="s">
        <v>194</v>
      </c>
      <c r="J21" t="s">
        <v>195</v>
      </c>
      <c r="K21" s="4" t="s">
        <v>1733</v>
      </c>
      <c r="L21" t="s">
        <v>2111</v>
      </c>
      <c r="M21" t="s">
        <v>2111</v>
      </c>
      <c r="N21" t="s">
        <v>2208</v>
      </c>
      <c r="O21" t="s">
        <v>2209</v>
      </c>
      <c r="P21">
        <v>0</v>
      </c>
      <c r="Q21" t="s">
        <v>2210</v>
      </c>
      <c r="R21">
        <v>37540000</v>
      </c>
      <c r="S21" t="s">
        <v>107</v>
      </c>
      <c r="T21">
        <v>5191</v>
      </c>
      <c r="U21" t="s">
        <v>169</v>
      </c>
      <c r="V21" t="s">
        <v>2185</v>
      </c>
      <c r="W21" t="s">
        <v>2211</v>
      </c>
      <c r="X21">
        <v>0</v>
      </c>
      <c r="Y21">
        <v>0</v>
      </c>
      <c r="Z21" s="5" t="s">
        <v>2212</v>
      </c>
      <c r="AA21" s="5" t="s">
        <v>2213</v>
      </c>
      <c r="AB21" s="5" t="s">
        <v>2214</v>
      </c>
    </row>
    <row r="22" spans="1:28">
      <c r="A22" t="s">
        <v>107</v>
      </c>
      <c r="B22" t="s">
        <v>196</v>
      </c>
      <c r="C22" t="s">
        <v>197</v>
      </c>
      <c r="D22" t="s">
        <v>198</v>
      </c>
      <c r="E22" t="s">
        <v>6</v>
      </c>
      <c r="F22" t="s">
        <v>130</v>
      </c>
      <c r="G22" s="2">
        <v>1</v>
      </c>
      <c r="H22" t="s">
        <v>24</v>
      </c>
      <c r="I22" t="s">
        <v>199</v>
      </c>
      <c r="J22" t="s">
        <v>200</v>
      </c>
      <c r="K22" s="4" t="s">
        <v>1734</v>
      </c>
      <c r="L22" t="s">
        <v>2111</v>
      </c>
      <c r="M22" t="s">
        <v>2111</v>
      </c>
      <c r="N22" t="s">
        <v>2215</v>
      </c>
      <c r="O22" t="s">
        <v>2216</v>
      </c>
      <c r="P22">
        <v>0</v>
      </c>
      <c r="Q22" t="s">
        <v>2217</v>
      </c>
      <c r="R22">
        <v>30532200</v>
      </c>
      <c r="S22" t="s">
        <v>107</v>
      </c>
      <c r="T22">
        <v>4123</v>
      </c>
      <c r="U22" t="s">
        <v>130</v>
      </c>
      <c r="V22" t="s">
        <v>2155</v>
      </c>
      <c r="W22" t="s">
        <v>2218</v>
      </c>
      <c r="X22">
        <v>0</v>
      </c>
      <c r="Y22">
        <v>0</v>
      </c>
      <c r="Z22" s="5" t="s">
        <v>2155</v>
      </c>
      <c r="AA22" s="5" t="s">
        <v>2219</v>
      </c>
      <c r="AB22" s="5" t="s">
        <v>2220</v>
      </c>
    </row>
    <row r="23" spans="1:28">
      <c r="A23" t="s">
        <v>107</v>
      </c>
      <c r="B23" t="s">
        <v>201</v>
      </c>
      <c r="C23" t="s">
        <v>21</v>
      </c>
      <c r="D23" t="s">
        <v>22</v>
      </c>
      <c r="E23" t="s">
        <v>6</v>
      </c>
      <c r="F23" t="s">
        <v>202</v>
      </c>
      <c r="G23" s="2">
        <v>1</v>
      </c>
      <c r="H23" t="s">
        <v>24</v>
      </c>
      <c r="I23" t="s">
        <v>203</v>
      </c>
      <c r="J23" t="s">
        <v>204</v>
      </c>
      <c r="K23" s="4" t="s">
        <v>1735</v>
      </c>
      <c r="L23" t="s">
        <v>2111</v>
      </c>
      <c r="M23" t="s">
        <v>2111</v>
      </c>
      <c r="N23" t="s">
        <v>2221</v>
      </c>
      <c r="O23" t="s">
        <v>2222</v>
      </c>
      <c r="P23">
        <v>0</v>
      </c>
      <c r="Q23" t="s">
        <v>2223</v>
      </c>
      <c r="R23">
        <v>32186370</v>
      </c>
      <c r="S23" t="s">
        <v>107</v>
      </c>
      <c r="T23">
        <v>4371</v>
      </c>
      <c r="U23" t="s">
        <v>202</v>
      </c>
      <c r="V23" t="s">
        <v>2155</v>
      </c>
      <c r="W23" t="s">
        <v>2224</v>
      </c>
      <c r="X23">
        <v>0</v>
      </c>
      <c r="Y23">
        <v>0</v>
      </c>
      <c r="Z23" s="5" t="s">
        <v>2155</v>
      </c>
      <c r="AA23" s="5" t="s">
        <v>2225</v>
      </c>
      <c r="AB23" s="5" t="s">
        <v>2226</v>
      </c>
    </row>
    <row r="24" spans="1:28">
      <c r="A24" t="s">
        <v>107</v>
      </c>
      <c r="B24" t="s">
        <v>205</v>
      </c>
      <c r="C24" t="s">
        <v>21</v>
      </c>
      <c r="D24" t="s">
        <v>206</v>
      </c>
      <c r="E24" t="s">
        <v>6</v>
      </c>
      <c r="F24" t="s">
        <v>202</v>
      </c>
      <c r="G24" s="2">
        <v>1</v>
      </c>
      <c r="H24" t="s">
        <v>24</v>
      </c>
      <c r="I24" t="s">
        <v>207</v>
      </c>
      <c r="J24" t="s">
        <v>208</v>
      </c>
      <c r="K24" s="4" t="s">
        <v>1736</v>
      </c>
      <c r="L24" t="s">
        <v>2111</v>
      </c>
      <c r="M24" t="s">
        <v>2111</v>
      </c>
      <c r="N24" t="s">
        <v>2227</v>
      </c>
      <c r="O24" t="s">
        <v>2228</v>
      </c>
      <c r="P24">
        <v>0</v>
      </c>
      <c r="Q24" t="s">
        <v>2229</v>
      </c>
      <c r="R24">
        <v>32113000</v>
      </c>
      <c r="S24" t="s">
        <v>107</v>
      </c>
      <c r="T24">
        <v>4371</v>
      </c>
      <c r="U24" t="s">
        <v>202</v>
      </c>
      <c r="V24" t="s">
        <v>2191</v>
      </c>
      <c r="W24" t="s">
        <v>2230</v>
      </c>
      <c r="X24">
        <v>0</v>
      </c>
      <c r="Y24">
        <v>0</v>
      </c>
      <c r="Z24" s="5" t="s">
        <v>2191</v>
      </c>
      <c r="AA24" s="5" t="s">
        <v>2231</v>
      </c>
      <c r="AB24" s="5">
        <v>0</v>
      </c>
    </row>
    <row r="25" spans="1:28">
      <c r="A25" t="s">
        <v>107</v>
      </c>
      <c r="B25" t="s">
        <v>220</v>
      </c>
      <c r="C25" t="s">
        <v>117</v>
      </c>
      <c r="D25" t="s">
        <v>221</v>
      </c>
      <c r="E25" t="s">
        <v>6</v>
      </c>
      <c r="F25" t="s">
        <v>222</v>
      </c>
      <c r="G25" s="2">
        <v>1</v>
      </c>
      <c r="H25" t="s">
        <v>24</v>
      </c>
      <c r="I25" t="s">
        <v>223</v>
      </c>
      <c r="J25" t="s">
        <v>224</v>
      </c>
      <c r="K25" s="4" t="s">
        <v>1739</v>
      </c>
      <c r="L25" t="s">
        <v>2111</v>
      </c>
      <c r="M25" t="s">
        <v>2111</v>
      </c>
      <c r="N25" t="s">
        <v>2232</v>
      </c>
      <c r="O25" t="s">
        <v>2233</v>
      </c>
      <c r="P25">
        <v>0</v>
      </c>
      <c r="Q25" t="s">
        <v>2210</v>
      </c>
      <c r="R25">
        <v>37795000</v>
      </c>
      <c r="S25" t="s">
        <v>107</v>
      </c>
      <c r="T25">
        <v>4051</v>
      </c>
      <c r="U25" t="s">
        <v>222</v>
      </c>
      <c r="V25" t="s">
        <v>2185</v>
      </c>
      <c r="W25" t="s">
        <v>2234</v>
      </c>
      <c r="X25" t="s">
        <v>2185</v>
      </c>
      <c r="Y25" t="s">
        <v>2235</v>
      </c>
      <c r="Z25" s="5" t="s">
        <v>2185</v>
      </c>
      <c r="AA25" s="5" t="s">
        <v>2234</v>
      </c>
      <c r="AB25" s="5" t="s">
        <v>2236</v>
      </c>
    </row>
    <row r="26" spans="1:28">
      <c r="A26" t="s">
        <v>107</v>
      </c>
      <c r="B26" t="s">
        <v>225</v>
      </c>
      <c r="C26" t="s">
        <v>226</v>
      </c>
      <c r="D26" t="s">
        <v>227</v>
      </c>
      <c r="E26" t="s">
        <v>6</v>
      </c>
      <c r="F26" t="s">
        <v>228</v>
      </c>
      <c r="G26" s="2">
        <v>2</v>
      </c>
      <c r="H26" t="s">
        <v>164</v>
      </c>
      <c r="I26" t="s">
        <v>229</v>
      </c>
      <c r="J26" t="s">
        <v>230</v>
      </c>
      <c r="K26" s="4" t="s">
        <v>1740</v>
      </c>
      <c r="L26" t="s">
        <v>2111</v>
      </c>
      <c r="M26" t="s">
        <v>2111</v>
      </c>
      <c r="N26" t="s">
        <v>2237</v>
      </c>
      <c r="O26" t="s">
        <v>2238</v>
      </c>
      <c r="P26">
        <v>0</v>
      </c>
      <c r="Q26" t="s">
        <v>1432</v>
      </c>
      <c r="R26">
        <v>36574442</v>
      </c>
      <c r="S26" t="s">
        <v>107</v>
      </c>
      <c r="T26">
        <v>5427</v>
      </c>
      <c r="U26" t="s">
        <v>228</v>
      </c>
      <c r="V26" t="s">
        <v>2155</v>
      </c>
      <c r="W26" t="s">
        <v>2239</v>
      </c>
      <c r="X26">
        <v>0</v>
      </c>
      <c r="Y26">
        <v>0</v>
      </c>
      <c r="Z26" s="5" t="s">
        <v>2155</v>
      </c>
      <c r="AA26" s="5" t="s">
        <v>2240</v>
      </c>
      <c r="AB26" s="5" t="s">
        <v>2241</v>
      </c>
    </row>
    <row r="27" spans="1:28">
      <c r="A27" t="s">
        <v>107</v>
      </c>
      <c r="B27" t="s">
        <v>236</v>
      </c>
      <c r="C27" t="s">
        <v>90</v>
      </c>
      <c r="D27" t="s">
        <v>237</v>
      </c>
      <c r="E27" t="s">
        <v>6</v>
      </c>
      <c r="F27" t="s">
        <v>130</v>
      </c>
      <c r="G27" s="2">
        <v>2</v>
      </c>
      <c r="H27" t="s">
        <v>24</v>
      </c>
      <c r="I27" t="s">
        <v>238</v>
      </c>
      <c r="J27" t="s">
        <v>239</v>
      </c>
      <c r="K27" s="4" t="s">
        <v>1742</v>
      </c>
      <c r="L27" t="s">
        <v>2111</v>
      </c>
      <c r="M27" t="s">
        <v>2111</v>
      </c>
      <c r="N27" t="s">
        <v>2242</v>
      </c>
      <c r="O27" t="s">
        <v>2155</v>
      </c>
      <c r="P27" t="s">
        <v>2243</v>
      </c>
      <c r="Q27" t="s">
        <v>2244</v>
      </c>
      <c r="R27">
        <v>31260270</v>
      </c>
      <c r="S27" t="s">
        <v>107</v>
      </c>
      <c r="T27">
        <v>4123</v>
      </c>
      <c r="U27" t="s">
        <v>130</v>
      </c>
      <c r="V27" t="s">
        <v>2155</v>
      </c>
      <c r="W27" t="s">
        <v>2245</v>
      </c>
      <c r="X27">
        <v>0</v>
      </c>
      <c r="Y27">
        <v>0</v>
      </c>
      <c r="Z27" s="5">
        <v>0</v>
      </c>
      <c r="AA27" s="5">
        <v>0</v>
      </c>
      <c r="AB27" s="5" t="s">
        <v>2246</v>
      </c>
    </row>
    <row r="28" spans="1:28">
      <c r="A28" t="s">
        <v>107</v>
      </c>
      <c r="B28" t="s">
        <v>240</v>
      </c>
      <c r="C28" t="s">
        <v>21</v>
      </c>
      <c r="D28" t="s">
        <v>6</v>
      </c>
      <c r="E28" t="s">
        <v>6</v>
      </c>
      <c r="F28" t="s">
        <v>130</v>
      </c>
      <c r="G28" s="2">
        <v>9</v>
      </c>
      <c r="H28" t="s">
        <v>24</v>
      </c>
      <c r="I28" t="s">
        <v>241</v>
      </c>
      <c r="J28" t="s">
        <v>242</v>
      </c>
      <c r="K28" s="4" t="s">
        <v>1743</v>
      </c>
      <c r="L28" t="s">
        <v>2111</v>
      </c>
      <c r="M28" t="s">
        <v>2111</v>
      </c>
      <c r="N28" t="s">
        <v>2247</v>
      </c>
      <c r="O28" t="s">
        <v>2248</v>
      </c>
      <c r="P28">
        <v>0</v>
      </c>
      <c r="Q28" t="s">
        <v>2249</v>
      </c>
      <c r="R28">
        <v>30260220</v>
      </c>
      <c r="S28" t="s">
        <v>107</v>
      </c>
      <c r="T28">
        <v>4123</v>
      </c>
      <c r="U28" t="s">
        <v>130</v>
      </c>
      <c r="V28">
        <v>0</v>
      </c>
      <c r="W28">
        <v>0</v>
      </c>
      <c r="X28">
        <v>0</v>
      </c>
      <c r="Y28">
        <v>0</v>
      </c>
      <c r="Z28" s="5">
        <v>0</v>
      </c>
      <c r="AA28" s="5">
        <v>0</v>
      </c>
      <c r="AB28" s="5">
        <v>0</v>
      </c>
    </row>
    <row r="29" spans="1:28">
      <c r="A29" t="s">
        <v>107</v>
      </c>
      <c r="B29" t="s">
        <v>243</v>
      </c>
      <c r="C29" t="s">
        <v>244</v>
      </c>
      <c r="D29" t="s">
        <v>245</v>
      </c>
      <c r="E29" t="s">
        <v>21</v>
      </c>
      <c r="F29" t="s">
        <v>169</v>
      </c>
      <c r="G29" s="2"/>
      <c r="H29" t="s">
        <v>24</v>
      </c>
      <c r="I29" t="s">
        <v>3968</v>
      </c>
      <c r="J29" t="s">
        <v>3968</v>
      </c>
      <c r="K29" s="4" t="s">
        <v>1744</v>
      </c>
      <c r="L29" t="s">
        <v>2111</v>
      </c>
      <c r="M29" t="s">
        <v>2111</v>
      </c>
      <c r="N29" t="s">
        <v>2250</v>
      </c>
      <c r="O29" t="s">
        <v>2251</v>
      </c>
      <c r="P29">
        <v>0</v>
      </c>
      <c r="Q29" t="s">
        <v>2210</v>
      </c>
      <c r="R29">
        <v>37540000</v>
      </c>
      <c r="S29" t="s">
        <v>107</v>
      </c>
      <c r="T29">
        <v>5191</v>
      </c>
      <c r="U29" t="s">
        <v>169</v>
      </c>
      <c r="V29" t="s">
        <v>2185</v>
      </c>
      <c r="W29" t="s">
        <v>2252</v>
      </c>
      <c r="X29" t="s">
        <v>2185</v>
      </c>
      <c r="Y29" t="s">
        <v>2253</v>
      </c>
      <c r="Z29" s="5" t="s">
        <v>2185</v>
      </c>
      <c r="AA29" s="5" t="s">
        <v>2253</v>
      </c>
      <c r="AB29" s="5" t="s">
        <v>2254</v>
      </c>
    </row>
    <row r="30" spans="1:28">
      <c r="A30" t="s">
        <v>107</v>
      </c>
      <c r="B30" t="s">
        <v>252</v>
      </c>
      <c r="C30" t="s">
        <v>22</v>
      </c>
      <c r="D30" t="s">
        <v>253</v>
      </c>
      <c r="E30" t="s">
        <v>6</v>
      </c>
      <c r="F30" t="s">
        <v>130</v>
      </c>
      <c r="G30" s="2">
        <v>1</v>
      </c>
      <c r="H30" t="s">
        <v>24</v>
      </c>
      <c r="I30" t="s">
        <v>254</v>
      </c>
      <c r="J30" t="s">
        <v>255</v>
      </c>
      <c r="K30" s="4" t="s">
        <v>1746</v>
      </c>
      <c r="L30" t="s">
        <v>2104</v>
      </c>
      <c r="M30" t="s">
        <v>2104</v>
      </c>
      <c r="N30" t="s">
        <v>2255</v>
      </c>
      <c r="O30" t="s">
        <v>2256</v>
      </c>
      <c r="P30">
        <v>0</v>
      </c>
      <c r="Q30" t="s">
        <v>2249</v>
      </c>
      <c r="R30">
        <v>30270020</v>
      </c>
      <c r="S30" t="s">
        <v>107</v>
      </c>
      <c r="T30">
        <v>4123</v>
      </c>
      <c r="U30" t="s">
        <v>130</v>
      </c>
      <c r="V30" t="s">
        <v>2155</v>
      </c>
      <c r="W30" t="s">
        <v>2257</v>
      </c>
      <c r="X30">
        <v>0</v>
      </c>
      <c r="Y30">
        <v>0</v>
      </c>
      <c r="Z30" s="5">
        <v>0</v>
      </c>
      <c r="AA30" s="5">
        <v>0</v>
      </c>
      <c r="AB30" s="5" t="s">
        <v>2258</v>
      </c>
    </row>
    <row r="31" spans="1:28">
      <c r="A31" t="s">
        <v>270</v>
      </c>
      <c r="B31" t="s">
        <v>278</v>
      </c>
      <c r="C31" t="s">
        <v>279</v>
      </c>
      <c r="D31" t="s">
        <v>6</v>
      </c>
      <c r="E31" t="s">
        <v>6</v>
      </c>
      <c r="F31" t="s">
        <v>280</v>
      </c>
      <c r="G31" s="2">
        <v>1</v>
      </c>
      <c r="H31" t="s">
        <v>24</v>
      </c>
      <c r="I31" t="s">
        <v>281</v>
      </c>
      <c r="J31" t="s">
        <v>282</v>
      </c>
      <c r="K31" s="4" t="s">
        <v>1751</v>
      </c>
      <c r="L31" t="s">
        <v>2111</v>
      </c>
      <c r="M31" t="s">
        <v>2111</v>
      </c>
      <c r="N31" t="s">
        <v>2259</v>
      </c>
      <c r="O31" t="s">
        <v>2260</v>
      </c>
      <c r="P31">
        <v>0</v>
      </c>
      <c r="Q31" t="s">
        <v>2261</v>
      </c>
      <c r="R31">
        <v>79090160</v>
      </c>
      <c r="S31" t="s">
        <v>270</v>
      </c>
      <c r="T31">
        <v>9051</v>
      </c>
      <c r="U31" t="s">
        <v>280</v>
      </c>
      <c r="V31">
        <v>0</v>
      </c>
      <c r="W31">
        <v>0</v>
      </c>
      <c r="X31">
        <v>0</v>
      </c>
      <c r="Y31">
        <v>0</v>
      </c>
      <c r="Z31" s="5">
        <v>0</v>
      </c>
      <c r="AA31" s="5">
        <v>0</v>
      </c>
      <c r="AB31" s="5">
        <v>0</v>
      </c>
    </row>
    <row r="32" spans="1:28">
      <c r="A32" t="s">
        <v>270</v>
      </c>
      <c r="B32" t="s">
        <v>288</v>
      </c>
      <c r="C32" t="s">
        <v>289</v>
      </c>
      <c r="D32" t="s">
        <v>290</v>
      </c>
      <c r="E32" t="s">
        <v>6</v>
      </c>
      <c r="F32" t="s">
        <v>280</v>
      </c>
      <c r="G32" s="2">
        <v>1</v>
      </c>
      <c r="H32" t="s">
        <v>291</v>
      </c>
      <c r="I32" t="s">
        <v>292</v>
      </c>
      <c r="J32" t="s">
        <v>293</v>
      </c>
      <c r="K32" s="4" t="s">
        <v>1753</v>
      </c>
      <c r="L32" t="s">
        <v>2111</v>
      </c>
      <c r="M32" t="s">
        <v>2111</v>
      </c>
      <c r="N32" t="s">
        <v>2262</v>
      </c>
      <c r="O32" t="s">
        <v>2263</v>
      </c>
      <c r="P32">
        <v>0</v>
      </c>
      <c r="Q32" t="s">
        <v>2264</v>
      </c>
      <c r="R32">
        <v>79002190</v>
      </c>
      <c r="S32" t="s">
        <v>270</v>
      </c>
      <c r="T32">
        <v>9051</v>
      </c>
      <c r="U32" t="s">
        <v>280</v>
      </c>
      <c r="V32" t="s">
        <v>2265</v>
      </c>
      <c r="W32" t="s">
        <v>2266</v>
      </c>
      <c r="X32">
        <v>0</v>
      </c>
      <c r="Y32">
        <v>0</v>
      </c>
      <c r="Z32" s="5">
        <v>0</v>
      </c>
      <c r="AA32" s="5">
        <v>0</v>
      </c>
      <c r="AB32" s="5">
        <v>0</v>
      </c>
    </row>
    <row r="33" spans="1:28">
      <c r="A33" t="s">
        <v>304</v>
      </c>
      <c r="B33" t="s">
        <v>305</v>
      </c>
      <c r="C33" t="s">
        <v>306</v>
      </c>
      <c r="D33" t="s">
        <v>307</v>
      </c>
      <c r="E33" t="s">
        <v>6</v>
      </c>
      <c r="F33" t="s">
        <v>308</v>
      </c>
      <c r="G33" s="2">
        <v>1</v>
      </c>
      <c r="H33" t="s">
        <v>24</v>
      </c>
      <c r="I33" t="s">
        <v>309</v>
      </c>
      <c r="J33" t="s">
        <v>310</v>
      </c>
      <c r="K33" s="4" t="s">
        <v>1756</v>
      </c>
      <c r="L33" t="s">
        <v>2111</v>
      </c>
      <c r="M33" t="s">
        <v>2111</v>
      </c>
      <c r="N33" t="s">
        <v>2267</v>
      </c>
      <c r="O33" t="s">
        <v>2268</v>
      </c>
      <c r="P33" t="s">
        <v>2269</v>
      </c>
      <c r="Q33" t="s">
        <v>2270</v>
      </c>
      <c r="R33">
        <v>66110110</v>
      </c>
      <c r="S33" t="s">
        <v>304</v>
      </c>
      <c r="T33">
        <v>427</v>
      </c>
      <c r="U33" t="s">
        <v>308</v>
      </c>
      <c r="V33" t="s">
        <v>2271</v>
      </c>
      <c r="W33" t="s">
        <v>2272</v>
      </c>
      <c r="X33">
        <v>0</v>
      </c>
      <c r="Y33">
        <v>0</v>
      </c>
      <c r="Z33" s="5">
        <v>0</v>
      </c>
      <c r="AA33" s="5">
        <v>0</v>
      </c>
      <c r="AB33" s="5">
        <v>0</v>
      </c>
    </row>
    <row r="34" spans="1:28">
      <c r="A34" t="s">
        <v>311</v>
      </c>
      <c r="B34" t="s">
        <v>312</v>
      </c>
      <c r="C34" t="s">
        <v>313</v>
      </c>
      <c r="D34" t="s">
        <v>314</v>
      </c>
      <c r="E34" t="s">
        <v>6</v>
      </c>
      <c r="F34" t="s">
        <v>315</v>
      </c>
      <c r="G34" s="2">
        <v>1</v>
      </c>
      <c r="H34" t="s">
        <v>24</v>
      </c>
      <c r="I34" t="s">
        <v>316</v>
      </c>
      <c r="J34" t="s">
        <v>317</v>
      </c>
      <c r="K34" s="4" t="s">
        <v>1757</v>
      </c>
      <c r="L34" t="s">
        <v>2111</v>
      </c>
      <c r="M34" t="s">
        <v>2111</v>
      </c>
      <c r="N34" t="s">
        <v>2273</v>
      </c>
      <c r="O34" t="s">
        <v>2274</v>
      </c>
      <c r="P34" t="s">
        <v>2275</v>
      </c>
      <c r="Q34" t="s">
        <v>2276</v>
      </c>
      <c r="R34">
        <v>58428016</v>
      </c>
      <c r="S34" t="s">
        <v>311</v>
      </c>
      <c r="T34">
        <v>1981</v>
      </c>
      <c r="U34" t="s">
        <v>315</v>
      </c>
      <c r="V34" t="s">
        <v>2277</v>
      </c>
      <c r="W34" t="s">
        <v>2278</v>
      </c>
      <c r="X34" t="s">
        <v>2277</v>
      </c>
      <c r="Y34" t="s">
        <v>2279</v>
      </c>
      <c r="Z34" s="5" t="s">
        <v>2277</v>
      </c>
      <c r="AA34" s="5" t="s">
        <v>2280</v>
      </c>
      <c r="AB34" s="5" t="s">
        <v>2281</v>
      </c>
    </row>
    <row r="35" spans="1:28">
      <c r="A35" t="s">
        <v>318</v>
      </c>
      <c r="B35" t="s">
        <v>319</v>
      </c>
      <c r="C35" t="s">
        <v>320</v>
      </c>
      <c r="D35" t="s">
        <v>321</v>
      </c>
      <c r="E35" t="s">
        <v>6</v>
      </c>
      <c r="F35" t="s">
        <v>322</v>
      </c>
      <c r="G35" s="2">
        <v>5</v>
      </c>
      <c r="H35" t="s">
        <v>24</v>
      </c>
      <c r="I35" t="s">
        <v>323</v>
      </c>
      <c r="J35" t="s">
        <v>324</v>
      </c>
      <c r="K35" s="4" t="s">
        <v>1758</v>
      </c>
      <c r="L35" t="s">
        <v>2111</v>
      </c>
      <c r="M35" t="s">
        <v>2111</v>
      </c>
      <c r="N35" t="s">
        <v>2282</v>
      </c>
      <c r="O35" t="s">
        <v>2283</v>
      </c>
      <c r="P35" t="s">
        <v>2284</v>
      </c>
      <c r="Q35" t="s">
        <v>2285</v>
      </c>
      <c r="R35">
        <v>51020280</v>
      </c>
      <c r="S35" t="s">
        <v>318</v>
      </c>
      <c r="T35">
        <v>2531</v>
      </c>
      <c r="U35" t="s">
        <v>322</v>
      </c>
      <c r="V35" t="s">
        <v>2286</v>
      </c>
      <c r="W35" t="s">
        <v>2287</v>
      </c>
      <c r="X35">
        <v>0</v>
      </c>
      <c r="Y35">
        <v>0</v>
      </c>
      <c r="Z35" s="5">
        <v>0</v>
      </c>
      <c r="AA35" s="5">
        <v>0</v>
      </c>
      <c r="AB35" s="5" t="s">
        <v>2288</v>
      </c>
    </row>
    <row r="36" spans="1:28">
      <c r="A36" t="s">
        <v>318</v>
      </c>
      <c r="B36" t="s">
        <v>325</v>
      </c>
      <c r="C36" t="s">
        <v>21</v>
      </c>
      <c r="D36" t="s">
        <v>326</v>
      </c>
      <c r="E36" t="s">
        <v>6</v>
      </c>
      <c r="F36" t="s">
        <v>327</v>
      </c>
      <c r="G36" s="2">
        <v>5</v>
      </c>
      <c r="H36" t="s">
        <v>24</v>
      </c>
      <c r="I36" t="s">
        <v>3968</v>
      </c>
      <c r="J36" t="s">
        <v>3968</v>
      </c>
      <c r="K36" s="4" t="s">
        <v>1759</v>
      </c>
      <c r="L36" t="s">
        <v>2111</v>
      </c>
      <c r="M36" t="s">
        <v>2111</v>
      </c>
      <c r="N36" t="s">
        <v>2289</v>
      </c>
      <c r="O36" t="s">
        <v>2290</v>
      </c>
      <c r="P36">
        <v>0</v>
      </c>
      <c r="Q36" t="s">
        <v>2291</v>
      </c>
      <c r="R36">
        <v>53130420</v>
      </c>
      <c r="S36" t="s">
        <v>318</v>
      </c>
      <c r="T36">
        <v>2491</v>
      </c>
      <c r="U36" t="s">
        <v>327</v>
      </c>
      <c r="V36" t="s">
        <v>2286</v>
      </c>
      <c r="W36" t="s">
        <v>2292</v>
      </c>
      <c r="X36">
        <v>0</v>
      </c>
      <c r="Y36">
        <v>0</v>
      </c>
      <c r="Z36" s="5" t="s">
        <v>2286</v>
      </c>
      <c r="AA36" s="5" t="s">
        <v>2293</v>
      </c>
      <c r="AB36" s="5">
        <v>0</v>
      </c>
    </row>
    <row r="37" spans="1:28">
      <c r="A37" t="s">
        <v>318</v>
      </c>
      <c r="B37" t="s">
        <v>328</v>
      </c>
      <c r="C37" t="s">
        <v>329</v>
      </c>
      <c r="D37" t="s">
        <v>330</v>
      </c>
      <c r="E37" t="s">
        <v>331</v>
      </c>
      <c r="F37" t="s">
        <v>332</v>
      </c>
      <c r="G37" s="2">
        <v>1</v>
      </c>
      <c r="H37" t="s">
        <v>24</v>
      </c>
      <c r="I37" t="s">
        <v>333</v>
      </c>
      <c r="J37" t="s">
        <v>334</v>
      </c>
      <c r="K37" s="4" t="s">
        <v>1760</v>
      </c>
      <c r="L37" t="s">
        <v>2111</v>
      </c>
      <c r="M37" t="s">
        <v>2111</v>
      </c>
      <c r="N37" t="s">
        <v>2294</v>
      </c>
      <c r="O37" t="s">
        <v>2113</v>
      </c>
      <c r="P37">
        <v>0</v>
      </c>
      <c r="Q37" t="s">
        <v>2295</v>
      </c>
      <c r="R37">
        <v>54340180</v>
      </c>
      <c r="S37" t="s">
        <v>318</v>
      </c>
      <c r="T37">
        <v>2457</v>
      </c>
      <c r="U37" t="s">
        <v>332</v>
      </c>
      <c r="V37" t="s">
        <v>2286</v>
      </c>
      <c r="W37" t="s">
        <v>2296</v>
      </c>
      <c r="X37" t="s">
        <v>2286</v>
      </c>
      <c r="Y37" t="s">
        <v>2296</v>
      </c>
      <c r="Z37" s="5" t="s">
        <v>2286</v>
      </c>
      <c r="AA37" s="5" t="s">
        <v>2296</v>
      </c>
      <c r="AB37" s="5" t="s">
        <v>2297</v>
      </c>
    </row>
    <row r="38" spans="1:28">
      <c r="A38" t="s">
        <v>318</v>
      </c>
      <c r="B38" t="s">
        <v>335</v>
      </c>
      <c r="C38" t="s">
        <v>157</v>
      </c>
      <c r="D38" t="s">
        <v>336</v>
      </c>
      <c r="E38" t="s">
        <v>6</v>
      </c>
      <c r="F38" t="s">
        <v>322</v>
      </c>
      <c r="G38" s="2">
        <v>1</v>
      </c>
      <c r="H38" t="s">
        <v>24</v>
      </c>
      <c r="I38" t="s">
        <v>337</v>
      </c>
      <c r="J38" t="s">
        <v>338</v>
      </c>
      <c r="K38" s="4" t="s">
        <v>1761</v>
      </c>
      <c r="L38" t="s">
        <v>2111</v>
      </c>
      <c r="M38" t="s">
        <v>2111</v>
      </c>
      <c r="N38" t="s">
        <v>2298</v>
      </c>
      <c r="O38" t="s">
        <v>2299</v>
      </c>
      <c r="P38" t="s">
        <v>2300</v>
      </c>
      <c r="Q38" t="s">
        <v>2285</v>
      </c>
      <c r="R38">
        <v>51130100</v>
      </c>
      <c r="S38" t="s">
        <v>318</v>
      </c>
      <c r="T38">
        <v>2531</v>
      </c>
      <c r="U38" t="s">
        <v>322</v>
      </c>
      <c r="V38" t="s">
        <v>2286</v>
      </c>
      <c r="W38" t="s">
        <v>2301</v>
      </c>
      <c r="X38" t="s">
        <v>2286</v>
      </c>
      <c r="Y38" t="s">
        <v>2302</v>
      </c>
      <c r="Z38" s="5" t="s">
        <v>2286</v>
      </c>
      <c r="AA38" s="5" t="s">
        <v>2302</v>
      </c>
      <c r="AB38" s="5" t="s">
        <v>2303</v>
      </c>
    </row>
    <row r="39" spans="1:28">
      <c r="A39" t="s">
        <v>339</v>
      </c>
      <c r="B39" t="s">
        <v>345</v>
      </c>
      <c r="C39" t="s">
        <v>346</v>
      </c>
      <c r="D39" t="s">
        <v>347</v>
      </c>
      <c r="E39" t="s">
        <v>6</v>
      </c>
      <c r="F39" t="s">
        <v>348</v>
      </c>
      <c r="G39" s="2">
        <v>1</v>
      </c>
      <c r="H39" t="s">
        <v>24</v>
      </c>
      <c r="I39" t="s">
        <v>349</v>
      </c>
      <c r="J39" t="s">
        <v>350</v>
      </c>
      <c r="K39" s="4" t="s">
        <v>1763</v>
      </c>
      <c r="L39" t="s">
        <v>2104</v>
      </c>
      <c r="M39" t="s">
        <v>2104</v>
      </c>
      <c r="N39" t="s">
        <v>2304</v>
      </c>
      <c r="O39" t="s">
        <v>2305</v>
      </c>
      <c r="P39" t="s">
        <v>2306</v>
      </c>
      <c r="Q39" t="s">
        <v>2210</v>
      </c>
      <c r="R39">
        <v>87250000</v>
      </c>
      <c r="S39" t="s">
        <v>339</v>
      </c>
      <c r="T39">
        <v>7757</v>
      </c>
      <c r="U39" t="s">
        <v>348</v>
      </c>
      <c r="V39" t="s">
        <v>2307</v>
      </c>
      <c r="W39" t="s">
        <v>2308</v>
      </c>
      <c r="X39" t="s">
        <v>2307</v>
      </c>
      <c r="Y39" t="s">
        <v>2309</v>
      </c>
      <c r="Z39" s="5">
        <v>0</v>
      </c>
      <c r="AA39" s="5">
        <v>0</v>
      </c>
      <c r="AB39" s="5">
        <v>0</v>
      </c>
    </row>
    <row r="40" spans="1:28">
      <c r="A40" t="s">
        <v>339</v>
      </c>
      <c r="B40" t="s">
        <v>351</v>
      </c>
      <c r="C40" t="s">
        <v>128</v>
      </c>
      <c r="D40" t="s">
        <v>352</v>
      </c>
      <c r="E40" t="s">
        <v>21</v>
      </c>
      <c r="F40" t="s">
        <v>353</v>
      </c>
      <c r="G40" s="2">
        <v>2</v>
      </c>
      <c r="H40" t="s">
        <v>24</v>
      </c>
      <c r="I40" t="s">
        <v>354</v>
      </c>
      <c r="J40" t="s">
        <v>355</v>
      </c>
      <c r="K40" s="4" t="s">
        <v>1764</v>
      </c>
      <c r="L40" t="s">
        <v>2111</v>
      </c>
      <c r="M40" t="s">
        <v>2111</v>
      </c>
      <c r="N40" t="s">
        <v>2310</v>
      </c>
      <c r="O40" t="s">
        <v>2311</v>
      </c>
      <c r="P40">
        <v>0</v>
      </c>
      <c r="Q40" t="s">
        <v>2312</v>
      </c>
      <c r="R40">
        <v>83404230</v>
      </c>
      <c r="S40" t="s">
        <v>339</v>
      </c>
      <c r="T40">
        <v>7513</v>
      </c>
      <c r="U40" t="s">
        <v>353</v>
      </c>
      <c r="V40" t="s">
        <v>2313</v>
      </c>
      <c r="W40" t="s">
        <v>2314</v>
      </c>
      <c r="X40" t="s">
        <v>2313</v>
      </c>
      <c r="Y40" t="s">
        <v>2315</v>
      </c>
      <c r="Z40" s="5">
        <v>0</v>
      </c>
      <c r="AA40" s="5">
        <v>0</v>
      </c>
      <c r="AB40" s="5" t="s">
        <v>2316</v>
      </c>
    </row>
    <row r="41" spans="1:28">
      <c r="A41" t="s">
        <v>339</v>
      </c>
      <c r="B41" t="s">
        <v>361</v>
      </c>
      <c r="C41" t="s">
        <v>43</v>
      </c>
      <c r="D41" t="s">
        <v>66</v>
      </c>
      <c r="E41" t="s">
        <v>66</v>
      </c>
      <c r="F41" t="s">
        <v>362</v>
      </c>
      <c r="G41" s="2">
        <v>1</v>
      </c>
      <c r="H41" t="s">
        <v>24</v>
      </c>
      <c r="I41" t="s">
        <v>3968</v>
      </c>
      <c r="J41" t="s">
        <v>3968</v>
      </c>
      <c r="K41" s="4" t="s">
        <v>1766</v>
      </c>
      <c r="L41" t="s">
        <v>2111</v>
      </c>
      <c r="M41" t="s">
        <v>2111</v>
      </c>
      <c r="N41" t="s">
        <v>2317</v>
      </c>
      <c r="O41" t="s">
        <v>2318</v>
      </c>
      <c r="P41">
        <v>0</v>
      </c>
      <c r="Q41" t="s">
        <v>2319</v>
      </c>
      <c r="R41">
        <v>86200000</v>
      </c>
      <c r="S41" t="s">
        <v>339</v>
      </c>
      <c r="T41">
        <v>7591</v>
      </c>
      <c r="U41" t="s">
        <v>362</v>
      </c>
      <c r="V41" t="s">
        <v>2320</v>
      </c>
      <c r="W41" t="s">
        <v>2321</v>
      </c>
      <c r="X41">
        <v>0</v>
      </c>
      <c r="Y41">
        <v>0</v>
      </c>
      <c r="Z41" s="5" t="s">
        <v>2320</v>
      </c>
      <c r="AA41" s="5" t="s">
        <v>2322</v>
      </c>
      <c r="AB41" s="5">
        <v>0</v>
      </c>
    </row>
    <row r="42" spans="1:28">
      <c r="A42" t="s">
        <v>339</v>
      </c>
      <c r="B42" t="s">
        <v>372</v>
      </c>
      <c r="C42" t="s">
        <v>373</v>
      </c>
      <c r="D42" t="s">
        <v>346</v>
      </c>
      <c r="E42" t="s">
        <v>6</v>
      </c>
      <c r="F42" t="s">
        <v>374</v>
      </c>
      <c r="G42" s="2">
        <v>3</v>
      </c>
      <c r="H42" t="s">
        <v>24</v>
      </c>
      <c r="I42" t="s">
        <v>375</v>
      </c>
      <c r="J42" t="s">
        <v>376</v>
      </c>
      <c r="K42" s="4" t="s">
        <v>1769</v>
      </c>
      <c r="L42" t="s">
        <v>2111</v>
      </c>
      <c r="M42" t="s">
        <v>2111</v>
      </c>
      <c r="N42" t="s">
        <v>2323</v>
      </c>
      <c r="O42" t="s">
        <v>2324</v>
      </c>
      <c r="P42">
        <v>0</v>
      </c>
      <c r="Q42" t="s">
        <v>2325</v>
      </c>
      <c r="R42">
        <v>87309240</v>
      </c>
      <c r="S42" t="s">
        <v>339</v>
      </c>
      <c r="T42">
        <v>7483</v>
      </c>
      <c r="U42" t="s">
        <v>374</v>
      </c>
      <c r="V42" t="s">
        <v>2307</v>
      </c>
      <c r="W42" t="s">
        <v>2326</v>
      </c>
      <c r="X42" t="s">
        <v>2307</v>
      </c>
      <c r="Y42" t="s">
        <v>2326</v>
      </c>
      <c r="Z42" s="5" t="s">
        <v>2307</v>
      </c>
      <c r="AA42" s="5" t="s">
        <v>2326</v>
      </c>
      <c r="AB42" s="5" t="s">
        <v>2327</v>
      </c>
    </row>
    <row r="43" spans="1:28">
      <c r="A43" t="s">
        <v>339</v>
      </c>
      <c r="B43" t="s">
        <v>377</v>
      </c>
      <c r="C43" t="s">
        <v>244</v>
      </c>
      <c r="D43" t="s">
        <v>378</v>
      </c>
      <c r="E43" t="s">
        <v>21</v>
      </c>
      <c r="F43" t="s">
        <v>374</v>
      </c>
      <c r="G43" s="2">
        <v>1</v>
      </c>
      <c r="H43" t="s">
        <v>24</v>
      </c>
      <c r="I43" t="s">
        <v>379</v>
      </c>
      <c r="J43" t="s">
        <v>380</v>
      </c>
      <c r="K43" s="4" t="s">
        <v>1770</v>
      </c>
      <c r="L43" t="s">
        <v>2104</v>
      </c>
      <c r="M43" t="s">
        <v>2104</v>
      </c>
      <c r="N43" t="s">
        <v>2328</v>
      </c>
      <c r="O43" t="s">
        <v>2329</v>
      </c>
      <c r="P43">
        <v>0</v>
      </c>
      <c r="Q43" t="s">
        <v>2330</v>
      </c>
      <c r="R43">
        <v>87308395</v>
      </c>
      <c r="S43" t="s">
        <v>339</v>
      </c>
      <c r="T43">
        <v>7483</v>
      </c>
      <c r="U43" t="s">
        <v>374</v>
      </c>
      <c r="V43" t="s">
        <v>2307</v>
      </c>
      <c r="W43" t="s">
        <v>2331</v>
      </c>
      <c r="X43">
        <v>0</v>
      </c>
      <c r="Y43">
        <v>0</v>
      </c>
      <c r="Z43" s="5" t="s">
        <v>2307</v>
      </c>
      <c r="AA43" s="5" t="s">
        <v>2332</v>
      </c>
      <c r="AB43" s="5" t="s">
        <v>2333</v>
      </c>
    </row>
    <row r="44" spans="1:28">
      <c r="A44" t="s">
        <v>339</v>
      </c>
      <c r="B44" t="s">
        <v>386</v>
      </c>
      <c r="C44" t="s">
        <v>226</v>
      </c>
      <c r="D44" t="s">
        <v>387</v>
      </c>
      <c r="E44" t="s">
        <v>6</v>
      </c>
      <c r="F44" t="s">
        <v>388</v>
      </c>
      <c r="G44" s="2">
        <v>1</v>
      </c>
      <c r="H44" t="s">
        <v>24</v>
      </c>
      <c r="I44" t="s">
        <v>389</v>
      </c>
      <c r="J44" t="s">
        <v>390</v>
      </c>
      <c r="K44" s="4" t="s">
        <v>1772</v>
      </c>
      <c r="L44" t="s">
        <v>2111</v>
      </c>
      <c r="M44" t="s">
        <v>2111</v>
      </c>
      <c r="N44" t="s">
        <v>2334</v>
      </c>
      <c r="O44" t="s">
        <v>2335</v>
      </c>
      <c r="P44">
        <v>0</v>
      </c>
      <c r="Q44" t="s">
        <v>2336</v>
      </c>
      <c r="R44">
        <v>87112600</v>
      </c>
      <c r="S44" t="s">
        <v>339</v>
      </c>
      <c r="T44">
        <v>8461</v>
      </c>
      <c r="U44" t="s">
        <v>388</v>
      </c>
      <c r="V44" t="s">
        <v>2307</v>
      </c>
      <c r="W44" t="s">
        <v>2337</v>
      </c>
      <c r="X44">
        <v>0</v>
      </c>
      <c r="Y44">
        <v>0</v>
      </c>
      <c r="Z44" s="5" t="s">
        <v>2307</v>
      </c>
      <c r="AA44" s="5" t="s">
        <v>2338</v>
      </c>
      <c r="AB44" s="5">
        <v>0</v>
      </c>
    </row>
    <row r="45" spans="1:28">
      <c r="A45" t="s">
        <v>339</v>
      </c>
      <c r="B45" t="s">
        <v>391</v>
      </c>
      <c r="C45" t="s">
        <v>392</v>
      </c>
      <c r="D45" t="s">
        <v>393</v>
      </c>
      <c r="E45" t="s">
        <v>6</v>
      </c>
      <c r="F45" t="s">
        <v>357</v>
      </c>
      <c r="G45" s="2">
        <v>4</v>
      </c>
      <c r="H45" t="s">
        <v>24</v>
      </c>
      <c r="I45" t="s">
        <v>394</v>
      </c>
      <c r="J45" t="s">
        <v>395</v>
      </c>
      <c r="K45" s="4" t="s">
        <v>1773</v>
      </c>
      <c r="L45" t="s">
        <v>2111</v>
      </c>
      <c r="M45" t="s">
        <v>2111</v>
      </c>
      <c r="N45" t="s">
        <v>2339</v>
      </c>
      <c r="O45" t="s">
        <v>2340</v>
      </c>
      <c r="P45" t="s">
        <v>2341</v>
      </c>
      <c r="Q45" t="s">
        <v>2342</v>
      </c>
      <c r="R45">
        <v>86015810</v>
      </c>
      <c r="S45" t="s">
        <v>339</v>
      </c>
      <c r="T45">
        <v>7667</v>
      </c>
      <c r="U45" t="s">
        <v>357</v>
      </c>
      <c r="V45" t="s">
        <v>2343</v>
      </c>
      <c r="W45" t="s">
        <v>2344</v>
      </c>
      <c r="X45">
        <v>0</v>
      </c>
      <c r="Y45">
        <v>0</v>
      </c>
      <c r="Z45" s="5" t="s">
        <v>2343</v>
      </c>
      <c r="AA45" s="5" t="s">
        <v>2345</v>
      </c>
      <c r="AB45" s="5" t="s">
        <v>2346</v>
      </c>
    </row>
    <row r="46" spans="1:28">
      <c r="A46" t="s">
        <v>339</v>
      </c>
      <c r="B46" t="s">
        <v>396</v>
      </c>
      <c r="C46" t="s">
        <v>397</v>
      </c>
      <c r="D46" t="s">
        <v>398</v>
      </c>
      <c r="E46" t="s">
        <v>6</v>
      </c>
      <c r="F46" t="s">
        <v>399</v>
      </c>
      <c r="G46" s="2">
        <v>7</v>
      </c>
      <c r="H46" t="s">
        <v>24</v>
      </c>
      <c r="I46" t="s">
        <v>400</v>
      </c>
      <c r="J46" t="s">
        <v>401</v>
      </c>
      <c r="K46" s="4" t="s">
        <v>1774</v>
      </c>
      <c r="L46" t="s">
        <v>2111</v>
      </c>
      <c r="M46" t="s">
        <v>2111</v>
      </c>
      <c r="N46" t="s">
        <v>2347</v>
      </c>
      <c r="O46" t="s">
        <v>2348</v>
      </c>
      <c r="P46">
        <v>0</v>
      </c>
      <c r="Q46" t="s">
        <v>2349</v>
      </c>
      <c r="R46">
        <v>85660000</v>
      </c>
      <c r="S46" t="s">
        <v>339</v>
      </c>
      <c r="T46">
        <v>7541</v>
      </c>
      <c r="U46" t="s">
        <v>399</v>
      </c>
      <c r="V46" t="s">
        <v>2350</v>
      </c>
      <c r="W46" t="s">
        <v>2351</v>
      </c>
      <c r="X46" t="s">
        <v>2350</v>
      </c>
      <c r="Y46" t="s">
        <v>2352</v>
      </c>
      <c r="Z46" s="5" t="s">
        <v>2350</v>
      </c>
      <c r="AA46" s="5" t="s">
        <v>2353</v>
      </c>
      <c r="AB46" s="5" t="s">
        <v>2354</v>
      </c>
    </row>
    <row r="47" spans="1:28">
      <c r="A47" t="s">
        <v>339</v>
      </c>
      <c r="B47" t="s">
        <v>409</v>
      </c>
      <c r="C47" t="s">
        <v>373</v>
      </c>
      <c r="D47" t="s">
        <v>410</v>
      </c>
      <c r="E47" t="s">
        <v>6</v>
      </c>
      <c r="F47" t="s">
        <v>342</v>
      </c>
      <c r="G47" s="2">
        <v>4</v>
      </c>
      <c r="H47" t="s">
        <v>24</v>
      </c>
      <c r="I47" t="s">
        <v>411</v>
      </c>
      <c r="J47" t="s">
        <v>412</v>
      </c>
      <c r="K47" s="4" t="s">
        <v>1776</v>
      </c>
      <c r="L47" t="s">
        <v>2111</v>
      </c>
      <c r="M47" t="s">
        <v>2111</v>
      </c>
      <c r="N47" t="s">
        <v>2355</v>
      </c>
      <c r="O47" t="s">
        <v>2356</v>
      </c>
      <c r="P47">
        <v>0</v>
      </c>
      <c r="Q47" t="s">
        <v>2357</v>
      </c>
      <c r="R47">
        <v>81650160</v>
      </c>
      <c r="S47" t="s">
        <v>339</v>
      </c>
      <c r="T47">
        <v>7535</v>
      </c>
      <c r="U47" t="s">
        <v>342</v>
      </c>
      <c r="V47" t="s">
        <v>2313</v>
      </c>
      <c r="W47" t="s">
        <v>2358</v>
      </c>
      <c r="X47" t="s">
        <v>2313</v>
      </c>
      <c r="Y47" t="s">
        <v>2359</v>
      </c>
      <c r="Z47" s="5" t="s">
        <v>2313</v>
      </c>
      <c r="AA47" s="5" t="s">
        <v>2358</v>
      </c>
      <c r="AB47" s="5">
        <v>0</v>
      </c>
    </row>
    <row r="48" spans="1:28">
      <c r="A48" t="s">
        <v>339</v>
      </c>
      <c r="B48" t="s">
        <v>421</v>
      </c>
      <c r="C48" t="s">
        <v>244</v>
      </c>
      <c r="D48" t="s">
        <v>6</v>
      </c>
      <c r="E48" t="s">
        <v>6</v>
      </c>
      <c r="F48" t="s">
        <v>357</v>
      </c>
      <c r="G48" s="2">
        <v>2</v>
      </c>
      <c r="H48" t="s">
        <v>24</v>
      </c>
      <c r="I48" t="s">
        <v>422</v>
      </c>
      <c r="J48" t="s">
        <v>423</v>
      </c>
      <c r="K48" s="4" t="s">
        <v>1779</v>
      </c>
      <c r="L48" t="s">
        <v>2111</v>
      </c>
      <c r="M48" t="s">
        <v>2111</v>
      </c>
      <c r="N48" t="s">
        <v>2360</v>
      </c>
      <c r="O48" t="s">
        <v>2361</v>
      </c>
      <c r="P48">
        <v>0</v>
      </c>
      <c r="Q48" t="s">
        <v>2210</v>
      </c>
      <c r="R48">
        <v>86026080</v>
      </c>
      <c r="S48" t="s">
        <v>339</v>
      </c>
      <c r="T48">
        <v>7667</v>
      </c>
      <c r="U48" t="s">
        <v>357</v>
      </c>
      <c r="V48" t="s">
        <v>2343</v>
      </c>
      <c r="W48" t="s">
        <v>2362</v>
      </c>
      <c r="X48">
        <v>0</v>
      </c>
      <c r="Y48">
        <v>0</v>
      </c>
      <c r="Z48" s="5">
        <v>0</v>
      </c>
      <c r="AA48" s="5">
        <v>0</v>
      </c>
      <c r="AB48" s="5">
        <v>0</v>
      </c>
    </row>
    <row r="49" spans="1:28">
      <c r="A49" t="s">
        <v>339</v>
      </c>
      <c r="B49" t="s">
        <v>427</v>
      </c>
      <c r="C49" t="s">
        <v>428</v>
      </c>
      <c r="D49" t="s">
        <v>429</v>
      </c>
      <c r="E49" t="s">
        <v>117</v>
      </c>
      <c r="F49" t="s">
        <v>342</v>
      </c>
      <c r="G49" s="2">
        <v>1</v>
      </c>
      <c r="H49" t="s">
        <v>24</v>
      </c>
      <c r="I49" t="s">
        <v>430</v>
      </c>
      <c r="J49" t="s">
        <v>431</v>
      </c>
      <c r="K49" s="4" t="s">
        <v>1781</v>
      </c>
      <c r="L49" t="s">
        <v>2111</v>
      </c>
      <c r="M49" t="s">
        <v>2111</v>
      </c>
      <c r="N49" t="s">
        <v>2363</v>
      </c>
      <c r="O49" t="s">
        <v>2364</v>
      </c>
      <c r="P49" t="s">
        <v>2365</v>
      </c>
      <c r="Q49" t="s">
        <v>2366</v>
      </c>
      <c r="R49">
        <v>81330270</v>
      </c>
      <c r="S49" t="s">
        <v>339</v>
      </c>
      <c r="T49">
        <v>7535</v>
      </c>
      <c r="U49" t="s">
        <v>342</v>
      </c>
      <c r="V49" t="s">
        <v>2367</v>
      </c>
      <c r="W49" t="s">
        <v>2368</v>
      </c>
      <c r="X49">
        <v>0</v>
      </c>
      <c r="Y49">
        <v>0</v>
      </c>
      <c r="Z49" s="5">
        <v>0</v>
      </c>
      <c r="AA49" s="5">
        <v>0</v>
      </c>
      <c r="AB49" s="5">
        <v>0</v>
      </c>
    </row>
    <row r="50" spans="1:28">
      <c r="A50" t="s">
        <v>339</v>
      </c>
      <c r="B50" t="s">
        <v>432</v>
      </c>
      <c r="C50" t="s">
        <v>21</v>
      </c>
      <c r="D50" t="s">
        <v>433</v>
      </c>
      <c r="E50" t="s">
        <v>6</v>
      </c>
      <c r="F50" t="s">
        <v>342</v>
      </c>
      <c r="G50" s="2">
        <v>1</v>
      </c>
      <c r="H50" t="s">
        <v>24</v>
      </c>
      <c r="I50" t="s">
        <v>434</v>
      </c>
      <c r="J50" t="s">
        <v>435</v>
      </c>
      <c r="K50" s="4" t="s">
        <v>1782</v>
      </c>
      <c r="L50" t="s">
        <v>2111</v>
      </c>
      <c r="M50" t="s">
        <v>2111</v>
      </c>
      <c r="N50" t="s">
        <v>2369</v>
      </c>
      <c r="O50" t="s">
        <v>2370</v>
      </c>
      <c r="P50" t="s">
        <v>2371</v>
      </c>
      <c r="Q50" t="s">
        <v>2372</v>
      </c>
      <c r="R50">
        <v>80215901</v>
      </c>
      <c r="S50" t="s">
        <v>339</v>
      </c>
      <c r="T50">
        <v>7535</v>
      </c>
      <c r="U50" t="s">
        <v>342</v>
      </c>
      <c r="V50" t="s">
        <v>2313</v>
      </c>
      <c r="W50" t="s">
        <v>2373</v>
      </c>
      <c r="X50" t="s">
        <v>2313</v>
      </c>
      <c r="Y50" t="s">
        <v>2374</v>
      </c>
      <c r="Z50" s="5">
        <v>0</v>
      </c>
      <c r="AA50" s="5">
        <v>0</v>
      </c>
      <c r="AB50" s="5" t="s">
        <v>2375</v>
      </c>
    </row>
    <row r="51" spans="1:28">
      <c r="A51" t="s">
        <v>339</v>
      </c>
      <c r="B51" t="s">
        <v>436</v>
      </c>
      <c r="C51" t="s">
        <v>437</v>
      </c>
      <c r="D51" t="s">
        <v>438</v>
      </c>
      <c r="E51" t="s">
        <v>6</v>
      </c>
      <c r="F51" t="s">
        <v>357</v>
      </c>
      <c r="G51" s="2">
        <v>1</v>
      </c>
      <c r="H51" t="s">
        <v>24</v>
      </c>
      <c r="I51" t="s">
        <v>439</v>
      </c>
      <c r="J51" t="s">
        <v>440</v>
      </c>
      <c r="K51" s="4" t="s">
        <v>1783</v>
      </c>
      <c r="L51" t="s">
        <v>2111</v>
      </c>
      <c r="M51" t="s">
        <v>2111</v>
      </c>
      <c r="N51" t="s">
        <v>2376</v>
      </c>
      <c r="O51" t="s">
        <v>2377</v>
      </c>
      <c r="P51">
        <v>0</v>
      </c>
      <c r="Q51" t="s">
        <v>2378</v>
      </c>
      <c r="R51">
        <v>86031216</v>
      </c>
      <c r="S51" t="s">
        <v>339</v>
      </c>
      <c r="T51">
        <v>7667</v>
      </c>
      <c r="U51" t="s">
        <v>357</v>
      </c>
      <c r="V51" t="s">
        <v>2343</v>
      </c>
      <c r="W51" t="s">
        <v>2379</v>
      </c>
      <c r="X51">
        <v>0</v>
      </c>
      <c r="Y51">
        <v>0</v>
      </c>
      <c r="Z51" s="5" t="s">
        <v>2343</v>
      </c>
      <c r="AA51" s="5" t="s">
        <v>2380</v>
      </c>
      <c r="AB51" s="5" t="s">
        <v>2381</v>
      </c>
    </row>
    <row r="52" spans="1:28">
      <c r="A52" t="s">
        <v>339</v>
      </c>
      <c r="B52" t="s">
        <v>441</v>
      </c>
      <c r="C52" t="s">
        <v>442</v>
      </c>
      <c r="D52" t="s">
        <v>443</v>
      </c>
      <c r="E52" t="s">
        <v>6</v>
      </c>
      <c r="F52" t="s">
        <v>383</v>
      </c>
      <c r="G52" s="2">
        <v>1</v>
      </c>
      <c r="H52" t="s">
        <v>24</v>
      </c>
      <c r="I52" t="s">
        <v>444</v>
      </c>
      <c r="J52" t="s">
        <v>445</v>
      </c>
      <c r="K52" s="4" t="s">
        <v>1784</v>
      </c>
      <c r="L52" t="s">
        <v>2104</v>
      </c>
      <c r="M52" t="s">
        <v>2104</v>
      </c>
      <c r="N52" t="s">
        <v>2382</v>
      </c>
      <c r="O52" t="s">
        <v>2383</v>
      </c>
      <c r="P52" t="s">
        <v>2384</v>
      </c>
      <c r="Q52" t="s">
        <v>2385</v>
      </c>
      <c r="R52">
        <v>87060472</v>
      </c>
      <c r="S52" t="s">
        <v>339</v>
      </c>
      <c r="T52">
        <v>7691</v>
      </c>
      <c r="U52" t="s">
        <v>383</v>
      </c>
      <c r="V52" t="s">
        <v>2307</v>
      </c>
      <c r="W52" t="s">
        <v>2386</v>
      </c>
      <c r="X52" t="s">
        <v>2307</v>
      </c>
      <c r="Y52" t="s">
        <v>2387</v>
      </c>
      <c r="Z52" s="5">
        <v>0</v>
      </c>
      <c r="AA52" s="5">
        <v>0</v>
      </c>
      <c r="AB52" s="5" t="s">
        <v>2388</v>
      </c>
    </row>
    <row r="53" spans="1:28">
      <c r="A53" t="s">
        <v>339</v>
      </c>
      <c r="B53" t="s">
        <v>452</v>
      </c>
      <c r="C53" t="s">
        <v>453</v>
      </c>
      <c r="D53" t="s">
        <v>454</v>
      </c>
      <c r="E53" t="s">
        <v>6</v>
      </c>
      <c r="F53" t="s">
        <v>455</v>
      </c>
      <c r="G53" s="2">
        <v>1</v>
      </c>
      <c r="H53" t="s">
        <v>24</v>
      </c>
      <c r="I53" t="s">
        <v>456</v>
      </c>
      <c r="J53" t="s">
        <v>457</v>
      </c>
      <c r="K53" s="4" t="s">
        <v>1787</v>
      </c>
      <c r="L53" t="s">
        <v>2111</v>
      </c>
      <c r="M53" t="s">
        <v>2111</v>
      </c>
      <c r="N53" t="s">
        <v>2389</v>
      </c>
      <c r="O53" t="s">
        <v>2390</v>
      </c>
      <c r="P53">
        <v>0</v>
      </c>
      <c r="Q53" t="s">
        <v>2391</v>
      </c>
      <c r="R53">
        <v>83324223</v>
      </c>
      <c r="S53" t="s">
        <v>339</v>
      </c>
      <c r="T53">
        <v>5453</v>
      </c>
      <c r="U53" t="s">
        <v>455</v>
      </c>
      <c r="V53" t="s">
        <v>2313</v>
      </c>
      <c r="W53" t="s">
        <v>2392</v>
      </c>
      <c r="X53">
        <v>0</v>
      </c>
      <c r="Y53">
        <v>0</v>
      </c>
      <c r="Z53" s="5" t="s">
        <v>2313</v>
      </c>
      <c r="AA53" s="5" t="s">
        <v>2393</v>
      </c>
      <c r="AB53" s="5" t="s">
        <v>2394</v>
      </c>
    </row>
    <row r="54" spans="1:28">
      <c r="A54" t="s">
        <v>339</v>
      </c>
      <c r="B54" t="s">
        <v>458</v>
      </c>
      <c r="C54" t="s">
        <v>244</v>
      </c>
      <c r="D54" t="s">
        <v>459</v>
      </c>
      <c r="E54" t="s">
        <v>6</v>
      </c>
      <c r="F54" t="s">
        <v>383</v>
      </c>
      <c r="G54" s="2">
        <v>10</v>
      </c>
      <c r="H54" t="s">
        <v>164</v>
      </c>
      <c r="I54" t="s">
        <v>460</v>
      </c>
      <c r="J54" t="s">
        <v>461</v>
      </c>
      <c r="K54" s="4" t="s">
        <v>1788</v>
      </c>
      <c r="L54" t="s">
        <v>2104</v>
      </c>
      <c r="M54" t="s">
        <v>2104</v>
      </c>
      <c r="N54" t="s">
        <v>2395</v>
      </c>
      <c r="O54" t="s">
        <v>2396</v>
      </c>
      <c r="P54">
        <v>0</v>
      </c>
      <c r="Q54" t="s">
        <v>2397</v>
      </c>
      <c r="R54">
        <v>87050440</v>
      </c>
      <c r="S54" t="s">
        <v>339</v>
      </c>
      <c r="T54">
        <v>7691</v>
      </c>
      <c r="U54" t="s">
        <v>383</v>
      </c>
      <c r="V54">
        <v>0</v>
      </c>
      <c r="W54">
        <v>0</v>
      </c>
      <c r="X54">
        <v>0</v>
      </c>
      <c r="Y54">
        <v>0</v>
      </c>
      <c r="Z54" s="5">
        <v>0</v>
      </c>
      <c r="AA54" s="5">
        <v>0</v>
      </c>
      <c r="AB54" s="5">
        <v>0</v>
      </c>
    </row>
    <row r="55" spans="1:28">
      <c r="A55" t="s">
        <v>339</v>
      </c>
      <c r="B55" t="s">
        <v>462</v>
      </c>
      <c r="C55" t="s">
        <v>226</v>
      </c>
      <c r="D55" t="s">
        <v>463</v>
      </c>
      <c r="E55" t="s">
        <v>6</v>
      </c>
      <c r="F55" t="s">
        <v>464</v>
      </c>
      <c r="G55" s="2">
        <v>3</v>
      </c>
      <c r="H55" t="s">
        <v>24</v>
      </c>
      <c r="I55" t="s">
        <v>465</v>
      </c>
      <c r="J55" t="s">
        <v>466</v>
      </c>
      <c r="K55" s="4" t="s">
        <v>1789</v>
      </c>
      <c r="L55" t="s">
        <v>2104</v>
      </c>
      <c r="M55" t="s">
        <v>2104</v>
      </c>
      <c r="N55" t="s">
        <v>2398</v>
      </c>
      <c r="O55" t="s">
        <v>2113</v>
      </c>
      <c r="P55">
        <v>0</v>
      </c>
      <c r="Q55" t="s">
        <v>2399</v>
      </c>
      <c r="R55">
        <v>85825000</v>
      </c>
      <c r="S55" t="s">
        <v>339</v>
      </c>
      <c r="T55">
        <v>9969</v>
      </c>
      <c r="U55" t="s">
        <v>464</v>
      </c>
      <c r="V55">
        <v>0</v>
      </c>
      <c r="W55">
        <v>0</v>
      </c>
      <c r="X55">
        <v>0</v>
      </c>
      <c r="Y55">
        <v>0</v>
      </c>
      <c r="Z55" s="5">
        <v>0</v>
      </c>
      <c r="AA55" s="5">
        <v>0</v>
      </c>
      <c r="AB55" s="5">
        <v>0</v>
      </c>
    </row>
    <row r="56" spans="1:28">
      <c r="A56" t="s">
        <v>339</v>
      </c>
      <c r="B56" t="s">
        <v>482</v>
      </c>
      <c r="C56" t="s">
        <v>459</v>
      </c>
      <c r="D56" t="s">
        <v>6</v>
      </c>
      <c r="E56" t="s">
        <v>6</v>
      </c>
      <c r="F56" t="s">
        <v>342</v>
      </c>
      <c r="G56" s="2">
        <v>1</v>
      </c>
      <c r="H56" t="s">
        <v>24</v>
      </c>
      <c r="I56" t="s">
        <v>483</v>
      </c>
      <c r="J56" t="s">
        <v>484</v>
      </c>
      <c r="K56" s="4" t="s">
        <v>1794</v>
      </c>
      <c r="L56" t="s">
        <v>2400</v>
      </c>
      <c r="M56" t="s">
        <v>2400</v>
      </c>
      <c r="N56" t="s">
        <v>2401</v>
      </c>
      <c r="O56" t="s">
        <v>2402</v>
      </c>
      <c r="P56">
        <v>0</v>
      </c>
      <c r="Q56" t="s">
        <v>2403</v>
      </c>
      <c r="R56">
        <v>81540115</v>
      </c>
      <c r="S56" t="s">
        <v>339</v>
      </c>
      <c r="T56">
        <v>7535</v>
      </c>
      <c r="U56" t="s">
        <v>342</v>
      </c>
      <c r="V56">
        <v>0</v>
      </c>
      <c r="W56">
        <v>0</v>
      </c>
      <c r="X56">
        <v>0</v>
      </c>
      <c r="Y56">
        <v>0</v>
      </c>
      <c r="Z56" s="5">
        <v>0</v>
      </c>
      <c r="AA56" s="5">
        <v>0</v>
      </c>
      <c r="AB56" s="5">
        <v>0</v>
      </c>
    </row>
    <row r="57" spans="1:28">
      <c r="A57" t="s">
        <v>339</v>
      </c>
      <c r="B57" t="s">
        <v>485</v>
      </c>
      <c r="C57" t="s">
        <v>486</v>
      </c>
      <c r="D57" t="s">
        <v>6</v>
      </c>
      <c r="E57" t="s">
        <v>6</v>
      </c>
      <c r="F57" t="s">
        <v>487</v>
      </c>
      <c r="G57" s="2">
        <v>1</v>
      </c>
      <c r="H57" t="s">
        <v>24</v>
      </c>
      <c r="I57" t="s">
        <v>488</v>
      </c>
      <c r="J57" t="s">
        <v>489</v>
      </c>
      <c r="K57" s="4" t="s">
        <v>1795</v>
      </c>
      <c r="L57" t="s">
        <v>2400</v>
      </c>
      <c r="M57" t="s">
        <v>2400</v>
      </c>
      <c r="N57" t="s">
        <v>2404</v>
      </c>
      <c r="O57" t="s">
        <v>2113</v>
      </c>
      <c r="P57" t="s">
        <v>2405</v>
      </c>
      <c r="Q57" t="s">
        <v>2406</v>
      </c>
      <c r="R57">
        <v>86813240</v>
      </c>
      <c r="S57" t="s">
        <v>339</v>
      </c>
      <c r="T57">
        <v>7425</v>
      </c>
      <c r="U57" t="s">
        <v>487</v>
      </c>
      <c r="V57" t="s">
        <v>2343</v>
      </c>
      <c r="W57" t="s">
        <v>2407</v>
      </c>
      <c r="X57">
        <v>0</v>
      </c>
      <c r="Y57">
        <v>0</v>
      </c>
      <c r="Z57" s="5">
        <v>0</v>
      </c>
      <c r="AA57" s="5">
        <v>0</v>
      </c>
      <c r="AB57" s="5">
        <v>0</v>
      </c>
    </row>
    <row r="58" spans="1:28">
      <c r="A58" t="s">
        <v>339</v>
      </c>
      <c r="B58" t="s">
        <v>490</v>
      </c>
      <c r="C58" t="s">
        <v>491</v>
      </c>
      <c r="D58" t="s">
        <v>492</v>
      </c>
      <c r="E58" t="s">
        <v>117</v>
      </c>
      <c r="F58" t="s">
        <v>487</v>
      </c>
      <c r="G58" s="2">
        <v>1</v>
      </c>
      <c r="H58" t="s">
        <v>24</v>
      </c>
      <c r="I58" t="s">
        <v>493</v>
      </c>
      <c r="J58" t="s">
        <v>494</v>
      </c>
      <c r="K58" s="4" t="s">
        <v>1796</v>
      </c>
      <c r="L58" t="s">
        <v>2111</v>
      </c>
      <c r="M58" t="s">
        <v>2111</v>
      </c>
      <c r="N58" t="s">
        <v>2408</v>
      </c>
      <c r="O58" t="s">
        <v>2409</v>
      </c>
      <c r="P58">
        <v>0</v>
      </c>
      <c r="Q58" t="s">
        <v>2410</v>
      </c>
      <c r="R58">
        <v>86800767</v>
      </c>
      <c r="S58" t="s">
        <v>339</v>
      </c>
      <c r="T58">
        <v>7425</v>
      </c>
      <c r="U58" t="s">
        <v>487</v>
      </c>
      <c r="V58" t="s">
        <v>2343</v>
      </c>
      <c r="W58" t="s">
        <v>2411</v>
      </c>
      <c r="X58">
        <v>0</v>
      </c>
      <c r="Y58">
        <v>0</v>
      </c>
      <c r="Z58" s="5">
        <v>0</v>
      </c>
      <c r="AA58" s="5">
        <v>0</v>
      </c>
      <c r="AB58" s="5" t="s">
        <v>2412</v>
      </c>
    </row>
    <row r="59" spans="1:28">
      <c r="A59" t="s">
        <v>339</v>
      </c>
      <c r="B59" t="s">
        <v>495</v>
      </c>
      <c r="C59" t="s">
        <v>496</v>
      </c>
      <c r="D59" t="s">
        <v>497</v>
      </c>
      <c r="E59" t="s">
        <v>6</v>
      </c>
      <c r="F59" t="s">
        <v>383</v>
      </c>
      <c r="G59" s="2">
        <v>12</v>
      </c>
      <c r="H59" t="s">
        <v>24</v>
      </c>
      <c r="I59" t="s">
        <v>498</v>
      </c>
      <c r="J59" t="s">
        <v>499</v>
      </c>
      <c r="K59" s="4" t="s">
        <v>1797</v>
      </c>
      <c r="L59" t="s">
        <v>2111</v>
      </c>
      <c r="M59" t="s">
        <v>2111</v>
      </c>
      <c r="N59" t="s">
        <v>2413</v>
      </c>
      <c r="O59" t="s">
        <v>2414</v>
      </c>
      <c r="P59">
        <v>0</v>
      </c>
      <c r="Q59" t="s">
        <v>2415</v>
      </c>
      <c r="R59">
        <v>87070792</v>
      </c>
      <c r="S59" t="s">
        <v>339</v>
      </c>
      <c r="T59">
        <v>7691</v>
      </c>
      <c r="U59" t="s">
        <v>383</v>
      </c>
      <c r="V59" t="s">
        <v>2307</v>
      </c>
      <c r="W59" t="s">
        <v>2416</v>
      </c>
      <c r="X59">
        <v>0</v>
      </c>
      <c r="Y59">
        <v>0</v>
      </c>
      <c r="Z59" s="5">
        <v>0</v>
      </c>
      <c r="AA59" s="5">
        <v>0</v>
      </c>
      <c r="AB59" s="5" t="s">
        <v>2417</v>
      </c>
    </row>
    <row r="60" spans="1:28">
      <c r="A60" t="s">
        <v>339</v>
      </c>
      <c r="B60" t="s">
        <v>500</v>
      </c>
      <c r="C60" t="s">
        <v>43</v>
      </c>
      <c r="D60" t="s">
        <v>157</v>
      </c>
      <c r="E60" t="s">
        <v>6</v>
      </c>
      <c r="F60" t="s">
        <v>405</v>
      </c>
      <c r="G60" s="2">
        <v>3</v>
      </c>
      <c r="H60" t="s">
        <v>24</v>
      </c>
      <c r="I60" t="s">
        <v>501</v>
      </c>
      <c r="J60" t="s">
        <v>502</v>
      </c>
      <c r="K60" s="4" t="s">
        <v>1798</v>
      </c>
      <c r="L60" t="s">
        <v>2104</v>
      </c>
      <c r="M60" t="s">
        <v>2104</v>
      </c>
      <c r="N60" t="s">
        <v>2418</v>
      </c>
      <c r="O60" t="s">
        <v>2419</v>
      </c>
      <c r="P60">
        <v>0</v>
      </c>
      <c r="Q60" t="s">
        <v>2420</v>
      </c>
      <c r="R60">
        <v>84060000</v>
      </c>
      <c r="S60" t="s">
        <v>339</v>
      </c>
      <c r="T60">
        <v>7777</v>
      </c>
      <c r="U60" t="s">
        <v>405</v>
      </c>
      <c r="V60" t="s">
        <v>2421</v>
      </c>
      <c r="W60" t="s">
        <v>2422</v>
      </c>
      <c r="X60">
        <v>0</v>
      </c>
      <c r="Y60">
        <v>0</v>
      </c>
      <c r="Z60" s="5">
        <v>0</v>
      </c>
      <c r="AA60" s="5">
        <v>0</v>
      </c>
      <c r="AB60" s="5">
        <v>0</v>
      </c>
    </row>
    <row r="61" spans="1:28">
      <c r="A61" t="s">
        <v>339</v>
      </c>
      <c r="B61" t="s">
        <v>507</v>
      </c>
      <c r="C61" t="s">
        <v>21</v>
      </c>
      <c r="D61" t="s">
        <v>508</v>
      </c>
      <c r="E61" t="s">
        <v>6</v>
      </c>
      <c r="F61" t="s">
        <v>509</v>
      </c>
      <c r="G61" s="2">
        <v>4</v>
      </c>
      <c r="H61" t="s">
        <v>24</v>
      </c>
      <c r="I61" t="s">
        <v>510</v>
      </c>
      <c r="J61" t="s">
        <v>511</v>
      </c>
      <c r="K61" s="4" t="s">
        <v>1800</v>
      </c>
      <c r="L61" t="s">
        <v>2111</v>
      </c>
      <c r="M61" t="s">
        <v>2111</v>
      </c>
      <c r="N61" t="s">
        <v>2423</v>
      </c>
      <c r="O61" t="s">
        <v>2424</v>
      </c>
      <c r="P61">
        <v>0</v>
      </c>
      <c r="Q61" t="s">
        <v>2425</v>
      </c>
      <c r="R61">
        <v>83606290</v>
      </c>
      <c r="S61" t="s">
        <v>339</v>
      </c>
      <c r="T61">
        <v>7481</v>
      </c>
      <c r="U61" t="s">
        <v>509</v>
      </c>
      <c r="V61" t="s">
        <v>2313</v>
      </c>
      <c r="W61" t="s">
        <v>2426</v>
      </c>
      <c r="X61" t="s">
        <v>2313</v>
      </c>
      <c r="Y61" t="s">
        <v>2427</v>
      </c>
      <c r="Z61" s="5" t="s">
        <v>2313</v>
      </c>
      <c r="AA61" s="5" t="s">
        <v>2428</v>
      </c>
      <c r="AB61" s="5" t="s">
        <v>2429</v>
      </c>
    </row>
    <row r="62" spans="1:28">
      <c r="A62" t="s">
        <v>339</v>
      </c>
      <c r="B62" t="s">
        <v>512</v>
      </c>
      <c r="C62" t="s">
        <v>55</v>
      </c>
      <c r="D62" t="s">
        <v>513</v>
      </c>
      <c r="E62" t="s">
        <v>6</v>
      </c>
      <c r="F62" t="s">
        <v>357</v>
      </c>
      <c r="G62" s="2">
        <v>1</v>
      </c>
      <c r="H62" t="s">
        <v>24</v>
      </c>
      <c r="I62" t="s">
        <v>514</v>
      </c>
      <c r="J62" t="s">
        <v>515</v>
      </c>
      <c r="K62" s="4" t="s">
        <v>1801</v>
      </c>
      <c r="L62" t="s">
        <v>2111</v>
      </c>
      <c r="M62" t="s">
        <v>2111</v>
      </c>
      <c r="N62" t="s">
        <v>2430</v>
      </c>
      <c r="O62" t="s">
        <v>2431</v>
      </c>
      <c r="P62">
        <v>0</v>
      </c>
      <c r="Q62" t="s">
        <v>2432</v>
      </c>
      <c r="R62">
        <v>86042010</v>
      </c>
      <c r="S62" t="s">
        <v>339</v>
      </c>
      <c r="T62">
        <v>7667</v>
      </c>
      <c r="U62" t="s">
        <v>357</v>
      </c>
      <c r="V62" t="s">
        <v>2343</v>
      </c>
      <c r="W62" t="s">
        <v>2433</v>
      </c>
      <c r="X62" t="s">
        <v>2343</v>
      </c>
      <c r="Y62" t="s">
        <v>2434</v>
      </c>
      <c r="Z62" s="5" t="s">
        <v>2343</v>
      </c>
      <c r="AA62" s="5" t="s">
        <v>2434</v>
      </c>
      <c r="AB62" s="5" t="s">
        <v>2435</v>
      </c>
    </row>
    <row r="63" spans="1:28">
      <c r="A63" t="s">
        <v>339</v>
      </c>
      <c r="B63" t="s">
        <v>516</v>
      </c>
      <c r="C63" t="s">
        <v>244</v>
      </c>
      <c r="D63" t="s">
        <v>437</v>
      </c>
      <c r="E63" t="s">
        <v>6</v>
      </c>
      <c r="F63" t="s">
        <v>374</v>
      </c>
      <c r="G63" s="2">
        <v>3</v>
      </c>
      <c r="H63" t="s">
        <v>24</v>
      </c>
      <c r="I63" t="s">
        <v>517</v>
      </c>
      <c r="J63" t="s">
        <v>518</v>
      </c>
      <c r="K63" s="4" t="s">
        <v>1802</v>
      </c>
      <c r="L63" t="s">
        <v>2111</v>
      </c>
      <c r="M63" t="s">
        <v>2111</v>
      </c>
      <c r="N63" t="s">
        <v>2436</v>
      </c>
      <c r="O63" t="s">
        <v>2437</v>
      </c>
      <c r="P63">
        <v>0</v>
      </c>
      <c r="Q63" t="s">
        <v>2210</v>
      </c>
      <c r="R63">
        <v>87300410</v>
      </c>
      <c r="S63" t="s">
        <v>339</v>
      </c>
      <c r="T63">
        <v>7483</v>
      </c>
      <c r="U63" t="s">
        <v>374</v>
      </c>
      <c r="V63" t="s">
        <v>2307</v>
      </c>
      <c r="W63" t="s">
        <v>2438</v>
      </c>
      <c r="X63">
        <v>0</v>
      </c>
      <c r="Y63">
        <v>0</v>
      </c>
      <c r="Z63" s="5" t="s">
        <v>2307</v>
      </c>
      <c r="AA63" s="5" t="s">
        <v>2438</v>
      </c>
      <c r="AB63" s="5" t="s">
        <v>2439</v>
      </c>
    </row>
    <row r="64" spans="1:28">
      <c r="A64" t="s">
        <v>523</v>
      </c>
      <c r="B64" t="s">
        <v>524</v>
      </c>
      <c r="C64" t="s">
        <v>525</v>
      </c>
      <c r="D64" t="s">
        <v>526</v>
      </c>
      <c r="E64" t="s">
        <v>6</v>
      </c>
      <c r="F64" t="s">
        <v>527</v>
      </c>
      <c r="G64" s="2">
        <v>1</v>
      </c>
      <c r="H64" t="s">
        <v>24</v>
      </c>
      <c r="I64" t="s">
        <v>528</v>
      </c>
      <c r="J64" t="s">
        <v>529</v>
      </c>
      <c r="K64" s="4" t="s">
        <v>1804</v>
      </c>
      <c r="L64" t="s">
        <v>2111</v>
      </c>
      <c r="M64" t="s">
        <v>2111</v>
      </c>
      <c r="N64" t="s">
        <v>2440</v>
      </c>
      <c r="O64" t="s">
        <v>2441</v>
      </c>
      <c r="P64">
        <v>0</v>
      </c>
      <c r="Q64" t="s">
        <v>2442</v>
      </c>
      <c r="R64">
        <v>26011690</v>
      </c>
      <c r="S64" t="s">
        <v>523</v>
      </c>
      <c r="T64">
        <v>5869</v>
      </c>
      <c r="U64" t="s">
        <v>527</v>
      </c>
      <c r="V64" t="s">
        <v>2443</v>
      </c>
      <c r="W64" t="s">
        <v>2444</v>
      </c>
      <c r="X64">
        <v>0</v>
      </c>
      <c r="Y64">
        <v>0</v>
      </c>
      <c r="Z64" s="5">
        <v>0</v>
      </c>
      <c r="AA64" s="5">
        <v>0</v>
      </c>
      <c r="AB64" s="5">
        <v>0</v>
      </c>
    </row>
    <row r="65" spans="1:28">
      <c r="A65" t="s">
        <v>523</v>
      </c>
      <c r="B65" t="s">
        <v>530</v>
      </c>
      <c r="C65" t="s">
        <v>79</v>
      </c>
      <c r="D65" t="s">
        <v>531</v>
      </c>
      <c r="E65" t="s">
        <v>6</v>
      </c>
      <c r="F65" t="s">
        <v>532</v>
      </c>
      <c r="G65" s="2">
        <v>1</v>
      </c>
      <c r="H65" t="s">
        <v>24</v>
      </c>
      <c r="I65" t="s">
        <v>533</v>
      </c>
      <c r="J65" t="s">
        <v>533</v>
      </c>
      <c r="K65" s="4" t="s">
        <v>1805</v>
      </c>
      <c r="L65" t="s">
        <v>2111</v>
      </c>
      <c r="M65" t="s">
        <v>2111</v>
      </c>
      <c r="N65" t="s">
        <v>2445</v>
      </c>
      <c r="O65" t="s">
        <v>2446</v>
      </c>
      <c r="P65">
        <v>0</v>
      </c>
      <c r="Q65" t="s">
        <v>2447</v>
      </c>
      <c r="R65">
        <v>20710270</v>
      </c>
      <c r="S65" t="s">
        <v>523</v>
      </c>
      <c r="T65">
        <v>6001</v>
      </c>
      <c r="U65" t="s">
        <v>532</v>
      </c>
      <c r="V65" t="s">
        <v>2443</v>
      </c>
      <c r="W65" t="s">
        <v>2448</v>
      </c>
      <c r="X65">
        <v>0</v>
      </c>
      <c r="Y65">
        <v>0</v>
      </c>
      <c r="Z65" s="5" t="s">
        <v>2443</v>
      </c>
      <c r="AA65" s="5" t="s">
        <v>2449</v>
      </c>
      <c r="AB65" s="5" t="s">
        <v>2450</v>
      </c>
    </row>
    <row r="66" spans="1:28">
      <c r="A66" t="s">
        <v>523</v>
      </c>
      <c r="B66" t="s">
        <v>534</v>
      </c>
      <c r="C66" t="s">
        <v>535</v>
      </c>
      <c r="D66" t="s">
        <v>536</v>
      </c>
      <c r="E66" t="s">
        <v>6</v>
      </c>
      <c r="F66" t="s">
        <v>537</v>
      </c>
      <c r="G66" s="2">
        <v>1</v>
      </c>
      <c r="H66" t="s">
        <v>24</v>
      </c>
      <c r="I66" t="s">
        <v>538</v>
      </c>
      <c r="J66" t="s">
        <v>539</v>
      </c>
      <c r="K66" s="4" t="s">
        <v>1806</v>
      </c>
      <c r="L66" t="s">
        <v>2104</v>
      </c>
      <c r="M66" t="s">
        <v>2104</v>
      </c>
      <c r="N66" t="s">
        <v>2451</v>
      </c>
      <c r="O66" t="s">
        <v>2452</v>
      </c>
      <c r="P66" t="s">
        <v>2453</v>
      </c>
      <c r="Q66" t="s">
        <v>2210</v>
      </c>
      <c r="R66">
        <v>25803000</v>
      </c>
      <c r="S66" t="s">
        <v>523</v>
      </c>
      <c r="T66">
        <v>5919</v>
      </c>
      <c r="U66" t="s">
        <v>537</v>
      </c>
      <c r="V66">
        <v>0</v>
      </c>
      <c r="W66">
        <v>0</v>
      </c>
      <c r="X66">
        <v>0</v>
      </c>
      <c r="Y66">
        <v>0</v>
      </c>
      <c r="Z66" s="5">
        <v>0</v>
      </c>
      <c r="AA66" s="5">
        <v>0</v>
      </c>
      <c r="AB66" s="5">
        <v>0</v>
      </c>
    </row>
    <row r="67" spans="1:28">
      <c r="A67" t="s">
        <v>523</v>
      </c>
      <c r="B67" t="s">
        <v>546</v>
      </c>
      <c r="C67" t="s">
        <v>547</v>
      </c>
      <c r="D67" t="s">
        <v>157</v>
      </c>
      <c r="E67" t="s">
        <v>6</v>
      </c>
      <c r="F67" t="s">
        <v>532</v>
      </c>
      <c r="G67" s="2">
        <v>1</v>
      </c>
      <c r="H67" t="s">
        <v>24</v>
      </c>
      <c r="I67" t="s">
        <v>548</v>
      </c>
      <c r="J67" t="s">
        <v>549</v>
      </c>
      <c r="K67" s="4" t="s">
        <v>1808</v>
      </c>
      <c r="L67" t="s">
        <v>2111</v>
      </c>
      <c r="M67" t="s">
        <v>2111</v>
      </c>
      <c r="N67" t="s">
        <v>2454</v>
      </c>
      <c r="O67" t="s">
        <v>2455</v>
      </c>
      <c r="P67" t="s">
        <v>2456</v>
      </c>
      <c r="Q67" t="s">
        <v>2457</v>
      </c>
      <c r="R67">
        <v>22220001</v>
      </c>
      <c r="S67" t="s">
        <v>523</v>
      </c>
      <c r="T67">
        <v>6001</v>
      </c>
      <c r="U67" t="s">
        <v>532</v>
      </c>
      <c r="V67" t="s">
        <v>2458</v>
      </c>
      <c r="W67" t="s">
        <v>2459</v>
      </c>
      <c r="X67">
        <v>0</v>
      </c>
      <c r="Y67">
        <v>0</v>
      </c>
      <c r="Z67" s="5">
        <v>0</v>
      </c>
      <c r="AA67" s="5">
        <v>0</v>
      </c>
      <c r="AB67" s="5">
        <v>0</v>
      </c>
    </row>
    <row r="68" spans="1:28">
      <c r="A68" t="s">
        <v>523</v>
      </c>
      <c r="B68" t="s">
        <v>555</v>
      </c>
      <c r="C68" t="s">
        <v>128</v>
      </c>
      <c r="D68" t="s">
        <v>556</v>
      </c>
      <c r="E68" t="s">
        <v>21</v>
      </c>
      <c r="F68" t="s">
        <v>532</v>
      </c>
      <c r="G68" s="2">
        <v>1</v>
      </c>
      <c r="H68" t="s">
        <v>24</v>
      </c>
      <c r="I68" t="s">
        <v>557</v>
      </c>
      <c r="J68" t="s">
        <v>558</v>
      </c>
      <c r="K68" s="4" t="s">
        <v>1810</v>
      </c>
      <c r="L68" t="s">
        <v>2460</v>
      </c>
      <c r="M68" t="s">
        <v>2460</v>
      </c>
      <c r="N68" t="s">
        <v>2461</v>
      </c>
      <c r="O68" t="s">
        <v>2462</v>
      </c>
      <c r="P68" t="s">
        <v>2463</v>
      </c>
      <c r="Q68" t="s">
        <v>2464</v>
      </c>
      <c r="R68">
        <v>22765240</v>
      </c>
      <c r="S68" t="s">
        <v>523</v>
      </c>
      <c r="T68">
        <v>6001</v>
      </c>
      <c r="U68" t="s">
        <v>532</v>
      </c>
      <c r="V68" t="s">
        <v>2443</v>
      </c>
      <c r="W68" t="s">
        <v>2465</v>
      </c>
      <c r="X68">
        <v>0</v>
      </c>
      <c r="Y68">
        <v>0</v>
      </c>
      <c r="Z68" s="5" t="s">
        <v>2443</v>
      </c>
      <c r="AA68" s="5" t="s">
        <v>2465</v>
      </c>
      <c r="AB68" s="5" t="s">
        <v>2466</v>
      </c>
    </row>
    <row r="69" spans="1:28">
      <c r="A69" t="s">
        <v>523</v>
      </c>
      <c r="B69" t="s">
        <v>559</v>
      </c>
      <c r="C69" t="s">
        <v>560</v>
      </c>
      <c r="D69" t="s">
        <v>6</v>
      </c>
      <c r="E69" t="s">
        <v>6</v>
      </c>
      <c r="F69" t="s">
        <v>532</v>
      </c>
      <c r="G69" s="2">
        <v>3</v>
      </c>
      <c r="H69" t="s">
        <v>24</v>
      </c>
      <c r="I69" t="s">
        <v>561</v>
      </c>
      <c r="J69" t="s">
        <v>562</v>
      </c>
      <c r="K69" s="4" t="s">
        <v>1811</v>
      </c>
      <c r="L69" t="s">
        <v>2104</v>
      </c>
      <c r="M69" t="s">
        <v>2104</v>
      </c>
      <c r="N69" t="s">
        <v>2467</v>
      </c>
      <c r="O69" t="s">
        <v>2468</v>
      </c>
      <c r="P69" t="s">
        <v>2469</v>
      </c>
      <c r="Q69" t="s">
        <v>2470</v>
      </c>
      <c r="R69">
        <v>22440032</v>
      </c>
      <c r="S69" t="s">
        <v>523</v>
      </c>
      <c r="T69">
        <v>6001</v>
      </c>
      <c r="U69" t="s">
        <v>532</v>
      </c>
      <c r="V69">
        <v>0</v>
      </c>
      <c r="W69">
        <v>0</v>
      </c>
      <c r="X69">
        <v>0</v>
      </c>
      <c r="Y69">
        <v>0</v>
      </c>
      <c r="Z69" s="5">
        <v>0</v>
      </c>
      <c r="AA69" s="5">
        <v>0</v>
      </c>
      <c r="AB69" s="5">
        <v>0</v>
      </c>
    </row>
    <row r="70" spans="1:28">
      <c r="A70" t="s">
        <v>523</v>
      </c>
      <c r="B70" t="s">
        <v>563</v>
      </c>
      <c r="C70" t="s">
        <v>564</v>
      </c>
      <c r="D70" t="s">
        <v>565</v>
      </c>
      <c r="E70" t="s">
        <v>6</v>
      </c>
      <c r="F70" t="s">
        <v>532</v>
      </c>
      <c r="G70" s="2">
        <v>1</v>
      </c>
      <c r="H70" t="s">
        <v>24</v>
      </c>
      <c r="I70" t="s">
        <v>566</v>
      </c>
      <c r="J70" t="s">
        <v>567</v>
      </c>
      <c r="K70" s="4" t="s">
        <v>1812</v>
      </c>
      <c r="L70" t="s">
        <v>2111</v>
      </c>
      <c r="M70" t="s">
        <v>2111</v>
      </c>
      <c r="N70" t="s">
        <v>2471</v>
      </c>
      <c r="O70" t="s">
        <v>2132</v>
      </c>
      <c r="P70" t="s">
        <v>2132</v>
      </c>
      <c r="Q70" t="s">
        <v>2472</v>
      </c>
      <c r="R70">
        <v>22411030</v>
      </c>
      <c r="S70" t="s">
        <v>523</v>
      </c>
      <c r="T70">
        <v>6001</v>
      </c>
      <c r="U70" t="s">
        <v>532</v>
      </c>
      <c r="V70" t="s">
        <v>2443</v>
      </c>
      <c r="W70" t="s">
        <v>2473</v>
      </c>
      <c r="X70" t="s">
        <v>2443</v>
      </c>
      <c r="Y70" t="s">
        <v>2474</v>
      </c>
      <c r="Z70" s="5">
        <v>0</v>
      </c>
      <c r="AA70" s="5">
        <v>0</v>
      </c>
      <c r="AB70" s="5" t="s">
        <v>2475</v>
      </c>
    </row>
    <row r="71" spans="1:28">
      <c r="A71" t="s">
        <v>523</v>
      </c>
      <c r="B71" t="s">
        <v>577</v>
      </c>
      <c r="C71" t="s">
        <v>157</v>
      </c>
      <c r="D71" t="s">
        <v>578</v>
      </c>
      <c r="E71" t="s">
        <v>6</v>
      </c>
      <c r="F71" t="s">
        <v>532</v>
      </c>
      <c r="G71" s="2">
        <v>2</v>
      </c>
      <c r="H71" t="s">
        <v>24</v>
      </c>
      <c r="I71" t="s">
        <v>579</v>
      </c>
      <c r="J71" t="s">
        <v>580</v>
      </c>
      <c r="K71" s="4" t="s">
        <v>1816</v>
      </c>
      <c r="L71" t="s">
        <v>2111</v>
      </c>
      <c r="M71" t="s">
        <v>2111</v>
      </c>
      <c r="N71" t="s">
        <v>2476</v>
      </c>
      <c r="O71" t="s">
        <v>2477</v>
      </c>
      <c r="P71">
        <v>0</v>
      </c>
      <c r="Q71" t="s">
        <v>2478</v>
      </c>
      <c r="R71">
        <v>20550165</v>
      </c>
      <c r="S71" t="s">
        <v>523</v>
      </c>
      <c r="T71">
        <v>6001</v>
      </c>
      <c r="U71" t="s">
        <v>532</v>
      </c>
      <c r="V71" t="s">
        <v>2443</v>
      </c>
      <c r="W71" t="s">
        <v>2479</v>
      </c>
      <c r="X71" t="s">
        <v>2443</v>
      </c>
      <c r="Y71" t="s">
        <v>2479</v>
      </c>
      <c r="Z71" s="5">
        <v>0</v>
      </c>
      <c r="AA71" s="5">
        <v>0</v>
      </c>
      <c r="AB71" s="5" t="s">
        <v>2480</v>
      </c>
    </row>
    <row r="72" spans="1:28">
      <c r="A72" t="s">
        <v>523</v>
      </c>
      <c r="B72" t="s">
        <v>581</v>
      </c>
      <c r="C72" t="s">
        <v>157</v>
      </c>
      <c r="D72" t="s">
        <v>582</v>
      </c>
      <c r="E72" t="s">
        <v>6</v>
      </c>
      <c r="F72" t="s">
        <v>532</v>
      </c>
      <c r="G72" s="2">
        <v>1</v>
      </c>
      <c r="H72" t="s">
        <v>24</v>
      </c>
      <c r="I72" t="s">
        <v>583</v>
      </c>
      <c r="J72" t="s">
        <v>584</v>
      </c>
      <c r="K72" s="4" t="s">
        <v>1817</v>
      </c>
      <c r="L72" t="s">
        <v>2111</v>
      </c>
      <c r="M72" t="s">
        <v>2111</v>
      </c>
      <c r="N72" t="s">
        <v>2481</v>
      </c>
      <c r="O72" t="s">
        <v>2482</v>
      </c>
      <c r="P72" t="s">
        <v>2483</v>
      </c>
      <c r="Q72" t="s">
        <v>2484</v>
      </c>
      <c r="R72">
        <v>21020160</v>
      </c>
      <c r="S72" t="s">
        <v>523</v>
      </c>
      <c r="T72">
        <v>6001</v>
      </c>
      <c r="U72" t="s">
        <v>532</v>
      </c>
      <c r="V72" t="s">
        <v>2443</v>
      </c>
      <c r="W72" t="s">
        <v>2485</v>
      </c>
      <c r="X72">
        <v>0</v>
      </c>
      <c r="Y72">
        <v>0</v>
      </c>
      <c r="Z72" s="5">
        <v>0</v>
      </c>
      <c r="AA72" s="5">
        <v>0</v>
      </c>
      <c r="AB72" s="5">
        <v>0</v>
      </c>
    </row>
    <row r="73" spans="1:28">
      <c r="A73" t="s">
        <v>523</v>
      </c>
      <c r="B73" t="s">
        <v>593</v>
      </c>
      <c r="C73" t="s">
        <v>157</v>
      </c>
      <c r="D73" t="s">
        <v>594</v>
      </c>
      <c r="E73" t="s">
        <v>265</v>
      </c>
      <c r="F73" t="s">
        <v>532</v>
      </c>
      <c r="G73" s="2">
        <v>4</v>
      </c>
      <c r="H73" t="s">
        <v>24</v>
      </c>
      <c r="I73" t="s">
        <v>595</v>
      </c>
      <c r="J73" t="s">
        <v>596</v>
      </c>
      <c r="K73" s="4" t="s">
        <v>1820</v>
      </c>
      <c r="L73" t="s">
        <v>2460</v>
      </c>
      <c r="M73" t="s">
        <v>2460</v>
      </c>
      <c r="N73" t="s">
        <v>2486</v>
      </c>
      <c r="O73" t="s">
        <v>2487</v>
      </c>
      <c r="P73" t="s">
        <v>2488</v>
      </c>
      <c r="Q73" t="s">
        <v>2489</v>
      </c>
      <c r="R73">
        <v>22783111</v>
      </c>
      <c r="S73" t="s">
        <v>523</v>
      </c>
      <c r="T73">
        <v>6001</v>
      </c>
      <c r="U73" t="s">
        <v>532</v>
      </c>
      <c r="V73" t="s">
        <v>2443</v>
      </c>
      <c r="W73" t="s">
        <v>2490</v>
      </c>
      <c r="X73" t="s">
        <v>2443</v>
      </c>
      <c r="Y73" t="s">
        <v>2491</v>
      </c>
      <c r="Z73" s="5" t="s">
        <v>2443</v>
      </c>
      <c r="AA73" s="5" t="s">
        <v>2492</v>
      </c>
      <c r="AB73" s="5" t="s">
        <v>2493</v>
      </c>
    </row>
    <row r="74" spans="1:28">
      <c r="A74" t="s">
        <v>523</v>
      </c>
      <c r="B74" t="s">
        <v>605</v>
      </c>
      <c r="C74" t="s">
        <v>21</v>
      </c>
      <c r="D74" t="s">
        <v>606</v>
      </c>
      <c r="E74" t="s">
        <v>6</v>
      </c>
      <c r="F74" t="s">
        <v>607</v>
      </c>
      <c r="G74" s="2">
        <v>3</v>
      </c>
      <c r="H74" t="s">
        <v>24</v>
      </c>
      <c r="I74" t="s">
        <v>608</v>
      </c>
      <c r="J74" t="s">
        <v>609</v>
      </c>
      <c r="K74" s="4" t="s">
        <v>1823</v>
      </c>
      <c r="L74" t="s">
        <v>2104</v>
      </c>
      <c r="M74" t="s">
        <v>2104</v>
      </c>
      <c r="N74" t="s">
        <v>2494</v>
      </c>
      <c r="O74" t="s">
        <v>2495</v>
      </c>
      <c r="P74" t="s">
        <v>2496</v>
      </c>
      <c r="Q74" t="s">
        <v>2497</v>
      </c>
      <c r="R74">
        <v>24800001</v>
      </c>
      <c r="S74" t="s">
        <v>523</v>
      </c>
      <c r="T74">
        <v>5837</v>
      </c>
      <c r="U74" t="s">
        <v>607</v>
      </c>
      <c r="V74" t="s">
        <v>2443</v>
      </c>
      <c r="W74" t="s">
        <v>2498</v>
      </c>
      <c r="X74" t="s">
        <v>2443</v>
      </c>
      <c r="Y74" t="s">
        <v>2499</v>
      </c>
      <c r="Z74" s="5" t="s">
        <v>2443</v>
      </c>
      <c r="AA74" s="5" t="s">
        <v>2498</v>
      </c>
      <c r="AB74" s="5">
        <v>0</v>
      </c>
    </row>
    <row r="75" spans="1:28">
      <c r="A75" t="s">
        <v>523</v>
      </c>
      <c r="B75" t="s">
        <v>610</v>
      </c>
      <c r="C75" t="s">
        <v>244</v>
      </c>
      <c r="D75" t="s">
        <v>611</v>
      </c>
      <c r="E75" t="s">
        <v>21</v>
      </c>
      <c r="F75" t="s">
        <v>532</v>
      </c>
      <c r="G75" s="2">
        <v>1</v>
      </c>
      <c r="H75" t="s">
        <v>24</v>
      </c>
      <c r="I75" t="s">
        <v>3968</v>
      </c>
      <c r="J75" t="s">
        <v>3968</v>
      </c>
      <c r="K75" s="4" t="s">
        <v>1824</v>
      </c>
      <c r="L75" t="s">
        <v>2104</v>
      </c>
      <c r="M75" t="s">
        <v>2104</v>
      </c>
      <c r="N75" t="s">
        <v>2500</v>
      </c>
      <c r="O75" t="s">
        <v>2501</v>
      </c>
      <c r="P75" t="s">
        <v>2502</v>
      </c>
      <c r="Q75" t="s">
        <v>2503</v>
      </c>
      <c r="R75">
        <v>22765450</v>
      </c>
      <c r="S75" t="s">
        <v>523</v>
      </c>
      <c r="T75">
        <v>6001</v>
      </c>
      <c r="U75" t="s">
        <v>532</v>
      </c>
      <c r="V75" t="s">
        <v>2443</v>
      </c>
      <c r="W75" t="s">
        <v>2504</v>
      </c>
      <c r="X75">
        <v>0</v>
      </c>
      <c r="Y75">
        <v>0</v>
      </c>
      <c r="Z75" s="5" t="s">
        <v>2443</v>
      </c>
      <c r="AA75" s="5" t="s">
        <v>2505</v>
      </c>
      <c r="AB75" s="5" t="s">
        <v>2506</v>
      </c>
    </row>
    <row r="76" spans="1:28">
      <c r="A76" t="s">
        <v>523</v>
      </c>
      <c r="B76" t="s">
        <v>612</v>
      </c>
      <c r="C76" t="s">
        <v>613</v>
      </c>
      <c r="D76" t="s">
        <v>614</v>
      </c>
      <c r="E76" t="s">
        <v>6</v>
      </c>
      <c r="F76" t="s">
        <v>590</v>
      </c>
      <c r="G76" s="2">
        <v>2</v>
      </c>
      <c r="H76" t="s">
        <v>24</v>
      </c>
      <c r="I76" t="s">
        <v>615</v>
      </c>
      <c r="J76" t="s">
        <v>616</v>
      </c>
      <c r="K76" s="4" t="s">
        <v>1825</v>
      </c>
      <c r="L76" t="s">
        <v>2111</v>
      </c>
      <c r="M76" t="s">
        <v>2111</v>
      </c>
      <c r="N76" t="s">
        <v>2507</v>
      </c>
      <c r="O76" t="s">
        <v>2508</v>
      </c>
      <c r="P76" t="s">
        <v>2509</v>
      </c>
      <c r="Q76" t="s">
        <v>2510</v>
      </c>
      <c r="R76">
        <v>25075095</v>
      </c>
      <c r="S76" t="s">
        <v>523</v>
      </c>
      <c r="T76">
        <v>5833</v>
      </c>
      <c r="U76" t="s">
        <v>590</v>
      </c>
      <c r="V76" t="s">
        <v>2443</v>
      </c>
      <c r="W76" t="s">
        <v>2511</v>
      </c>
      <c r="X76" t="s">
        <v>2443</v>
      </c>
      <c r="Y76" t="s">
        <v>2512</v>
      </c>
      <c r="Z76" s="5" t="s">
        <v>2443</v>
      </c>
      <c r="AA76" s="5" t="s">
        <v>2511</v>
      </c>
      <c r="AB76" s="5" t="s">
        <v>2513</v>
      </c>
    </row>
    <row r="77" spans="1:28">
      <c r="A77" t="s">
        <v>617</v>
      </c>
      <c r="B77" t="s">
        <v>618</v>
      </c>
      <c r="C77" t="s">
        <v>619</v>
      </c>
      <c r="D77" t="s">
        <v>620</v>
      </c>
      <c r="E77" t="s">
        <v>6</v>
      </c>
      <c r="F77" t="s">
        <v>621</v>
      </c>
      <c r="G77" s="2">
        <v>3</v>
      </c>
      <c r="H77" t="s">
        <v>24</v>
      </c>
      <c r="I77" t="s">
        <v>622</v>
      </c>
      <c r="J77" t="s">
        <v>623</v>
      </c>
      <c r="K77" s="4" t="s">
        <v>1826</v>
      </c>
      <c r="L77" t="s">
        <v>2111</v>
      </c>
      <c r="M77" t="s">
        <v>2111</v>
      </c>
      <c r="N77" t="s">
        <v>2514</v>
      </c>
      <c r="O77" t="s">
        <v>2515</v>
      </c>
      <c r="P77">
        <v>0</v>
      </c>
      <c r="Q77" t="s">
        <v>2516</v>
      </c>
      <c r="R77">
        <v>93334430</v>
      </c>
      <c r="S77" t="s">
        <v>617</v>
      </c>
      <c r="T77">
        <v>8771</v>
      </c>
      <c r="U77" t="s">
        <v>621</v>
      </c>
      <c r="V77" t="s">
        <v>2517</v>
      </c>
      <c r="W77" t="s">
        <v>2518</v>
      </c>
      <c r="X77">
        <v>0</v>
      </c>
      <c r="Y77">
        <v>0</v>
      </c>
      <c r="Z77" s="5">
        <v>0</v>
      </c>
      <c r="AA77" s="5">
        <v>0</v>
      </c>
      <c r="AB77" s="5">
        <v>0</v>
      </c>
    </row>
    <row r="78" spans="1:28">
      <c r="A78" t="s">
        <v>617</v>
      </c>
      <c r="B78" t="s">
        <v>634</v>
      </c>
      <c r="C78" t="s">
        <v>128</v>
      </c>
      <c r="D78" t="s">
        <v>635</v>
      </c>
      <c r="E78" t="s">
        <v>6</v>
      </c>
      <c r="F78" t="s">
        <v>627</v>
      </c>
      <c r="G78" s="2">
        <v>2</v>
      </c>
      <c r="H78" t="s">
        <v>24</v>
      </c>
      <c r="I78" t="s">
        <v>636</v>
      </c>
      <c r="J78" t="s">
        <v>637</v>
      </c>
      <c r="K78" s="4" t="s">
        <v>1829</v>
      </c>
      <c r="L78" t="s">
        <v>2111</v>
      </c>
      <c r="M78" t="s">
        <v>2111</v>
      </c>
      <c r="N78" t="s">
        <v>2519</v>
      </c>
      <c r="O78" t="s">
        <v>2520</v>
      </c>
      <c r="P78">
        <v>0</v>
      </c>
      <c r="Q78" t="s">
        <v>2521</v>
      </c>
      <c r="R78">
        <v>90630170</v>
      </c>
      <c r="S78" t="s">
        <v>617</v>
      </c>
      <c r="T78">
        <v>8801</v>
      </c>
      <c r="U78" t="s">
        <v>627</v>
      </c>
      <c r="V78" t="s">
        <v>2517</v>
      </c>
      <c r="W78" t="s">
        <v>2522</v>
      </c>
      <c r="X78">
        <v>0</v>
      </c>
      <c r="Y78">
        <v>0</v>
      </c>
      <c r="Z78" s="5">
        <v>0</v>
      </c>
      <c r="AA78" s="5">
        <v>0</v>
      </c>
      <c r="AB78" s="5" t="s">
        <v>2523</v>
      </c>
    </row>
    <row r="79" spans="1:28">
      <c r="A79" t="s">
        <v>617</v>
      </c>
      <c r="B79" t="s">
        <v>647</v>
      </c>
      <c r="C79" t="s">
        <v>648</v>
      </c>
      <c r="D79" t="s">
        <v>649</v>
      </c>
      <c r="E79" t="s">
        <v>117</v>
      </c>
      <c r="F79" t="s">
        <v>650</v>
      </c>
      <c r="G79" s="2">
        <v>4</v>
      </c>
      <c r="H79" t="s">
        <v>24</v>
      </c>
      <c r="I79" t="s">
        <v>651</v>
      </c>
      <c r="J79" t="s">
        <v>652</v>
      </c>
      <c r="K79" s="4" t="s">
        <v>1832</v>
      </c>
      <c r="L79" t="s">
        <v>2104</v>
      </c>
      <c r="M79" t="s">
        <v>2104</v>
      </c>
      <c r="N79" t="s">
        <v>2166</v>
      </c>
      <c r="O79" t="s">
        <v>2524</v>
      </c>
      <c r="P79">
        <v>0</v>
      </c>
      <c r="Q79" t="s">
        <v>2210</v>
      </c>
      <c r="R79">
        <v>93180000</v>
      </c>
      <c r="S79" t="s">
        <v>617</v>
      </c>
      <c r="T79">
        <v>8799</v>
      </c>
      <c r="U79" t="s">
        <v>650</v>
      </c>
      <c r="V79" t="s">
        <v>2517</v>
      </c>
      <c r="W79" t="s">
        <v>2525</v>
      </c>
      <c r="X79">
        <v>0</v>
      </c>
      <c r="Y79">
        <v>0</v>
      </c>
      <c r="Z79" s="5" t="s">
        <v>2517</v>
      </c>
      <c r="AA79" s="5" t="s">
        <v>2526</v>
      </c>
      <c r="AB79" s="5" t="s">
        <v>2527</v>
      </c>
    </row>
    <row r="80" spans="1:28">
      <c r="A80" t="s">
        <v>617</v>
      </c>
      <c r="B80" t="s">
        <v>653</v>
      </c>
      <c r="C80" t="s">
        <v>654</v>
      </c>
      <c r="D80" t="s">
        <v>655</v>
      </c>
      <c r="E80" t="s">
        <v>6</v>
      </c>
      <c r="F80" t="s">
        <v>656</v>
      </c>
      <c r="G80" s="2">
        <v>1</v>
      </c>
      <c r="H80" t="s">
        <v>24</v>
      </c>
      <c r="I80" t="s">
        <v>657</v>
      </c>
      <c r="J80" t="s">
        <v>658</v>
      </c>
      <c r="K80" s="4" t="s">
        <v>1833</v>
      </c>
      <c r="L80" t="s">
        <v>2104</v>
      </c>
      <c r="M80" t="s">
        <v>2104</v>
      </c>
      <c r="N80" t="s">
        <v>2276</v>
      </c>
      <c r="O80" t="s">
        <v>2528</v>
      </c>
      <c r="P80">
        <v>0</v>
      </c>
      <c r="Q80" t="s">
        <v>2210</v>
      </c>
      <c r="R80">
        <v>94010050</v>
      </c>
      <c r="S80" t="s">
        <v>617</v>
      </c>
      <c r="T80">
        <v>8683</v>
      </c>
      <c r="U80" t="s">
        <v>656</v>
      </c>
      <c r="V80" t="s">
        <v>2517</v>
      </c>
      <c r="W80" t="s">
        <v>2529</v>
      </c>
      <c r="X80" t="s">
        <v>2517</v>
      </c>
      <c r="Y80" t="s">
        <v>2530</v>
      </c>
      <c r="Z80" s="5">
        <v>0</v>
      </c>
      <c r="AA80" s="5">
        <v>0</v>
      </c>
      <c r="AB80" s="5" t="s">
        <v>2531</v>
      </c>
    </row>
    <row r="81" spans="1:28">
      <c r="A81" t="s">
        <v>617</v>
      </c>
      <c r="B81" t="s">
        <v>659</v>
      </c>
      <c r="C81" t="s">
        <v>320</v>
      </c>
      <c r="D81" t="s">
        <v>660</v>
      </c>
      <c r="E81" t="s">
        <v>6</v>
      </c>
      <c r="F81" t="s">
        <v>627</v>
      </c>
      <c r="G81" s="2">
        <v>1</v>
      </c>
      <c r="H81" t="s">
        <v>24</v>
      </c>
      <c r="I81" t="s">
        <v>661</v>
      </c>
      <c r="J81" t="s">
        <v>662</v>
      </c>
      <c r="K81" s="4" t="s">
        <v>1834</v>
      </c>
      <c r="L81" t="s">
        <v>2104</v>
      </c>
      <c r="M81" t="s">
        <v>2104</v>
      </c>
      <c r="N81" t="s">
        <v>2532</v>
      </c>
      <c r="O81" t="s">
        <v>2533</v>
      </c>
      <c r="P81" t="s">
        <v>2534</v>
      </c>
      <c r="Q81" t="s">
        <v>2535</v>
      </c>
      <c r="R81">
        <v>90619900</v>
      </c>
      <c r="S81" t="s">
        <v>617</v>
      </c>
      <c r="T81">
        <v>8801</v>
      </c>
      <c r="U81" t="s">
        <v>627</v>
      </c>
      <c r="V81" t="s">
        <v>2517</v>
      </c>
      <c r="W81" t="s">
        <v>2536</v>
      </c>
      <c r="X81">
        <v>0</v>
      </c>
      <c r="Y81">
        <v>0</v>
      </c>
      <c r="Z81" s="5">
        <v>0</v>
      </c>
      <c r="AA81" s="5">
        <v>0</v>
      </c>
      <c r="AB81" s="5">
        <v>0</v>
      </c>
    </row>
    <row r="82" spans="1:28">
      <c r="A82" t="s">
        <v>617</v>
      </c>
      <c r="B82" t="s">
        <v>663</v>
      </c>
      <c r="C82" t="s">
        <v>43</v>
      </c>
      <c r="D82" t="s">
        <v>664</v>
      </c>
      <c r="E82" t="s">
        <v>21</v>
      </c>
      <c r="F82" t="s">
        <v>627</v>
      </c>
      <c r="G82" s="2">
        <v>3</v>
      </c>
      <c r="H82" t="s">
        <v>24</v>
      </c>
      <c r="I82" t="s">
        <v>665</v>
      </c>
      <c r="J82" t="s">
        <v>666</v>
      </c>
      <c r="K82" s="4" t="s">
        <v>1835</v>
      </c>
      <c r="L82" t="s">
        <v>2104</v>
      </c>
      <c r="M82" t="s">
        <v>2104</v>
      </c>
      <c r="N82" t="s">
        <v>2537</v>
      </c>
      <c r="O82" t="s">
        <v>2538</v>
      </c>
      <c r="P82">
        <v>0</v>
      </c>
      <c r="Q82" t="s">
        <v>2539</v>
      </c>
      <c r="R82">
        <v>90230070</v>
      </c>
      <c r="S82" t="s">
        <v>617</v>
      </c>
      <c r="T82">
        <v>8801</v>
      </c>
      <c r="U82" t="s">
        <v>627</v>
      </c>
      <c r="V82" t="s">
        <v>2517</v>
      </c>
      <c r="W82" t="s">
        <v>2540</v>
      </c>
      <c r="X82">
        <v>0</v>
      </c>
      <c r="Y82">
        <v>0</v>
      </c>
      <c r="Z82" s="5" t="s">
        <v>2517</v>
      </c>
      <c r="AA82" s="5" t="s">
        <v>2540</v>
      </c>
      <c r="AB82" s="5">
        <v>0</v>
      </c>
    </row>
    <row r="83" spans="1:28">
      <c r="A83" t="s">
        <v>617</v>
      </c>
      <c r="B83" t="s">
        <v>672</v>
      </c>
      <c r="C83" t="s">
        <v>496</v>
      </c>
      <c r="D83" t="s">
        <v>673</v>
      </c>
      <c r="E83" t="s">
        <v>6</v>
      </c>
      <c r="F83" t="s">
        <v>674</v>
      </c>
      <c r="G83" s="2">
        <v>1</v>
      </c>
      <c r="H83" t="s">
        <v>24</v>
      </c>
      <c r="I83" t="s">
        <v>675</v>
      </c>
      <c r="J83" t="s">
        <v>676</v>
      </c>
      <c r="K83" s="4" t="s">
        <v>1837</v>
      </c>
      <c r="L83" t="s">
        <v>2104</v>
      </c>
      <c r="M83" t="s">
        <v>2104</v>
      </c>
      <c r="N83" t="s">
        <v>2541</v>
      </c>
      <c r="O83" t="s">
        <v>2542</v>
      </c>
      <c r="P83">
        <v>0</v>
      </c>
      <c r="Q83" t="s">
        <v>749</v>
      </c>
      <c r="R83">
        <v>92025840</v>
      </c>
      <c r="S83" t="s">
        <v>617</v>
      </c>
      <c r="T83">
        <v>8589</v>
      </c>
      <c r="U83" t="s">
        <v>674</v>
      </c>
      <c r="V83" t="s">
        <v>2517</v>
      </c>
      <c r="W83" t="s">
        <v>2543</v>
      </c>
      <c r="X83">
        <v>0</v>
      </c>
      <c r="Y83">
        <v>0</v>
      </c>
      <c r="Z83" s="5">
        <v>0</v>
      </c>
      <c r="AA83" s="5">
        <v>0</v>
      </c>
      <c r="AB83" s="5" t="s">
        <v>2544</v>
      </c>
    </row>
    <row r="84" spans="1:28">
      <c r="A84" t="s">
        <v>617</v>
      </c>
      <c r="B84" t="s">
        <v>677</v>
      </c>
      <c r="C84" t="s">
        <v>151</v>
      </c>
      <c r="D84" t="s">
        <v>678</v>
      </c>
      <c r="E84" t="s">
        <v>6</v>
      </c>
      <c r="F84" t="s">
        <v>627</v>
      </c>
      <c r="G84" s="2">
        <v>1</v>
      </c>
      <c r="H84" t="s">
        <v>24</v>
      </c>
      <c r="I84" t="s">
        <v>679</v>
      </c>
      <c r="J84" t="s">
        <v>680</v>
      </c>
      <c r="K84" s="4" t="s">
        <v>1838</v>
      </c>
      <c r="L84" t="s">
        <v>2104</v>
      </c>
      <c r="M84" t="s">
        <v>2104</v>
      </c>
      <c r="N84" t="s">
        <v>2545</v>
      </c>
      <c r="O84" t="s">
        <v>2546</v>
      </c>
      <c r="P84" t="s">
        <v>2547</v>
      </c>
      <c r="Q84" t="s">
        <v>2545</v>
      </c>
      <c r="R84">
        <v>90110000</v>
      </c>
      <c r="S84" t="s">
        <v>617</v>
      </c>
      <c r="T84">
        <v>8801</v>
      </c>
      <c r="U84" t="s">
        <v>627</v>
      </c>
      <c r="V84" t="s">
        <v>2517</v>
      </c>
      <c r="W84" t="s">
        <v>2548</v>
      </c>
      <c r="X84">
        <v>0</v>
      </c>
      <c r="Y84">
        <v>0</v>
      </c>
      <c r="Z84" s="5">
        <v>0</v>
      </c>
      <c r="AA84" s="5">
        <v>0</v>
      </c>
      <c r="AB84" s="5" t="s">
        <v>2549</v>
      </c>
    </row>
    <row r="85" spans="1:28">
      <c r="A85" t="s">
        <v>617</v>
      </c>
      <c r="B85" t="s">
        <v>681</v>
      </c>
      <c r="C85" t="s">
        <v>682</v>
      </c>
      <c r="D85" t="s">
        <v>683</v>
      </c>
      <c r="E85" t="s">
        <v>6</v>
      </c>
      <c r="F85" t="s">
        <v>674</v>
      </c>
      <c r="G85" s="2">
        <v>2</v>
      </c>
      <c r="H85" t="s">
        <v>24</v>
      </c>
      <c r="I85" t="s">
        <v>684</v>
      </c>
      <c r="J85" t="s">
        <v>685</v>
      </c>
      <c r="K85" s="4" t="s">
        <v>1839</v>
      </c>
      <c r="L85" t="s">
        <v>2111</v>
      </c>
      <c r="M85" t="s">
        <v>2111</v>
      </c>
      <c r="N85" t="s">
        <v>2550</v>
      </c>
      <c r="O85" t="s">
        <v>2441</v>
      </c>
      <c r="P85">
        <v>0</v>
      </c>
      <c r="Q85" t="s">
        <v>2551</v>
      </c>
      <c r="R85">
        <v>92200750</v>
      </c>
      <c r="S85" t="s">
        <v>617</v>
      </c>
      <c r="T85">
        <v>8589</v>
      </c>
      <c r="U85" t="s">
        <v>674</v>
      </c>
      <c r="V85" t="s">
        <v>2552</v>
      </c>
      <c r="W85" t="s">
        <v>2553</v>
      </c>
      <c r="X85">
        <v>0</v>
      </c>
      <c r="Y85">
        <v>0</v>
      </c>
      <c r="Z85" s="5">
        <v>0</v>
      </c>
      <c r="AA85" s="5">
        <v>0</v>
      </c>
      <c r="AB85" s="5">
        <v>0</v>
      </c>
    </row>
    <row r="86" spans="1:28">
      <c r="A86" t="s">
        <v>617</v>
      </c>
      <c r="B86" t="s">
        <v>686</v>
      </c>
      <c r="C86" t="s">
        <v>687</v>
      </c>
      <c r="D86" t="s">
        <v>688</v>
      </c>
      <c r="E86" t="s">
        <v>6</v>
      </c>
      <c r="F86" t="s">
        <v>689</v>
      </c>
      <c r="G86" s="2">
        <v>1</v>
      </c>
      <c r="H86" t="s">
        <v>24</v>
      </c>
      <c r="I86" t="s">
        <v>690</v>
      </c>
      <c r="J86" t="s">
        <v>691</v>
      </c>
      <c r="K86" s="4" t="s">
        <v>1840</v>
      </c>
      <c r="L86" t="s">
        <v>2111</v>
      </c>
      <c r="M86" t="s">
        <v>2111</v>
      </c>
      <c r="N86" t="s">
        <v>2554</v>
      </c>
      <c r="O86" t="s">
        <v>2555</v>
      </c>
      <c r="P86" t="s">
        <v>2556</v>
      </c>
      <c r="Q86" t="s">
        <v>2557</v>
      </c>
      <c r="R86">
        <v>93801364</v>
      </c>
      <c r="S86" t="s">
        <v>617</v>
      </c>
      <c r="T86">
        <v>8899</v>
      </c>
      <c r="U86" t="s">
        <v>689</v>
      </c>
      <c r="V86" t="s">
        <v>2517</v>
      </c>
      <c r="W86" t="s">
        <v>2558</v>
      </c>
      <c r="X86">
        <v>0</v>
      </c>
      <c r="Y86">
        <v>0</v>
      </c>
      <c r="Z86" s="5">
        <v>0</v>
      </c>
      <c r="AA86" s="5">
        <v>0</v>
      </c>
      <c r="AB86" s="5">
        <v>0</v>
      </c>
    </row>
    <row r="87" spans="1:28">
      <c r="A87" t="s">
        <v>617</v>
      </c>
      <c r="B87" t="s">
        <v>692</v>
      </c>
      <c r="C87" t="s">
        <v>55</v>
      </c>
      <c r="D87" t="s">
        <v>693</v>
      </c>
      <c r="E87" t="s">
        <v>6</v>
      </c>
      <c r="F87" t="s">
        <v>694</v>
      </c>
      <c r="G87" s="2">
        <v>1</v>
      </c>
      <c r="H87" t="s">
        <v>24</v>
      </c>
      <c r="I87" t="s">
        <v>695</v>
      </c>
      <c r="J87" t="s">
        <v>696</v>
      </c>
      <c r="K87" s="4" t="s">
        <v>1841</v>
      </c>
      <c r="L87" t="s">
        <v>2104</v>
      </c>
      <c r="M87" t="s">
        <v>2104</v>
      </c>
      <c r="N87" t="s">
        <v>2559</v>
      </c>
      <c r="O87" t="s">
        <v>2560</v>
      </c>
      <c r="P87" t="s">
        <v>2561</v>
      </c>
      <c r="Q87" t="s">
        <v>2562</v>
      </c>
      <c r="R87">
        <v>95670000</v>
      </c>
      <c r="S87" t="s">
        <v>617</v>
      </c>
      <c r="T87">
        <v>8681</v>
      </c>
      <c r="U87" t="s">
        <v>694</v>
      </c>
      <c r="V87">
        <v>0</v>
      </c>
      <c r="W87">
        <v>0</v>
      </c>
      <c r="X87">
        <v>0</v>
      </c>
      <c r="Y87">
        <v>0</v>
      </c>
      <c r="Z87" s="5">
        <v>0</v>
      </c>
      <c r="AA87" s="5">
        <v>0</v>
      </c>
      <c r="AB87" s="5">
        <v>0</v>
      </c>
    </row>
    <row r="88" spans="1:28">
      <c r="A88" t="s">
        <v>617</v>
      </c>
      <c r="B88" t="s">
        <v>697</v>
      </c>
      <c r="C88" t="s">
        <v>197</v>
      </c>
      <c r="D88" t="s">
        <v>698</v>
      </c>
      <c r="E88" t="s">
        <v>6</v>
      </c>
      <c r="F88" t="s">
        <v>699</v>
      </c>
      <c r="G88" s="2">
        <v>2</v>
      </c>
      <c r="H88" t="s">
        <v>24</v>
      </c>
      <c r="I88" t="s">
        <v>700</v>
      </c>
      <c r="J88" t="s">
        <v>701</v>
      </c>
      <c r="K88" s="4" t="s">
        <v>1842</v>
      </c>
      <c r="L88" t="s">
        <v>2111</v>
      </c>
      <c r="M88" t="s">
        <v>2111</v>
      </c>
      <c r="N88" t="s">
        <v>2563</v>
      </c>
      <c r="O88" t="s">
        <v>2564</v>
      </c>
      <c r="P88">
        <v>0</v>
      </c>
      <c r="Q88" t="s">
        <v>2565</v>
      </c>
      <c r="R88">
        <v>95054610</v>
      </c>
      <c r="S88" t="s">
        <v>617</v>
      </c>
      <c r="T88">
        <v>8599</v>
      </c>
      <c r="U88" t="s">
        <v>699</v>
      </c>
      <c r="V88" t="s">
        <v>2566</v>
      </c>
      <c r="W88" t="s">
        <v>2567</v>
      </c>
      <c r="X88">
        <v>0</v>
      </c>
      <c r="Y88">
        <v>0</v>
      </c>
      <c r="Z88" s="5">
        <v>0</v>
      </c>
      <c r="AA88" s="5">
        <v>0</v>
      </c>
      <c r="AB88" s="5">
        <v>0</v>
      </c>
    </row>
    <row r="89" spans="1:28">
      <c r="A89" t="s">
        <v>617</v>
      </c>
      <c r="B89" t="s">
        <v>702</v>
      </c>
      <c r="C89" t="s">
        <v>178</v>
      </c>
      <c r="D89" t="s">
        <v>179</v>
      </c>
      <c r="E89" t="s">
        <v>21</v>
      </c>
      <c r="F89" t="s">
        <v>627</v>
      </c>
      <c r="G89" s="2">
        <v>4</v>
      </c>
      <c r="H89" t="s">
        <v>24</v>
      </c>
      <c r="I89" t="s">
        <v>703</v>
      </c>
      <c r="J89" t="s">
        <v>704</v>
      </c>
      <c r="K89" s="4" t="s">
        <v>1843</v>
      </c>
      <c r="L89" t="s">
        <v>2104</v>
      </c>
      <c r="M89" t="s">
        <v>2104</v>
      </c>
      <c r="N89" t="s">
        <v>2568</v>
      </c>
      <c r="O89" t="s">
        <v>2569</v>
      </c>
      <c r="P89">
        <v>0</v>
      </c>
      <c r="Q89" t="s">
        <v>2570</v>
      </c>
      <c r="R89">
        <v>91900050</v>
      </c>
      <c r="S89" t="s">
        <v>617</v>
      </c>
      <c r="T89">
        <v>8801</v>
      </c>
      <c r="U89" t="s">
        <v>627</v>
      </c>
      <c r="V89" t="s">
        <v>2517</v>
      </c>
      <c r="W89" t="s">
        <v>2571</v>
      </c>
      <c r="X89">
        <v>0</v>
      </c>
      <c r="Y89">
        <v>0</v>
      </c>
      <c r="Z89" s="5">
        <v>0</v>
      </c>
      <c r="AA89" s="5">
        <v>0</v>
      </c>
      <c r="AB89" s="5">
        <v>0</v>
      </c>
    </row>
    <row r="90" spans="1:28">
      <c r="A90" t="s">
        <v>617</v>
      </c>
      <c r="B90" t="s">
        <v>705</v>
      </c>
      <c r="C90" t="s">
        <v>265</v>
      </c>
      <c r="D90" t="s">
        <v>706</v>
      </c>
      <c r="E90" t="s">
        <v>707</v>
      </c>
      <c r="F90" t="s">
        <v>627</v>
      </c>
      <c r="G90" s="2">
        <v>3</v>
      </c>
      <c r="H90" t="s">
        <v>164</v>
      </c>
      <c r="I90" t="s">
        <v>708</v>
      </c>
      <c r="J90" t="s">
        <v>709</v>
      </c>
      <c r="K90" s="4" t="s">
        <v>1844</v>
      </c>
      <c r="L90" t="s">
        <v>2104</v>
      </c>
      <c r="M90" t="s">
        <v>2104</v>
      </c>
      <c r="N90" t="s">
        <v>2572</v>
      </c>
      <c r="O90" t="s">
        <v>2573</v>
      </c>
      <c r="P90">
        <v>0</v>
      </c>
      <c r="Q90" t="s">
        <v>2574</v>
      </c>
      <c r="R90">
        <v>91790005</v>
      </c>
      <c r="S90" t="s">
        <v>617</v>
      </c>
      <c r="T90">
        <v>8801</v>
      </c>
      <c r="U90" t="s">
        <v>627</v>
      </c>
      <c r="V90" t="s">
        <v>2517</v>
      </c>
      <c r="W90" t="s">
        <v>2575</v>
      </c>
      <c r="X90">
        <v>0</v>
      </c>
      <c r="Y90">
        <v>0</v>
      </c>
      <c r="Z90" s="5">
        <v>0</v>
      </c>
      <c r="AA90" s="5">
        <v>0</v>
      </c>
      <c r="AB90" s="5">
        <v>0</v>
      </c>
    </row>
    <row r="91" spans="1:28">
      <c r="A91" t="s">
        <v>617</v>
      </c>
      <c r="B91" t="s">
        <v>710</v>
      </c>
      <c r="C91" t="s">
        <v>711</v>
      </c>
      <c r="D91" t="s">
        <v>712</v>
      </c>
      <c r="E91" t="s">
        <v>6</v>
      </c>
      <c r="F91" t="s">
        <v>674</v>
      </c>
      <c r="G91" s="2">
        <v>1</v>
      </c>
      <c r="H91" t="s">
        <v>24</v>
      </c>
      <c r="I91" t="s">
        <v>713</v>
      </c>
      <c r="J91" t="s">
        <v>714</v>
      </c>
      <c r="K91" s="4" t="s">
        <v>1845</v>
      </c>
      <c r="L91" t="s">
        <v>2104</v>
      </c>
      <c r="M91" t="s">
        <v>2104</v>
      </c>
      <c r="N91" t="s">
        <v>2576</v>
      </c>
      <c r="O91" t="s">
        <v>2577</v>
      </c>
      <c r="P91">
        <v>0</v>
      </c>
      <c r="Q91" t="s">
        <v>2210</v>
      </c>
      <c r="R91">
        <v>92310000</v>
      </c>
      <c r="S91" t="s">
        <v>617</v>
      </c>
      <c r="T91">
        <v>8589</v>
      </c>
      <c r="U91" t="s">
        <v>674</v>
      </c>
      <c r="V91">
        <v>0</v>
      </c>
      <c r="W91">
        <v>0</v>
      </c>
      <c r="X91">
        <v>0</v>
      </c>
      <c r="Y91">
        <v>0</v>
      </c>
      <c r="Z91" s="5">
        <v>0</v>
      </c>
      <c r="AA91" s="5">
        <v>0</v>
      </c>
      <c r="AB91" s="5">
        <v>0</v>
      </c>
    </row>
    <row r="92" spans="1:28">
      <c r="A92" t="s">
        <v>617</v>
      </c>
      <c r="B92" t="s">
        <v>715</v>
      </c>
      <c r="C92" t="s">
        <v>716</v>
      </c>
      <c r="D92" t="s">
        <v>717</v>
      </c>
      <c r="E92" t="s">
        <v>6</v>
      </c>
      <c r="F92" t="s">
        <v>699</v>
      </c>
      <c r="G92" s="2">
        <v>1</v>
      </c>
      <c r="H92" t="s">
        <v>24</v>
      </c>
      <c r="I92" t="s">
        <v>718</v>
      </c>
      <c r="J92" t="s">
        <v>719</v>
      </c>
      <c r="K92" s="4" t="s">
        <v>1846</v>
      </c>
      <c r="L92" t="s">
        <v>2111</v>
      </c>
      <c r="M92" t="s">
        <v>2111</v>
      </c>
      <c r="N92" t="s">
        <v>2578</v>
      </c>
      <c r="O92" t="s">
        <v>2579</v>
      </c>
      <c r="P92" t="s">
        <v>2580</v>
      </c>
      <c r="Q92" t="s">
        <v>2581</v>
      </c>
      <c r="R92">
        <v>95086180</v>
      </c>
      <c r="S92" t="s">
        <v>617</v>
      </c>
      <c r="T92">
        <v>8599</v>
      </c>
      <c r="U92" t="s">
        <v>699</v>
      </c>
      <c r="V92" t="s">
        <v>2566</v>
      </c>
      <c r="W92" t="s">
        <v>2582</v>
      </c>
      <c r="X92" t="s">
        <v>2566</v>
      </c>
      <c r="Y92" t="s">
        <v>2583</v>
      </c>
      <c r="Z92" s="5" t="s">
        <v>2566</v>
      </c>
      <c r="AA92" s="5" t="s">
        <v>2584</v>
      </c>
      <c r="AB92" s="5">
        <v>0</v>
      </c>
    </row>
    <row r="93" spans="1:28">
      <c r="A93" t="s">
        <v>617</v>
      </c>
      <c r="B93" t="s">
        <v>725</v>
      </c>
      <c r="C93" t="s">
        <v>726</v>
      </c>
      <c r="D93" t="s">
        <v>727</v>
      </c>
      <c r="E93" t="s">
        <v>6</v>
      </c>
      <c r="F93" t="s">
        <v>627</v>
      </c>
      <c r="G93" s="2">
        <v>1</v>
      </c>
      <c r="H93" t="s">
        <v>24</v>
      </c>
      <c r="I93" t="s">
        <v>728</v>
      </c>
      <c r="J93" t="s">
        <v>729</v>
      </c>
      <c r="K93" s="4" t="s">
        <v>1848</v>
      </c>
      <c r="L93" t="s">
        <v>2111</v>
      </c>
      <c r="M93" t="s">
        <v>2111</v>
      </c>
      <c r="N93" t="s">
        <v>2585</v>
      </c>
      <c r="O93" t="s">
        <v>2586</v>
      </c>
      <c r="P93">
        <v>0</v>
      </c>
      <c r="Q93" t="s">
        <v>2587</v>
      </c>
      <c r="R93">
        <v>90520100</v>
      </c>
      <c r="S93" t="s">
        <v>617</v>
      </c>
      <c r="T93">
        <v>8801</v>
      </c>
      <c r="U93" t="s">
        <v>627</v>
      </c>
      <c r="V93" t="s">
        <v>2517</v>
      </c>
      <c r="W93" t="s">
        <v>2588</v>
      </c>
      <c r="X93">
        <v>0</v>
      </c>
      <c r="Y93">
        <v>0</v>
      </c>
      <c r="Z93" s="5">
        <v>0</v>
      </c>
      <c r="AA93" s="5">
        <v>0</v>
      </c>
      <c r="AB93" s="5">
        <v>0</v>
      </c>
    </row>
    <row r="94" spans="1:28">
      <c r="A94" t="s">
        <v>617</v>
      </c>
      <c r="B94" t="s">
        <v>744</v>
      </c>
      <c r="C94" t="s">
        <v>247</v>
      </c>
      <c r="D94" t="s">
        <v>248</v>
      </c>
      <c r="E94" t="s">
        <v>117</v>
      </c>
      <c r="F94" t="s">
        <v>621</v>
      </c>
      <c r="G94" s="2">
        <v>3</v>
      </c>
      <c r="H94" t="s">
        <v>24</v>
      </c>
      <c r="I94" t="s">
        <v>745</v>
      </c>
      <c r="J94" t="s">
        <v>746</v>
      </c>
      <c r="K94" s="4" t="s">
        <v>1852</v>
      </c>
      <c r="L94" t="s">
        <v>2111</v>
      </c>
      <c r="M94" t="s">
        <v>2111</v>
      </c>
      <c r="N94" t="s">
        <v>2589</v>
      </c>
      <c r="O94" t="s">
        <v>2590</v>
      </c>
      <c r="P94">
        <v>0</v>
      </c>
      <c r="Q94" t="s">
        <v>2591</v>
      </c>
      <c r="R94">
        <v>93330370</v>
      </c>
      <c r="S94" t="s">
        <v>617</v>
      </c>
      <c r="T94">
        <v>8771</v>
      </c>
      <c r="U94" t="s">
        <v>621</v>
      </c>
      <c r="V94">
        <v>0</v>
      </c>
      <c r="W94">
        <v>0</v>
      </c>
      <c r="X94">
        <v>0</v>
      </c>
      <c r="Y94">
        <v>0</v>
      </c>
      <c r="Z94" s="5">
        <v>0</v>
      </c>
      <c r="AA94" s="5">
        <v>0</v>
      </c>
      <c r="AB94" s="5">
        <v>0</v>
      </c>
    </row>
    <row r="95" spans="1:28">
      <c r="A95" t="s">
        <v>617</v>
      </c>
      <c r="B95" t="s">
        <v>747</v>
      </c>
      <c r="C95" t="s">
        <v>117</v>
      </c>
      <c r="D95" t="s">
        <v>748</v>
      </c>
      <c r="E95" t="s">
        <v>6</v>
      </c>
      <c r="F95" t="s">
        <v>749</v>
      </c>
      <c r="G95" s="2">
        <v>1</v>
      </c>
      <c r="H95" t="s">
        <v>24</v>
      </c>
      <c r="I95" t="s">
        <v>750</v>
      </c>
      <c r="J95" t="s">
        <v>751</v>
      </c>
      <c r="K95" s="4" t="s">
        <v>1853</v>
      </c>
      <c r="L95" t="s">
        <v>2111</v>
      </c>
      <c r="M95" t="s">
        <v>2111</v>
      </c>
      <c r="N95" t="s">
        <v>2592</v>
      </c>
      <c r="O95" t="s">
        <v>2593</v>
      </c>
      <c r="P95">
        <v>0</v>
      </c>
      <c r="Q95" t="s">
        <v>2594</v>
      </c>
      <c r="R95">
        <v>93600010</v>
      </c>
      <c r="S95" t="s">
        <v>617</v>
      </c>
      <c r="T95">
        <v>8649</v>
      </c>
      <c r="U95" t="s">
        <v>749</v>
      </c>
      <c r="V95" t="s">
        <v>2517</v>
      </c>
      <c r="W95" t="s">
        <v>2595</v>
      </c>
      <c r="X95">
        <v>0</v>
      </c>
      <c r="Y95">
        <v>0</v>
      </c>
      <c r="Z95" s="5">
        <v>0</v>
      </c>
      <c r="AA95" s="5">
        <v>0</v>
      </c>
      <c r="AB95" s="5">
        <v>0</v>
      </c>
    </row>
    <row r="96" spans="1:28">
      <c r="A96" t="s">
        <v>617</v>
      </c>
      <c r="B96" t="s">
        <v>756</v>
      </c>
      <c r="C96" t="s">
        <v>757</v>
      </c>
      <c r="D96" t="s">
        <v>758</v>
      </c>
      <c r="E96" t="s">
        <v>117</v>
      </c>
      <c r="F96" t="s">
        <v>699</v>
      </c>
      <c r="G96" s="2">
        <v>1</v>
      </c>
      <c r="H96" t="s">
        <v>24</v>
      </c>
      <c r="I96" t="s">
        <v>759</v>
      </c>
      <c r="J96" t="s">
        <v>760</v>
      </c>
      <c r="K96" s="4" t="s">
        <v>1855</v>
      </c>
      <c r="L96" t="s">
        <v>2111</v>
      </c>
      <c r="M96" t="s">
        <v>2111</v>
      </c>
      <c r="N96" t="s">
        <v>2596</v>
      </c>
      <c r="O96" t="s">
        <v>2597</v>
      </c>
      <c r="P96" t="s">
        <v>2341</v>
      </c>
      <c r="Q96" t="s">
        <v>2598</v>
      </c>
      <c r="R96">
        <v>95070640</v>
      </c>
      <c r="S96" t="s">
        <v>617</v>
      </c>
      <c r="T96">
        <v>8599</v>
      </c>
      <c r="U96" t="s">
        <v>699</v>
      </c>
      <c r="V96" t="s">
        <v>2566</v>
      </c>
      <c r="W96" t="s">
        <v>2599</v>
      </c>
      <c r="X96">
        <v>0</v>
      </c>
      <c r="Y96">
        <v>0</v>
      </c>
      <c r="Z96" s="5">
        <v>0</v>
      </c>
      <c r="AA96" s="5">
        <v>0</v>
      </c>
      <c r="AB96" s="5">
        <v>0</v>
      </c>
    </row>
    <row r="97" spans="1:28">
      <c r="A97" t="s">
        <v>617</v>
      </c>
      <c r="B97" t="s">
        <v>761</v>
      </c>
      <c r="C97" t="s">
        <v>178</v>
      </c>
      <c r="D97" t="s">
        <v>762</v>
      </c>
      <c r="E97" t="s">
        <v>21</v>
      </c>
      <c r="F97" t="s">
        <v>627</v>
      </c>
      <c r="G97" s="2">
        <v>3</v>
      </c>
      <c r="H97" t="s">
        <v>24</v>
      </c>
      <c r="I97" t="s">
        <v>763</v>
      </c>
      <c r="J97" t="s">
        <v>764</v>
      </c>
      <c r="K97" s="4" t="s">
        <v>1856</v>
      </c>
      <c r="L97" t="s">
        <v>2104</v>
      </c>
      <c r="M97" t="s">
        <v>2104</v>
      </c>
      <c r="N97" t="s">
        <v>2600</v>
      </c>
      <c r="O97" t="s">
        <v>2601</v>
      </c>
      <c r="P97">
        <v>0</v>
      </c>
      <c r="Q97" t="s">
        <v>2539</v>
      </c>
      <c r="R97">
        <v>90230110</v>
      </c>
      <c r="S97" t="s">
        <v>617</v>
      </c>
      <c r="T97">
        <v>8801</v>
      </c>
      <c r="U97" t="s">
        <v>627</v>
      </c>
      <c r="V97" t="s">
        <v>2517</v>
      </c>
      <c r="W97" t="s">
        <v>2602</v>
      </c>
      <c r="X97">
        <v>0</v>
      </c>
      <c r="Y97">
        <v>0</v>
      </c>
      <c r="Z97" s="5" t="s">
        <v>2517</v>
      </c>
      <c r="AA97" s="5" t="s">
        <v>2603</v>
      </c>
      <c r="AB97" s="5" t="s">
        <v>2604</v>
      </c>
    </row>
    <row r="98" spans="1:28">
      <c r="A98" t="s">
        <v>617</v>
      </c>
      <c r="B98" t="s">
        <v>765</v>
      </c>
      <c r="C98" t="s">
        <v>766</v>
      </c>
      <c r="D98" t="s">
        <v>767</v>
      </c>
      <c r="E98" t="s">
        <v>31</v>
      </c>
      <c r="F98" t="s">
        <v>768</v>
      </c>
      <c r="G98" s="2">
        <v>1</v>
      </c>
      <c r="H98" t="s">
        <v>24</v>
      </c>
      <c r="I98" t="s">
        <v>769</v>
      </c>
      <c r="J98" t="s">
        <v>770</v>
      </c>
      <c r="K98" s="4" t="s">
        <v>1857</v>
      </c>
      <c r="L98" t="s">
        <v>2111</v>
      </c>
      <c r="M98" t="s">
        <v>2111</v>
      </c>
      <c r="N98" t="s">
        <v>2605</v>
      </c>
      <c r="O98" t="s">
        <v>2606</v>
      </c>
      <c r="P98">
        <v>0</v>
      </c>
      <c r="Q98" t="s">
        <v>2607</v>
      </c>
      <c r="R98">
        <v>99500000</v>
      </c>
      <c r="S98" t="s">
        <v>617</v>
      </c>
      <c r="T98">
        <v>8591</v>
      </c>
      <c r="U98" t="s">
        <v>768</v>
      </c>
      <c r="V98" t="s">
        <v>2608</v>
      </c>
      <c r="W98" t="s">
        <v>2609</v>
      </c>
      <c r="X98">
        <v>0</v>
      </c>
      <c r="Y98">
        <v>0</v>
      </c>
      <c r="Z98" s="5" t="s">
        <v>2608</v>
      </c>
      <c r="AA98" s="5" t="s">
        <v>2609</v>
      </c>
      <c r="AB98" s="5">
        <v>0</v>
      </c>
    </row>
    <row r="99" spans="1:28">
      <c r="A99" t="s">
        <v>617</v>
      </c>
      <c r="B99" t="s">
        <v>771</v>
      </c>
      <c r="C99" t="s">
        <v>178</v>
      </c>
      <c r="D99" t="s">
        <v>772</v>
      </c>
      <c r="E99" t="s">
        <v>21</v>
      </c>
      <c r="F99" t="s">
        <v>627</v>
      </c>
      <c r="G99" s="2">
        <v>3</v>
      </c>
      <c r="H99" t="s">
        <v>24</v>
      </c>
      <c r="I99" t="s">
        <v>773</v>
      </c>
      <c r="J99" t="s">
        <v>774</v>
      </c>
      <c r="K99" s="4" t="s">
        <v>1858</v>
      </c>
      <c r="L99" t="s">
        <v>2104</v>
      </c>
      <c r="M99" t="s">
        <v>2104</v>
      </c>
      <c r="N99" t="s">
        <v>2610</v>
      </c>
      <c r="O99" t="s">
        <v>2611</v>
      </c>
      <c r="P99" t="s">
        <v>2612</v>
      </c>
      <c r="Q99" t="s">
        <v>2598</v>
      </c>
      <c r="R99">
        <v>90460210</v>
      </c>
      <c r="S99" t="s">
        <v>617</v>
      </c>
      <c r="T99">
        <v>8801</v>
      </c>
      <c r="U99" t="s">
        <v>627</v>
      </c>
      <c r="V99" t="s">
        <v>2517</v>
      </c>
      <c r="W99" t="s">
        <v>2613</v>
      </c>
      <c r="X99">
        <v>0</v>
      </c>
      <c r="Y99">
        <v>0</v>
      </c>
      <c r="Z99" s="5" t="s">
        <v>2517</v>
      </c>
      <c r="AA99" s="5" t="s">
        <v>2613</v>
      </c>
      <c r="AB99" s="5" t="s">
        <v>2614</v>
      </c>
    </row>
    <row r="100" spans="1:28">
      <c r="A100" t="s">
        <v>775</v>
      </c>
      <c r="B100" t="s">
        <v>776</v>
      </c>
      <c r="C100" t="s">
        <v>183</v>
      </c>
      <c r="D100" t="s">
        <v>777</v>
      </c>
      <c r="E100" t="s">
        <v>6</v>
      </c>
      <c r="F100" t="s">
        <v>778</v>
      </c>
      <c r="G100" s="2">
        <v>1</v>
      </c>
      <c r="H100" t="s">
        <v>24</v>
      </c>
      <c r="I100" t="s">
        <v>779</v>
      </c>
      <c r="J100" t="s">
        <v>780</v>
      </c>
      <c r="K100" s="4" t="s">
        <v>1859</v>
      </c>
      <c r="L100" t="s">
        <v>2460</v>
      </c>
      <c r="M100" t="s">
        <v>2460</v>
      </c>
      <c r="N100" t="s">
        <v>2615</v>
      </c>
      <c r="O100" t="s">
        <v>2616</v>
      </c>
      <c r="P100">
        <v>0</v>
      </c>
      <c r="Q100" t="s">
        <v>2617</v>
      </c>
      <c r="R100">
        <v>89872000</v>
      </c>
      <c r="S100" t="s">
        <v>775</v>
      </c>
      <c r="T100">
        <v>8213</v>
      </c>
      <c r="U100" t="s">
        <v>778</v>
      </c>
      <c r="V100" t="s">
        <v>2618</v>
      </c>
      <c r="W100" t="s">
        <v>2619</v>
      </c>
      <c r="X100" t="s">
        <v>2618</v>
      </c>
      <c r="Y100" t="s">
        <v>2620</v>
      </c>
      <c r="Z100" s="5" t="s">
        <v>2618</v>
      </c>
      <c r="AA100" s="5" t="s">
        <v>2621</v>
      </c>
      <c r="AB100" s="5" t="s">
        <v>2622</v>
      </c>
    </row>
    <row r="101" spans="1:28">
      <c r="A101" t="s">
        <v>775</v>
      </c>
      <c r="B101" t="s">
        <v>781</v>
      </c>
      <c r="C101" t="s">
        <v>782</v>
      </c>
      <c r="D101" t="s">
        <v>783</v>
      </c>
      <c r="E101" t="s">
        <v>6</v>
      </c>
      <c r="F101" t="s">
        <v>784</v>
      </c>
      <c r="G101" s="2">
        <v>1</v>
      </c>
      <c r="H101" t="s">
        <v>24</v>
      </c>
      <c r="I101" t="s">
        <v>785</v>
      </c>
      <c r="J101" t="s">
        <v>786</v>
      </c>
      <c r="K101" s="4" t="s">
        <v>1860</v>
      </c>
      <c r="L101" t="s">
        <v>2111</v>
      </c>
      <c r="M101" t="s">
        <v>2111</v>
      </c>
      <c r="N101" t="s">
        <v>2623</v>
      </c>
      <c r="O101" t="s">
        <v>2624</v>
      </c>
      <c r="P101">
        <v>0</v>
      </c>
      <c r="Q101" t="s">
        <v>2625</v>
      </c>
      <c r="R101">
        <v>88340001</v>
      </c>
      <c r="S101" t="s">
        <v>775</v>
      </c>
      <c r="T101">
        <v>8061</v>
      </c>
      <c r="U101" t="s">
        <v>784</v>
      </c>
      <c r="V101">
        <v>0</v>
      </c>
      <c r="W101">
        <v>0</v>
      </c>
      <c r="X101">
        <v>0</v>
      </c>
      <c r="Y101">
        <v>0</v>
      </c>
      <c r="Z101" s="5">
        <v>0</v>
      </c>
      <c r="AA101" s="5">
        <v>0</v>
      </c>
      <c r="AB101" s="5">
        <v>0</v>
      </c>
    </row>
    <row r="102" spans="1:28">
      <c r="A102" t="s">
        <v>775</v>
      </c>
      <c r="B102" t="s">
        <v>787</v>
      </c>
      <c r="C102" t="s">
        <v>788</v>
      </c>
      <c r="D102" t="s">
        <v>789</v>
      </c>
      <c r="E102" t="s">
        <v>382</v>
      </c>
      <c r="F102" t="s">
        <v>790</v>
      </c>
      <c r="G102" s="2">
        <v>1</v>
      </c>
      <c r="H102" t="s">
        <v>24</v>
      </c>
      <c r="I102" t="s">
        <v>791</v>
      </c>
      <c r="J102" t="s">
        <v>792</v>
      </c>
      <c r="K102" s="4" t="s">
        <v>1861</v>
      </c>
      <c r="L102" t="s">
        <v>2111</v>
      </c>
      <c r="M102" t="s">
        <v>2111</v>
      </c>
      <c r="N102" t="s">
        <v>2626</v>
      </c>
      <c r="O102" t="s">
        <v>2627</v>
      </c>
      <c r="P102">
        <v>0</v>
      </c>
      <c r="Q102" t="s">
        <v>2628</v>
      </c>
      <c r="R102">
        <v>88336320</v>
      </c>
      <c r="S102" t="s">
        <v>775</v>
      </c>
      <c r="T102">
        <v>8039</v>
      </c>
      <c r="U102" t="s">
        <v>790</v>
      </c>
      <c r="V102" t="s">
        <v>2629</v>
      </c>
      <c r="W102" t="s">
        <v>2630</v>
      </c>
      <c r="X102">
        <v>0</v>
      </c>
      <c r="Y102">
        <v>0</v>
      </c>
      <c r="Z102" s="5">
        <v>0</v>
      </c>
      <c r="AA102" s="5">
        <v>0</v>
      </c>
      <c r="AB102" s="5">
        <v>0</v>
      </c>
    </row>
    <row r="103" spans="1:28">
      <c r="A103" t="s">
        <v>775</v>
      </c>
      <c r="B103" t="s">
        <v>796</v>
      </c>
      <c r="C103" t="s">
        <v>21</v>
      </c>
      <c r="D103" t="s">
        <v>797</v>
      </c>
      <c r="E103" t="s">
        <v>6</v>
      </c>
      <c r="F103" t="s">
        <v>798</v>
      </c>
      <c r="G103" s="2">
        <v>1</v>
      </c>
      <c r="H103" t="s">
        <v>24</v>
      </c>
      <c r="I103" t="s">
        <v>799</v>
      </c>
      <c r="J103" t="s">
        <v>800</v>
      </c>
      <c r="K103" s="4" t="s">
        <v>1863</v>
      </c>
      <c r="L103" t="s">
        <v>2111</v>
      </c>
      <c r="M103" t="s">
        <v>2111</v>
      </c>
      <c r="N103" t="s">
        <v>2631</v>
      </c>
      <c r="O103" t="s">
        <v>2632</v>
      </c>
      <c r="P103">
        <v>0</v>
      </c>
      <c r="Q103" t="s">
        <v>2633</v>
      </c>
      <c r="R103">
        <v>88102300</v>
      </c>
      <c r="S103" t="s">
        <v>775</v>
      </c>
      <c r="T103">
        <v>8327</v>
      </c>
      <c r="U103" t="s">
        <v>798</v>
      </c>
      <c r="V103" t="s">
        <v>2634</v>
      </c>
      <c r="W103" t="s">
        <v>2635</v>
      </c>
      <c r="X103" t="s">
        <v>2634</v>
      </c>
      <c r="Y103" t="s">
        <v>2636</v>
      </c>
      <c r="Z103" s="5" t="s">
        <v>2634</v>
      </c>
      <c r="AA103" s="5" t="s">
        <v>2637</v>
      </c>
      <c r="AB103" s="5">
        <v>0</v>
      </c>
    </row>
    <row r="104" spans="1:28">
      <c r="A104" t="s">
        <v>775</v>
      </c>
      <c r="B104" t="s">
        <v>801</v>
      </c>
      <c r="C104" t="s">
        <v>183</v>
      </c>
      <c r="D104" t="s">
        <v>802</v>
      </c>
      <c r="E104" t="s">
        <v>6</v>
      </c>
      <c r="F104" t="s">
        <v>803</v>
      </c>
      <c r="G104" s="2">
        <v>9</v>
      </c>
      <c r="H104" t="s">
        <v>24</v>
      </c>
      <c r="I104" t="s">
        <v>804</v>
      </c>
      <c r="J104" t="s">
        <v>805</v>
      </c>
      <c r="K104" s="4" t="s">
        <v>1864</v>
      </c>
      <c r="L104" t="s">
        <v>2400</v>
      </c>
      <c r="M104" t="s">
        <v>2400</v>
      </c>
      <c r="N104" t="s">
        <v>2638</v>
      </c>
      <c r="O104" t="s">
        <v>2639</v>
      </c>
      <c r="P104" t="s">
        <v>2502</v>
      </c>
      <c r="Q104" t="s">
        <v>2640</v>
      </c>
      <c r="R104">
        <v>89899000</v>
      </c>
      <c r="S104" t="s">
        <v>775</v>
      </c>
      <c r="T104">
        <v>9951</v>
      </c>
      <c r="U104" t="s">
        <v>803</v>
      </c>
      <c r="V104" t="s">
        <v>2618</v>
      </c>
      <c r="W104" t="s">
        <v>2641</v>
      </c>
      <c r="X104">
        <v>0</v>
      </c>
      <c r="Y104">
        <v>0</v>
      </c>
      <c r="Z104" s="5">
        <v>0</v>
      </c>
      <c r="AA104" s="5">
        <v>0</v>
      </c>
      <c r="AB104" s="5">
        <v>0</v>
      </c>
    </row>
    <row r="105" spans="1:28">
      <c r="A105" t="s">
        <v>775</v>
      </c>
      <c r="B105" t="s">
        <v>806</v>
      </c>
      <c r="C105" t="s">
        <v>807</v>
      </c>
      <c r="D105" t="s">
        <v>808</v>
      </c>
      <c r="E105" t="s">
        <v>6</v>
      </c>
      <c r="F105" t="s">
        <v>809</v>
      </c>
      <c r="G105" s="2">
        <v>1</v>
      </c>
      <c r="H105" t="s">
        <v>24</v>
      </c>
      <c r="I105" t="s">
        <v>810</v>
      </c>
      <c r="J105" t="s">
        <v>811</v>
      </c>
      <c r="K105" s="4" t="s">
        <v>1865</v>
      </c>
      <c r="L105" t="s">
        <v>2111</v>
      </c>
      <c r="M105" t="s">
        <v>2111</v>
      </c>
      <c r="N105" t="s">
        <v>2642</v>
      </c>
      <c r="O105" t="s">
        <v>2643</v>
      </c>
      <c r="P105" t="s">
        <v>2644</v>
      </c>
      <c r="Q105" t="s">
        <v>2645</v>
      </c>
      <c r="R105">
        <v>88140000</v>
      </c>
      <c r="S105" t="s">
        <v>775</v>
      </c>
      <c r="T105">
        <v>8309</v>
      </c>
      <c r="U105" t="s">
        <v>809</v>
      </c>
      <c r="V105" t="s">
        <v>2634</v>
      </c>
      <c r="W105" t="s">
        <v>2646</v>
      </c>
      <c r="X105" t="s">
        <v>2634</v>
      </c>
      <c r="Y105" t="s">
        <v>2647</v>
      </c>
      <c r="Z105" s="5">
        <v>0</v>
      </c>
      <c r="AA105" s="5">
        <v>0</v>
      </c>
      <c r="AB105" s="5" t="s">
        <v>2648</v>
      </c>
    </row>
    <row r="106" spans="1:28">
      <c r="A106" t="s">
        <v>775</v>
      </c>
      <c r="B106" t="s">
        <v>818</v>
      </c>
      <c r="C106" t="s">
        <v>819</v>
      </c>
      <c r="D106" t="s">
        <v>820</v>
      </c>
      <c r="E106" t="s">
        <v>6</v>
      </c>
      <c r="F106" t="s">
        <v>821</v>
      </c>
      <c r="G106" s="2">
        <v>1</v>
      </c>
      <c r="H106" t="s">
        <v>24</v>
      </c>
      <c r="I106" t="s">
        <v>822</v>
      </c>
      <c r="J106" t="s">
        <v>823</v>
      </c>
      <c r="K106" s="4" t="s">
        <v>1867</v>
      </c>
      <c r="L106" t="s">
        <v>2111</v>
      </c>
      <c r="M106" t="s">
        <v>2111</v>
      </c>
      <c r="N106" t="s">
        <v>2649</v>
      </c>
      <c r="O106" t="s">
        <v>2650</v>
      </c>
      <c r="P106" t="s">
        <v>2651</v>
      </c>
      <c r="Q106" t="s">
        <v>2652</v>
      </c>
      <c r="R106">
        <v>89080299</v>
      </c>
      <c r="S106" t="s">
        <v>775</v>
      </c>
      <c r="T106">
        <v>8147</v>
      </c>
      <c r="U106" t="s">
        <v>821</v>
      </c>
      <c r="V106" t="s">
        <v>2629</v>
      </c>
      <c r="W106" t="s">
        <v>2653</v>
      </c>
      <c r="X106" t="s">
        <v>2629</v>
      </c>
      <c r="Y106" t="s">
        <v>2654</v>
      </c>
      <c r="Z106" s="5" t="s">
        <v>2629</v>
      </c>
      <c r="AA106" s="5" t="s">
        <v>2655</v>
      </c>
      <c r="AB106" s="5" t="s">
        <v>2656</v>
      </c>
    </row>
    <row r="107" spans="1:28">
      <c r="A107" t="s">
        <v>775</v>
      </c>
      <c r="B107" t="s">
        <v>832</v>
      </c>
      <c r="C107" t="s">
        <v>833</v>
      </c>
      <c r="D107" t="s">
        <v>834</v>
      </c>
      <c r="E107" t="s">
        <v>835</v>
      </c>
      <c r="F107" t="s">
        <v>836</v>
      </c>
      <c r="G107" s="2">
        <v>1</v>
      </c>
      <c r="H107" t="s">
        <v>24</v>
      </c>
      <c r="I107" t="s">
        <v>837</v>
      </c>
      <c r="J107" t="s">
        <v>838</v>
      </c>
      <c r="K107" s="4" t="s">
        <v>1870</v>
      </c>
      <c r="L107" t="s">
        <v>2111</v>
      </c>
      <c r="M107" t="s">
        <v>2111</v>
      </c>
      <c r="N107" t="s">
        <v>2657</v>
      </c>
      <c r="O107" t="s">
        <v>2658</v>
      </c>
      <c r="P107">
        <v>0</v>
      </c>
      <c r="Q107" t="s">
        <v>2659</v>
      </c>
      <c r="R107">
        <v>88311570</v>
      </c>
      <c r="S107" t="s">
        <v>775</v>
      </c>
      <c r="T107">
        <v>8161</v>
      </c>
      <c r="U107" t="s">
        <v>836</v>
      </c>
      <c r="V107" t="s">
        <v>2629</v>
      </c>
      <c r="W107" t="s">
        <v>2660</v>
      </c>
      <c r="X107">
        <v>0</v>
      </c>
      <c r="Y107">
        <v>0</v>
      </c>
      <c r="Z107" s="5" t="s">
        <v>2629</v>
      </c>
      <c r="AA107" s="5" t="s">
        <v>2661</v>
      </c>
      <c r="AB107" s="5" t="s">
        <v>2662</v>
      </c>
    </row>
    <row r="108" spans="1:28">
      <c r="A108" t="s">
        <v>775</v>
      </c>
      <c r="B108" t="s">
        <v>843</v>
      </c>
      <c r="C108" t="s">
        <v>844</v>
      </c>
      <c r="D108" t="s">
        <v>6</v>
      </c>
      <c r="E108" t="s">
        <v>6</v>
      </c>
      <c r="F108" t="s">
        <v>845</v>
      </c>
      <c r="G108" s="2">
        <v>1</v>
      </c>
      <c r="H108" t="s">
        <v>24</v>
      </c>
      <c r="I108" t="s">
        <v>846</v>
      </c>
      <c r="J108" t="s">
        <v>847</v>
      </c>
      <c r="K108" s="4" t="s">
        <v>1872</v>
      </c>
      <c r="L108" t="s">
        <v>2111</v>
      </c>
      <c r="M108" t="s">
        <v>2111</v>
      </c>
      <c r="N108" t="s">
        <v>2663</v>
      </c>
      <c r="O108" t="s">
        <v>2664</v>
      </c>
      <c r="P108">
        <v>0</v>
      </c>
      <c r="Q108" t="s">
        <v>2665</v>
      </c>
      <c r="R108">
        <v>89211360</v>
      </c>
      <c r="S108" t="s">
        <v>775</v>
      </c>
      <c r="T108">
        <v>8179</v>
      </c>
      <c r="U108" t="s">
        <v>845</v>
      </c>
      <c r="V108" t="s">
        <v>2629</v>
      </c>
      <c r="W108" t="s">
        <v>2666</v>
      </c>
      <c r="X108">
        <v>0</v>
      </c>
      <c r="Y108">
        <v>0</v>
      </c>
      <c r="Z108" s="5" t="s">
        <v>2629</v>
      </c>
      <c r="AA108" s="5" t="s">
        <v>2667</v>
      </c>
      <c r="AB108" s="5">
        <v>0</v>
      </c>
    </row>
    <row r="109" spans="1:28">
      <c r="A109" t="s">
        <v>775</v>
      </c>
      <c r="B109" t="s">
        <v>848</v>
      </c>
      <c r="C109" t="s">
        <v>782</v>
      </c>
      <c r="D109" t="s">
        <v>849</v>
      </c>
      <c r="E109" t="s">
        <v>6</v>
      </c>
      <c r="F109" t="s">
        <v>850</v>
      </c>
      <c r="G109" s="2">
        <v>1</v>
      </c>
      <c r="H109" t="s">
        <v>24</v>
      </c>
      <c r="I109" t="s">
        <v>851</v>
      </c>
      <c r="J109" t="s">
        <v>852</v>
      </c>
      <c r="K109" s="4" t="s">
        <v>1873</v>
      </c>
      <c r="L109" t="s">
        <v>2104</v>
      </c>
      <c r="M109" t="s">
        <v>2104</v>
      </c>
      <c r="N109" t="s">
        <v>2668</v>
      </c>
      <c r="O109" t="s">
        <v>2669</v>
      </c>
      <c r="P109" t="s">
        <v>2670</v>
      </c>
      <c r="Q109" t="s">
        <v>2210</v>
      </c>
      <c r="R109">
        <v>88015710</v>
      </c>
      <c r="S109" t="s">
        <v>775</v>
      </c>
      <c r="T109">
        <v>8105</v>
      </c>
      <c r="U109" t="s">
        <v>850</v>
      </c>
      <c r="V109" t="s">
        <v>2634</v>
      </c>
      <c r="W109" t="s">
        <v>2671</v>
      </c>
      <c r="X109">
        <v>0</v>
      </c>
      <c r="Y109">
        <v>0</v>
      </c>
      <c r="Z109" s="5" t="s">
        <v>2634</v>
      </c>
      <c r="AA109" s="5" t="s">
        <v>2671</v>
      </c>
      <c r="AB109" s="5" t="s">
        <v>2672</v>
      </c>
    </row>
    <row r="110" spans="1:28">
      <c r="A110" t="s">
        <v>775</v>
      </c>
      <c r="B110" t="s">
        <v>857</v>
      </c>
      <c r="C110" t="s">
        <v>437</v>
      </c>
      <c r="D110" t="s">
        <v>858</v>
      </c>
      <c r="E110" t="s">
        <v>6</v>
      </c>
      <c r="F110" t="s">
        <v>859</v>
      </c>
      <c r="G110" s="2">
        <v>17</v>
      </c>
      <c r="H110" t="s">
        <v>24</v>
      </c>
      <c r="I110" t="s">
        <v>860</v>
      </c>
      <c r="J110" t="s">
        <v>861</v>
      </c>
      <c r="K110" s="4" t="s">
        <v>1875</v>
      </c>
      <c r="L110" t="s">
        <v>2111</v>
      </c>
      <c r="M110" t="s">
        <v>2111</v>
      </c>
      <c r="N110" t="s">
        <v>2673</v>
      </c>
      <c r="O110" t="s">
        <v>2113</v>
      </c>
      <c r="P110">
        <v>0</v>
      </c>
      <c r="Q110" t="s">
        <v>2674</v>
      </c>
      <c r="R110">
        <v>89609000</v>
      </c>
      <c r="S110" t="s">
        <v>775</v>
      </c>
      <c r="T110">
        <v>926</v>
      </c>
      <c r="U110" t="s">
        <v>859</v>
      </c>
      <c r="V110" t="s">
        <v>2618</v>
      </c>
      <c r="W110" t="s">
        <v>2675</v>
      </c>
      <c r="X110">
        <v>0</v>
      </c>
      <c r="Y110">
        <v>0</v>
      </c>
      <c r="Z110" s="5">
        <v>0</v>
      </c>
      <c r="AA110" s="5">
        <v>0</v>
      </c>
      <c r="AB110" s="5">
        <v>0</v>
      </c>
    </row>
    <row r="111" spans="1:28">
      <c r="A111" t="s">
        <v>775</v>
      </c>
      <c r="B111" t="s">
        <v>862</v>
      </c>
      <c r="C111" t="s">
        <v>109</v>
      </c>
      <c r="D111" t="s">
        <v>863</v>
      </c>
      <c r="E111" t="s">
        <v>6</v>
      </c>
      <c r="F111" t="s">
        <v>845</v>
      </c>
      <c r="G111" s="2">
        <v>1</v>
      </c>
      <c r="H111" t="s">
        <v>24</v>
      </c>
      <c r="I111" t="s">
        <v>864</v>
      </c>
      <c r="J111" t="s">
        <v>865</v>
      </c>
      <c r="K111" s="4" t="s">
        <v>1876</v>
      </c>
      <c r="L111" t="s">
        <v>2111</v>
      </c>
      <c r="M111" t="s">
        <v>2111</v>
      </c>
      <c r="N111" t="s">
        <v>2676</v>
      </c>
      <c r="O111" t="s">
        <v>2677</v>
      </c>
      <c r="P111">
        <v>0</v>
      </c>
      <c r="Q111" t="s">
        <v>2678</v>
      </c>
      <c r="R111">
        <v>89226002</v>
      </c>
      <c r="S111" t="s">
        <v>775</v>
      </c>
      <c r="T111">
        <v>8179</v>
      </c>
      <c r="U111" t="s">
        <v>845</v>
      </c>
      <c r="V111" t="s">
        <v>2629</v>
      </c>
      <c r="W111" t="s">
        <v>2679</v>
      </c>
      <c r="X111">
        <v>0</v>
      </c>
      <c r="Y111">
        <v>0</v>
      </c>
      <c r="Z111" s="5">
        <v>0</v>
      </c>
      <c r="AA111" s="5">
        <v>0</v>
      </c>
      <c r="AB111" s="5">
        <v>0</v>
      </c>
    </row>
    <row r="112" spans="1:28">
      <c r="A112" t="s">
        <v>775</v>
      </c>
      <c r="B112" t="s">
        <v>866</v>
      </c>
      <c r="C112" t="s">
        <v>867</v>
      </c>
      <c r="D112" t="s">
        <v>868</v>
      </c>
      <c r="E112" t="s">
        <v>6</v>
      </c>
      <c r="F112" t="s">
        <v>815</v>
      </c>
      <c r="G112" s="2">
        <v>4</v>
      </c>
      <c r="H112" t="s">
        <v>24</v>
      </c>
      <c r="I112" t="s">
        <v>869</v>
      </c>
      <c r="J112" t="s">
        <v>870</v>
      </c>
      <c r="K112" s="4" t="s">
        <v>1877</v>
      </c>
      <c r="L112" t="s">
        <v>2104</v>
      </c>
      <c r="M112" t="s">
        <v>2104</v>
      </c>
      <c r="N112" t="s">
        <v>2680</v>
      </c>
      <c r="O112" t="s">
        <v>2681</v>
      </c>
      <c r="P112">
        <v>0</v>
      </c>
      <c r="Q112" t="s">
        <v>2682</v>
      </c>
      <c r="R112">
        <v>89805103</v>
      </c>
      <c r="S112" t="s">
        <v>775</v>
      </c>
      <c r="T112">
        <v>8081</v>
      </c>
      <c r="U112" t="s">
        <v>815</v>
      </c>
      <c r="V112" t="s">
        <v>2618</v>
      </c>
      <c r="W112" t="s">
        <v>2683</v>
      </c>
      <c r="X112">
        <v>0</v>
      </c>
      <c r="Y112">
        <v>0</v>
      </c>
      <c r="Z112" s="5" t="s">
        <v>2684</v>
      </c>
      <c r="AA112" s="5" t="s">
        <v>2685</v>
      </c>
      <c r="AB112" s="5">
        <v>0</v>
      </c>
    </row>
    <row r="113" spans="1:28">
      <c r="A113" t="s">
        <v>775</v>
      </c>
      <c r="B113" t="s">
        <v>871</v>
      </c>
      <c r="C113" t="s">
        <v>872</v>
      </c>
      <c r="D113" t="s">
        <v>226</v>
      </c>
      <c r="E113" t="s">
        <v>6</v>
      </c>
      <c r="F113" t="s">
        <v>845</v>
      </c>
      <c r="G113" s="2">
        <v>2</v>
      </c>
      <c r="H113" t="s">
        <v>24</v>
      </c>
      <c r="I113" t="s">
        <v>873</v>
      </c>
      <c r="J113" t="s">
        <v>874</v>
      </c>
      <c r="K113" s="4" t="s">
        <v>1878</v>
      </c>
      <c r="L113" t="s">
        <v>2111</v>
      </c>
      <c r="M113" t="s">
        <v>2111</v>
      </c>
      <c r="N113" t="s">
        <v>2686</v>
      </c>
      <c r="O113" t="s">
        <v>2687</v>
      </c>
      <c r="P113" t="s">
        <v>2688</v>
      </c>
      <c r="Q113" t="s">
        <v>2689</v>
      </c>
      <c r="R113">
        <v>89205600</v>
      </c>
      <c r="S113" t="s">
        <v>775</v>
      </c>
      <c r="T113">
        <v>8179</v>
      </c>
      <c r="U113" t="s">
        <v>845</v>
      </c>
      <c r="V113" t="s">
        <v>2629</v>
      </c>
      <c r="W113" t="s">
        <v>2690</v>
      </c>
      <c r="X113">
        <v>0</v>
      </c>
      <c r="Y113">
        <v>0</v>
      </c>
      <c r="Z113" s="5" t="s">
        <v>2629</v>
      </c>
      <c r="AA113" s="5" t="s">
        <v>2691</v>
      </c>
      <c r="AB113" s="5" t="s">
        <v>2692</v>
      </c>
    </row>
    <row r="114" spans="1:28">
      <c r="A114" t="s">
        <v>775</v>
      </c>
      <c r="B114" t="s">
        <v>875</v>
      </c>
      <c r="C114" t="s">
        <v>279</v>
      </c>
      <c r="D114" t="s">
        <v>6</v>
      </c>
      <c r="E114" t="s">
        <v>6</v>
      </c>
      <c r="F114" t="s">
        <v>876</v>
      </c>
      <c r="G114" s="2">
        <v>1</v>
      </c>
      <c r="H114" t="s">
        <v>24</v>
      </c>
      <c r="I114" t="s">
        <v>877</v>
      </c>
      <c r="J114" t="s">
        <v>878</v>
      </c>
      <c r="K114" s="4" t="s">
        <v>1879</v>
      </c>
      <c r="L114" t="s">
        <v>2111</v>
      </c>
      <c r="M114" t="s">
        <v>2111</v>
      </c>
      <c r="N114" t="s">
        <v>2693</v>
      </c>
      <c r="O114" t="s">
        <v>2694</v>
      </c>
      <c r="P114">
        <v>0</v>
      </c>
      <c r="Q114" t="s">
        <v>2210</v>
      </c>
      <c r="R114">
        <v>89124000</v>
      </c>
      <c r="S114" t="s">
        <v>775</v>
      </c>
      <c r="T114">
        <v>8043</v>
      </c>
      <c r="U114" t="s">
        <v>876</v>
      </c>
      <c r="V114" t="s">
        <v>2695</v>
      </c>
      <c r="W114" t="s">
        <v>2696</v>
      </c>
      <c r="X114">
        <v>0</v>
      </c>
      <c r="Y114">
        <v>0</v>
      </c>
      <c r="Z114" s="5">
        <v>0</v>
      </c>
      <c r="AA114" s="5">
        <v>0</v>
      </c>
      <c r="AB114" s="5">
        <v>0</v>
      </c>
    </row>
    <row r="115" spans="1:28">
      <c r="A115" t="s">
        <v>775</v>
      </c>
      <c r="B115" t="s">
        <v>889</v>
      </c>
      <c r="C115" t="s">
        <v>890</v>
      </c>
      <c r="D115" t="s">
        <v>891</v>
      </c>
      <c r="E115" t="s">
        <v>6</v>
      </c>
      <c r="F115" t="s">
        <v>850</v>
      </c>
      <c r="G115" s="2">
        <v>1</v>
      </c>
      <c r="H115" t="s">
        <v>24</v>
      </c>
      <c r="I115" t="s">
        <v>892</v>
      </c>
      <c r="J115" t="s">
        <v>893</v>
      </c>
      <c r="K115" s="4" t="s">
        <v>1882</v>
      </c>
      <c r="L115" t="s">
        <v>2111</v>
      </c>
      <c r="M115" t="s">
        <v>2111</v>
      </c>
      <c r="N115" t="s">
        <v>2697</v>
      </c>
      <c r="O115" t="s">
        <v>2698</v>
      </c>
      <c r="P115" t="s">
        <v>2699</v>
      </c>
      <c r="Q115" t="s">
        <v>2700</v>
      </c>
      <c r="R115">
        <v>88034132</v>
      </c>
      <c r="S115" t="s">
        <v>775</v>
      </c>
      <c r="T115">
        <v>8105</v>
      </c>
      <c r="U115" t="s">
        <v>850</v>
      </c>
      <c r="V115" t="s">
        <v>2634</v>
      </c>
      <c r="W115" t="s">
        <v>2701</v>
      </c>
      <c r="X115">
        <v>0</v>
      </c>
      <c r="Y115">
        <v>0</v>
      </c>
      <c r="Z115" s="5">
        <v>0</v>
      </c>
      <c r="AA115" s="5">
        <v>0</v>
      </c>
      <c r="AB115" s="5" t="s">
        <v>2702</v>
      </c>
    </row>
    <row r="116" spans="1:28">
      <c r="A116" t="s">
        <v>775</v>
      </c>
      <c r="B116" t="s">
        <v>904</v>
      </c>
      <c r="C116" t="s">
        <v>320</v>
      </c>
      <c r="D116" t="s">
        <v>905</v>
      </c>
      <c r="E116" t="s">
        <v>21</v>
      </c>
      <c r="F116" t="s">
        <v>850</v>
      </c>
      <c r="G116" s="2">
        <v>2</v>
      </c>
      <c r="H116" t="s">
        <v>24</v>
      </c>
      <c r="I116" t="s">
        <v>906</v>
      </c>
      <c r="J116" t="s">
        <v>907</v>
      </c>
      <c r="K116" s="4" t="s">
        <v>1885</v>
      </c>
      <c r="L116" t="s">
        <v>2400</v>
      </c>
      <c r="M116" t="s">
        <v>2400</v>
      </c>
      <c r="N116" t="s">
        <v>2703</v>
      </c>
      <c r="O116" t="s">
        <v>2704</v>
      </c>
      <c r="P116" t="s">
        <v>2705</v>
      </c>
      <c r="Q116" t="s">
        <v>2706</v>
      </c>
      <c r="R116">
        <v>88050001</v>
      </c>
      <c r="S116" t="s">
        <v>775</v>
      </c>
      <c r="T116">
        <v>8105</v>
      </c>
      <c r="U116" t="s">
        <v>850</v>
      </c>
      <c r="V116" t="s">
        <v>2634</v>
      </c>
      <c r="W116" t="s">
        <v>2707</v>
      </c>
      <c r="X116">
        <v>0</v>
      </c>
      <c r="Y116">
        <v>0</v>
      </c>
      <c r="Z116" s="5" t="s">
        <v>2517</v>
      </c>
      <c r="AA116" s="5" t="s">
        <v>2708</v>
      </c>
      <c r="AB116" s="5" t="s">
        <v>2709</v>
      </c>
    </row>
    <row r="117" spans="1:28">
      <c r="A117" t="s">
        <v>775</v>
      </c>
      <c r="B117" t="s">
        <v>908</v>
      </c>
      <c r="C117" t="s">
        <v>247</v>
      </c>
      <c r="D117" t="s">
        <v>248</v>
      </c>
      <c r="E117" t="s">
        <v>117</v>
      </c>
      <c r="F117" t="s">
        <v>845</v>
      </c>
      <c r="G117" s="2">
        <v>1</v>
      </c>
      <c r="H117" t="s">
        <v>24</v>
      </c>
      <c r="I117" t="s">
        <v>909</v>
      </c>
      <c r="J117" t="s">
        <v>910</v>
      </c>
      <c r="K117" s="4" t="s">
        <v>1886</v>
      </c>
      <c r="L117" t="s">
        <v>2111</v>
      </c>
      <c r="M117" t="s">
        <v>2111</v>
      </c>
      <c r="N117" t="s">
        <v>2710</v>
      </c>
      <c r="O117" t="s">
        <v>2711</v>
      </c>
      <c r="P117">
        <v>0</v>
      </c>
      <c r="Q117" t="s">
        <v>2436</v>
      </c>
      <c r="R117">
        <v>89212500</v>
      </c>
      <c r="S117" t="s">
        <v>775</v>
      </c>
      <c r="T117">
        <v>8179</v>
      </c>
      <c r="U117" t="s">
        <v>845</v>
      </c>
      <c r="V117" t="s">
        <v>2629</v>
      </c>
      <c r="W117" t="s">
        <v>2712</v>
      </c>
      <c r="X117">
        <v>0</v>
      </c>
      <c r="Y117">
        <v>0</v>
      </c>
      <c r="Z117" s="5">
        <v>0</v>
      </c>
      <c r="AA117" s="5">
        <v>0</v>
      </c>
      <c r="AB117" s="5">
        <v>0</v>
      </c>
    </row>
    <row r="118" spans="1:28">
      <c r="A118" t="s">
        <v>775</v>
      </c>
      <c r="B118" t="s">
        <v>911</v>
      </c>
      <c r="C118" t="s">
        <v>872</v>
      </c>
      <c r="D118" t="s">
        <v>226</v>
      </c>
      <c r="E118" t="s">
        <v>6</v>
      </c>
      <c r="F118" t="s">
        <v>845</v>
      </c>
      <c r="G118" s="2">
        <v>1</v>
      </c>
      <c r="H118" t="s">
        <v>24</v>
      </c>
      <c r="I118" t="s">
        <v>912</v>
      </c>
      <c r="J118" t="s">
        <v>913</v>
      </c>
      <c r="K118" s="4" t="s">
        <v>1887</v>
      </c>
      <c r="L118" t="s">
        <v>2111</v>
      </c>
      <c r="M118" t="s">
        <v>2111</v>
      </c>
      <c r="N118" t="s">
        <v>2713</v>
      </c>
      <c r="O118" t="s">
        <v>2714</v>
      </c>
      <c r="P118">
        <v>0</v>
      </c>
      <c r="Q118" t="s">
        <v>2689</v>
      </c>
      <c r="R118">
        <v>89205100</v>
      </c>
      <c r="S118" t="s">
        <v>775</v>
      </c>
      <c r="T118">
        <v>8179</v>
      </c>
      <c r="U118" t="s">
        <v>845</v>
      </c>
      <c r="V118" t="s">
        <v>2695</v>
      </c>
      <c r="W118" t="s">
        <v>2715</v>
      </c>
      <c r="X118">
        <v>0</v>
      </c>
      <c r="Y118">
        <v>0</v>
      </c>
      <c r="Z118" s="5">
        <v>0</v>
      </c>
      <c r="AA118" s="5">
        <v>0</v>
      </c>
      <c r="AB118" s="5">
        <v>0</v>
      </c>
    </row>
    <row r="119" spans="1:28">
      <c r="A119" t="s">
        <v>775</v>
      </c>
      <c r="B119" t="s">
        <v>923</v>
      </c>
      <c r="C119" t="s">
        <v>55</v>
      </c>
      <c r="D119" t="s">
        <v>513</v>
      </c>
      <c r="E119" t="s">
        <v>6</v>
      </c>
      <c r="F119" t="s">
        <v>798</v>
      </c>
      <c r="G119" s="2">
        <v>2</v>
      </c>
      <c r="H119" t="s">
        <v>24</v>
      </c>
      <c r="I119" t="s">
        <v>924</v>
      </c>
      <c r="J119" t="s">
        <v>925</v>
      </c>
      <c r="K119" s="4" t="s">
        <v>1890</v>
      </c>
      <c r="L119" t="s">
        <v>2111</v>
      </c>
      <c r="M119" t="s">
        <v>2111</v>
      </c>
      <c r="N119" t="s">
        <v>2716</v>
      </c>
      <c r="O119" t="s">
        <v>2199</v>
      </c>
      <c r="P119" t="s">
        <v>2717</v>
      </c>
      <c r="Q119" t="s">
        <v>2718</v>
      </c>
      <c r="R119">
        <v>88106500</v>
      </c>
      <c r="S119" t="s">
        <v>775</v>
      </c>
      <c r="T119">
        <v>8327</v>
      </c>
      <c r="U119" t="s">
        <v>798</v>
      </c>
      <c r="V119">
        <v>0</v>
      </c>
      <c r="W119">
        <v>0</v>
      </c>
      <c r="X119">
        <v>0</v>
      </c>
      <c r="Y119">
        <v>0</v>
      </c>
      <c r="Z119" s="5">
        <v>0</v>
      </c>
      <c r="AA119" s="5">
        <v>0</v>
      </c>
      <c r="AB119" s="5">
        <v>0</v>
      </c>
    </row>
    <row r="120" spans="1:28">
      <c r="A120" t="s">
        <v>926</v>
      </c>
      <c r="B120" t="s">
        <v>934</v>
      </c>
      <c r="C120" t="s">
        <v>935</v>
      </c>
      <c r="D120" t="s">
        <v>43</v>
      </c>
      <c r="E120" t="s">
        <v>6</v>
      </c>
      <c r="F120" t="s">
        <v>928</v>
      </c>
      <c r="G120" s="2">
        <v>2</v>
      </c>
      <c r="H120" t="s">
        <v>24</v>
      </c>
      <c r="I120" t="s">
        <v>936</v>
      </c>
      <c r="J120" t="s">
        <v>937</v>
      </c>
      <c r="K120" s="4" t="s">
        <v>1893</v>
      </c>
      <c r="L120" t="s">
        <v>2104</v>
      </c>
      <c r="M120" t="s">
        <v>2104</v>
      </c>
      <c r="N120" t="s">
        <v>2719</v>
      </c>
      <c r="O120" t="s">
        <v>2720</v>
      </c>
      <c r="P120">
        <v>0</v>
      </c>
      <c r="Q120" t="s">
        <v>2721</v>
      </c>
      <c r="R120">
        <v>2413000</v>
      </c>
      <c r="S120" t="s">
        <v>926</v>
      </c>
      <c r="T120">
        <v>7107</v>
      </c>
      <c r="U120" t="s">
        <v>928</v>
      </c>
      <c r="V120">
        <v>0</v>
      </c>
      <c r="W120">
        <v>0</v>
      </c>
      <c r="X120">
        <v>0</v>
      </c>
      <c r="Y120">
        <v>0</v>
      </c>
      <c r="Z120" s="5">
        <v>0</v>
      </c>
      <c r="AA120" s="5">
        <v>0</v>
      </c>
      <c r="AB120" s="5">
        <v>0</v>
      </c>
    </row>
    <row r="121" spans="1:28">
      <c r="A121" t="s">
        <v>926</v>
      </c>
      <c r="B121" t="s">
        <v>942</v>
      </c>
      <c r="C121" t="s">
        <v>943</v>
      </c>
      <c r="D121" t="s">
        <v>6</v>
      </c>
      <c r="E121" t="s">
        <v>6</v>
      </c>
      <c r="F121" t="s">
        <v>928</v>
      </c>
      <c r="G121" s="2">
        <v>1</v>
      </c>
      <c r="H121" t="s">
        <v>24</v>
      </c>
      <c r="I121" t="s">
        <v>944</v>
      </c>
      <c r="J121" t="s">
        <v>945</v>
      </c>
      <c r="K121" s="4" t="s">
        <v>1895</v>
      </c>
      <c r="L121" t="s">
        <v>2111</v>
      </c>
      <c r="M121" t="s">
        <v>2111</v>
      </c>
      <c r="N121" t="s">
        <v>2722</v>
      </c>
      <c r="O121" t="s">
        <v>2222</v>
      </c>
      <c r="P121" t="s">
        <v>2723</v>
      </c>
      <c r="Q121" t="s">
        <v>2724</v>
      </c>
      <c r="R121">
        <v>4557050</v>
      </c>
      <c r="S121" t="s">
        <v>926</v>
      </c>
      <c r="T121">
        <v>7107</v>
      </c>
      <c r="U121" t="s">
        <v>928</v>
      </c>
      <c r="V121" t="s">
        <v>2212</v>
      </c>
      <c r="W121" t="s">
        <v>2725</v>
      </c>
      <c r="X121">
        <v>0</v>
      </c>
      <c r="Y121">
        <v>0</v>
      </c>
      <c r="Z121" s="5">
        <v>0</v>
      </c>
      <c r="AA121" s="5">
        <v>0</v>
      </c>
      <c r="AB121" s="5" t="s">
        <v>2726</v>
      </c>
    </row>
    <row r="122" spans="1:28">
      <c r="A122" t="s">
        <v>926</v>
      </c>
      <c r="B122" t="s">
        <v>946</v>
      </c>
      <c r="C122" t="s">
        <v>716</v>
      </c>
      <c r="D122" t="s">
        <v>947</v>
      </c>
      <c r="E122" t="s">
        <v>117</v>
      </c>
      <c r="F122" t="s">
        <v>928</v>
      </c>
      <c r="G122" s="2">
        <v>1</v>
      </c>
      <c r="H122" t="s">
        <v>24</v>
      </c>
      <c r="I122" t="s">
        <v>948</v>
      </c>
      <c r="J122" t="s">
        <v>949</v>
      </c>
      <c r="K122" s="4" t="s">
        <v>1896</v>
      </c>
      <c r="L122" t="s">
        <v>2111</v>
      </c>
      <c r="M122" t="s">
        <v>2111</v>
      </c>
      <c r="N122" t="s">
        <v>2727</v>
      </c>
      <c r="O122" t="s">
        <v>2728</v>
      </c>
      <c r="P122">
        <v>0</v>
      </c>
      <c r="Q122" t="s">
        <v>2729</v>
      </c>
      <c r="R122">
        <v>3182040</v>
      </c>
      <c r="S122" t="s">
        <v>926</v>
      </c>
      <c r="T122">
        <v>7107</v>
      </c>
      <c r="U122" t="s">
        <v>928</v>
      </c>
      <c r="V122" t="s">
        <v>2212</v>
      </c>
      <c r="W122" t="s">
        <v>2730</v>
      </c>
      <c r="X122" t="s">
        <v>2212</v>
      </c>
      <c r="Y122" t="s">
        <v>2731</v>
      </c>
      <c r="Z122" s="5">
        <v>0</v>
      </c>
      <c r="AA122" s="5">
        <v>0</v>
      </c>
      <c r="AB122" s="5" t="s">
        <v>2732</v>
      </c>
    </row>
    <row r="123" spans="1:28">
      <c r="A123" t="s">
        <v>926</v>
      </c>
      <c r="B123" t="s">
        <v>955</v>
      </c>
      <c r="C123" t="s">
        <v>247</v>
      </c>
      <c r="D123" t="s">
        <v>248</v>
      </c>
      <c r="E123" t="s">
        <v>117</v>
      </c>
      <c r="F123" t="s">
        <v>928</v>
      </c>
      <c r="G123" s="2">
        <v>1</v>
      </c>
      <c r="H123" t="s">
        <v>24</v>
      </c>
      <c r="I123" t="s">
        <v>956</v>
      </c>
      <c r="J123" t="s">
        <v>957</v>
      </c>
      <c r="K123" s="4" t="s">
        <v>1898</v>
      </c>
      <c r="L123" t="s">
        <v>2111</v>
      </c>
      <c r="M123" t="s">
        <v>2111</v>
      </c>
      <c r="N123" t="s">
        <v>2733</v>
      </c>
      <c r="O123" t="s">
        <v>2734</v>
      </c>
      <c r="P123">
        <v>0</v>
      </c>
      <c r="Q123" t="s">
        <v>2735</v>
      </c>
      <c r="R123">
        <v>3163020</v>
      </c>
      <c r="S123" t="s">
        <v>926</v>
      </c>
      <c r="T123">
        <v>7107</v>
      </c>
      <c r="U123" t="s">
        <v>928</v>
      </c>
      <c r="V123" t="s">
        <v>2736</v>
      </c>
      <c r="W123" t="s">
        <v>2737</v>
      </c>
      <c r="X123">
        <v>0</v>
      </c>
      <c r="Y123">
        <v>0</v>
      </c>
      <c r="Z123" s="5" t="s">
        <v>2736</v>
      </c>
      <c r="AA123" s="5" t="s">
        <v>2737</v>
      </c>
      <c r="AB123" s="5">
        <v>0</v>
      </c>
    </row>
    <row r="124" spans="1:28">
      <c r="A124" t="s">
        <v>926</v>
      </c>
      <c r="B124" t="s">
        <v>964</v>
      </c>
      <c r="C124" t="s">
        <v>197</v>
      </c>
      <c r="D124" t="s">
        <v>215</v>
      </c>
      <c r="E124" t="s">
        <v>117</v>
      </c>
      <c r="F124" t="s">
        <v>965</v>
      </c>
      <c r="G124" s="2">
        <v>1</v>
      </c>
      <c r="H124" t="s">
        <v>24</v>
      </c>
      <c r="I124" t="s">
        <v>966</v>
      </c>
      <c r="J124" t="s">
        <v>967</v>
      </c>
      <c r="K124" s="4" t="s">
        <v>1900</v>
      </c>
      <c r="L124" t="s">
        <v>2111</v>
      </c>
      <c r="M124" t="s">
        <v>2111</v>
      </c>
      <c r="N124" t="s">
        <v>2738</v>
      </c>
      <c r="O124" t="s">
        <v>2739</v>
      </c>
      <c r="P124">
        <v>0</v>
      </c>
      <c r="Q124" t="s">
        <v>2740</v>
      </c>
      <c r="R124">
        <v>9931080</v>
      </c>
      <c r="S124" t="s">
        <v>926</v>
      </c>
      <c r="T124">
        <v>6377</v>
      </c>
      <c r="U124" t="s">
        <v>965</v>
      </c>
      <c r="V124" t="s">
        <v>2741</v>
      </c>
      <c r="W124" t="s">
        <v>2742</v>
      </c>
      <c r="X124">
        <v>0</v>
      </c>
      <c r="Y124">
        <v>0</v>
      </c>
      <c r="Z124" s="5">
        <v>0</v>
      </c>
      <c r="AA124" s="5">
        <v>0</v>
      </c>
      <c r="AB124" s="5">
        <v>0</v>
      </c>
    </row>
    <row r="125" spans="1:28">
      <c r="A125" t="s">
        <v>926</v>
      </c>
      <c r="B125" t="s">
        <v>968</v>
      </c>
      <c r="C125" t="s">
        <v>969</v>
      </c>
      <c r="D125" t="s">
        <v>970</v>
      </c>
      <c r="E125" t="s">
        <v>6</v>
      </c>
      <c r="F125" t="s">
        <v>928</v>
      </c>
      <c r="G125" s="2">
        <v>2</v>
      </c>
      <c r="H125" t="s">
        <v>24</v>
      </c>
      <c r="I125" t="s">
        <v>971</v>
      </c>
      <c r="J125" t="s">
        <v>972</v>
      </c>
      <c r="K125" s="4" t="s">
        <v>1901</v>
      </c>
      <c r="L125" t="s">
        <v>2111</v>
      </c>
      <c r="M125" t="s">
        <v>2111</v>
      </c>
      <c r="N125" t="s">
        <v>2743</v>
      </c>
      <c r="O125" t="s">
        <v>2744</v>
      </c>
      <c r="P125" t="s">
        <v>2745</v>
      </c>
      <c r="Q125" t="s">
        <v>2746</v>
      </c>
      <c r="R125">
        <v>4508011</v>
      </c>
      <c r="S125" t="s">
        <v>926</v>
      </c>
      <c r="T125">
        <v>7107</v>
      </c>
      <c r="U125" t="s">
        <v>928</v>
      </c>
      <c r="V125" t="s">
        <v>2212</v>
      </c>
      <c r="W125" t="s">
        <v>2747</v>
      </c>
      <c r="X125" t="s">
        <v>2212</v>
      </c>
      <c r="Y125" t="s">
        <v>2748</v>
      </c>
      <c r="Z125" s="5" t="s">
        <v>2212</v>
      </c>
      <c r="AA125" s="5" t="s">
        <v>2749</v>
      </c>
      <c r="AB125" s="5" t="s">
        <v>2750</v>
      </c>
    </row>
    <row r="126" spans="1:28">
      <c r="A126" t="s">
        <v>926</v>
      </c>
      <c r="B126" t="s">
        <v>973</v>
      </c>
      <c r="C126" t="s">
        <v>43</v>
      </c>
      <c r="D126" t="s">
        <v>66</v>
      </c>
      <c r="E126" t="s">
        <v>66</v>
      </c>
      <c r="F126" t="s">
        <v>928</v>
      </c>
      <c r="G126" s="2">
        <v>4</v>
      </c>
      <c r="H126" t="s">
        <v>24</v>
      </c>
      <c r="I126" t="s">
        <v>974</v>
      </c>
      <c r="J126" t="s">
        <v>975</v>
      </c>
      <c r="K126" s="4" t="s">
        <v>1902</v>
      </c>
      <c r="L126" t="s">
        <v>2111</v>
      </c>
      <c r="M126" t="s">
        <v>2111</v>
      </c>
      <c r="N126" t="s">
        <v>2751</v>
      </c>
      <c r="O126" t="s">
        <v>2277</v>
      </c>
      <c r="P126">
        <v>0</v>
      </c>
      <c r="Q126" t="s">
        <v>2752</v>
      </c>
      <c r="R126">
        <v>4650180</v>
      </c>
      <c r="S126" t="s">
        <v>926</v>
      </c>
      <c r="T126">
        <v>7107</v>
      </c>
      <c r="U126" t="s">
        <v>928</v>
      </c>
      <c r="V126">
        <v>0</v>
      </c>
      <c r="W126">
        <v>0</v>
      </c>
      <c r="X126">
        <v>0</v>
      </c>
      <c r="Y126">
        <v>0</v>
      </c>
      <c r="Z126" s="5">
        <v>0</v>
      </c>
      <c r="AA126" s="5">
        <v>0</v>
      </c>
      <c r="AB126" s="5">
        <v>0</v>
      </c>
    </row>
    <row r="127" spans="1:28">
      <c r="A127" t="s">
        <v>926</v>
      </c>
      <c r="B127" t="s">
        <v>976</v>
      </c>
      <c r="C127" t="s">
        <v>43</v>
      </c>
      <c r="D127" t="s">
        <v>977</v>
      </c>
      <c r="E127" t="s">
        <v>6</v>
      </c>
      <c r="F127" t="s">
        <v>978</v>
      </c>
      <c r="G127" s="2">
        <v>2</v>
      </c>
      <c r="H127" t="s">
        <v>24</v>
      </c>
      <c r="I127" t="s">
        <v>979</v>
      </c>
      <c r="J127" t="s">
        <v>980</v>
      </c>
      <c r="K127" s="4" t="s">
        <v>1903</v>
      </c>
      <c r="L127" t="s">
        <v>2111</v>
      </c>
      <c r="M127" t="s">
        <v>2111</v>
      </c>
      <c r="N127" t="s">
        <v>2753</v>
      </c>
      <c r="O127" t="s">
        <v>2754</v>
      </c>
      <c r="P127">
        <v>0</v>
      </c>
      <c r="Q127" t="s">
        <v>2755</v>
      </c>
      <c r="R127">
        <v>6730000</v>
      </c>
      <c r="S127" t="s">
        <v>926</v>
      </c>
      <c r="T127">
        <v>7273</v>
      </c>
      <c r="U127" t="s">
        <v>978</v>
      </c>
      <c r="V127" t="s">
        <v>2212</v>
      </c>
      <c r="W127" t="s">
        <v>2756</v>
      </c>
      <c r="X127">
        <v>0</v>
      </c>
      <c r="Y127">
        <v>0</v>
      </c>
      <c r="Z127" s="5" t="s">
        <v>2212</v>
      </c>
      <c r="AA127" s="5" t="s">
        <v>2757</v>
      </c>
      <c r="AB127" s="5" t="s">
        <v>2758</v>
      </c>
    </row>
    <row r="128" spans="1:28">
      <c r="A128" t="s">
        <v>926</v>
      </c>
      <c r="B128" t="s">
        <v>981</v>
      </c>
      <c r="C128" t="s">
        <v>55</v>
      </c>
      <c r="D128" t="s">
        <v>982</v>
      </c>
      <c r="E128" t="s">
        <v>6</v>
      </c>
      <c r="F128" t="s">
        <v>983</v>
      </c>
      <c r="G128" s="2">
        <v>2</v>
      </c>
      <c r="H128" t="s">
        <v>164</v>
      </c>
      <c r="I128" t="s">
        <v>984</v>
      </c>
      <c r="J128" t="s">
        <v>985</v>
      </c>
      <c r="K128" s="4" t="s">
        <v>1904</v>
      </c>
      <c r="L128" t="s">
        <v>2111</v>
      </c>
      <c r="M128" t="s">
        <v>2111</v>
      </c>
      <c r="N128" t="s">
        <v>627</v>
      </c>
      <c r="O128" t="s">
        <v>2759</v>
      </c>
      <c r="P128">
        <v>0</v>
      </c>
      <c r="Q128" t="s">
        <v>2760</v>
      </c>
      <c r="R128">
        <v>13566470</v>
      </c>
      <c r="S128" t="s">
        <v>926</v>
      </c>
      <c r="T128">
        <v>7079</v>
      </c>
      <c r="U128" t="s">
        <v>983</v>
      </c>
      <c r="V128" t="s">
        <v>2761</v>
      </c>
      <c r="W128" t="s">
        <v>2762</v>
      </c>
      <c r="X128">
        <v>0</v>
      </c>
      <c r="Y128">
        <v>0</v>
      </c>
      <c r="Z128" s="5">
        <v>0</v>
      </c>
      <c r="AA128" s="5">
        <v>0</v>
      </c>
      <c r="AB128" s="5">
        <v>0</v>
      </c>
    </row>
    <row r="129" spans="1:28">
      <c r="A129" t="s">
        <v>926</v>
      </c>
      <c r="B129" t="s">
        <v>986</v>
      </c>
      <c r="C129" t="s">
        <v>872</v>
      </c>
      <c r="D129" t="s">
        <v>987</v>
      </c>
      <c r="E129" t="s">
        <v>6</v>
      </c>
      <c r="F129" t="s">
        <v>928</v>
      </c>
      <c r="G129" s="2">
        <v>1</v>
      </c>
      <c r="H129" t="s">
        <v>24</v>
      </c>
      <c r="I129" t="s">
        <v>988</v>
      </c>
      <c r="J129" t="s">
        <v>989</v>
      </c>
      <c r="K129" s="4" t="s">
        <v>1905</v>
      </c>
      <c r="L129" t="s">
        <v>2111</v>
      </c>
      <c r="M129" t="s">
        <v>2111</v>
      </c>
      <c r="N129" t="s">
        <v>2763</v>
      </c>
      <c r="O129" t="s">
        <v>2764</v>
      </c>
      <c r="P129">
        <v>0</v>
      </c>
      <c r="Q129" t="s">
        <v>2765</v>
      </c>
      <c r="R129">
        <v>4612000</v>
      </c>
      <c r="S129" t="s">
        <v>926</v>
      </c>
      <c r="T129">
        <v>7107</v>
      </c>
      <c r="U129" t="s">
        <v>928</v>
      </c>
      <c r="V129">
        <v>0</v>
      </c>
      <c r="W129">
        <v>0</v>
      </c>
      <c r="X129">
        <v>0</v>
      </c>
      <c r="Y129">
        <v>0</v>
      </c>
      <c r="Z129" s="5">
        <v>0</v>
      </c>
      <c r="AA129" s="5">
        <v>0</v>
      </c>
      <c r="AB129" s="5">
        <v>0</v>
      </c>
    </row>
    <row r="130" spans="1:28">
      <c r="A130" t="s">
        <v>926</v>
      </c>
      <c r="B130" t="s">
        <v>997</v>
      </c>
      <c r="C130" t="s">
        <v>178</v>
      </c>
      <c r="D130" t="s">
        <v>179</v>
      </c>
      <c r="E130" t="s">
        <v>21</v>
      </c>
      <c r="F130" t="s">
        <v>928</v>
      </c>
      <c r="G130" s="2">
        <v>5</v>
      </c>
      <c r="H130" t="s">
        <v>24</v>
      </c>
      <c r="I130" t="s">
        <v>998</v>
      </c>
      <c r="J130" t="s">
        <v>999</v>
      </c>
      <c r="K130" s="4" t="s">
        <v>1908</v>
      </c>
      <c r="L130" t="s">
        <v>2111</v>
      </c>
      <c r="M130" t="s">
        <v>2111</v>
      </c>
      <c r="N130" t="s">
        <v>2766</v>
      </c>
      <c r="O130" t="s">
        <v>2767</v>
      </c>
      <c r="P130">
        <v>0</v>
      </c>
      <c r="Q130" t="s">
        <v>2768</v>
      </c>
      <c r="R130">
        <v>1533010</v>
      </c>
      <c r="S130" t="s">
        <v>926</v>
      </c>
      <c r="T130">
        <v>7107</v>
      </c>
      <c r="U130" t="s">
        <v>928</v>
      </c>
      <c r="V130">
        <v>0</v>
      </c>
      <c r="W130">
        <v>0</v>
      </c>
      <c r="X130">
        <v>0</v>
      </c>
      <c r="Y130">
        <v>0</v>
      </c>
      <c r="Z130" s="5">
        <v>0</v>
      </c>
      <c r="AA130" s="5">
        <v>0</v>
      </c>
      <c r="AB130" s="5">
        <v>0</v>
      </c>
    </row>
    <row r="131" spans="1:28">
      <c r="A131" t="s">
        <v>926</v>
      </c>
      <c r="B131" t="s">
        <v>1000</v>
      </c>
      <c r="C131" t="s">
        <v>247</v>
      </c>
      <c r="D131" t="s">
        <v>248</v>
      </c>
      <c r="E131" t="s">
        <v>117</v>
      </c>
      <c r="F131" t="s">
        <v>928</v>
      </c>
      <c r="G131" s="2">
        <v>3</v>
      </c>
      <c r="H131" t="s">
        <v>24</v>
      </c>
      <c r="I131" t="s">
        <v>1001</v>
      </c>
      <c r="J131" t="s">
        <v>1002</v>
      </c>
      <c r="K131" s="4" t="s">
        <v>1909</v>
      </c>
      <c r="L131" t="s">
        <v>2104</v>
      </c>
      <c r="M131" t="s">
        <v>2104</v>
      </c>
      <c r="N131" t="s">
        <v>2769</v>
      </c>
      <c r="O131" t="s">
        <v>2770</v>
      </c>
      <c r="P131" t="s">
        <v>2771</v>
      </c>
      <c r="Q131" t="s">
        <v>2772</v>
      </c>
      <c r="R131">
        <v>4782001</v>
      </c>
      <c r="S131" t="s">
        <v>926</v>
      </c>
      <c r="T131">
        <v>7107</v>
      </c>
      <c r="U131" t="s">
        <v>928</v>
      </c>
      <c r="V131">
        <v>0</v>
      </c>
      <c r="W131">
        <v>0</v>
      </c>
      <c r="X131">
        <v>0</v>
      </c>
      <c r="Y131">
        <v>0</v>
      </c>
      <c r="Z131" s="5">
        <v>0</v>
      </c>
      <c r="AA131" s="5">
        <v>0</v>
      </c>
      <c r="AB131" s="5">
        <v>0</v>
      </c>
    </row>
    <row r="132" spans="1:28">
      <c r="A132" t="s">
        <v>926</v>
      </c>
      <c r="B132" t="s">
        <v>1003</v>
      </c>
      <c r="C132" t="s">
        <v>373</v>
      </c>
      <c r="D132" t="s">
        <v>1004</v>
      </c>
      <c r="E132" t="s">
        <v>6</v>
      </c>
      <c r="F132" t="s">
        <v>1005</v>
      </c>
      <c r="G132" s="2">
        <v>21</v>
      </c>
      <c r="H132" t="s">
        <v>24</v>
      </c>
      <c r="I132" t="s">
        <v>1006</v>
      </c>
      <c r="J132" t="s">
        <v>1007</v>
      </c>
      <c r="K132" s="4" t="s">
        <v>1910</v>
      </c>
      <c r="L132" t="s">
        <v>2111</v>
      </c>
      <c r="M132" t="s">
        <v>2111</v>
      </c>
      <c r="N132" t="s">
        <v>2773</v>
      </c>
      <c r="O132" t="s">
        <v>2774</v>
      </c>
      <c r="P132">
        <v>0</v>
      </c>
      <c r="Q132" t="s">
        <v>2775</v>
      </c>
      <c r="R132">
        <v>7044010</v>
      </c>
      <c r="S132" t="s">
        <v>926</v>
      </c>
      <c r="T132">
        <v>6477</v>
      </c>
      <c r="U132" t="s">
        <v>1005</v>
      </c>
      <c r="V132" t="s">
        <v>2212</v>
      </c>
      <c r="W132" t="s">
        <v>2776</v>
      </c>
      <c r="X132">
        <v>0</v>
      </c>
      <c r="Y132">
        <v>0</v>
      </c>
      <c r="Z132" s="5" t="s">
        <v>2212</v>
      </c>
      <c r="AA132" s="5" t="s">
        <v>2777</v>
      </c>
      <c r="AB132" s="5" t="s">
        <v>2778</v>
      </c>
    </row>
    <row r="133" spans="1:28">
      <c r="A133" t="s">
        <v>926</v>
      </c>
      <c r="B133" t="s">
        <v>1008</v>
      </c>
      <c r="C133" t="s">
        <v>178</v>
      </c>
      <c r="D133" t="s">
        <v>179</v>
      </c>
      <c r="E133" t="s">
        <v>21</v>
      </c>
      <c r="F133" t="s">
        <v>928</v>
      </c>
      <c r="G133" s="2">
        <v>1</v>
      </c>
      <c r="H133" t="s">
        <v>24</v>
      </c>
      <c r="I133" t="s">
        <v>1009</v>
      </c>
      <c r="J133" t="s">
        <v>1010</v>
      </c>
      <c r="K133" s="4" t="s">
        <v>1911</v>
      </c>
      <c r="L133" t="s">
        <v>2111</v>
      </c>
      <c r="M133" t="s">
        <v>2111</v>
      </c>
      <c r="N133" t="s">
        <v>2779</v>
      </c>
      <c r="O133" t="s">
        <v>2780</v>
      </c>
      <c r="P133">
        <v>0</v>
      </c>
      <c r="Q133" t="s">
        <v>2781</v>
      </c>
      <c r="R133">
        <v>5051030</v>
      </c>
      <c r="S133" t="s">
        <v>926</v>
      </c>
      <c r="T133">
        <v>7107</v>
      </c>
      <c r="U133" t="s">
        <v>928</v>
      </c>
      <c r="V133" t="s">
        <v>2212</v>
      </c>
      <c r="W133" t="s">
        <v>2782</v>
      </c>
      <c r="X133">
        <v>0</v>
      </c>
      <c r="Y133">
        <v>0</v>
      </c>
      <c r="Z133" s="5" t="s">
        <v>2212</v>
      </c>
      <c r="AA133" s="5" t="s">
        <v>2783</v>
      </c>
      <c r="AB133" s="5" t="s">
        <v>2784</v>
      </c>
    </row>
    <row r="134" spans="1:28">
      <c r="A134" t="s">
        <v>926</v>
      </c>
      <c r="B134" t="s">
        <v>1014</v>
      </c>
      <c r="C134" t="s">
        <v>21</v>
      </c>
      <c r="D134" t="s">
        <v>1015</v>
      </c>
      <c r="E134" t="s">
        <v>6</v>
      </c>
      <c r="F134" t="s">
        <v>1016</v>
      </c>
      <c r="G134" s="2">
        <v>1</v>
      </c>
      <c r="H134" t="s">
        <v>24</v>
      </c>
      <c r="I134" t="s">
        <v>557</v>
      </c>
      <c r="J134" t="s">
        <v>558</v>
      </c>
      <c r="K134" s="4" t="s">
        <v>1913</v>
      </c>
      <c r="L134" t="s">
        <v>2111</v>
      </c>
      <c r="M134" t="s">
        <v>2111</v>
      </c>
      <c r="N134" t="s">
        <v>2785</v>
      </c>
      <c r="O134" t="s">
        <v>2786</v>
      </c>
      <c r="P134">
        <v>0</v>
      </c>
      <c r="Q134" t="s">
        <v>2210</v>
      </c>
      <c r="R134">
        <v>9521320</v>
      </c>
      <c r="S134" t="s">
        <v>926</v>
      </c>
      <c r="T134">
        <v>7077</v>
      </c>
      <c r="U134" t="s">
        <v>1016</v>
      </c>
      <c r="V134" t="s">
        <v>2212</v>
      </c>
      <c r="W134" t="s">
        <v>2787</v>
      </c>
      <c r="X134">
        <v>0</v>
      </c>
      <c r="Y134">
        <v>0</v>
      </c>
      <c r="Z134" s="5">
        <v>0</v>
      </c>
      <c r="AA134" s="5">
        <v>0</v>
      </c>
      <c r="AB134" s="5" t="s">
        <v>2788</v>
      </c>
    </row>
    <row r="135" spans="1:28">
      <c r="A135" t="s">
        <v>926</v>
      </c>
      <c r="B135" t="s">
        <v>1017</v>
      </c>
      <c r="C135" t="s">
        <v>178</v>
      </c>
      <c r="D135" t="s">
        <v>179</v>
      </c>
      <c r="E135" t="s">
        <v>21</v>
      </c>
      <c r="F135" t="s">
        <v>928</v>
      </c>
      <c r="G135" s="2">
        <v>1</v>
      </c>
      <c r="H135" t="s">
        <v>24</v>
      </c>
      <c r="I135" t="s">
        <v>1018</v>
      </c>
      <c r="J135" t="s">
        <v>1019</v>
      </c>
      <c r="K135" s="4" t="s">
        <v>1914</v>
      </c>
      <c r="L135" t="s">
        <v>2111</v>
      </c>
      <c r="M135" t="s">
        <v>2111</v>
      </c>
      <c r="N135" t="s">
        <v>2789</v>
      </c>
      <c r="O135" t="s">
        <v>2790</v>
      </c>
      <c r="P135" t="s">
        <v>2791</v>
      </c>
      <c r="Q135" t="s">
        <v>2792</v>
      </c>
      <c r="R135">
        <v>3160010</v>
      </c>
      <c r="S135" t="s">
        <v>926</v>
      </c>
      <c r="T135">
        <v>7107</v>
      </c>
      <c r="U135" t="s">
        <v>928</v>
      </c>
      <c r="V135">
        <v>0</v>
      </c>
      <c r="W135">
        <v>0</v>
      </c>
      <c r="X135">
        <v>0</v>
      </c>
      <c r="Y135">
        <v>0</v>
      </c>
      <c r="Z135" s="5">
        <v>0</v>
      </c>
      <c r="AA135" s="5">
        <v>0</v>
      </c>
      <c r="AB135" s="5">
        <v>0</v>
      </c>
    </row>
    <row r="136" spans="1:28">
      <c r="A136" t="s">
        <v>926</v>
      </c>
      <c r="B136" t="s">
        <v>1020</v>
      </c>
      <c r="C136" t="s">
        <v>21</v>
      </c>
      <c r="D136" t="s">
        <v>1021</v>
      </c>
      <c r="E136" t="s">
        <v>6</v>
      </c>
      <c r="F136" t="s">
        <v>1022</v>
      </c>
      <c r="G136" s="2">
        <v>1</v>
      </c>
      <c r="H136" t="s">
        <v>24</v>
      </c>
      <c r="I136" t="s">
        <v>1023</v>
      </c>
      <c r="J136" t="s">
        <v>1024</v>
      </c>
      <c r="K136" s="4" t="s">
        <v>1915</v>
      </c>
      <c r="L136" t="s">
        <v>2104</v>
      </c>
      <c r="M136" t="s">
        <v>2104</v>
      </c>
      <c r="N136" t="s">
        <v>2793</v>
      </c>
      <c r="O136" t="s">
        <v>2794</v>
      </c>
      <c r="P136">
        <v>0</v>
      </c>
      <c r="Q136" t="s">
        <v>2795</v>
      </c>
      <c r="R136">
        <v>12091800</v>
      </c>
      <c r="S136" t="s">
        <v>926</v>
      </c>
      <c r="T136">
        <v>7183</v>
      </c>
      <c r="U136" t="s">
        <v>1022</v>
      </c>
      <c r="V136">
        <v>0</v>
      </c>
      <c r="W136">
        <v>0</v>
      </c>
      <c r="X136">
        <v>0</v>
      </c>
      <c r="Y136">
        <v>0</v>
      </c>
      <c r="Z136" s="5">
        <v>0</v>
      </c>
      <c r="AA136" s="5">
        <v>0</v>
      </c>
      <c r="AB136" s="5">
        <v>0</v>
      </c>
    </row>
    <row r="137" spans="1:28">
      <c r="A137" t="s">
        <v>926</v>
      </c>
      <c r="B137" t="s">
        <v>1025</v>
      </c>
      <c r="C137" t="s">
        <v>21</v>
      </c>
      <c r="D137" t="s">
        <v>22</v>
      </c>
      <c r="E137" t="s">
        <v>6</v>
      </c>
      <c r="F137" t="s">
        <v>1026</v>
      </c>
      <c r="G137" s="2">
        <v>3</v>
      </c>
      <c r="H137" t="s">
        <v>24</v>
      </c>
      <c r="I137" t="s">
        <v>1027</v>
      </c>
      <c r="J137" t="s">
        <v>1028</v>
      </c>
      <c r="K137" s="4" t="s">
        <v>1916</v>
      </c>
      <c r="L137" t="s">
        <v>2400</v>
      </c>
      <c r="M137" t="s">
        <v>2400</v>
      </c>
      <c r="N137" t="s">
        <v>2796</v>
      </c>
      <c r="O137" t="s">
        <v>2113</v>
      </c>
      <c r="P137" t="s">
        <v>2797</v>
      </c>
      <c r="Q137" t="s">
        <v>2798</v>
      </c>
      <c r="R137">
        <v>13501600</v>
      </c>
      <c r="S137" t="s">
        <v>926</v>
      </c>
      <c r="T137">
        <v>6979</v>
      </c>
      <c r="U137" t="s">
        <v>1026</v>
      </c>
      <c r="V137" t="s">
        <v>2799</v>
      </c>
      <c r="W137" t="s">
        <v>2800</v>
      </c>
      <c r="X137" t="s">
        <v>2799</v>
      </c>
      <c r="Y137" t="s">
        <v>2800</v>
      </c>
      <c r="Z137" s="5" t="s">
        <v>2799</v>
      </c>
      <c r="AA137" s="5" t="s">
        <v>2800</v>
      </c>
      <c r="AB137" s="5" t="s">
        <v>2801</v>
      </c>
    </row>
    <row r="138" spans="1:28">
      <c r="A138" t="s">
        <v>926</v>
      </c>
      <c r="B138" t="s">
        <v>1029</v>
      </c>
      <c r="C138" t="s">
        <v>403</v>
      </c>
      <c r="D138" t="s">
        <v>535</v>
      </c>
      <c r="E138" t="s">
        <v>6</v>
      </c>
      <c r="F138" t="s">
        <v>965</v>
      </c>
      <c r="G138" s="2">
        <v>2</v>
      </c>
      <c r="H138" t="s">
        <v>24</v>
      </c>
      <c r="I138" t="s">
        <v>1030</v>
      </c>
      <c r="J138" t="s">
        <v>1031</v>
      </c>
      <c r="K138" s="4" t="s">
        <v>1917</v>
      </c>
      <c r="L138" t="s">
        <v>2111</v>
      </c>
      <c r="M138" t="s">
        <v>2111</v>
      </c>
      <c r="N138" t="s">
        <v>2802</v>
      </c>
      <c r="O138" t="s">
        <v>2313</v>
      </c>
      <c r="P138">
        <v>0</v>
      </c>
      <c r="Q138" t="s">
        <v>2803</v>
      </c>
      <c r="R138">
        <v>9980060</v>
      </c>
      <c r="S138" t="s">
        <v>926</v>
      </c>
      <c r="T138">
        <v>6377</v>
      </c>
      <c r="U138" t="s">
        <v>965</v>
      </c>
      <c r="V138" t="s">
        <v>2212</v>
      </c>
      <c r="W138" t="s">
        <v>2804</v>
      </c>
      <c r="X138">
        <v>0</v>
      </c>
      <c r="Y138">
        <v>0</v>
      </c>
      <c r="Z138" s="5">
        <v>0</v>
      </c>
      <c r="AA138" s="5">
        <v>0</v>
      </c>
      <c r="AB138" s="5" t="s">
        <v>2805</v>
      </c>
    </row>
    <row r="139" spans="1:28">
      <c r="A139" t="s">
        <v>926</v>
      </c>
      <c r="B139" t="s">
        <v>1037</v>
      </c>
      <c r="C139" t="s">
        <v>872</v>
      </c>
      <c r="D139" t="s">
        <v>1038</v>
      </c>
      <c r="E139" t="s">
        <v>6</v>
      </c>
      <c r="F139" t="s">
        <v>1039</v>
      </c>
      <c r="G139" s="2">
        <v>1</v>
      </c>
      <c r="H139" t="s">
        <v>24</v>
      </c>
      <c r="I139" t="s">
        <v>1040</v>
      </c>
      <c r="J139" t="s">
        <v>1041</v>
      </c>
      <c r="K139" s="4" t="s">
        <v>1919</v>
      </c>
      <c r="L139" t="s">
        <v>2111</v>
      </c>
      <c r="M139" t="s">
        <v>2111</v>
      </c>
      <c r="N139" t="s">
        <v>2806</v>
      </c>
      <c r="O139" t="s">
        <v>2807</v>
      </c>
      <c r="P139">
        <v>0</v>
      </c>
      <c r="Q139" t="s">
        <v>2808</v>
      </c>
      <c r="R139">
        <v>13082045</v>
      </c>
      <c r="S139" t="s">
        <v>926</v>
      </c>
      <c r="T139">
        <v>6291</v>
      </c>
      <c r="U139" t="s">
        <v>1039</v>
      </c>
      <c r="V139" t="s">
        <v>2799</v>
      </c>
      <c r="W139" t="s">
        <v>2809</v>
      </c>
      <c r="X139" t="s">
        <v>2799</v>
      </c>
      <c r="Y139" t="s">
        <v>2810</v>
      </c>
      <c r="Z139" s="5" t="s">
        <v>2799</v>
      </c>
      <c r="AA139" s="5" t="s">
        <v>2811</v>
      </c>
      <c r="AB139" s="5" t="s">
        <v>2812</v>
      </c>
    </row>
    <row r="140" spans="1:28">
      <c r="A140" t="s">
        <v>926</v>
      </c>
      <c r="B140" t="s">
        <v>1042</v>
      </c>
      <c r="C140" t="s">
        <v>247</v>
      </c>
      <c r="D140" t="s">
        <v>43</v>
      </c>
      <c r="E140" t="s">
        <v>6</v>
      </c>
      <c r="F140" t="s">
        <v>1043</v>
      </c>
      <c r="G140" s="2">
        <v>4</v>
      </c>
      <c r="H140" t="s">
        <v>24</v>
      </c>
      <c r="I140" t="s">
        <v>1044</v>
      </c>
      <c r="J140" t="s">
        <v>1045</v>
      </c>
      <c r="K140" s="4" t="s">
        <v>1920</v>
      </c>
      <c r="L140" t="s">
        <v>2111</v>
      </c>
      <c r="M140" t="s">
        <v>2111</v>
      </c>
      <c r="N140" t="s">
        <v>2813</v>
      </c>
      <c r="O140" t="s">
        <v>2814</v>
      </c>
      <c r="P140">
        <v>0</v>
      </c>
      <c r="Q140" t="s">
        <v>2815</v>
      </c>
      <c r="R140">
        <v>13473110</v>
      </c>
      <c r="S140" t="s">
        <v>926</v>
      </c>
      <c r="T140">
        <v>6131</v>
      </c>
      <c r="U140" t="s">
        <v>1043</v>
      </c>
      <c r="V140">
        <v>0</v>
      </c>
      <c r="W140">
        <v>0</v>
      </c>
      <c r="X140">
        <v>0</v>
      </c>
      <c r="Y140">
        <v>0</v>
      </c>
      <c r="Z140" s="5">
        <v>0</v>
      </c>
      <c r="AA140" s="5">
        <v>0</v>
      </c>
      <c r="AB140" s="5">
        <v>0</v>
      </c>
    </row>
    <row r="141" spans="1:28">
      <c r="A141" t="s">
        <v>926</v>
      </c>
      <c r="B141" t="s">
        <v>1050</v>
      </c>
      <c r="C141" t="s">
        <v>1051</v>
      </c>
      <c r="D141" t="s">
        <v>1052</v>
      </c>
      <c r="E141" t="s">
        <v>6</v>
      </c>
      <c r="F141" t="s">
        <v>1005</v>
      </c>
      <c r="G141" s="2">
        <v>1</v>
      </c>
      <c r="H141" t="s">
        <v>24</v>
      </c>
      <c r="I141" t="s">
        <v>1053</v>
      </c>
      <c r="J141" t="s">
        <v>1054</v>
      </c>
      <c r="K141" s="4" t="s">
        <v>1922</v>
      </c>
      <c r="L141" t="s">
        <v>2104</v>
      </c>
      <c r="M141" t="s">
        <v>2104</v>
      </c>
      <c r="N141" t="s">
        <v>2816</v>
      </c>
      <c r="O141" t="s">
        <v>2113</v>
      </c>
      <c r="P141" t="s">
        <v>2817</v>
      </c>
      <c r="Q141" t="s">
        <v>2818</v>
      </c>
      <c r="R141">
        <v>7180000</v>
      </c>
      <c r="S141" t="s">
        <v>926</v>
      </c>
      <c r="T141">
        <v>6477</v>
      </c>
      <c r="U141" t="s">
        <v>1005</v>
      </c>
      <c r="V141">
        <v>0</v>
      </c>
      <c r="W141">
        <v>0</v>
      </c>
      <c r="X141">
        <v>0</v>
      </c>
      <c r="Y141">
        <v>0</v>
      </c>
      <c r="Z141" s="5">
        <v>0</v>
      </c>
      <c r="AA141" s="5">
        <v>0</v>
      </c>
      <c r="AB141" s="5">
        <v>0</v>
      </c>
    </row>
    <row r="142" spans="1:28">
      <c r="A142" t="s">
        <v>926</v>
      </c>
      <c r="B142" t="s">
        <v>1055</v>
      </c>
      <c r="C142" t="s">
        <v>247</v>
      </c>
      <c r="D142" t="s">
        <v>1056</v>
      </c>
      <c r="E142" t="s">
        <v>6</v>
      </c>
      <c r="F142" t="s">
        <v>1057</v>
      </c>
      <c r="G142" s="2">
        <v>2</v>
      </c>
      <c r="H142" t="s">
        <v>24</v>
      </c>
      <c r="I142" t="s">
        <v>1058</v>
      </c>
      <c r="J142" t="s">
        <v>1059</v>
      </c>
      <c r="K142" s="4" t="s">
        <v>1923</v>
      </c>
      <c r="L142" t="s">
        <v>2111</v>
      </c>
      <c r="M142" t="s">
        <v>2111</v>
      </c>
      <c r="N142" t="s">
        <v>2819</v>
      </c>
      <c r="O142" t="s">
        <v>2790</v>
      </c>
      <c r="P142">
        <v>0</v>
      </c>
      <c r="Q142" t="s">
        <v>2820</v>
      </c>
      <c r="R142">
        <v>12238510</v>
      </c>
      <c r="S142" t="s">
        <v>926</v>
      </c>
      <c r="T142">
        <v>7099</v>
      </c>
      <c r="U142" t="s">
        <v>1057</v>
      </c>
      <c r="V142" t="s">
        <v>2821</v>
      </c>
      <c r="W142" t="s">
        <v>2822</v>
      </c>
      <c r="X142">
        <v>0</v>
      </c>
      <c r="Y142">
        <v>0</v>
      </c>
      <c r="Z142" s="5">
        <v>0</v>
      </c>
      <c r="AA142" s="5">
        <v>0</v>
      </c>
      <c r="AB142" s="5" t="s">
        <v>2823</v>
      </c>
    </row>
    <row r="143" spans="1:28">
      <c r="A143" t="s">
        <v>926</v>
      </c>
      <c r="B143" t="s">
        <v>1060</v>
      </c>
      <c r="C143" t="s">
        <v>247</v>
      </c>
      <c r="D143" t="s">
        <v>1061</v>
      </c>
      <c r="E143" t="s">
        <v>21</v>
      </c>
      <c r="F143" t="s">
        <v>996</v>
      </c>
      <c r="G143" s="2">
        <v>2</v>
      </c>
      <c r="H143" t="s">
        <v>24</v>
      </c>
      <c r="I143" t="s">
        <v>1062</v>
      </c>
      <c r="J143" t="s">
        <v>1063</v>
      </c>
      <c r="K143" s="4" t="s">
        <v>1924</v>
      </c>
      <c r="L143" t="s">
        <v>2104</v>
      </c>
      <c r="M143" t="s">
        <v>2104</v>
      </c>
      <c r="N143" t="s">
        <v>2824</v>
      </c>
      <c r="O143" t="s">
        <v>2825</v>
      </c>
      <c r="P143">
        <v>0</v>
      </c>
      <c r="Q143" t="s">
        <v>2210</v>
      </c>
      <c r="R143">
        <v>14140000</v>
      </c>
      <c r="S143" t="s">
        <v>926</v>
      </c>
      <c r="T143">
        <v>6363</v>
      </c>
      <c r="U143" t="s">
        <v>996</v>
      </c>
      <c r="V143" t="s">
        <v>2826</v>
      </c>
      <c r="W143" t="s">
        <v>2827</v>
      </c>
      <c r="X143">
        <v>0</v>
      </c>
      <c r="Y143">
        <v>0</v>
      </c>
      <c r="Z143" s="5">
        <v>0</v>
      </c>
      <c r="AA143" s="5">
        <v>0</v>
      </c>
      <c r="AB143" s="5" t="s">
        <v>2828</v>
      </c>
    </row>
    <row r="144" spans="1:28">
      <c r="A144" t="s">
        <v>926</v>
      </c>
      <c r="B144" t="s">
        <v>1064</v>
      </c>
      <c r="C144" t="s">
        <v>1065</v>
      </c>
      <c r="D144" t="s">
        <v>1066</v>
      </c>
      <c r="E144" t="s">
        <v>6</v>
      </c>
      <c r="F144" t="s">
        <v>1057</v>
      </c>
      <c r="G144" s="2">
        <v>3</v>
      </c>
      <c r="H144" t="s">
        <v>24</v>
      </c>
      <c r="I144" t="s">
        <v>1067</v>
      </c>
      <c r="J144" t="s">
        <v>1068</v>
      </c>
      <c r="K144" s="4" t="s">
        <v>1925</v>
      </c>
      <c r="L144" t="s">
        <v>2104</v>
      </c>
      <c r="M144" t="s">
        <v>2104</v>
      </c>
      <c r="N144" t="s">
        <v>2829</v>
      </c>
      <c r="O144" t="s">
        <v>2830</v>
      </c>
      <c r="P144" t="s">
        <v>2831</v>
      </c>
      <c r="Q144" t="s">
        <v>2832</v>
      </c>
      <c r="R144">
        <v>12245030</v>
      </c>
      <c r="S144" t="s">
        <v>926</v>
      </c>
      <c r="T144">
        <v>7099</v>
      </c>
      <c r="U144" t="s">
        <v>1057</v>
      </c>
      <c r="V144" t="s">
        <v>2821</v>
      </c>
      <c r="W144" t="s">
        <v>2833</v>
      </c>
      <c r="X144">
        <v>0</v>
      </c>
      <c r="Y144">
        <v>0</v>
      </c>
      <c r="Z144" s="5">
        <v>0</v>
      </c>
      <c r="AA144" s="5">
        <v>0</v>
      </c>
      <c r="AB144" s="5" t="s">
        <v>2834</v>
      </c>
    </row>
    <row r="145" spans="1:28">
      <c r="A145" t="s">
        <v>926</v>
      </c>
      <c r="B145" t="s">
        <v>1069</v>
      </c>
      <c r="C145" t="s">
        <v>459</v>
      </c>
      <c r="D145" t="s">
        <v>1070</v>
      </c>
      <c r="E145" t="s">
        <v>1071</v>
      </c>
      <c r="F145" t="s">
        <v>928</v>
      </c>
      <c r="G145" s="2">
        <v>2</v>
      </c>
      <c r="H145" t="s">
        <v>24</v>
      </c>
      <c r="I145" t="s">
        <v>1072</v>
      </c>
      <c r="J145" t="s">
        <v>1073</v>
      </c>
      <c r="K145" s="4" t="s">
        <v>1926</v>
      </c>
      <c r="L145" t="s">
        <v>2111</v>
      </c>
      <c r="M145" t="s">
        <v>2111</v>
      </c>
      <c r="N145" t="s">
        <v>2835</v>
      </c>
      <c r="O145" t="s">
        <v>2764</v>
      </c>
      <c r="P145">
        <v>0</v>
      </c>
      <c r="Q145" t="s">
        <v>2836</v>
      </c>
      <c r="R145">
        <v>2471210</v>
      </c>
      <c r="S145" t="s">
        <v>926</v>
      </c>
      <c r="T145">
        <v>7107</v>
      </c>
      <c r="U145" t="s">
        <v>928</v>
      </c>
      <c r="V145">
        <v>0</v>
      </c>
      <c r="W145">
        <v>0</v>
      </c>
      <c r="X145">
        <v>0</v>
      </c>
      <c r="Y145">
        <v>0</v>
      </c>
      <c r="Z145" s="5">
        <v>0</v>
      </c>
      <c r="AA145" s="5">
        <v>0</v>
      </c>
      <c r="AB145" s="5">
        <v>0</v>
      </c>
    </row>
    <row r="146" spans="1:28">
      <c r="A146" t="s">
        <v>926</v>
      </c>
      <c r="B146" t="s">
        <v>1074</v>
      </c>
      <c r="C146" t="s">
        <v>21</v>
      </c>
      <c r="D146" t="s">
        <v>1075</v>
      </c>
      <c r="E146" t="s">
        <v>6</v>
      </c>
      <c r="F146" t="s">
        <v>928</v>
      </c>
      <c r="G146" s="2">
        <v>5</v>
      </c>
      <c r="H146" t="s">
        <v>24</v>
      </c>
      <c r="I146" t="s">
        <v>1076</v>
      </c>
      <c r="J146" t="s">
        <v>1077</v>
      </c>
      <c r="K146" s="4" t="s">
        <v>1927</v>
      </c>
      <c r="L146" t="s">
        <v>2111</v>
      </c>
      <c r="M146" t="s">
        <v>2111</v>
      </c>
      <c r="N146" t="s">
        <v>2837</v>
      </c>
      <c r="O146" t="s">
        <v>2838</v>
      </c>
      <c r="P146">
        <v>0</v>
      </c>
      <c r="Q146" t="s">
        <v>2839</v>
      </c>
      <c r="R146">
        <v>5044040</v>
      </c>
      <c r="S146" t="s">
        <v>926</v>
      </c>
      <c r="T146">
        <v>7107</v>
      </c>
      <c r="U146" t="s">
        <v>928</v>
      </c>
      <c r="V146" t="s">
        <v>2212</v>
      </c>
      <c r="W146" t="s">
        <v>2840</v>
      </c>
      <c r="X146" t="s">
        <v>2212</v>
      </c>
      <c r="Y146" t="s">
        <v>2841</v>
      </c>
      <c r="Z146" s="5" t="s">
        <v>2212</v>
      </c>
      <c r="AA146" s="5" t="s">
        <v>2840</v>
      </c>
      <c r="AB146" s="5" t="s">
        <v>2842</v>
      </c>
    </row>
    <row r="147" spans="1:28">
      <c r="A147" t="s">
        <v>926</v>
      </c>
      <c r="B147" t="s">
        <v>1078</v>
      </c>
      <c r="C147" t="s">
        <v>21</v>
      </c>
      <c r="D147" t="s">
        <v>1079</v>
      </c>
      <c r="E147" t="s">
        <v>6</v>
      </c>
      <c r="F147" t="s">
        <v>1080</v>
      </c>
      <c r="G147" s="2" t="s">
        <v>1081</v>
      </c>
      <c r="H147" t="s">
        <v>24</v>
      </c>
      <c r="I147" t="s">
        <v>1082</v>
      </c>
      <c r="J147" t="s">
        <v>1083</v>
      </c>
      <c r="K147" s="4" t="s">
        <v>1928</v>
      </c>
      <c r="L147" t="s">
        <v>2111</v>
      </c>
      <c r="M147" t="s">
        <v>2111</v>
      </c>
      <c r="N147" t="s">
        <v>2843</v>
      </c>
      <c r="O147" t="s">
        <v>2844</v>
      </c>
      <c r="P147" t="s">
        <v>2845</v>
      </c>
      <c r="Q147" t="s">
        <v>2846</v>
      </c>
      <c r="R147">
        <v>13236511</v>
      </c>
      <c r="S147" t="s">
        <v>926</v>
      </c>
      <c r="T147">
        <v>6293</v>
      </c>
      <c r="U147" t="s">
        <v>1080</v>
      </c>
      <c r="V147" t="s">
        <v>2212</v>
      </c>
      <c r="W147" t="s">
        <v>2847</v>
      </c>
      <c r="X147">
        <v>0</v>
      </c>
      <c r="Y147">
        <v>0</v>
      </c>
      <c r="Z147" s="5">
        <v>0</v>
      </c>
      <c r="AA147" s="5">
        <v>0</v>
      </c>
      <c r="AB147" s="5" t="s">
        <v>2848</v>
      </c>
    </row>
    <row r="148" spans="1:28">
      <c r="A148" t="s">
        <v>926</v>
      </c>
      <c r="B148" t="s">
        <v>1090</v>
      </c>
      <c r="C148" t="s">
        <v>459</v>
      </c>
      <c r="D148" t="s">
        <v>1091</v>
      </c>
      <c r="E148" t="s">
        <v>6</v>
      </c>
      <c r="F148" t="s">
        <v>928</v>
      </c>
      <c r="G148" s="2">
        <v>1</v>
      </c>
      <c r="H148" t="s">
        <v>24</v>
      </c>
      <c r="I148" t="s">
        <v>1092</v>
      </c>
      <c r="J148" t="s">
        <v>1093</v>
      </c>
      <c r="K148" s="4" t="s">
        <v>1930</v>
      </c>
      <c r="L148" t="s">
        <v>2111</v>
      </c>
      <c r="M148" t="s">
        <v>2111</v>
      </c>
      <c r="N148" t="s">
        <v>2849</v>
      </c>
      <c r="O148" t="s">
        <v>2850</v>
      </c>
      <c r="P148">
        <v>0</v>
      </c>
      <c r="Q148" t="s">
        <v>2851</v>
      </c>
      <c r="R148">
        <v>5741200</v>
      </c>
      <c r="S148" t="s">
        <v>926</v>
      </c>
      <c r="T148">
        <v>7107</v>
      </c>
      <c r="U148" t="s">
        <v>928</v>
      </c>
      <c r="V148" t="s">
        <v>2212</v>
      </c>
      <c r="W148" t="s">
        <v>2852</v>
      </c>
      <c r="X148" t="s">
        <v>2212</v>
      </c>
      <c r="Y148" t="s">
        <v>2853</v>
      </c>
      <c r="Z148" s="5" t="s">
        <v>2212</v>
      </c>
      <c r="AA148" s="5" t="s">
        <v>2854</v>
      </c>
      <c r="AB148" s="5" t="s">
        <v>2855</v>
      </c>
    </row>
    <row r="149" spans="1:28">
      <c r="A149" t="s">
        <v>926</v>
      </c>
      <c r="B149" t="s">
        <v>1099</v>
      </c>
      <c r="C149" t="s">
        <v>1100</v>
      </c>
      <c r="D149" t="s">
        <v>6</v>
      </c>
      <c r="E149" t="s">
        <v>6</v>
      </c>
      <c r="F149" t="s">
        <v>1101</v>
      </c>
      <c r="G149" s="2">
        <v>2</v>
      </c>
      <c r="H149" t="s">
        <v>24</v>
      </c>
      <c r="I149" t="s">
        <v>1102</v>
      </c>
      <c r="J149" t="s">
        <v>1103</v>
      </c>
      <c r="K149" s="4" t="s">
        <v>1932</v>
      </c>
      <c r="L149" t="s">
        <v>2111</v>
      </c>
      <c r="M149" t="s">
        <v>2111</v>
      </c>
      <c r="N149" t="s">
        <v>2856</v>
      </c>
      <c r="O149" t="s">
        <v>2857</v>
      </c>
      <c r="P149" t="s">
        <v>2858</v>
      </c>
      <c r="Q149" t="s">
        <v>2859</v>
      </c>
      <c r="R149">
        <v>14092100</v>
      </c>
      <c r="S149" t="s">
        <v>926</v>
      </c>
      <c r="T149">
        <v>6969</v>
      </c>
      <c r="U149" t="s">
        <v>1101</v>
      </c>
      <c r="V149">
        <v>0</v>
      </c>
      <c r="W149">
        <v>0</v>
      </c>
      <c r="X149">
        <v>0</v>
      </c>
      <c r="Y149">
        <v>0</v>
      </c>
      <c r="Z149" s="5">
        <v>0</v>
      </c>
      <c r="AA149" s="5">
        <v>0</v>
      </c>
      <c r="AB149" s="5">
        <v>0</v>
      </c>
    </row>
    <row r="150" spans="1:28">
      <c r="A150" t="s">
        <v>926</v>
      </c>
      <c r="B150" t="s">
        <v>1112</v>
      </c>
      <c r="C150" t="s">
        <v>1113</v>
      </c>
      <c r="D150" t="s">
        <v>6</v>
      </c>
      <c r="E150" t="s">
        <v>6</v>
      </c>
      <c r="F150" t="s">
        <v>928</v>
      </c>
      <c r="G150" s="2">
        <v>3</v>
      </c>
      <c r="H150" t="s">
        <v>24</v>
      </c>
      <c r="I150" t="s">
        <v>1114</v>
      </c>
      <c r="J150" t="s">
        <v>1115</v>
      </c>
      <c r="K150" s="4" t="s">
        <v>1935</v>
      </c>
      <c r="L150" t="s">
        <v>2111</v>
      </c>
      <c r="M150" t="s">
        <v>2111</v>
      </c>
      <c r="N150" t="s">
        <v>2837</v>
      </c>
      <c r="O150" t="s">
        <v>2860</v>
      </c>
      <c r="P150">
        <v>0</v>
      </c>
      <c r="Q150" t="s">
        <v>2839</v>
      </c>
      <c r="R150">
        <v>5044040</v>
      </c>
      <c r="S150" t="s">
        <v>926</v>
      </c>
      <c r="T150">
        <v>7107</v>
      </c>
      <c r="U150" t="s">
        <v>928</v>
      </c>
      <c r="V150" t="s">
        <v>2736</v>
      </c>
      <c r="W150" t="s">
        <v>2840</v>
      </c>
      <c r="X150">
        <v>0</v>
      </c>
      <c r="Y150">
        <v>0</v>
      </c>
      <c r="Z150" s="5" t="s">
        <v>2736</v>
      </c>
      <c r="AA150" s="5" t="s">
        <v>2861</v>
      </c>
      <c r="AB150" s="5" t="s">
        <v>2862</v>
      </c>
    </row>
    <row r="151" spans="1:28">
      <c r="A151" t="s">
        <v>926</v>
      </c>
      <c r="B151" t="s">
        <v>1127</v>
      </c>
      <c r="C151" t="s">
        <v>1128</v>
      </c>
      <c r="D151" t="s">
        <v>1129</v>
      </c>
      <c r="E151" t="s">
        <v>6</v>
      </c>
      <c r="F151" t="s">
        <v>1039</v>
      </c>
      <c r="G151" s="2">
        <v>1</v>
      </c>
      <c r="H151" t="s">
        <v>24</v>
      </c>
      <c r="I151" t="s">
        <v>1130</v>
      </c>
      <c r="J151" t="s">
        <v>1131</v>
      </c>
      <c r="K151" s="4" t="s">
        <v>1939</v>
      </c>
      <c r="L151" t="s">
        <v>2104</v>
      </c>
      <c r="M151" t="s">
        <v>2104</v>
      </c>
      <c r="N151" t="s">
        <v>2863</v>
      </c>
      <c r="O151" t="s">
        <v>2864</v>
      </c>
      <c r="P151" t="s">
        <v>2865</v>
      </c>
      <c r="Q151" t="s">
        <v>2210</v>
      </c>
      <c r="R151">
        <v>13010001</v>
      </c>
      <c r="S151" t="s">
        <v>926</v>
      </c>
      <c r="T151">
        <v>6291</v>
      </c>
      <c r="U151" t="s">
        <v>1039</v>
      </c>
      <c r="V151" t="s">
        <v>2799</v>
      </c>
      <c r="W151" t="s">
        <v>2866</v>
      </c>
      <c r="X151">
        <v>0</v>
      </c>
      <c r="Y151">
        <v>0</v>
      </c>
      <c r="Z151" s="5" t="s">
        <v>2799</v>
      </c>
      <c r="AA151" s="5" t="s">
        <v>2866</v>
      </c>
      <c r="AB151" s="5" t="s">
        <v>2867</v>
      </c>
    </row>
    <row r="152" spans="1:28">
      <c r="A152" t="s">
        <v>926</v>
      </c>
      <c r="B152" t="s">
        <v>1132</v>
      </c>
      <c r="C152" t="s">
        <v>157</v>
      </c>
      <c r="D152" t="s">
        <v>6</v>
      </c>
      <c r="E152" t="s">
        <v>6</v>
      </c>
      <c r="F152" t="s">
        <v>1133</v>
      </c>
      <c r="G152" s="2">
        <v>1</v>
      </c>
      <c r="H152" t="s">
        <v>24</v>
      </c>
      <c r="I152" t="s">
        <v>1134</v>
      </c>
      <c r="J152" t="s">
        <v>1135</v>
      </c>
      <c r="K152" s="4" t="s">
        <v>1940</v>
      </c>
      <c r="L152" t="s">
        <v>2868</v>
      </c>
      <c r="M152" t="s">
        <v>2868</v>
      </c>
      <c r="N152" t="s">
        <v>2869</v>
      </c>
      <c r="O152" t="s">
        <v>2870</v>
      </c>
      <c r="P152" t="s">
        <v>2871</v>
      </c>
      <c r="Q152" t="s">
        <v>2872</v>
      </c>
      <c r="R152">
        <v>18086600</v>
      </c>
      <c r="S152" t="s">
        <v>926</v>
      </c>
      <c r="T152">
        <v>7145</v>
      </c>
      <c r="U152" t="s">
        <v>1133</v>
      </c>
      <c r="V152" t="s">
        <v>2873</v>
      </c>
      <c r="W152" t="s">
        <v>2874</v>
      </c>
      <c r="X152">
        <v>0</v>
      </c>
      <c r="Y152">
        <v>0</v>
      </c>
      <c r="Z152" s="5">
        <v>0</v>
      </c>
      <c r="AA152" s="5">
        <v>0</v>
      </c>
      <c r="AB152" s="5" t="s">
        <v>2875</v>
      </c>
    </row>
    <row r="153" spans="1:28">
      <c r="A153" t="s">
        <v>926</v>
      </c>
      <c r="B153" t="s">
        <v>1136</v>
      </c>
      <c r="C153" t="s">
        <v>320</v>
      </c>
      <c r="D153" t="s">
        <v>392</v>
      </c>
      <c r="E153" t="s">
        <v>6</v>
      </c>
      <c r="F153" t="s">
        <v>928</v>
      </c>
      <c r="G153" s="2">
        <v>1</v>
      </c>
      <c r="H153" t="s">
        <v>24</v>
      </c>
      <c r="I153" t="s">
        <v>1137</v>
      </c>
      <c r="J153" t="s">
        <v>1138</v>
      </c>
      <c r="K153" s="4" t="s">
        <v>1941</v>
      </c>
      <c r="L153" t="s">
        <v>2111</v>
      </c>
      <c r="M153" t="s">
        <v>2111</v>
      </c>
      <c r="N153" t="s">
        <v>2876</v>
      </c>
      <c r="O153" t="s">
        <v>2877</v>
      </c>
      <c r="P153" t="s">
        <v>2878</v>
      </c>
      <c r="Q153" t="s">
        <v>2746</v>
      </c>
      <c r="R153">
        <v>4537002</v>
      </c>
      <c r="S153" t="s">
        <v>926</v>
      </c>
      <c r="T153">
        <v>7107</v>
      </c>
      <c r="U153" t="s">
        <v>928</v>
      </c>
      <c r="V153" t="s">
        <v>2212</v>
      </c>
      <c r="W153" t="s">
        <v>2879</v>
      </c>
      <c r="X153" t="s">
        <v>2212</v>
      </c>
      <c r="Y153" t="s">
        <v>2880</v>
      </c>
      <c r="Z153" s="5" t="s">
        <v>2212</v>
      </c>
      <c r="AA153" s="5" t="s">
        <v>2879</v>
      </c>
      <c r="AB153" s="5" t="s">
        <v>2881</v>
      </c>
    </row>
    <row r="154" spans="1:28">
      <c r="A154" t="s">
        <v>926</v>
      </c>
      <c r="B154" t="s">
        <v>1139</v>
      </c>
      <c r="C154" t="s">
        <v>21</v>
      </c>
      <c r="D154" t="s">
        <v>1140</v>
      </c>
      <c r="E154" t="s">
        <v>6</v>
      </c>
      <c r="F154" t="s">
        <v>1026</v>
      </c>
      <c r="G154" s="2">
        <v>1</v>
      </c>
      <c r="H154" t="s">
        <v>24</v>
      </c>
      <c r="I154" t="s">
        <v>1141</v>
      </c>
      <c r="J154" t="s">
        <v>1142</v>
      </c>
      <c r="K154" s="4" t="s">
        <v>1942</v>
      </c>
      <c r="L154" t="s">
        <v>2104</v>
      </c>
      <c r="M154" t="s">
        <v>2104</v>
      </c>
      <c r="N154" t="s">
        <v>2826</v>
      </c>
      <c r="O154" t="s">
        <v>2882</v>
      </c>
      <c r="P154">
        <v>0</v>
      </c>
      <c r="Q154" t="s">
        <v>2883</v>
      </c>
      <c r="R154">
        <v>13503020</v>
      </c>
      <c r="S154" t="s">
        <v>926</v>
      </c>
      <c r="T154">
        <v>6979</v>
      </c>
      <c r="U154" t="s">
        <v>1026</v>
      </c>
      <c r="V154" t="s">
        <v>2799</v>
      </c>
      <c r="W154" t="s">
        <v>2884</v>
      </c>
      <c r="X154">
        <v>0</v>
      </c>
      <c r="Y154">
        <v>0</v>
      </c>
      <c r="Z154" s="5">
        <v>0</v>
      </c>
      <c r="AA154" s="5">
        <v>0</v>
      </c>
      <c r="AB154" s="5" t="s">
        <v>2885</v>
      </c>
    </row>
    <row r="155" spans="1:28">
      <c r="A155" t="s">
        <v>926</v>
      </c>
      <c r="B155" t="s">
        <v>1146</v>
      </c>
      <c r="C155" t="s">
        <v>1147</v>
      </c>
      <c r="D155" t="s">
        <v>606</v>
      </c>
      <c r="E155" t="s">
        <v>6</v>
      </c>
      <c r="F155" t="s">
        <v>1148</v>
      </c>
      <c r="G155" s="2">
        <v>1</v>
      </c>
      <c r="H155" t="s">
        <v>24</v>
      </c>
      <c r="I155" t="s">
        <v>1149</v>
      </c>
      <c r="J155" t="s">
        <v>1150</v>
      </c>
      <c r="K155" s="4" t="s">
        <v>1944</v>
      </c>
      <c r="L155" t="s">
        <v>2111</v>
      </c>
      <c r="M155" t="s">
        <v>2111</v>
      </c>
      <c r="N155" t="s">
        <v>2886</v>
      </c>
      <c r="O155" t="s">
        <v>2887</v>
      </c>
      <c r="P155" t="s">
        <v>2888</v>
      </c>
      <c r="Q155" t="s">
        <v>2210</v>
      </c>
      <c r="R155">
        <v>16500000</v>
      </c>
      <c r="S155" t="s">
        <v>926</v>
      </c>
      <c r="T155">
        <v>6277</v>
      </c>
      <c r="U155" t="s">
        <v>1148</v>
      </c>
      <c r="V155">
        <v>0</v>
      </c>
      <c r="W155">
        <v>0</v>
      </c>
      <c r="X155">
        <v>0</v>
      </c>
      <c r="Y155">
        <v>0</v>
      </c>
      <c r="Z155" s="5">
        <v>0</v>
      </c>
      <c r="AA155" s="5">
        <v>0</v>
      </c>
      <c r="AB155" s="5">
        <v>0</v>
      </c>
    </row>
    <row r="156" spans="1:28">
      <c r="A156" t="s">
        <v>926</v>
      </c>
      <c r="B156" t="s">
        <v>1151</v>
      </c>
      <c r="C156" t="s">
        <v>157</v>
      </c>
      <c r="D156" t="s">
        <v>1152</v>
      </c>
      <c r="E156" t="s">
        <v>117</v>
      </c>
      <c r="F156" t="s">
        <v>928</v>
      </c>
      <c r="G156" s="2">
        <v>1</v>
      </c>
      <c r="H156" t="s">
        <v>24</v>
      </c>
      <c r="I156" t="s">
        <v>1153</v>
      </c>
      <c r="J156" t="s">
        <v>1154</v>
      </c>
      <c r="K156" s="4" t="s">
        <v>1945</v>
      </c>
      <c r="L156" t="s">
        <v>2111</v>
      </c>
      <c r="M156" t="s">
        <v>2111</v>
      </c>
      <c r="N156" t="s">
        <v>2889</v>
      </c>
      <c r="O156" t="s">
        <v>2890</v>
      </c>
      <c r="P156">
        <v>0</v>
      </c>
      <c r="Q156" t="s">
        <v>2891</v>
      </c>
      <c r="R156">
        <v>2441180</v>
      </c>
      <c r="S156" t="s">
        <v>926</v>
      </c>
      <c r="T156">
        <v>7107</v>
      </c>
      <c r="U156" t="s">
        <v>928</v>
      </c>
      <c r="V156" t="s">
        <v>2212</v>
      </c>
      <c r="W156" t="s">
        <v>2892</v>
      </c>
      <c r="X156">
        <v>0</v>
      </c>
      <c r="Y156">
        <v>0</v>
      </c>
      <c r="Z156" s="5" t="s">
        <v>2212</v>
      </c>
      <c r="AA156" s="5" t="s">
        <v>2892</v>
      </c>
      <c r="AB156" s="5" t="s">
        <v>2893</v>
      </c>
    </row>
    <row r="157" spans="1:28">
      <c r="A157" t="s">
        <v>926</v>
      </c>
      <c r="B157" t="s">
        <v>1155</v>
      </c>
      <c r="C157" t="s">
        <v>21</v>
      </c>
      <c r="D157" t="s">
        <v>1156</v>
      </c>
      <c r="E157" t="s">
        <v>6</v>
      </c>
      <c r="F157" t="s">
        <v>928</v>
      </c>
      <c r="G157" s="2">
        <v>1</v>
      </c>
      <c r="H157" t="s">
        <v>24</v>
      </c>
      <c r="I157" t="s">
        <v>1157</v>
      </c>
      <c r="J157" t="s">
        <v>1158</v>
      </c>
      <c r="K157" s="4" t="s">
        <v>1946</v>
      </c>
      <c r="L157" t="s">
        <v>2111</v>
      </c>
      <c r="M157" t="s">
        <v>2111</v>
      </c>
      <c r="N157" t="s">
        <v>2894</v>
      </c>
      <c r="O157" t="s">
        <v>2895</v>
      </c>
      <c r="P157">
        <v>0</v>
      </c>
      <c r="Q157" t="s">
        <v>2896</v>
      </c>
      <c r="R157">
        <v>2133030</v>
      </c>
      <c r="S157" t="s">
        <v>926</v>
      </c>
      <c r="T157">
        <v>7107</v>
      </c>
      <c r="U157" t="s">
        <v>928</v>
      </c>
      <c r="V157">
        <v>0</v>
      </c>
      <c r="W157">
        <v>0</v>
      </c>
      <c r="X157">
        <v>0</v>
      </c>
      <c r="Y157">
        <v>0</v>
      </c>
      <c r="Z157" s="5">
        <v>0</v>
      </c>
      <c r="AA157" s="5">
        <v>0</v>
      </c>
      <c r="AB157" s="5">
        <v>0</v>
      </c>
    </row>
    <row r="158" spans="1:28">
      <c r="A158" t="s">
        <v>926</v>
      </c>
      <c r="B158" t="s">
        <v>1171</v>
      </c>
      <c r="C158" t="s">
        <v>197</v>
      </c>
      <c r="D158" t="s">
        <v>6</v>
      </c>
      <c r="E158" t="s">
        <v>6</v>
      </c>
      <c r="F158" t="s">
        <v>1126</v>
      </c>
      <c r="G158" s="2">
        <v>6</v>
      </c>
      <c r="H158" t="s">
        <v>24</v>
      </c>
      <c r="I158" t="s">
        <v>1172</v>
      </c>
      <c r="J158" t="s">
        <v>1173</v>
      </c>
      <c r="K158" s="4" t="s">
        <v>1951</v>
      </c>
      <c r="L158" t="s">
        <v>2104</v>
      </c>
      <c r="M158" t="s">
        <v>2104</v>
      </c>
      <c r="N158" t="s">
        <v>2897</v>
      </c>
      <c r="O158" t="s">
        <v>2898</v>
      </c>
      <c r="P158">
        <v>0</v>
      </c>
      <c r="Q158" t="s">
        <v>2899</v>
      </c>
      <c r="R158">
        <v>13279071</v>
      </c>
      <c r="S158" t="s">
        <v>926</v>
      </c>
      <c r="T158">
        <v>7225</v>
      </c>
      <c r="U158" t="s">
        <v>1126</v>
      </c>
      <c r="V158" t="s">
        <v>2799</v>
      </c>
      <c r="W158" t="s">
        <v>2900</v>
      </c>
      <c r="X158">
        <v>0</v>
      </c>
      <c r="Y158">
        <v>0</v>
      </c>
      <c r="Z158" s="5" t="s">
        <v>2799</v>
      </c>
      <c r="AA158" s="5" t="s">
        <v>2901</v>
      </c>
      <c r="AB158" s="5" t="s">
        <v>2902</v>
      </c>
    </row>
    <row r="159" spans="1:28">
      <c r="A159" t="s">
        <v>926</v>
      </c>
      <c r="B159" t="s">
        <v>1178</v>
      </c>
      <c r="C159" t="s">
        <v>1179</v>
      </c>
      <c r="D159" t="s">
        <v>1180</v>
      </c>
      <c r="E159" t="s">
        <v>6</v>
      </c>
      <c r="F159" t="s">
        <v>928</v>
      </c>
      <c r="G159" s="2">
        <v>4</v>
      </c>
      <c r="H159" t="s">
        <v>24</v>
      </c>
      <c r="I159" t="s">
        <v>1181</v>
      </c>
      <c r="J159" t="s">
        <v>1182</v>
      </c>
      <c r="K159" s="4" t="s">
        <v>1953</v>
      </c>
      <c r="L159" t="s">
        <v>2111</v>
      </c>
      <c r="M159" t="s">
        <v>2111</v>
      </c>
      <c r="N159" t="s">
        <v>2903</v>
      </c>
      <c r="O159" t="s">
        <v>2629</v>
      </c>
      <c r="P159">
        <v>0</v>
      </c>
      <c r="Q159" t="s">
        <v>2904</v>
      </c>
      <c r="R159">
        <v>3446040</v>
      </c>
      <c r="S159" t="s">
        <v>926</v>
      </c>
      <c r="T159">
        <v>7107</v>
      </c>
      <c r="U159" t="s">
        <v>928</v>
      </c>
      <c r="V159" t="s">
        <v>2212</v>
      </c>
      <c r="W159" t="s">
        <v>2905</v>
      </c>
      <c r="X159">
        <v>0</v>
      </c>
      <c r="Y159">
        <v>0</v>
      </c>
      <c r="Z159" s="5">
        <v>0</v>
      </c>
      <c r="AA159" s="5">
        <v>0</v>
      </c>
      <c r="AB159" s="5" t="s">
        <v>2906</v>
      </c>
    </row>
    <row r="160" spans="1:28">
      <c r="A160" t="s">
        <v>926</v>
      </c>
      <c r="B160" t="s">
        <v>1183</v>
      </c>
      <c r="C160" t="s">
        <v>43</v>
      </c>
      <c r="D160" t="s">
        <v>157</v>
      </c>
      <c r="E160" t="s">
        <v>6</v>
      </c>
      <c r="F160" t="s">
        <v>1184</v>
      </c>
      <c r="G160" s="2">
        <v>1</v>
      </c>
      <c r="H160" t="s">
        <v>24</v>
      </c>
      <c r="I160" t="s">
        <v>1185</v>
      </c>
      <c r="J160" t="s">
        <v>1186</v>
      </c>
      <c r="K160" s="4" t="s">
        <v>1954</v>
      </c>
      <c r="L160" t="s">
        <v>2111</v>
      </c>
      <c r="M160" t="s">
        <v>2111</v>
      </c>
      <c r="N160" t="s">
        <v>2907</v>
      </c>
      <c r="O160" t="s">
        <v>2908</v>
      </c>
      <c r="P160">
        <v>0</v>
      </c>
      <c r="Q160" t="s">
        <v>2909</v>
      </c>
      <c r="R160">
        <v>12951755</v>
      </c>
      <c r="S160" t="s">
        <v>926</v>
      </c>
      <c r="T160">
        <v>6181</v>
      </c>
      <c r="U160" t="s">
        <v>1184</v>
      </c>
      <c r="V160" t="s">
        <v>2212</v>
      </c>
      <c r="W160" t="s">
        <v>2910</v>
      </c>
      <c r="X160">
        <v>0</v>
      </c>
      <c r="Y160">
        <v>0</v>
      </c>
      <c r="Z160" s="5">
        <v>0</v>
      </c>
      <c r="AA160" s="5">
        <v>0</v>
      </c>
      <c r="AB160" s="5" t="s">
        <v>2911</v>
      </c>
    </row>
    <row r="161" spans="1:28">
      <c r="A161" t="s">
        <v>926</v>
      </c>
      <c r="B161" t="s">
        <v>1187</v>
      </c>
      <c r="C161" t="s">
        <v>279</v>
      </c>
      <c r="D161" t="s">
        <v>6</v>
      </c>
      <c r="E161" t="s">
        <v>6</v>
      </c>
      <c r="F161" t="s">
        <v>1188</v>
      </c>
      <c r="G161" s="2">
        <v>4</v>
      </c>
      <c r="H161" t="s">
        <v>24</v>
      </c>
      <c r="I161" t="s">
        <v>1189</v>
      </c>
      <c r="J161" t="s">
        <v>1190</v>
      </c>
      <c r="K161" s="4" t="s">
        <v>1955</v>
      </c>
      <c r="L161" t="s">
        <v>2111</v>
      </c>
      <c r="M161" t="s">
        <v>2111</v>
      </c>
      <c r="N161" t="s">
        <v>2912</v>
      </c>
      <c r="O161" t="s">
        <v>2887</v>
      </c>
      <c r="P161">
        <v>0</v>
      </c>
      <c r="Q161" t="s">
        <v>2913</v>
      </c>
      <c r="R161">
        <v>13495000</v>
      </c>
      <c r="S161" t="s">
        <v>926</v>
      </c>
      <c r="T161">
        <v>6529</v>
      </c>
      <c r="U161" t="s">
        <v>1188</v>
      </c>
      <c r="V161" t="s">
        <v>2799</v>
      </c>
      <c r="W161" t="s">
        <v>2914</v>
      </c>
      <c r="X161" t="s">
        <v>2799</v>
      </c>
      <c r="Y161" t="s">
        <v>2915</v>
      </c>
      <c r="Z161" s="5" t="s">
        <v>2799</v>
      </c>
      <c r="AA161" s="5" t="s">
        <v>2916</v>
      </c>
      <c r="AB161" s="5" t="s">
        <v>2917</v>
      </c>
    </row>
    <row r="162" spans="1:28">
      <c r="A162" t="s">
        <v>926</v>
      </c>
      <c r="B162" t="s">
        <v>1191</v>
      </c>
      <c r="C162" t="s">
        <v>1192</v>
      </c>
      <c r="D162" t="s">
        <v>6</v>
      </c>
      <c r="E162" t="s">
        <v>6</v>
      </c>
      <c r="F162" t="s">
        <v>1057</v>
      </c>
      <c r="G162" s="2">
        <v>6</v>
      </c>
      <c r="H162" t="s">
        <v>24</v>
      </c>
      <c r="I162" t="s">
        <v>1193</v>
      </c>
      <c r="J162" t="s">
        <v>1194</v>
      </c>
      <c r="K162" s="4" t="s">
        <v>1956</v>
      </c>
      <c r="L162" t="s">
        <v>2111</v>
      </c>
      <c r="M162" t="s">
        <v>2111</v>
      </c>
      <c r="N162" t="s">
        <v>2918</v>
      </c>
      <c r="O162" t="s">
        <v>2155</v>
      </c>
      <c r="P162">
        <v>0</v>
      </c>
      <c r="Q162" t="s">
        <v>2919</v>
      </c>
      <c r="R162">
        <v>12223140</v>
      </c>
      <c r="S162" t="s">
        <v>926</v>
      </c>
      <c r="T162">
        <v>7099</v>
      </c>
      <c r="U162" t="s">
        <v>1057</v>
      </c>
      <c r="V162" t="s">
        <v>2920</v>
      </c>
      <c r="W162" t="s">
        <v>2921</v>
      </c>
      <c r="X162">
        <v>0</v>
      </c>
      <c r="Y162">
        <v>0</v>
      </c>
      <c r="Z162" s="5" t="s">
        <v>2920</v>
      </c>
      <c r="AA162" s="5" t="s">
        <v>2921</v>
      </c>
      <c r="AB162" s="5">
        <v>0</v>
      </c>
    </row>
    <row r="163" spans="1:28">
      <c r="A163" t="s">
        <v>926</v>
      </c>
      <c r="B163" t="s">
        <v>1195</v>
      </c>
      <c r="C163" t="s">
        <v>935</v>
      </c>
      <c r="D163" t="s">
        <v>6</v>
      </c>
      <c r="E163" t="s">
        <v>6</v>
      </c>
      <c r="F163" t="s">
        <v>983</v>
      </c>
      <c r="G163" s="2">
        <v>3</v>
      </c>
      <c r="H163" t="s">
        <v>24</v>
      </c>
      <c r="I163" t="s">
        <v>1196</v>
      </c>
      <c r="J163" t="s">
        <v>1197</v>
      </c>
      <c r="K163" s="4" t="s">
        <v>1957</v>
      </c>
      <c r="L163" t="s">
        <v>2111</v>
      </c>
      <c r="M163" t="s">
        <v>2111</v>
      </c>
      <c r="N163" t="s">
        <v>2922</v>
      </c>
      <c r="O163" t="s">
        <v>2923</v>
      </c>
      <c r="P163">
        <v>0</v>
      </c>
      <c r="Q163" t="s">
        <v>2924</v>
      </c>
      <c r="R163">
        <v>13562410</v>
      </c>
      <c r="S163" t="s">
        <v>926</v>
      </c>
      <c r="T163">
        <v>7079</v>
      </c>
      <c r="U163" t="s">
        <v>983</v>
      </c>
      <c r="V163">
        <v>0</v>
      </c>
      <c r="W163">
        <v>0</v>
      </c>
      <c r="X163">
        <v>0</v>
      </c>
      <c r="Y163">
        <v>0</v>
      </c>
      <c r="Z163" s="5">
        <v>0</v>
      </c>
      <c r="AA163" s="5">
        <v>0</v>
      </c>
      <c r="AB163" s="5">
        <v>0</v>
      </c>
    </row>
    <row r="164" spans="1:28">
      <c r="A164" t="s">
        <v>926</v>
      </c>
      <c r="B164" t="s">
        <v>1198</v>
      </c>
      <c r="C164" t="s">
        <v>346</v>
      </c>
      <c r="D164" t="s">
        <v>6</v>
      </c>
      <c r="E164" t="s">
        <v>6</v>
      </c>
      <c r="F164" t="s">
        <v>928</v>
      </c>
      <c r="G164" s="2">
        <v>8</v>
      </c>
      <c r="H164" t="s">
        <v>24</v>
      </c>
      <c r="I164" t="s">
        <v>1199</v>
      </c>
      <c r="J164" t="s">
        <v>1200</v>
      </c>
      <c r="K164" s="4" t="s">
        <v>1958</v>
      </c>
      <c r="L164" t="s">
        <v>2111</v>
      </c>
      <c r="M164" t="s">
        <v>2111</v>
      </c>
      <c r="N164" t="s">
        <v>2925</v>
      </c>
      <c r="O164" t="s">
        <v>2870</v>
      </c>
      <c r="P164" t="s">
        <v>2926</v>
      </c>
      <c r="Q164" t="s">
        <v>2927</v>
      </c>
      <c r="R164">
        <v>3475015</v>
      </c>
      <c r="S164" t="s">
        <v>926</v>
      </c>
      <c r="T164">
        <v>7107</v>
      </c>
      <c r="U164" t="s">
        <v>928</v>
      </c>
      <c r="V164" t="s">
        <v>2212</v>
      </c>
      <c r="W164" t="s">
        <v>2928</v>
      </c>
      <c r="X164">
        <v>0</v>
      </c>
      <c r="Y164">
        <v>0</v>
      </c>
      <c r="Z164" s="5">
        <v>0</v>
      </c>
      <c r="AA164" s="5">
        <v>0</v>
      </c>
      <c r="AB164" s="5" t="s">
        <v>2929</v>
      </c>
    </row>
    <row r="165" spans="1:28">
      <c r="A165" t="s">
        <v>926</v>
      </c>
      <c r="B165" t="s">
        <v>1201</v>
      </c>
      <c r="C165" t="s">
        <v>43</v>
      </c>
      <c r="D165" t="s">
        <v>6</v>
      </c>
      <c r="E165" t="s">
        <v>6</v>
      </c>
      <c r="F165" t="s">
        <v>928</v>
      </c>
      <c r="G165" s="2">
        <v>4</v>
      </c>
      <c r="H165" t="s">
        <v>24</v>
      </c>
      <c r="I165" t="s">
        <v>1202</v>
      </c>
      <c r="J165" t="s">
        <v>1203</v>
      </c>
      <c r="K165" s="4" t="s">
        <v>1959</v>
      </c>
      <c r="L165" t="s">
        <v>2111</v>
      </c>
      <c r="M165" t="s">
        <v>2111</v>
      </c>
      <c r="N165" t="s">
        <v>2930</v>
      </c>
      <c r="O165" t="s">
        <v>2931</v>
      </c>
      <c r="P165">
        <v>0</v>
      </c>
      <c r="Q165" t="s">
        <v>2932</v>
      </c>
      <c r="R165">
        <v>5158240</v>
      </c>
      <c r="S165" t="s">
        <v>926</v>
      </c>
      <c r="T165">
        <v>7107</v>
      </c>
      <c r="U165" t="s">
        <v>928</v>
      </c>
      <c r="V165" t="s">
        <v>2212</v>
      </c>
      <c r="W165" t="s">
        <v>2933</v>
      </c>
      <c r="X165" t="s">
        <v>2212</v>
      </c>
      <c r="Y165" t="s">
        <v>2934</v>
      </c>
      <c r="Z165" s="5">
        <v>0</v>
      </c>
      <c r="AA165" s="5">
        <v>0</v>
      </c>
      <c r="AB165" s="5" t="s">
        <v>2935</v>
      </c>
    </row>
    <row r="166" spans="1:28">
      <c r="A166" t="s">
        <v>926</v>
      </c>
      <c r="B166" t="s">
        <v>1204</v>
      </c>
      <c r="C166" t="s">
        <v>55</v>
      </c>
      <c r="D166" t="s">
        <v>1205</v>
      </c>
      <c r="E166" t="s">
        <v>101</v>
      </c>
      <c r="F166" t="s">
        <v>928</v>
      </c>
      <c r="G166" s="2">
        <v>1</v>
      </c>
      <c r="H166" t="s">
        <v>24</v>
      </c>
      <c r="I166" t="s">
        <v>1206</v>
      </c>
      <c r="J166" t="s">
        <v>1207</v>
      </c>
      <c r="K166" s="4" t="s">
        <v>1960</v>
      </c>
      <c r="L166" t="s">
        <v>2104</v>
      </c>
      <c r="M166" t="s">
        <v>2104</v>
      </c>
      <c r="N166" t="s">
        <v>2936</v>
      </c>
      <c r="O166" t="s">
        <v>2937</v>
      </c>
      <c r="P166">
        <v>0</v>
      </c>
      <c r="Q166" t="s">
        <v>2938</v>
      </c>
      <c r="R166">
        <v>5847901</v>
      </c>
      <c r="S166" t="s">
        <v>926</v>
      </c>
      <c r="T166">
        <v>7107</v>
      </c>
      <c r="U166" t="s">
        <v>928</v>
      </c>
      <c r="V166" t="s">
        <v>2212</v>
      </c>
      <c r="W166" t="s">
        <v>2939</v>
      </c>
      <c r="X166">
        <v>0</v>
      </c>
      <c r="Y166">
        <v>0</v>
      </c>
      <c r="Z166" s="5" t="s">
        <v>2212</v>
      </c>
      <c r="AA166" s="5" t="s">
        <v>2940</v>
      </c>
      <c r="AB166" s="5" t="s">
        <v>2941</v>
      </c>
    </row>
    <row r="167" spans="1:28">
      <c r="A167" t="s">
        <v>926</v>
      </c>
      <c r="B167" t="s">
        <v>1208</v>
      </c>
      <c r="C167" t="s">
        <v>43</v>
      </c>
      <c r="D167" t="s">
        <v>66</v>
      </c>
      <c r="E167" t="s">
        <v>66</v>
      </c>
      <c r="F167" t="s">
        <v>928</v>
      </c>
      <c r="G167" s="2">
        <v>1</v>
      </c>
      <c r="H167" t="s">
        <v>24</v>
      </c>
      <c r="I167" t="s">
        <v>1209</v>
      </c>
      <c r="J167" t="s">
        <v>1210</v>
      </c>
      <c r="K167" s="4" t="s">
        <v>1961</v>
      </c>
      <c r="L167" t="s">
        <v>2111</v>
      </c>
      <c r="M167" t="s">
        <v>2111</v>
      </c>
      <c r="N167" t="s">
        <v>2942</v>
      </c>
      <c r="O167" t="s">
        <v>2586</v>
      </c>
      <c r="P167">
        <v>0</v>
      </c>
      <c r="Q167" t="s">
        <v>2943</v>
      </c>
      <c r="R167">
        <v>3129110</v>
      </c>
      <c r="S167" t="s">
        <v>926</v>
      </c>
      <c r="T167">
        <v>7107</v>
      </c>
      <c r="U167" t="s">
        <v>928</v>
      </c>
      <c r="V167" t="s">
        <v>2741</v>
      </c>
      <c r="W167" t="s">
        <v>2944</v>
      </c>
      <c r="X167">
        <v>0</v>
      </c>
      <c r="Y167">
        <v>0</v>
      </c>
      <c r="Z167" s="5">
        <v>0</v>
      </c>
      <c r="AA167" s="5">
        <v>0</v>
      </c>
      <c r="AB167" s="5">
        <v>0</v>
      </c>
    </row>
    <row r="168" spans="1:28">
      <c r="A168" t="s">
        <v>926</v>
      </c>
      <c r="B168" t="s">
        <v>1214</v>
      </c>
      <c r="C168" t="s">
        <v>43</v>
      </c>
      <c r="D168" t="s">
        <v>66</v>
      </c>
      <c r="E168" t="s">
        <v>66</v>
      </c>
      <c r="F168" t="s">
        <v>1215</v>
      </c>
      <c r="G168" s="2">
        <v>4</v>
      </c>
      <c r="H168" t="s">
        <v>24</v>
      </c>
      <c r="I168" t="s">
        <v>1216</v>
      </c>
      <c r="J168" t="s">
        <v>1217</v>
      </c>
      <c r="K168" s="4" t="s">
        <v>1963</v>
      </c>
      <c r="L168" t="s">
        <v>2111</v>
      </c>
      <c r="M168" t="s">
        <v>2111</v>
      </c>
      <c r="N168" t="s">
        <v>2945</v>
      </c>
      <c r="O168" t="s">
        <v>2946</v>
      </c>
      <c r="P168">
        <v>0</v>
      </c>
      <c r="Q168" t="s">
        <v>2947</v>
      </c>
      <c r="R168">
        <v>6654020</v>
      </c>
      <c r="S168" t="s">
        <v>926</v>
      </c>
      <c r="T168">
        <v>6551</v>
      </c>
      <c r="U168" t="s">
        <v>1215</v>
      </c>
      <c r="V168" t="s">
        <v>2212</v>
      </c>
      <c r="W168" t="s">
        <v>2948</v>
      </c>
      <c r="X168">
        <v>0</v>
      </c>
      <c r="Y168">
        <v>0</v>
      </c>
      <c r="Z168" s="5" t="s">
        <v>2212</v>
      </c>
      <c r="AA168" s="5" t="s">
        <v>2949</v>
      </c>
      <c r="AB168" s="5" t="s">
        <v>2950</v>
      </c>
    </row>
    <row r="169" spans="1:28">
      <c r="A169" t="s">
        <v>926</v>
      </c>
      <c r="B169" t="s">
        <v>1218</v>
      </c>
      <c r="C169" t="s">
        <v>247</v>
      </c>
      <c r="D169" t="s">
        <v>248</v>
      </c>
      <c r="E169" t="s">
        <v>117</v>
      </c>
      <c r="F169" t="s">
        <v>928</v>
      </c>
      <c r="G169" s="2">
        <v>3</v>
      </c>
      <c r="H169" t="s">
        <v>24</v>
      </c>
      <c r="I169" t="s">
        <v>1219</v>
      </c>
      <c r="J169" t="s">
        <v>1220</v>
      </c>
      <c r="K169" s="4" t="s">
        <v>1964</v>
      </c>
      <c r="L169" t="s">
        <v>2111</v>
      </c>
      <c r="M169" t="s">
        <v>2111</v>
      </c>
      <c r="N169" t="s">
        <v>2951</v>
      </c>
      <c r="O169" t="s">
        <v>2952</v>
      </c>
      <c r="P169">
        <v>0</v>
      </c>
      <c r="Q169" t="s">
        <v>2953</v>
      </c>
      <c r="R169">
        <v>2513000</v>
      </c>
      <c r="S169" t="s">
        <v>926</v>
      </c>
      <c r="T169">
        <v>7107</v>
      </c>
      <c r="U169" t="s">
        <v>928</v>
      </c>
      <c r="V169">
        <v>0</v>
      </c>
      <c r="W169">
        <v>0</v>
      </c>
      <c r="X169">
        <v>0</v>
      </c>
      <c r="Y169">
        <v>0</v>
      </c>
      <c r="Z169" s="5">
        <v>0</v>
      </c>
      <c r="AA169" s="5">
        <v>0</v>
      </c>
      <c r="AB169" s="5">
        <v>0</v>
      </c>
    </row>
    <row r="170" spans="1:28">
      <c r="A170" t="s">
        <v>926</v>
      </c>
      <c r="B170" t="s">
        <v>1221</v>
      </c>
      <c r="C170" t="s">
        <v>43</v>
      </c>
      <c r="D170" t="s">
        <v>1222</v>
      </c>
      <c r="E170" t="s">
        <v>6</v>
      </c>
      <c r="F170" t="s">
        <v>1184</v>
      </c>
      <c r="G170" s="2">
        <v>1</v>
      </c>
      <c r="H170" t="s">
        <v>24</v>
      </c>
      <c r="I170" t="s">
        <v>1185</v>
      </c>
      <c r="J170" t="s">
        <v>1186</v>
      </c>
      <c r="K170" s="4" t="s">
        <v>1965</v>
      </c>
      <c r="L170" t="s">
        <v>2111</v>
      </c>
      <c r="M170" t="s">
        <v>2111</v>
      </c>
      <c r="N170" t="s">
        <v>2954</v>
      </c>
      <c r="O170" t="s">
        <v>2356</v>
      </c>
      <c r="P170">
        <v>0</v>
      </c>
      <c r="Q170" t="s">
        <v>2955</v>
      </c>
      <c r="R170">
        <v>12950310</v>
      </c>
      <c r="S170" t="s">
        <v>926</v>
      </c>
      <c r="T170">
        <v>6181</v>
      </c>
      <c r="U170" t="s">
        <v>1184</v>
      </c>
      <c r="V170" t="s">
        <v>2212</v>
      </c>
      <c r="W170" t="s">
        <v>2956</v>
      </c>
      <c r="X170">
        <v>0</v>
      </c>
      <c r="Y170">
        <v>0</v>
      </c>
      <c r="Z170" s="5">
        <v>0</v>
      </c>
      <c r="AA170" s="5">
        <v>0</v>
      </c>
      <c r="AB170" s="5" t="s">
        <v>2957</v>
      </c>
    </row>
    <row r="171" spans="1:28">
      <c r="A171" t="s">
        <v>926</v>
      </c>
      <c r="B171" t="s">
        <v>1226</v>
      </c>
      <c r="C171" t="s">
        <v>103</v>
      </c>
      <c r="D171" t="s">
        <v>1227</v>
      </c>
      <c r="E171" t="s">
        <v>6</v>
      </c>
      <c r="F171" t="s">
        <v>1228</v>
      </c>
      <c r="G171" s="2">
        <v>1</v>
      </c>
      <c r="H171" t="s">
        <v>24</v>
      </c>
      <c r="I171" t="s">
        <v>1229</v>
      </c>
      <c r="J171" t="s">
        <v>1230</v>
      </c>
      <c r="K171" s="4" t="s">
        <v>1967</v>
      </c>
      <c r="L171" t="s">
        <v>2104</v>
      </c>
      <c r="M171" t="s">
        <v>2104</v>
      </c>
      <c r="N171" t="s">
        <v>2958</v>
      </c>
      <c r="O171" t="s">
        <v>2959</v>
      </c>
      <c r="P171">
        <v>0</v>
      </c>
      <c r="Q171" t="s">
        <v>2960</v>
      </c>
      <c r="R171">
        <v>13295000</v>
      </c>
      <c r="S171" t="s">
        <v>926</v>
      </c>
      <c r="T171">
        <v>6581</v>
      </c>
      <c r="U171" t="s">
        <v>1228</v>
      </c>
      <c r="V171" t="s">
        <v>2212</v>
      </c>
      <c r="W171" t="s">
        <v>2961</v>
      </c>
      <c r="X171">
        <v>0</v>
      </c>
      <c r="Y171">
        <v>0</v>
      </c>
      <c r="Z171" s="5">
        <v>0</v>
      </c>
      <c r="AA171" s="5">
        <v>0</v>
      </c>
      <c r="AB171" s="5" t="s">
        <v>2962</v>
      </c>
    </row>
    <row r="172" spans="1:28">
      <c r="A172" t="s">
        <v>926</v>
      </c>
      <c r="B172" t="s">
        <v>1231</v>
      </c>
      <c r="C172" t="s">
        <v>437</v>
      </c>
      <c r="D172" t="s">
        <v>1232</v>
      </c>
      <c r="E172" t="s">
        <v>6</v>
      </c>
      <c r="F172" t="s">
        <v>928</v>
      </c>
      <c r="G172" s="2">
        <v>4</v>
      </c>
      <c r="H172" t="s">
        <v>24</v>
      </c>
      <c r="I172" t="s">
        <v>1233</v>
      </c>
      <c r="J172" t="s">
        <v>1234</v>
      </c>
      <c r="K172" s="4" t="s">
        <v>1968</v>
      </c>
      <c r="L172" t="s">
        <v>2963</v>
      </c>
      <c r="M172" t="s">
        <v>2963</v>
      </c>
      <c r="N172" t="s">
        <v>2964</v>
      </c>
      <c r="O172" t="s">
        <v>2122</v>
      </c>
      <c r="P172">
        <v>0</v>
      </c>
      <c r="Q172" t="s">
        <v>2965</v>
      </c>
      <c r="R172">
        <v>2997030</v>
      </c>
      <c r="S172" t="s">
        <v>926</v>
      </c>
      <c r="T172">
        <v>7107</v>
      </c>
      <c r="U172" t="s">
        <v>928</v>
      </c>
      <c r="V172" t="s">
        <v>2212</v>
      </c>
      <c r="W172" t="s">
        <v>2966</v>
      </c>
      <c r="X172" t="s">
        <v>2212</v>
      </c>
      <c r="Y172" t="s">
        <v>2967</v>
      </c>
      <c r="Z172" s="5">
        <v>0</v>
      </c>
      <c r="AA172" s="5">
        <v>0</v>
      </c>
      <c r="AB172" s="5" t="s">
        <v>2968</v>
      </c>
    </row>
    <row r="173" spans="1:28">
      <c r="A173" t="s">
        <v>926</v>
      </c>
      <c r="B173" t="s">
        <v>1238</v>
      </c>
      <c r="C173" t="s">
        <v>693</v>
      </c>
      <c r="D173" t="s">
        <v>1239</v>
      </c>
      <c r="E173" t="s">
        <v>6</v>
      </c>
      <c r="F173" t="s">
        <v>965</v>
      </c>
      <c r="G173" s="2">
        <v>2</v>
      </c>
      <c r="H173" t="s">
        <v>24</v>
      </c>
      <c r="I173" t="s">
        <v>1240</v>
      </c>
      <c r="J173" t="s">
        <v>1241</v>
      </c>
      <c r="K173" s="4" t="s">
        <v>1970</v>
      </c>
      <c r="L173" t="s">
        <v>2104</v>
      </c>
      <c r="M173" t="s">
        <v>2104</v>
      </c>
      <c r="N173" t="s">
        <v>2969</v>
      </c>
      <c r="O173" t="s">
        <v>2970</v>
      </c>
      <c r="P173" t="s">
        <v>2971</v>
      </c>
      <c r="Q173" t="s">
        <v>2972</v>
      </c>
      <c r="R173">
        <v>9991000</v>
      </c>
      <c r="S173" t="s">
        <v>926</v>
      </c>
      <c r="T173">
        <v>6377</v>
      </c>
      <c r="U173" t="s">
        <v>965</v>
      </c>
      <c r="V173" t="s">
        <v>2212</v>
      </c>
      <c r="W173" t="s">
        <v>2973</v>
      </c>
      <c r="X173">
        <v>0</v>
      </c>
      <c r="Y173">
        <v>0</v>
      </c>
      <c r="Z173" s="5">
        <v>0</v>
      </c>
      <c r="AA173" s="5">
        <v>0</v>
      </c>
      <c r="AB173" s="5" t="s">
        <v>2974</v>
      </c>
    </row>
    <row r="174" spans="1:28">
      <c r="A174" t="s">
        <v>926</v>
      </c>
      <c r="B174" t="s">
        <v>1245</v>
      </c>
      <c r="C174" t="s">
        <v>21</v>
      </c>
      <c r="D174" t="s">
        <v>1246</v>
      </c>
      <c r="E174" t="s">
        <v>6</v>
      </c>
      <c r="F174" t="s">
        <v>1106</v>
      </c>
      <c r="G174" s="2">
        <v>2</v>
      </c>
      <c r="H174" t="s">
        <v>24</v>
      </c>
      <c r="I174" t="s">
        <v>1247</v>
      </c>
      <c r="J174" t="s">
        <v>1248</v>
      </c>
      <c r="K174" s="4" t="s">
        <v>1972</v>
      </c>
      <c r="L174" t="s">
        <v>2111</v>
      </c>
      <c r="M174" t="s">
        <v>2111</v>
      </c>
      <c r="N174" t="s">
        <v>2975</v>
      </c>
      <c r="O174" t="s">
        <v>2728</v>
      </c>
      <c r="P174" t="s">
        <v>2976</v>
      </c>
      <c r="Q174" t="s">
        <v>2977</v>
      </c>
      <c r="R174">
        <v>6419260</v>
      </c>
      <c r="S174" t="s">
        <v>926</v>
      </c>
      <c r="T174">
        <v>6213</v>
      </c>
      <c r="U174" t="s">
        <v>1106</v>
      </c>
      <c r="V174" t="s">
        <v>2212</v>
      </c>
      <c r="W174" t="s">
        <v>2978</v>
      </c>
      <c r="X174" t="s">
        <v>2212</v>
      </c>
      <c r="Y174" t="s">
        <v>2979</v>
      </c>
      <c r="Z174" s="5" t="s">
        <v>2212</v>
      </c>
      <c r="AA174" s="5" t="s">
        <v>2980</v>
      </c>
      <c r="AB174" s="5">
        <v>0</v>
      </c>
    </row>
    <row r="175" spans="1:28">
      <c r="A175" t="s">
        <v>926</v>
      </c>
      <c r="B175" t="s">
        <v>1253</v>
      </c>
      <c r="C175" t="s">
        <v>872</v>
      </c>
      <c r="D175" t="s">
        <v>226</v>
      </c>
      <c r="E175" t="s">
        <v>6</v>
      </c>
      <c r="F175" t="s">
        <v>983</v>
      </c>
      <c r="G175" s="2">
        <v>6</v>
      </c>
      <c r="H175" t="s">
        <v>24</v>
      </c>
      <c r="I175" t="s">
        <v>1254</v>
      </c>
      <c r="J175" t="s">
        <v>1255</v>
      </c>
      <c r="K175" s="4" t="s">
        <v>1974</v>
      </c>
      <c r="L175" t="s">
        <v>2111</v>
      </c>
      <c r="M175" t="s">
        <v>2111</v>
      </c>
      <c r="N175" t="s">
        <v>2981</v>
      </c>
      <c r="O175" t="s">
        <v>2982</v>
      </c>
      <c r="P175" t="s">
        <v>2983</v>
      </c>
      <c r="Q175" t="s">
        <v>2984</v>
      </c>
      <c r="R175">
        <v>13573284</v>
      </c>
      <c r="S175" t="s">
        <v>926</v>
      </c>
      <c r="T175">
        <v>7079</v>
      </c>
      <c r="U175" t="s">
        <v>983</v>
      </c>
      <c r="V175">
        <v>0</v>
      </c>
      <c r="W175">
        <v>0</v>
      </c>
      <c r="X175">
        <v>0</v>
      </c>
      <c r="Y175">
        <v>0</v>
      </c>
      <c r="Z175" s="5">
        <v>0</v>
      </c>
      <c r="AA175" s="5">
        <v>0</v>
      </c>
      <c r="AB175" s="5">
        <v>0</v>
      </c>
    </row>
    <row r="176" spans="1:28">
      <c r="A176" t="s">
        <v>926</v>
      </c>
      <c r="B176" t="s">
        <v>1256</v>
      </c>
      <c r="C176" t="s">
        <v>21</v>
      </c>
      <c r="D176" t="s">
        <v>1257</v>
      </c>
      <c r="E176" t="s">
        <v>6</v>
      </c>
      <c r="F176" t="s">
        <v>928</v>
      </c>
      <c r="G176" s="2">
        <v>1</v>
      </c>
      <c r="H176" t="s">
        <v>24</v>
      </c>
      <c r="I176" t="s">
        <v>3968</v>
      </c>
      <c r="J176" t="s">
        <v>3968</v>
      </c>
      <c r="K176" s="4" t="s">
        <v>1975</v>
      </c>
      <c r="L176" t="s">
        <v>2111</v>
      </c>
      <c r="M176" t="s">
        <v>2111</v>
      </c>
      <c r="N176" t="s">
        <v>2985</v>
      </c>
      <c r="O176" t="s">
        <v>2986</v>
      </c>
      <c r="P176" t="s">
        <v>2305</v>
      </c>
      <c r="Q176" t="s">
        <v>2987</v>
      </c>
      <c r="R176">
        <v>2945040</v>
      </c>
      <c r="S176" t="s">
        <v>926</v>
      </c>
      <c r="T176">
        <v>7107</v>
      </c>
      <c r="U176" t="s">
        <v>928</v>
      </c>
      <c r="V176" t="s">
        <v>2212</v>
      </c>
      <c r="W176" t="s">
        <v>2988</v>
      </c>
      <c r="X176" t="s">
        <v>2212</v>
      </c>
      <c r="Y176" t="s">
        <v>2989</v>
      </c>
      <c r="Z176" s="5" t="s">
        <v>2212</v>
      </c>
      <c r="AA176" s="5" t="s">
        <v>2990</v>
      </c>
      <c r="AB176" s="5" t="s">
        <v>2991</v>
      </c>
    </row>
    <row r="177" spans="1:28">
      <c r="A177" t="s">
        <v>926</v>
      </c>
      <c r="B177" t="s">
        <v>1263</v>
      </c>
      <c r="C177" t="s">
        <v>21</v>
      </c>
      <c r="D177" t="s">
        <v>1015</v>
      </c>
      <c r="E177" t="s">
        <v>6</v>
      </c>
      <c r="F177" t="s">
        <v>928</v>
      </c>
      <c r="G177" s="2">
        <v>16</v>
      </c>
      <c r="H177" t="s">
        <v>24</v>
      </c>
      <c r="I177" t="s">
        <v>1264</v>
      </c>
      <c r="J177" t="s">
        <v>1265</v>
      </c>
      <c r="K177" s="4" t="s">
        <v>1977</v>
      </c>
      <c r="L177" t="s">
        <v>2111</v>
      </c>
      <c r="M177" t="s">
        <v>2111</v>
      </c>
      <c r="N177" t="s">
        <v>2992</v>
      </c>
      <c r="O177" t="s">
        <v>2993</v>
      </c>
      <c r="P177">
        <v>0</v>
      </c>
      <c r="Q177" t="s">
        <v>2994</v>
      </c>
      <c r="R177">
        <v>3666000</v>
      </c>
      <c r="S177" t="s">
        <v>926</v>
      </c>
      <c r="T177">
        <v>7107</v>
      </c>
      <c r="U177" t="s">
        <v>928</v>
      </c>
      <c r="V177" t="s">
        <v>2212</v>
      </c>
      <c r="W177" t="s">
        <v>2995</v>
      </c>
      <c r="X177" t="s">
        <v>2212</v>
      </c>
      <c r="Y177" t="s">
        <v>2996</v>
      </c>
      <c r="Z177" s="5" t="s">
        <v>2212</v>
      </c>
      <c r="AA177" s="5" t="s">
        <v>2995</v>
      </c>
      <c r="AB177" s="5" t="s">
        <v>2997</v>
      </c>
    </row>
    <row r="178" spans="1:28">
      <c r="A178" t="s">
        <v>926</v>
      </c>
      <c r="B178" t="s">
        <v>1266</v>
      </c>
      <c r="C178" t="s">
        <v>1267</v>
      </c>
      <c r="D178" t="s">
        <v>1268</v>
      </c>
      <c r="E178" t="s">
        <v>21</v>
      </c>
      <c r="F178" t="s">
        <v>1269</v>
      </c>
      <c r="G178" s="2">
        <v>1</v>
      </c>
      <c r="H178" t="s">
        <v>24</v>
      </c>
      <c r="I178" t="s">
        <v>1270</v>
      </c>
      <c r="J178" t="s">
        <v>1271</v>
      </c>
      <c r="K178" s="4" t="s">
        <v>1978</v>
      </c>
      <c r="L178" t="s">
        <v>2111</v>
      </c>
      <c r="M178" t="s">
        <v>2111</v>
      </c>
      <c r="N178" t="s">
        <v>2998</v>
      </c>
      <c r="O178" t="s">
        <v>2999</v>
      </c>
      <c r="P178">
        <v>0</v>
      </c>
      <c r="Q178" t="s">
        <v>3000</v>
      </c>
      <c r="R178">
        <v>6795050</v>
      </c>
      <c r="S178" t="s">
        <v>926</v>
      </c>
      <c r="T178">
        <v>7157</v>
      </c>
      <c r="U178" t="s">
        <v>1269</v>
      </c>
      <c r="V178" t="s">
        <v>2212</v>
      </c>
      <c r="W178" t="s">
        <v>3001</v>
      </c>
      <c r="X178">
        <v>0</v>
      </c>
      <c r="Y178">
        <v>0</v>
      </c>
      <c r="Z178" s="5">
        <v>0</v>
      </c>
      <c r="AA178" s="5">
        <v>0</v>
      </c>
      <c r="AB178" s="5" t="s">
        <v>3002</v>
      </c>
    </row>
    <row r="179" spans="1:28">
      <c r="A179" t="s">
        <v>926</v>
      </c>
      <c r="B179" t="s">
        <v>1272</v>
      </c>
      <c r="C179" t="s">
        <v>1273</v>
      </c>
      <c r="D179" t="s">
        <v>1274</v>
      </c>
      <c r="E179" t="s">
        <v>117</v>
      </c>
      <c r="F179" t="s">
        <v>1057</v>
      </c>
      <c r="G179" s="2">
        <v>3</v>
      </c>
      <c r="H179" t="s">
        <v>24</v>
      </c>
      <c r="I179" t="s">
        <v>1275</v>
      </c>
      <c r="J179" t="s">
        <v>1276</v>
      </c>
      <c r="K179" s="4" t="s">
        <v>1979</v>
      </c>
      <c r="L179" t="s">
        <v>2111</v>
      </c>
      <c r="M179" t="s">
        <v>2111</v>
      </c>
      <c r="N179" t="s">
        <v>3003</v>
      </c>
      <c r="O179" t="s">
        <v>3004</v>
      </c>
      <c r="P179">
        <v>0</v>
      </c>
      <c r="Q179" t="s">
        <v>3005</v>
      </c>
      <c r="R179">
        <v>12238330</v>
      </c>
      <c r="S179" t="s">
        <v>926</v>
      </c>
      <c r="T179">
        <v>7099</v>
      </c>
      <c r="U179" t="s">
        <v>1057</v>
      </c>
      <c r="V179">
        <v>0</v>
      </c>
      <c r="W179">
        <v>0</v>
      </c>
      <c r="X179">
        <v>0</v>
      </c>
      <c r="Y179">
        <v>0</v>
      </c>
      <c r="Z179" s="5">
        <v>0</v>
      </c>
      <c r="AA179" s="5">
        <v>0</v>
      </c>
      <c r="AB179" s="5" t="s">
        <v>3006</v>
      </c>
    </row>
    <row r="180" spans="1:28">
      <c r="A180" t="s">
        <v>926</v>
      </c>
      <c r="B180" t="s">
        <v>1277</v>
      </c>
      <c r="C180" t="s">
        <v>86</v>
      </c>
      <c r="D180" t="s">
        <v>1278</v>
      </c>
      <c r="E180" t="s">
        <v>6</v>
      </c>
      <c r="F180" t="s">
        <v>928</v>
      </c>
      <c r="G180" s="2">
        <v>2</v>
      </c>
      <c r="H180" t="s">
        <v>24</v>
      </c>
      <c r="I180" t="s">
        <v>1279</v>
      </c>
      <c r="J180" t="s">
        <v>1280</v>
      </c>
      <c r="K180" s="4" t="s">
        <v>1980</v>
      </c>
      <c r="L180" t="s">
        <v>2104</v>
      </c>
      <c r="M180" t="s">
        <v>2104</v>
      </c>
      <c r="N180" t="s">
        <v>3007</v>
      </c>
      <c r="O180" t="s">
        <v>3008</v>
      </c>
      <c r="P180" t="s">
        <v>3009</v>
      </c>
      <c r="Q180" t="s">
        <v>2954</v>
      </c>
      <c r="R180">
        <v>1311200</v>
      </c>
      <c r="S180" t="s">
        <v>926</v>
      </c>
      <c r="T180">
        <v>7107</v>
      </c>
      <c r="U180" t="s">
        <v>928</v>
      </c>
      <c r="V180" t="s">
        <v>2212</v>
      </c>
      <c r="W180" t="s">
        <v>3010</v>
      </c>
      <c r="X180">
        <v>0</v>
      </c>
      <c r="Y180">
        <v>0</v>
      </c>
      <c r="Z180" s="5">
        <v>0</v>
      </c>
      <c r="AA180" s="5">
        <v>0</v>
      </c>
      <c r="AB180" s="5" t="s">
        <v>3011</v>
      </c>
    </row>
    <row r="181" spans="1:28">
      <c r="A181" t="s">
        <v>926</v>
      </c>
      <c r="B181" t="s">
        <v>1281</v>
      </c>
      <c r="C181" t="s">
        <v>22</v>
      </c>
      <c r="D181" t="s">
        <v>1282</v>
      </c>
      <c r="E181" t="s">
        <v>6</v>
      </c>
      <c r="F181" t="s">
        <v>965</v>
      </c>
      <c r="G181" s="2">
        <v>1</v>
      </c>
      <c r="H181" t="s">
        <v>24</v>
      </c>
      <c r="I181" t="s">
        <v>1283</v>
      </c>
      <c r="J181" t="s">
        <v>1284</v>
      </c>
      <c r="K181" s="4" t="s">
        <v>1981</v>
      </c>
      <c r="L181" t="s">
        <v>2111</v>
      </c>
      <c r="M181" t="s">
        <v>2111</v>
      </c>
      <c r="N181" t="s">
        <v>3012</v>
      </c>
      <c r="O181" t="s">
        <v>2566</v>
      </c>
      <c r="P181">
        <v>0</v>
      </c>
      <c r="Q181" t="s">
        <v>3013</v>
      </c>
      <c r="R181">
        <v>9921050</v>
      </c>
      <c r="S181" t="s">
        <v>926</v>
      </c>
      <c r="T181">
        <v>6377</v>
      </c>
      <c r="U181" t="s">
        <v>965</v>
      </c>
      <c r="V181" t="s">
        <v>2736</v>
      </c>
      <c r="W181" t="s">
        <v>3014</v>
      </c>
      <c r="X181">
        <v>0</v>
      </c>
      <c r="Y181">
        <v>0</v>
      </c>
      <c r="Z181" s="5" t="s">
        <v>2736</v>
      </c>
      <c r="AA181" s="5" t="s">
        <v>3015</v>
      </c>
      <c r="AB181" s="5">
        <v>0</v>
      </c>
    </row>
    <row r="182" spans="1:28">
      <c r="A182" t="s">
        <v>926</v>
      </c>
      <c r="B182" t="s">
        <v>1285</v>
      </c>
      <c r="C182" t="s">
        <v>101</v>
      </c>
      <c r="D182" t="s">
        <v>1286</v>
      </c>
      <c r="E182" t="s">
        <v>1287</v>
      </c>
      <c r="F182" t="s">
        <v>1288</v>
      </c>
      <c r="G182" s="2">
        <v>4</v>
      </c>
      <c r="H182" t="s">
        <v>24</v>
      </c>
      <c r="I182" t="s">
        <v>1289</v>
      </c>
      <c r="J182" t="s">
        <v>1290</v>
      </c>
      <c r="K182" s="4" t="s">
        <v>1982</v>
      </c>
      <c r="L182" t="s">
        <v>2111</v>
      </c>
      <c r="M182" t="s">
        <v>2111</v>
      </c>
      <c r="N182" t="s">
        <v>3016</v>
      </c>
      <c r="O182" t="s">
        <v>3017</v>
      </c>
      <c r="P182" t="s">
        <v>3018</v>
      </c>
      <c r="Q182" t="s">
        <v>3019</v>
      </c>
      <c r="R182">
        <v>17606020</v>
      </c>
      <c r="S182" t="s">
        <v>926</v>
      </c>
      <c r="T182">
        <v>7201</v>
      </c>
      <c r="U182" t="s">
        <v>1288</v>
      </c>
      <c r="V182" t="s">
        <v>3020</v>
      </c>
      <c r="W182" t="s">
        <v>3021</v>
      </c>
      <c r="X182">
        <v>0</v>
      </c>
      <c r="Y182">
        <v>0</v>
      </c>
      <c r="Z182" s="5">
        <v>0</v>
      </c>
      <c r="AA182" s="5">
        <v>0</v>
      </c>
      <c r="AB182" s="5">
        <v>0</v>
      </c>
    </row>
    <row r="183" spans="1:28">
      <c r="A183" t="s">
        <v>926</v>
      </c>
      <c r="B183" t="s">
        <v>1291</v>
      </c>
      <c r="C183" t="s">
        <v>21</v>
      </c>
      <c r="D183" t="s">
        <v>1292</v>
      </c>
      <c r="E183" t="s">
        <v>6</v>
      </c>
      <c r="F183" t="s">
        <v>1101</v>
      </c>
      <c r="G183" s="2">
        <v>1</v>
      </c>
      <c r="H183" t="s">
        <v>24</v>
      </c>
      <c r="I183" t="s">
        <v>1293</v>
      </c>
      <c r="J183" t="s">
        <v>1294</v>
      </c>
      <c r="K183" s="4" t="s">
        <v>1983</v>
      </c>
      <c r="L183" t="s">
        <v>2111</v>
      </c>
      <c r="M183" t="s">
        <v>2111</v>
      </c>
      <c r="N183" t="s">
        <v>3022</v>
      </c>
      <c r="O183" t="s">
        <v>3023</v>
      </c>
      <c r="P183">
        <v>0</v>
      </c>
      <c r="Q183" t="s">
        <v>3024</v>
      </c>
      <c r="R183">
        <v>14075628</v>
      </c>
      <c r="S183" t="s">
        <v>926</v>
      </c>
      <c r="T183">
        <v>6969</v>
      </c>
      <c r="U183" t="s">
        <v>1101</v>
      </c>
      <c r="V183" t="s">
        <v>2826</v>
      </c>
      <c r="W183" t="s">
        <v>3025</v>
      </c>
      <c r="X183" t="s">
        <v>2826</v>
      </c>
      <c r="Y183" t="s">
        <v>3025</v>
      </c>
      <c r="Z183" s="5" t="s">
        <v>2826</v>
      </c>
      <c r="AA183" s="5" t="s">
        <v>3025</v>
      </c>
      <c r="AB183" s="5" t="s">
        <v>3026</v>
      </c>
    </row>
    <row r="184" spans="1:28">
      <c r="A184" t="s">
        <v>926</v>
      </c>
      <c r="B184" t="s">
        <v>1295</v>
      </c>
      <c r="C184" t="s">
        <v>1192</v>
      </c>
      <c r="D184" t="s">
        <v>1296</v>
      </c>
      <c r="E184" t="s">
        <v>6</v>
      </c>
      <c r="F184" t="s">
        <v>928</v>
      </c>
      <c r="G184" s="2">
        <v>1</v>
      </c>
      <c r="H184" t="s">
        <v>24</v>
      </c>
      <c r="I184" t="s">
        <v>1297</v>
      </c>
      <c r="J184" t="s">
        <v>1298</v>
      </c>
      <c r="K184" s="4" t="s">
        <v>1984</v>
      </c>
      <c r="L184" t="s">
        <v>2111</v>
      </c>
      <c r="M184" t="s">
        <v>2111</v>
      </c>
      <c r="N184" t="s">
        <v>3027</v>
      </c>
      <c r="O184" t="s">
        <v>3028</v>
      </c>
      <c r="P184">
        <v>0</v>
      </c>
      <c r="Q184" t="s">
        <v>2729</v>
      </c>
      <c r="R184">
        <v>3170010</v>
      </c>
      <c r="S184" t="s">
        <v>926</v>
      </c>
      <c r="T184">
        <v>7107</v>
      </c>
      <c r="U184" t="s">
        <v>928</v>
      </c>
      <c r="V184" t="s">
        <v>2212</v>
      </c>
      <c r="W184" t="s">
        <v>3029</v>
      </c>
      <c r="X184">
        <v>0</v>
      </c>
      <c r="Y184">
        <v>0</v>
      </c>
      <c r="Z184" s="5">
        <v>0</v>
      </c>
      <c r="AA184" s="5">
        <v>0</v>
      </c>
      <c r="AB184" s="5" t="s">
        <v>3030</v>
      </c>
    </row>
    <row r="185" spans="1:28">
      <c r="A185" t="s">
        <v>926</v>
      </c>
      <c r="B185" t="s">
        <v>1311</v>
      </c>
      <c r="C185" t="s">
        <v>178</v>
      </c>
      <c r="D185" t="s">
        <v>179</v>
      </c>
      <c r="E185" t="s">
        <v>21</v>
      </c>
      <c r="F185" t="s">
        <v>928</v>
      </c>
      <c r="G185" s="2">
        <v>1</v>
      </c>
      <c r="H185" t="s">
        <v>24</v>
      </c>
      <c r="I185" t="s">
        <v>1312</v>
      </c>
      <c r="J185" t="s">
        <v>1313</v>
      </c>
      <c r="K185" s="4" t="s">
        <v>1988</v>
      </c>
      <c r="L185" t="s">
        <v>2111</v>
      </c>
      <c r="M185" t="s">
        <v>2111</v>
      </c>
      <c r="N185" t="s">
        <v>3031</v>
      </c>
      <c r="O185" t="s">
        <v>3032</v>
      </c>
      <c r="P185">
        <v>0</v>
      </c>
      <c r="Q185" t="s">
        <v>3033</v>
      </c>
      <c r="R185">
        <v>5331012</v>
      </c>
      <c r="S185" t="s">
        <v>926</v>
      </c>
      <c r="T185">
        <v>7107</v>
      </c>
      <c r="U185" t="s">
        <v>928</v>
      </c>
      <c r="V185">
        <v>0</v>
      </c>
      <c r="W185">
        <v>0</v>
      </c>
      <c r="X185">
        <v>0</v>
      </c>
      <c r="Y185">
        <v>0</v>
      </c>
      <c r="Z185" s="5">
        <v>0</v>
      </c>
      <c r="AA185" s="5">
        <v>0</v>
      </c>
      <c r="AB185" s="5">
        <v>0</v>
      </c>
    </row>
    <row r="186" spans="1:28">
      <c r="A186" t="s">
        <v>926</v>
      </c>
      <c r="B186" t="s">
        <v>1314</v>
      </c>
      <c r="C186" t="s">
        <v>872</v>
      </c>
      <c r="D186" t="s">
        <v>226</v>
      </c>
      <c r="E186" t="s">
        <v>6</v>
      </c>
      <c r="F186" t="s">
        <v>983</v>
      </c>
      <c r="G186" s="2">
        <v>1</v>
      </c>
      <c r="H186" t="s">
        <v>24</v>
      </c>
      <c r="I186" t="s">
        <v>1315</v>
      </c>
      <c r="J186" t="s">
        <v>1316</v>
      </c>
      <c r="K186" s="4" t="s">
        <v>1989</v>
      </c>
      <c r="L186" t="s">
        <v>2111</v>
      </c>
      <c r="M186" t="s">
        <v>2111</v>
      </c>
      <c r="N186" t="s">
        <v>2981</v>
      </c>
      <c r="O186" t="s">
        <v>3034</v>
      </c>
      <c r="P186">
        <v>0</v>
      </c>
      <c r="Q186" t="s">
        <v>2984</v>
      </c>
      <c r="R186">
        <v>13567620</v>
      </c>
      <c r="S186" t="s">
        <v>926</v>
      </c>
      <c r="T186">
        <v>7079</v>
      </c>
      <c r="U186" t="s">
        <v>983</v>
      </c>
      <c r="V186" t="s">
        <v>2761</v>
      </c>
      <c r="W186" t="s">
        <v>3035</v>
      </c>
      <c r="X186">
        <v>0</v>
      </c>
      <c r="Y186">
        <v>0</v>
      </c>
      <c r="Z186" s="5">
        <v>0</v>
      </c>
      <c r="AA186" s="5">
        <v>0</v>
      </c>
      <c r="AB186" s="5">
        <v>0</v>
      </c>
    </row>
    <row r="187" spans="1:28">
      <c r="A187" t="s">
        <v>926</v>
      </c>
      <c r="B187" t="s">
        <v>1317</v>
      </c>
      <c r="C187" t="s">
        <v>22</v>
      </c>
      <c r="D187" t="s">
        <v>1318</v>
      </c>
      <c r="E187" t="s">
        <v>21</v>
      </c>
      <c r="F187" t="s">
        <v>1101</v>
      </c>
      <c r="G187" s="2">
        <v>1</v>
      </c>
      <c r="H187" t="s">
        <v>24</v>
      </c>
      <c r="I187" t="s">
        <v>1319</v>
      </c>
      <c r="J187" t="s">
        <v>1320</v>
      </c>
      <c r="K187" s="4" t="s">
        <v>1990</v>
      </c>
      <c r="L187" t="s">
        <v>2111</v>
      </c>
      <c r="M187" t="s">
        <v>2111</v>
      </c>
      <c r="N187" t="s">
        <v>3036</v>
      </c>
      <c r="O187" t="s">
        <v>2908</v>
      </c>
      <c r="P187">
        <v>0</v>
      </c>
      <c r="Q187" t="s">
        <v>3037</v>
      </c>
      <c r="R187">
        <v>14080620</v>
      </c>
      <c r="S187" t="s">
        <v>926</v>
      </c>
      <c r="T187">
        <v>6969</v>
      </c>
      <c r="U187" t="s">
        <v>1101</v>
      </c>
      <c r="V187" t="s">
        <v>2826</v>
      </c>
      <c r="W187" t="s">
        <v>3025</v>
      </c>
      <c r="X187" t="s">
        <v>2826</v>
      </c>
      <c r="Y187" t="s">
        <v>3025</v>
      </c>
      <c r="Z187" s="5" t="s">
        <v>2826</v>
      </c>
      <c r="AA187" s="5" t="s">
        <v>3025</v>
      </c>
      <c r="AB187" s="5" t="s">
        <v>3026</v>
      </c>
    </row>
    <row r="188" spans="1:28">
      <c r="A188" t="s">
        <v>926</v>
      </c>
      <c r="B188" t="s">
        <v>1324</v>
      </c>
      <c r="C188" t="s">
        <v>244</v>
      </c>
      <c r="D188" t="s">
        <v>1325</v>
      </c>
      <c r="E188" t="s">
        <v>6</v>
      </c>
      <c r="F188" t="s">
        <v>928</v>
      </c>
      <c r="G188" s="2">
        <v>3</v>
      </c>
      <c r="H188" t="s">
        <v>24</v>
      </c>
      <c r="I188" t="s">
        <v>1326</v>
      </c>
      <c r="J188" t="s">
        <v>1327</v>
      </c>
      <c r="K188" s="4" t="s">
        <v>1992</v>
      </c>
      <c r="L188" t="s">
        <v>2111</v>
      </c>
      <c r="M188" t="s">
        <v>2111</v>
      </c>
      <c r="N188" t="s">
        <v>3038</v>
      </c>
      <c r="O188" t="s">
        <v>3039</v>
      </c>
      <c r="P188">
        <v>0</v>
      </c>
      <c r="Q188" t="s">
        <v>3040</v>
      </c>
      <c r="R188">
        <v>8210040</v>
      </c>
      <c r="S188" t="s">
        <v>926</v>
      </c>
      <c r="T188">
        <v>7107</v>
      </c>
      <c r="U188" t="s">
        <v>928</v>
      </c>
      <c r="V188">
        <v>0</v>
      </c>
      <c r="W188">
        <v>0</v>
      </c>
      <c r="X188">
        <v>0</v>
      </c>
      <c r="Y188">
        <v>0</v>
      </c>
      <c r="Z188" s="5">
        <v>0</v>
      </c>
      <c r="AA188" s="5">
        <v>0</v>
      </c>
      <c r="AB188" s="5">
        <v>0</v>
      </c>
    </row>
    <row r="189" spans="1:28">
      <c r="A189" t="s">
        <v>926</v>
      </c>
      <c r="B189" t="s">
        <v>1331</v>
      </c>
      <c r="C189" t="s">
        <v>535</v>
      </c>
      <c r="D189" t="s">
        <v>1105</v>
      </c>
      <c r="E189" t="s">
        <v>6</v>
      </c>
      <c r="F189" t="s">
        <v>928</v>
      </c>
      <c r="G189" s="2">
        <v>1</v>
      </c>
      <c r="H189" t="s">
        <v>24</v>
      </c>
      <c r="I189" t="s">
        <v>1332</v>
      </c>
      <c r="J189" t="s">
        <v>1333</v>
      </c>
      <c r="K189" s="4" t="s">
        <v>1994</v>
      </c>
      <c r="L189" t="s">
        <v>2868</v>
      </c>
      <c r="M189" t="s">
        <v>2868</v>
      </c>
      <c r="N189" t="s">
        <v>1039</v>
      </c>
      <c r="O189" t="s">
        <v>3041</v>
      </c>
      <c r="P189" t="s">
        <v>3042</v>
      </c>
      <c r="Q189" t="s">
        <v>3043</v>
      </c>
      <c r="R189">
        <v>1404200</v>
      </c>
      <c r="S189" t="s">
        <v>926</v>
      </c>
      <c r="T189">
        <v>7107</v>
      </c>
      <c r="U189" t="s">
        <v>928</v>
      </c>
      <c r="V189" t="s">
        <v>2212</v>
      </c>
      <c r="W189" t="s">
        <v>3044</v>
      </c>
      <c r="X189">
        <v>0</v>
      </c>
      <c r="Y189">
        <v>0</v>
      </c>
      <c r="Z189" s="5">
        <v>0</v>
      </c>
      <c r="AA189" s="5">
        <v>0</v>
      </c>
      <c r="AB189" s="5" t="s">
        <v>3045</v>
      </c>
    </row>
    <row r="190" spans="1:28">
      <c r="A190" t="s">
        <v>926</v>
      </c>
      <c r="B190" t="s">
        <v>1339</v>
      </c>
      <c r="C190" t="s">
        <v>43</v>
      </c>
      <c r="D190" t="s">
        <v>1340</v>
      </c>
      <c r="E190" t="s">
        <v>6</v>
      </c>
      <c r="F190" t="s">
        <v>983</v>
      </c>
      <c r="G190" s="2">
        <v>3</v>
      </c>
      <c r="H190" t="s">
        <v>164</v>
      </c>
      <c r="I190" t="s">
        <v>1341</v>
      </c>
      <c r="J190" t="s">
        <v>1342</v>
      </c>
      <c r="K190" s="4" t="s">
        <v>1996</v>
      </c>
      <c r="L190" t="s">
        <v>2111</v>
      </c>
      <c r="M190" t="s">
        <v>2111</v>
      </c>
      <c r="N190" t="s">
        <v>3046</v>
      </c>
      <c r="O190" t="s">
        <v>3047</v>
      </c>
      <c r="P190">
        <v>0</v>
      </c>
      <c r="Q190" t="s">
        <v>3048</v>
      </c>
      <c r="R190">
        <v>13567020</v>
      </c>
      <c r="S190" t="s">
        <v>926</v>
      </c>
      <c r="T190">
        <v>7079</v>
      </c>
      <c r="U190" t="s">
        <v>983</v>
      </c>
      <c r="V190">
        <v>0</v>
      </c>
      <c r="W190">
        <v>0</v>
      </c>
      <c r="X190">
        <v>0</v>
      </c>
      <c r="Y190">
        <v>0</v>
      </c>
      <c r="Z190" s="5">
        <v>0</v>
      </c>
      <c r="AA190" s="5">
        <v>0</v>
      </c>
      <c r="AB190" s="5">
        <v>0</v>
      </c>
    </row>
    <row r="191" spans="1:28">
      <c r="A191" t="s">
        <v>926</v>
      </c>
      <c r="B191" t="s">
        <v>1343</v>
      </c>
      <c r="C191" t="s">
        <v>1344</v>
      </c>
      <c r="D191" t="s">
        <v>1345</v>
      </c>
      <c r="E191" t="s">
        <v>6</v>
      </c>
      <c r="F191" t="s">
        <v>928</v>
      </c>
      <c r="G191" s="2">
        <v>1</v>
      </c>
      <c r="H191" t="s">
        <v>24</v>
      </c>
      <c r="I191" t="s">
        <v>1346</v>
      </c>
      <c r="J191" t="s">
        <v>1347</v>
      </c>
      <c r="K191" s="4" t="s">
        <v>1997</v>
      </c>
      <c r="L191" t="s">
        <v>2111</v>
      </c>
      <c r="M191" t="s">
        <v>2111</v>
      </c>
      <c r="N191" t="s">
        <v>2676</v>
      </c>
      <c r="O191" t="s">
        <v>3049</v>
      </c>
      <c r="P191" t="s">
        <v>3050</v>
      </c>
      <c r="Q191" t="s">
        <v>3051</v>
      </c>
      <c r="R191">
        <v>3081012</v>
      </c>
      <c r="S191" t="s">
        <v>926</v>
      </c>
      <c r="T191">
        <v>7107</v>
      </c>
      <c r="U191" t="s">
        <v>928</v>
      </c>
      <c r="V191" t="s">
        <v>2212</v>
      </c>
      <c r="W191" t="s">
        <v>3052</v>
      </c>
      <c r="X191">
        <v>0</v>
      </c>
      <c r="Y191">
        <v>0</v>
      </c>
      <c r="Z191" s="5" t="s">
        <v>2212</v>
      </c>
      <c r="AA191" s="5" t="s">
        <v>3053</v>
      </c>
      <c r="AB191" s="5" t="s">
        <v>3054</v>
      </c>
    </row>
    <row r="192" spans="1:28">
      <c r="A192" t="s">
        <v>926</v>
      </c>
      <c r="B192" t="s">
        <v>1348</v>
      </c>
      <c r="C192" t="s">
        <v>1349</v>
      </c>
      <c r="D192" t="s">
        <v>1350</v>
      </c>
      <c r="E192" t="s">
        <v>6</v>
      </c>
      <c r="F192" t="s">
        <v>928</v>
      </c>
      <c r="G192" s="2">
        <v>2</v>
      </c>
      <c r="H192" t="s">
        <v>24</v>
      </c>
      <c r="I192" t="s">
        <v>1351</v>
      </c>
      <c r="J192" t="s">
        <v>1352</v>
      </c>
      <c r="K192" s="4" t="s">
        <v>1998</v>
      </c>
      <c r="L192" t="s">
        <v>2111</v>
      </c>
      <c r="M192" t="s">
        <v>2111</v>
      </c>
      <c r="N192" t="s">
        <v>3055</v>
      </c>
      <c r="O192" t="s">
        <v>3056</v>
      </c>
      <c r="P192" t="s">
        <v>3057</v>
      </c>
      <c r="Q192" t="s">
        <v>3058</v>
      </c>
      <c r="R192">
        <v>1540000</v>
      </c>
      <c r="S192" t="s">
        <v>926</v>
      </c>
      <c r="T192">
        <v>7107</v>
      </c>
      <c r="U192" t="s">
        <v>928</v>
      </c>
      <c r="V192">
        <v>0</v>
      </c>
      <c r="W192">
        <v>0</v>
      </c>
      <c r="X192">
        <v>0</v>
      </c>
      <c r="Y192">
        <v>0</v>
      </c>
      <c r="Z192" s="5">
        <v>0</v>
      </c>
      <c r="AA192" s="5">
        <v>0</v>
      </c>
      <c r="AB192" s="5">
        <v>0</v>
      </c>
    </row>
    <row r="193" spans="1:28">
      <c r="A193" t="s">
        <v>926</v>
      </c>
      <c r="B193" t="s">
        <v>1353</v>
      </c>
      <c r="C193" t="s">
        <v>128</v>
      </c>
      <c r="D193" t="s">
        <v>1354</v>
      </c>
      <c r="E193" t="s">
        <v>6</v>
      </c>
      <c r="F193" t="s">
        <v>928</v>
      </c>
      <c r="G193" s="2">
        <v>2</v>
      </c>
      <c r="H193" t="s">
        <v>24</v>
      </c>
      <c r="I193" t="s">
        <v>1355</v>
      </c>
      <c r="J193" t="s">
        <v>1356</v>
      </c>
      <c r="K193" s="4" t="s">
        <v>1999</v>
      </c>
      <c r="L193" t="s">
        <v>2111</v>
      </c>
      <c r="M193" t="s">
        <v>2111</v>
      </c>
      <c r="N193" t="s">
        <v>3059</v>
      </c>
      <c r="O193" t="s">
        <v>3060</v>
      </c>
      <c r="P193">
        <v>0</v>
      </c>
      <c r="Q193" t="s">
        <v>3061</v>
      </c>
      <c r="R193">
        <v>5365170</v>
      </c>
      <c r="S193" t="s">
        <v>926</v>
      </c>
      <c r="T193">
        <v>7107</v>
      </c>
      <c r="U193" t="s">
        <v>928</v>
      </c>
      <c r="V193" t="s">
        <v>2212</v>
      </c>
      <c r="W193" t="s">
        <v>3062</v>
      </c>
      <c r="X193" t="s">
        <v>2212</v>
      </c>
      <c r="Y193" t="s">
        <v>3062</v>
      </c>
      <c r="Z193" s="5" t="s">
        <v>2212</v>
      </c>
      <c r="AA193" s="5" t="s">
        <v>3062</v>
      </c>
      <c r="AB193" s="5" t="s">
        <v>3063</v>
      </c>
    </row>
    <row r="194" spans="1:28">
      <c r="A194" t="s">
        <v>926</v>
      </c>
      <c r="B194" t="s">
        <v>1357</v>
      </c>
      <c r="C194" t="s">
        <v>716</v>
      </c>
      <c r="D194" t="s">
        <v>1358</v>
      </c>
      <c r="E194" t="s">
        <v>6</v>
      </c>
      <c r="F194" t="s">
        <v>1359</v>
      </c>
      <c r="G194" s="2">
        <v>2</v>
      </c>
      <c r="H194" t="s">
        <v>24</v>
      </c>
      <c r="I194" t="s">
        <v>1360</v>
      </c>
      <c r="J194" t="s">
        <v>1361</v>
      </c>
      <c r="K194" s="4" t="s">
        <v>2000</v>
      </c>
      <c r="L194" t="s">
        <v>2111</v>
      </c>
      <c r="M194" t="s">
        <v>2111</v>
      </c>
      <c r="N194" t="s">
        <v>3064</v>
      </c>
      <c r="O194" t="s">
        <v>3065</v>
      </c>
      <c r="P194">
        <v>0</v>
      </c>
      <c r="Q194" t="s">
        <v>3066</v>
      </c>
      <c r="R194">
        <v>18550000</v>
      </c>
      <c r="S194" t="s">
        <v>926</v>
      </c>
      <c r="T194">
        <v>6239</v>
      </c>
      <c r="U194" t="s">
        <v>1359</v>
      </c>
      <c r="V194" t="s">
        <v>2873</v>
      </c>
      <c r="W194" t="s">
        <v>3067</v>
      </c>
      <c r="X194" t="s">
        <v>2873</v>
      </c>
      <c r="Y194" t="s">
        <v>3068</v>
      </c>
      <c r="Z194" s="5" t="s">
        <v>2873</v>
      </c>
      <c r="AA194" s="5" t="s">
        <v>3069</v>
      </c>
      <c r="AB194" s="5" t="s">
        <v>3070</v>
      </c>
    </row>
    <row r="195" spans="1:28">
      <c r="A195" t="s">
        <v>926</v>
      </c>
      <c r="B195" t="s">
        <v>1362</v>
      </c>
      <c r="C195" t="s">
        <v>226</v>
      </c>
      <c r="D195" t="s">
        <v>1363</v>
      </c>
      <c r="E195" t="s">
        <v>6</v>
      </c>
      <c r="F195" t="s">
        <v>1026</v>
      </c>
      <c r="G195" s="2">
        <v>2</v>
      </c>
      <c r="H195" t="s">
        <v>24</v>
      </c>
      <c r="I195" t="s">
        <v>1364</v>
      </c>
      <c r="J195" t="s">
        <v>1365</v>
      </c>
      <c r="K195" s="4" t="s">
        <v>2001</v>
      </c>
      <c r="L195" t="s">
        <v>2111</v>
      </c>
      <c r="M195" t="s">
        <v>2111</v>
      </c>
      <c r="N195" t="s">
        <v>3071</v>
      </c>
      <c r="O195" t="s">
        <v>3072</v>
      </c>
      <c r="P195">
        <v>0</v>
      </c>
      <c r="Q195" t="s">
        <v>3073</v>
      </c>
      <c r="R195">
        <v>13504010</v>
      </c>
      <c r="S195" t="s">
        <v>926</v>
      </c>
      <c r="T195">
        <v>6979</v>
      </c>
      <c r="U195" t="s">
        <v>1026</v>
      </c>
      <c r="V195" t="s">
        <v>2799</v>
      </c>
      <c r="W195" t="s">
        <v>3074</v>
      </c>
      <c r="X195">
        <v>0</v>
      </c>
      <c r="Y195">
        <v>0</v>
      </c>
      <c r="Z195" s="5">
        <v>0</v>
      </c>
      <c r="AA195" s="5">
        <v>0</v>
      </c>
      <c r="AB195" s="5" t="s">
        <v>3075</v>
      </c>
    </row>
    <row r="196" spans="1:28">
      <c r="A196" t="s">
        <v>926</v>
      </c>
      <c r="B196" t="s">
        <v>1366</v>
      </c>
      <c r="C196" t="s">
        <v>134</v>
      </c>
      <c r="D196" t="s">
        <v>1367</v>
      </c>
      <c r="E196" t="s">
        <v>6</v>
      </c>
      <c r="F196" t="s">
        <v>928</v>
      </c>
      <c r="G196" s="2">
        <v>1</v>
      </c>
      <c r="H196" t="s">
        <v>24</v>
      </c>
      <c r="I196" t="s">
        <v>1368</v>
      </c>
      <c r="J196" t="s">
        <v>1369</v>
      </c>
      <c r="K196" s="4" t="s">
        <v>2002</v>
      </c>
      <c r="L196" t="s">
        <v>2111</v>
      </c>
      <c r="M196" t="s">
        <v>2111</v>
      </c>
      <c r="N196" t="s">
        <v>3076</v>
      </c>
      <c r="O196" t="s">
        <v>3077</v>
      </c>
      <c r="P196">
        <v>0</v>
      </c>
      <c r="Q196" t="s">
        <v>3078</v>
      </c>
      <c r="R196">
        <v>4711020</v>
      </c>
      <c r="S196" t="s">
        <v>926</v>
      </c>
      <c r="T196">
        <v>7107</v>
      </c>
      <c r="U196" t="s">
        <v>928</v>
      </c>
      <c r="V196" t="s">
        <v>2212</v>
      </c>
      <c r="W196" t="s">
        <v>3079</v>
      </c>
      <c r="X196">
        <v>0</v>
      </c>
      <c r="Y196">
        <v>0</v>
      </c>
      <c r="Z196" s="5">
        <v>0</v>
      </c>
      <c r="AA196" s="5">
        <v>0</v>
      </c>
      <c r="AB196" s="5">
        <v>0</v>
      </c>
    </row>
    <row r="197" spans="1:28">
      <c r="A197" t="s">
        <v>926</v>
      </c>
      <c r="B197" t="s">
        <v>1373</v>
      </c>
      <c r="C197" t="s">
        <v>1374</v>
      </c>
      <c r="D197" t="s">
        <v>1375</v>
      </c>
      <c r="E197" t="s">
        <v>6</v>
      </c>
      <c r="F197" t="s">
        <v>928</v>
      </c>
      <c r="G197" s="2">
        <v>1</v>
      </c>
      <c r="H197" t="s">
        <v>164</v>
      </c>
      <c r="I197" t="s">
        <v>1376</v>
      </c>
      <c r="J197" t="s">
        <v>1377</v>
      </c>
      <c r="K197" s="4" t="s">
        <v>2004</v>
      </c>
      <c r="L197" t="s">
        <v>2111</v>
      </c>
      <c r="M197" t="s">
        <v>2111</v>
      </c>
      <c r="N197" t="s">
        <v>3080</v>
      </c>
      <c r="O197" t="s">
        <v>3081</v>
      </c>
      <c r="P197" t="s">
        <v>3082</v>
      </c>
      <c r="Q197" t="s">
        <v>3083</v>
      </c>
      <c r="R197">
        <v>4581060</v>
      </c>
      <c r="S197" t="s">
        <v>926</v>
      </c>
      <c r="T197">
        <v>7107</v>
      </c>
      <c r="U197" t="s">
        <v>928</v>
      </c>
      <c r="V197" t="s">
        <v>2212</v>
      </c>
      <c r="W197" t="s">
        <v>3084</v>
      </c>
      <c r="X197">
        <v>0</v>
      </c>
      <c r="Y197">
        <v>0</v>
      </c>
      <c r="Z197" s="5" t="s">
        <v>2212</v>
      </c>
      <c r="AA197" s="5" t="s">
        <v>3084</v>
      </c>
      <c r="AB197" s="5" t="s">
        <v>3085</v>
      </c>
    </row>
    <row r="198" spans="1:28">
      <c r="A198" t="s">
        <v>926</v>
      </c>
      <c r="B198" t="s">
        <v>1378</v>
      </c>
      <c r="C198" t="s">
        <v>95</v>
      </c>
      <c r="D198" t="s">
        <v>1379</v>
      </c>
      <c r="E198" t="s">
        <v>6</v>
      </c>
      <c r="F198" t="s">
        <v>1380</v>
      </c>
      <c r="G198" s="2">
        <v>2</v>
      </c>
      <c r="H198" t="s">
        <v>24</v>
      </c>
      <c r="I198" t="s">
        <v>1381</v>
      </c>
      <c r="J198" t="s">
        <v>1382</v>
      </c>
      <c r="K198" s="4" t="s">
        <v>2005</v>
      </c>
      <c r="L198" t="s">
        <v>2104</v>
      </c>
      <c r="M198" t="s">
        <v>2104</v>
      </c>
      <c r="N198" t="s">
        <v>3086</v>
      </c>
      <c r="O198" t="s">
        <v>3087</v>
      </c>
      <c r="P198">
        <v>0</v>
      </c>
      <c r="Q198" t="s">
        <v>3088</v>
      </c>
      <c r="R198">
        <v>8680000</v>
      </c>
      <c r="S198" t="s">
        <v>926</v>
      </c>
      <c r="T198">
        <v>7151</v>
      </c>
      <c r="U198" t="s">
        <v>1380</v>
      </c>
      <c r="V198">
        <v>0</v>
      </c>
      <c r="W198">
        <v>0</v>
      </c>
      <c r="X198">
        <v>0</v>
      </c>
      <c r="Y198">
        <v>0</v>
      </c>
      <c r="Z198" s="5">
        <v>0</v>
      </c>
      <c r="AA198" s="5">
        <v>0</v>
      </c>
      <c r="AB198" s="5">
        <v>0</v>
      </c>
    </row>
    <row r="199" spans="1:28">
      <c r="A199" t="s">
        <v>926</v>
      </c>
      <c r="B199" t="s">
        <v>1383</v>
      </c>
      <c r="C199" t="s">
        <v>197</v>
      </c>
      <c r="D199" t="s">
        <v>215</v>
      </c>
      <c r="E199" t="s">
        <v>117</v>
      </c>
      <c r="F199" t="s">
        <v>1080</v>
      </c>
      <c r="G199" s="2">
        <v>1</v>
      </c>
      <c r="H199" t="s">
        <v>24</v>
      </c>
      <c r="I199" t="s">
        <v>1384</v>
      </c>
      <c r="J199" t="s">
        <v>1385</v>
      </c>
      <c r="K199" s="4" t="s">
        <v>2006</v>
      </c>
      <c r="L199" t="s">
        <v>2104</v>
      </c>
      <c r="M199" t="s">
        <v>2104</v>
      </c>
      <c r="N199" t="s">
        <v>2969</v>
      </c>
      <c r="O199" t="s">
        <v>3089</v>
      </c>
      <c r="P199">
        <v>0</v>
      </c>
      <c r="Q199" t="s">
        <v>3090</v>
      </c>
      <c r="R199">
        <v>13236510</v>
      </c>
      <c r="S199" t="s">
        <v>926</v>
      </c>
      <c r="T199">
        <v>6293</v>
      </c>
      <c r="U199" t="s">
        <v>1080</v>
      </c>
      <c r="V199" t="s">
        <v>2212</v>
      </c>
      <c r="W199" t="s">
        <v>3091</v>
      </c>
      <c r="X199">
        <v>0</v>
      </c>
      <c r="Y199">
        <v>0</v>
      </c>
      <c r="Z199" s="5">
        <v>0</v>
      </c>
      <c r="AA199" s="5">
        <v>0</v>
      </c>
      <c r="AB199" s="5" t="s">
        <v>3092</v>
      </c>
    </row>
    <row r="200" spans="1:28">
      <c r="A200" t="s">
        <v>926</v>
      </c>
      <c r="B200" t="s">
        <v>1386</v>
      </c>
      <c r="C200" t="s">
        <v>22</v>
      </c>
      <c r="D200" t="s">
        <v>1387</v>
      </c>
      <c r="E200" t="s">
        <v>6</v>
      </c>
      <c r="F200" t="s">
        <v>1057</v>
      </c>
      <c r="G200" s="2">
        <v>1</v>
      </c>
      <c r="H200" t="s">
        <v>24</v>
      </c>
      <c r="I200" t="s">
        <v>1388</v>
      </c>
      <c r="J200" t="s">
        <v>1389</v>
      </c>
      <c r="K200" s="4" t="s">
        <v>2007</v>
      </c>
      <c r="L200" t="s">
        <v>2104</v>
      </c>
      <c r="M200" t="s">
        <v>2104</v>
      </c>
      <c r="N200" t="s">
        <v>3093</v>
      </c>
      <c r="O200" t="s">
        <v>3065</v>
      </c>
      <c r="P200">
        <v>0</v>
      </c>
      <c r="Q200" t="s">
        <v>3094</v>
      </c>
      <c r="R200">
        <v>12235000</v>
      </c>
      <c r="S200" t="s">
        <v>926</v>
      </c>
      <c r="T200">
        <v>7099</v>
      </c>
      <c r="U200" t="s">
        <v>1057</v>
      </c>
      <c r="V200" t="s">
        <v>2821</v>
      </c>
      <c r="W200" t="s">
        <v>3095</v>
      </c>
      <c r="X200" t="s">
        <v>2821</v>
      </c>
      <c r="Y200" t="s">
        <v>3096</v>
      </c>
      <c r="Z200" s="5" t="s">
        <v>2821</v>
      </c>
      <c r="AA200" s="5" t="s">
        <v>3097</v>
      </c>
      <c r="AB200" s="5" t="s">
        <v>3098</v>
      </c>
    </row>
    <row r="201" spans="1:28">
      <c r="A201" t="s">
        <v>926</v>
      </c>
      <c r="B201" t="s">
        <v>1423</v>
      </c>
      <c r="C201" t="s">
        <v>682</v>
      </c>
      <c r="D201" t="s">
        <v>1424</v>
      </c>
      <c r="E201" t="s">
        <v>21</v>
      </c>
      <c r="F201" t="s">
        <v>928</v>
      </c>
      <c r="G201" s="2">
        <v>1</v>
      </c>
      <c r="H201" t="s">
        <v>24</v>
      </c>
      <c r="I201" t="s">
        <v>3968</v>
      </c>
      <c r="J201" t="s">
        <v>3968</v>
      </c>
      <c r="K201" s="4" t="s">
        <v>2015</v>
      </c>
      <c r="L201" t="s">
        <v>2111</v>
      </c>
      <c r="M201" t="s">
        <v>2111</v>
      </c>
      <c r="N201" t="s">
        <v>15</v>
      </c>
      <c r="O201" t="s">
        <v>2517</v>
      </c>
      <c r="P201">
        <v>0</v>
      </c>
      <c r="Q201" t="s">
        <v>3099</v>
      </c>
      <c r="R201">
        <v>3185040</v>
      </c>
      <c r="S201" t="s">
        <v>926</v>
      </c>
      <c r="T201">
        <v>7107</v>
      </c>
      <c r="U201" t="s">
        <v>928</v>
      </c>
      <c r="V201" t="s">
        <v>2212</v>
      </c>
      <c r="W201" t="s">
        <v>3100</v>
      </c>
      <c r="X201" t="s">
        <v>2212</v>
      </c>
      <c r="Y201" t="s">
        <v>3100</v>
      </c>
      <c r="Z201" s="5" t="s">
        <v>2212</v>
      </c>
      <c r="AA201" s="5" t="s">
        <v>3100</v>
      </c>
      <c r="AB201" s="5" t="s">
        <v>3101</v>
      </c>
    </row>
    <row r="202" spans="1:28">
      <c r="A202" t="s">
        <v>926</v>
      </c>
      <c r="B202" t="s">
        <v>1439</v>
      </c>
      <c r="C202" t="s">
        <v>157</v>
      </c>
      <c r="D202" t="s">
        <v>1440</v>
      </c>
      <c r="E202" t="s">
        <v>6</v>
      </c>
      <c r="F202" t="s">
        <v>996</v>
      </c>
      <c r="G202" s="2">
        <v>1</v>
      </c>
      <c r="H202" t="s">
        <v>24</v>
      </c>
      <c r="I202" t="s">
        <v>557</v>
      </c>
      <c r="J202" t="s">
        <v>558</v>
      </c>
      <c r="K202" s="4" t="s">
        <v>2020</v>
      </c>
      <c r="L202" t="s">
        <v>2111</v>
      </c>
      <c r="M202" t="s">
        <v>2111</v>
      </c>
      <c r="N202" t="s">
        <v>3102</v>
      </c>
      <c r="O202" t="s">
        <v>3103</v>
      </c>
      <c r="P202" t="s">
        <v>2269</v>
      </c>
      <c r="Q202" t="s">
        <v>2210</v>
      </c>
      <c r="R202">
        <v>14140000</v>
      </c>
      <c r="S202" t="s">
        <v>926</v>
      </c>
      <c r="T202">
        <v>6363</v>
      </c>
      <c r="U202" t="s">
        <v>996</v>
      </c>
      <c r="V202" t="s">
        <v>2826</v>
      </c>
      <c r="W202" t="s">
        <v>3104</v>
      </c>
      <c r="X202">
        <v>0</v>
      </c>
      <c r="Y202">
        <v>0</v>
      </c>
      <c r="Z202" s="5" t="s">
        <v>2212</v>
      </c>
      <c r="AA202" s="5" t="s">
        <v>3105</v>
      </c>
      <c r="AB202" s="5" t="s">
        <v>3106</v>
      </c>
    </row>
    <row r="203" spans="1:28">
      <c r="A203" t="s">
        <v>926</v>
      </c>
      <c r="B203" t="s">
        <v>1441</v>
      </c>
      <c r="C203" t="s">
        <v>21</v>
      </c>
      <c r="D203" t="s">
        <v>1442</v>
      </c>
      <c r="E203" t="s">
        <v>6</v>
      </c>
      <c r="F203" t="s">
        <v>1122</v>
      </c>
      <c r="G203" s="2">
        <v>3</v>
      </c>
      <c r="H203" t="s">
        <v>24</v>
      </c>
      <c r="I203" t="s">
        <v>1443</v>
      </c>
      <c r="J203" t="s">
        <v>1444</v>
      </c>
      <c r="K203" s="4" t="s">
        <v>2021</v>
      </c>
      <c r="L203" t="s">
        <v>2111</v>
      </c>
      <c r="M203" t="s">
        <v>2111</v>
      </c>
      <c r="N203" t="s">
        <v>3107</v>
      </c>
      <c r="O203" t="s">
        <v>3108</v>
      </c>
      <c r="P203">
        <v>0</v>
      </c>
      <c r="Q203" t="s">
        <v>3109</v>
      </c>
      <c r="R203">
        <v>6715862</v>
      </c>
      <c r="S203" t="s">
        <v>926</v>
      </c>
      <c r="T203">
        <v>6361</v>
      </c>
      <c r="U203" t="s">
        <v>1122</v>
      </c>
      <c r="V203" t="s">
        <v>2212</v>
      </c>
      <c r="W203" t="s">
        <v>2948</v>
      </c>
      <c r="X203">
        <v>0</v>
      </c>
      <c r="Y203">
        <v>0</v>
      </c>
      <c r="Z203" s="5" t="s">
        <v>2212</v>
      </c>
      <c r="AA203" s="5" t="s">
        <v>2949</v>
      </c>
      <c r="AB203" s="5" t="s">
        <v>3110</v>
      </c>
    </row>
    <row r="204" spans="1:28">
      <c r="A204" t="s">
        <v>926</v>
      </c>
      <c r="B204" t="s">
        <v>1445</v>
      </c>
      <c r="C204" t="s">
        <v>1446</v>
      </c>
      <c r="D204" t="s">
        <v>1447</v>
      </c>
      <c r="E204" t="s">
        <v>117</v>
      </c>
      <c r="F204" t="s">
        <v>1043</v>
      </c>
      <c r="G204" s="2">
        <v>1</v>
      </c>
      <c r="H204" t="s">
        <v>24</v>
      </c>
      <c r="I204" t="s">
        <v>1448</v>
      </c>
      <c r="J204" t="s">
        <v>1449</v>
      </c>
      <c r="K204" s="4" t="s">
        <v>2022</v>
      </c>
      <c r="L204" t="s">
        <v>2111</v>
      </c>
      <c r="M204" t="s">
        <v>2111</v>
      </c>
      <c r="N204" t="s">
        <v>3111</v>
      </c>
      <c r="O204" t="s">
        <v>3112</v>
      </c>
      <c r="P204">
        <v>0</v>
      </c>
      <c r="Q204" t="s">
        <v>3113</v>
      </c>
      <c r="R204">
        <v>13477620</v>
      </c>
      <c r="S204" t="s">
        <v>926</v>
      </c>
      <c r="T204">
        <v>6131</v>
      </c>
      <c r="U204" t="s">
        <v>1043</v>
      </c>
      <c r="V204" t="s">
        <v>2799</v>
      </c>
      <c r="W204" t="s">
        <v>3114</v>
      </c>
      <c r="X204">
        <v>0</v>
      </c>
      <c r="Y204">
        <v>0</v>
      </c>
      <c r="Z204" s="5">
        <v>0</v>
      </c>
      <c r="AA204" s="5">
        <v>0</v>
      </c>
      <c r="AB204" s="5" t="s">
        <v>3115</v>
      </c>
    </row>
    <row r="205" spans="1:28">
      <c r="A205" t="s">
        <v>926</v>
      </c>
      <c r="B205" t="s">
        <v>1463</v>
      </c>
      <c r="C205" t="s">
        <v>535</v>
      </c>
      <c r="D205" t="s">
        <v>1464</v>
      </c>
      <c r="E205" t="s">
        <v>6</v>
      </c>
      <c r="F205" t="s">
        <v>928</v>
      </c>
      <c r="G205" s="2">
        <v>4</v>
      </c>
      <c r="H205" t="s">
        <v>24</v>
      </c>
      <c r="I205" t="s">
        <v>1465</v>
      </c>
      <c r="J205" t="s">
        <v>1466</v>
      </c>
      <c r="K205" s="4" t="s">
        <v>2026</v>
      </c>
      <c r="L205" t="s">
        <v>2104</v>
      </c>
      <c r="M205" t="s">
        <v>2104</v>
      </c>
      <c r="N205" t="s">
        <v>3116</v>
      </c>
      <c r="O205" t="s">
        <v>3117</v>
      </c>
      <c r="P205" t="s">
        <v>3118</v>
      </c>
      <c r="Q205" t="s">
        <v>2210</v>
      </c>
      <c r="R205">
        <v>1026001</v>
      </c>
      <c r="S205" t="s">
        <v>926</v>
      </c>
      <c r="T205">
        <v>7107</v>
      </c>
      <c r="U205" t="s">
        <v>928</v>
      </c>
      <c r="V205" t="s">
        <v>2212</v>
      </c>
      <c r="W205" t="s">
        <v>3119</v>
      </c>
      <c r="X205" t="s">
        <v>2212</v>
      </c>
      <c r="Y205" t="s">
        <v>3120</v>
      </c>
      <c r="Z205" s="5">
        <v>0</v>
      </c>
      <c r="AA205" s="5">
        <v>0</v>
      </c>
      <c r="AB205" s="5" t="s">
        <v>3121</v>
      </c>
    </row>
    <row r="206" spans="1:28">
      <c r="A206" t="s">
        <v>926</v>
      </c>
      <c r="B206" t="s">
        <v>1467</v>
      </c>
      <c r="C206" t="s">
        <v>1468</v>
      </c>
      <c r="D206" t="s">
        <v>1469</v>
      </c>
      <c r="E206" t="s">
        <v>6</v>
      </c>
      <c r="F206" t="s">
        <v>952</v>
      </c>
      <c r="G206" s="2">
        <v>10</v>
      </c>
      <c r="H206" t="s">
        <v>24</v>
      </c>
      <c r="I206" t="s">
        <v>1470</v>
      </c>
      <c r="J206" t="s">
        <v>1471</v>
      </c>
      <c r="K206" s="4" t="s">
        <v>2027</v>
      </c>
      <c r="L206" t="s">
        <v>2104</v>
      </c>
      <c r="M206" t="s">
        <v>2104</v>
      </c>
      <c r="N206" t="s">
        <v>3122</v>
      </c>
      <c r="O206" t="s">
        <v>3123</v>
      </c>
      <c r="P206">
        <v>0</v>
      </c>
      <c r="Q206" t="s">
        <v>3124</v>
      </c>
      <c r="R206">
        <v>6833085</v>
      </c>
      <c r="S206" t="s">
        <v>926</v>
      </c>
      <c r="T206">
        <v>6401</v>
      </c>
      <c r="U206" t="s">
        <v>952</v>
      </c>
      <c r="V206" t="s">
        <v>2212</v>
      </c>
      <c r="W206" t="s">
        <v>3125</v>
      </c>
      <c r="X206">
        <v>0</v>
      </c>
      <c r="Y206">
        <v>0</v>
      </c>
      <c r="Z206" s="5" t="s">
        <v>2212</v>
      </c>
      <c r="AA206" s="5" t="s">
        <v>3125</v>
      </c>
      <c r="AB206" s="5" t="s">
        <v>3126</v>
      </c>
    </row>
    <row r="207" spans="1:28">
      <c r="A207" t="s">
        <v>926</v>
      </c>
      <c r="B207" t="s">
        <v>1472</v>
      </c>
      <c r="C207" t="s">
        <v>598</v>
      </c>
      <c r="D207" t="s">
        <v>788</v>
      </c>
      <c r="E207" t="s">
        <v>6</v>
      </c>
      <c r="F207" t="s">
        <v>1473</v>
      </c>
      <c r="G207" s="2">
        <v>1</v>
      </c>
      <c r="H207" t="s">
        <v>24</v>
      </c>
      <c r="I207" t="s">
        <v>1270</v>
      </c>
      <c r="J207" t="s">
        <v>1271</v>
      </c>
      <c r="K207" s="4" t="s">
        <v>2028</v>
      </c>
      <c r="L207" t="s">
        <v>2111</v>
      </c>
      <c r="M207" t="s">
        <v>2111</v>
      </c>
      <c r="N207" t="s">
        <v>3127</v>
      </c>
      <c r="O207" t="s">
        <v>3128</v>
      </c>
      <c r="P207">
        <v>0</v>
      </c>
      <c r="Q207" t="s">
        <v>2210</v>
      </c>
      <c r="R207">
        <v>13330100</v>
      </c>
      <c r="S207" t="s">
        <v>926</v>
      </c>
      <c r="T207">
        <v>6511</v>
      </c>
      <c r="U207" t="s">
        <v>1473</v>
      </c>
      <c r="V207" t="s">
        <v>2799</v>
      </c>
      <c r="W207" t="s">
        <v>3129</v>
      </c>
      <c r="X207">
        <v>0</v>
      </c>
      <c r="Y207">
        <v>0</v>
      </c>
      <c r="Z207" s="5" t="s">
        <v>2799</v>
      </c>
      <c r="AA207" s="5" t="s">
        <v>3130</v>
      </c>
      <c r="AB207" s="5" t="s">
        <v>3131</v>
      </c>
    </row>
    <row r="208" spans="1:28">
      <c r="A208" t="s">
        <v>926</v>
      </c>
      <c r="B208" t="s">
        <v>1474</v>
      </c>
      <c r="C208" t="s">
        <v>1475</v>
      </c>
      <c r="D208" t="s">
        <v>1476</v>
      </c>
      <c r="E208" t="s">
        <v>6</v>
      </c>
      <c r="F208" t="s">
        <v>1473</v>
      </c>
      <c r="G208" s="2">
        <v>5</v>
      </c>
      <c r="H208" t="s">
        <v>24</v>
      </c>
      <c r="I208" t="s">
        <v>1477</v>
      </c>
      <c r="J208" t="s">
        <v>1478</v>
      </c>
      <c r="K208" s="4" t="s">
        <v>2029</v>
      </c>
      <c r="L208" t="s">
        <v>2111</v>
      </c>
      <c r="M208" t="s">
        <v>2111</v>
      </c>
      <c r="N208" t="s">
        <v>3132</v>
      </c>
      <c r="O208" t="s">
        <v>3133</v>
      </c>
      <c r="P208">
        <v>0</v>
      </c>
      <c r="Q208" t="s">
        <v>3134</v>
      </c>
      <c r="R208">
        <v>13340450</v>
      </c>
      <c r="S208" t="s">
        <v>926</v>
      </c>
      <c r="T208">
        <v>6511</v>
      </c>
      <c r="U208" t="s">
        <v>1473</v>
      </c>
      <c r="V208" t="s">
        <v>2799</v>
      </c>
      <c r="W208" t="s">
        <v>3135</v>
      </c>
      <c r="X208">
        <v>0</v>
      </c>
      <c r="Y208">
        <v>0</v>
      </c>
      <c r="Z208" s="5">
        <v>0</v>
      </c>
      <c r="AA208" s="5">
        <v>0</v>
      </c>
      <c r="AB208" s="5" t="s">
        <v>3136</v>
      </c>
    </row>
    <row r="209" spans="1:28">
      <c r="A209" t="s">
        <v>926</v>
      </c>
      <c r="B209" t="s">
        <v>1479</v>
      </c>
      <c r="C209" t="s">
        <v>157</v>
      </c>
      <c r="D209" t="s">
        <v>1480</v>
      </c>
      <c r="E209" t="s">
        <v>6</v>
      </c>
      <c r="F209" t="s">
        <v>928</v>
      </c>
      <c r="G209" s="2">
        <v>1</v>
      </c>
      <c r="H209" t="s">
        <v>24</v>
      </c>
      <c r="I209" t="s">
        <v>1481</v>
      </c>
      <c r="J209" t="s">
        <v>1482</v>
      </c>
      <c r="K209" s="4" t="s">
        <v>2030</v>
      </c>
      <c r="L209" t="s">
        <v>2111</v>
      </c>
      <c r="M209" t="s">
        <v>2111</v>
      </c>
      <c r="N209" t="s">
        <v>3137</v>
      </c>
      <c r="O209" t="s">
        <v>2307</v>
      </c>
      <c r="P209" t="s">
        <v>3138</v>
      </c>
      <c r="Q209" t="s">
        <v>3139</v>
      </c>
      <c r="R209">
        <v>4120050</v>
      </c>
      <c r="S209" t="s">
        <v>926</v>
      </c>
      <c r="T209">
        <v>7107</v>
      </c>
      <c r="U209" t="s">
        <v>928</v>
      </c>
      <c r="V209" t="s">
        <v>2212</v>
      </c>
      <c r="W209" t="s">
        <v>3140</v>
      </c>
      <c r="X209" t="s">
        <v>2212</v>
      </c>
      <c r="Y209" t="s">
        <v>3141</v>
      </c>
      <c r="Z209" s="5" t="s">
        <v>2212</v>
      </c>
      <c r="AA209" s="5" t="s">
        <v>3140</v>
      </c>
      <c r="AB209" s="5" t="s">
        <v>3142</v>
      </c>
    </row>
    <row r="210" spans="1:28">
      <c r="A210" t="s">
        <v>926</v>
      </c>
      <c r="B210" t="s">
        <v>1486</v>
      </c>
      <c r="C210" t="s">
        <v>55</v>
      </c>
      <c r="D210" t="s">
        <v>1487</v>
      </c>
      <c r="E210" t="s">
        <v>21</v>
      </c>
      <c r="F210" t="s">
        <v>1250</v>
      </c>
      <c r="G210" s="2">
        <v>1</v>
      </c>
      <c r="H210" t="s">
        <v>24</v>
      </c>
      <c r="I210" t="s">
        <v>1488</v>
      </c>
      <c r="J210" t="s">
        <v>1489</v>
      </c>
      <c r="K210" s="4" t="s">
        <v>2032</v>
      </c>
      <c r="L210" t="s">
        <v>3143</v>
      </c>
      <c r="M210" t="s">
        <v>3143</v>
      </c>
      <c r="N210" t="s">
        <v>3144</v>
      </c>
      <c r="O210" t="s">
        <v>3145</v>
      </c>
      <c r="P210">
        <v>0</v>
      </c>
      <c r="Q210" t="s">
        <v>3146</v>
      </c>
      <c r="R210">
        <v>6513030</v>
      </c>
      <c r="S210" t="s">
        <v>926</v>
      </c>
      <c r="T210">
        <v>7047</v>
      </c>
      <c r="U210" t="s">
        <v>1250</v>
      </c>
      <c r="V210" t="s">
        <v>2212</v>
      </c>
      <c r="W210" t="s">
        <v>3147</v>
      </c>
      <c r="X210" t="s">
        <v>2212</v>
      </c>
      <c r="Y210" t="s">
        <v>3148</v>
      </c>
      <c r="Z210" s="5" t="s">
        <v>2212</v>
      </c>
      <c r="AA210" s="5" t="s">
        <v>3148</v>
      </c>
      <c r="AB210" s="5" t="s">
        <v>3149</v>
      </c>
    </row>
    <row r="211" spans="1:28">
      <c r="A211" t="s">
        <v>926</v>
      </c>
      <c r="B211" t="s">
        <v>1500</v>
      </c>
      <c r="C211" t="s">
        <v>22</v>
      </c>
      <c r="D211" t="s">
        <v>1501</v>
      </c>
      <c r="E211" t="s">
        <v>6</v>
      </c>
      <c r="F211" t="s">
        <v>928</v>
      </c>
      <c r="G211" s="2">
        <v>11</v>
      </c>
      <c r="H211" t="s">
        <v>24</v>
      </c>
      <c r="I211" t="s">
        <v>1502</v>
      </c>
      <c r="J211" t="s">
        <v>1503</v>
      </c>
      <c r="K211" s="4" t="s">
        <v>2036</v>
      </c>
      <c r="L211" t="s">
        <v>2111</v>
      </c>
      <c r="M211" t="s">
        <v>2111</v>
      </c>
      <c r="N211" t="s">
        <v>3150</v>
      </c>
      <c r="O211" t="s">
        <v>2627</v>
      </c>
      <c r="P211">
        <v>0</v>
      </c>
      <c r="Q211" t="s">
        <v>3151</v>
      </c>
      <c r="R211">
        <v>5002030</v>
      </c>
      <c r="S211" t="s">
        <v>926</v>
      </c>
      <c r="T211">
        <v>7107</v>
      </c>
      <c r="U211" t="s">
        <v>928</v>
      </c>
      <c r="V211">
        <v>0</v>
      </c>
      <c r="W211">
        <v>0</v>
      </c>
      <c r="X211">
        <v>0</v>
      </c>
      <c r="Y211">
        <v>0</v>
      </c>
      <c r="Z211" s="5">
        <v>0</v>
      </c>
      <c r="AA211" s="5">
        <v>0</v>
      </c>
      <c r="AB211" s="5">
        <v>0</v>
      </c>
    </row>
    <row r="212" spans="1:28">
      <c r="A212" t="s">
        <v>926</v>
      </c>
      <c r="B212" t="s">
        <v>1508</v>
      </c>
      <c r="C212" t="s">
        <v>43</v>
      </c>
      <c r="D212" t="s">
        <v>1509</v>
      </c>
      <c r="E212" t="s">
        <v>1510</v>
      </c>
      <c r="F212" t="s">
        <v>1101</v>
      </c>
      <c r="G212" s="2">
        <v>2</v>
      </c>
      <c r="H212" t="s">
        <v>24</v>
      </c>
      <c r="I212" t="s">
        <v>1511</v>
      </c>
      <c r="J212" t="s">
        <v>1512</v>
      </c>
      <c r="K212" s="4" t="s">
        <v>2038</v>
      </c>
      <c r="L212" t="s">
        <v>2111</v>
      </c>
      <c r="M212" t="s">
        <v>2111</v>
      </c>
      <c r="N212" t="s">
        <v>3152</v>
      </c>
      <c r="O212" t="s">
        <v>3153</v>
      </c>
      <c r="P212">
        <v>0</v>
      </c>
      <c r="Q212" t="s">
        <v>3154</v>
      </c>
      <c r="R212">
        <v>14075450</v>
      </c>
      <c r="S212" t="s">
        <v>926</v>
      </c>
      <c r="T212">
        <v>6969</v>
      </c>
      <c r="U212" t="s">
        <v>1101</v>
      </c>
      <c r="V212" t="s">
        <v>2826</v>
      </c>
      <c r="W212" t="s">
        <v>3155</v>
      </c>
      <c r="X212">
        <v>0</v>
      </c>
      <c r="Y212">
        <v>0</v>
      </c>
      <c r="Z212" s="5">
        <v>0</v>
      </c>
      <c r="AA212" s="5">
        <v>0</v>
      </c>
      <c r="AB212" s="5" t="s">
        <v>3156</v>
      </c>
    </row>
    <row r="213" spans="1:28">
      <c r="A213" t="s">
        <v>926</v>
      </c>
      <c r="B213" t="s">
        <v>1513</v>
      </c>
      <c r="C213" t="s">
        <v>43</v>
      </c>
      <c r="D213" t="s">
        <v>1514</v>
      </c>
      <c r="E213" t="s">
        <v>55</v>
      </c>
      <c r="F213" t="s">
        <v>1133</v>
      </c>
      <c r="G213" s="2">
        <v>3</v>
      </c>
      <c r="H213" t="s">
        <v>24</v>
      </c>
      <c r="I213" t="s">
        <v>1515</v>
      </c>
      <c r="J213" t="s">
        <v>1516</v>
      </c>
      <c r="K213" s="4" t="s">
        <v>2039</v>
      </c>
      <c r="L213" t="s">
        <v>2111</v>
      </c>
      <c r="M213" t="s">
        <v>2111</v>
      </c>
      <c r="N213" t="s">
        <v>3157</v>
      </c>
      <c r="O213" t="s">
        <v>3158</v>
      </c>
      <c r="P213">
        <v>0</v>
      </c>
      <c r="Q213" t="s">
        <v>3159</v>
      </c>
      <c r="R213">
        <v>18086190</v>
      </c>
      <c r="S213" t="s">
        <v>926</v>
      </c>
      <c r="T213">
        <v>7145</v>
      </c>
      <c r="U213" t="s">
        <v>1133</v>
      </c>
      <c r="V213" t="s">
        <v>2873</v>
      </c>
      <c r="W213" t="s">
        <v>3160</v>
      </c>
      <c r="X213">
        <v>0</v>
      </c>
      <c r="Y213">
        <v>0</v>
      </c>
      <c r="Z213" s="5">
        <v>0</v>
      </c>
      <c r="AA213" s="5">
        <v>0</v>
      </c>
      <c r="AB213" s="5" t="s">
        <v>3161</v>
      </c>
    </row>
    <row r="214" spans="1:28">
      <c r="A214" t="s">
        <v>926</v>
      </c>
      <c r="B214" t="s">
        <v>1517</v>
      </c>
      <c r="C214" t="s">
        <v>31</v>
      </c>
      <c r="D214" t="s">
        <v>1518</v>
      </c>
      <c r="E214" t="s">
        <v>1086</v>
      </c>
      <c r="F214" t="s">
        <v>928</v>
      </c>
      <c r="G214" s="2">
        <v>4</v>
      </c>
      <c r="H214" t="s">
        <v>164</v>
      </c>
      <c r="I214" t="s">
        <v>1519</v>
      </c>
      <c r="J214" t="s">
        <v>1520</v>
      </c>
      <c r="K214" s="4" t="s">
        <v>2040</v>
      </c>
      <c r="L214" t="s">
        <v>2111</v>
      </c>
      <c r="M214" t="s">
        <v>2111</v>
      </c>
      <c r="N214" t="s">
        <v>3162</v>
      </c>
      <c r="O214" t="s">
        <v>3163</v>
      </c>
      <c r="P214">
        <v>0</v>
      </c>
      <c r="Q214" t="s">
        <v>3164</v>
      </c>
      <c r="R214">
        <v>5307040</v>
      </c>
      <c r="S214" t="s">
        <v>926</v>
      </c>
      <c r="T214">
        <v>7107</v>
      </c>
      <c r="U214" t="s">
        <v>928</v>
      </c>
      <c r="V214" t="s">
        <v>2212</v>
      </c>
      <c r="W214" t="s">
        <v>3165</v>
      </c>
      <c r="X214">
        <v>0</v>
      </c>
      <c r="Y214">
        <v>0</v>
      </c>
      <c r="Z214" s="5">
        <v>0</v>
      </c>
      <c r="AA214" s="5">
        <v>0</v>
      </c>
      <c r="AB214" s="5" t="s">
        <v>3166</v>
      </c>
    </row>
    <row r="215" spans="1:28">
      <c r="A215" t="s">
        <v>926</v>
      </c>
      <c r="B215" t="s">
        <v>1521</v>
      </c>
      <c r="C215" t="s">
        <v>117</v>
      </c>
      <c r="D215" t="s">
        <v>1522</v>
      </c>
      <c r="E215" t="s">
        <v>6</v>
      </c>
      <c r="F215" t="s">
        <v>928</v>
      </c>
      <c r="G215" s="2">
        <v>1</v>
      </c>
      <c r="H215" t="s">
        <v>24</v>
      </c>
      <c r="I215" t="s">
        <v>1523</v>
      </c>
      <c r="J215" t="s">
        <v>1523</v>
      </c>
      <c r="K215" s="4" t="s">
        <v>2041</v>
      </c>
      <c r="L215" t="s">
        <v>2104</v>
      </c>
      <c r="M215" t="s">
        <v>2104</v>
      </c>
      <c r="N215" t="s">
        <v>3167</v>
      </c>
      <c r="O215" t="s">
        <v>3168</v>
      </c>
      <c r="P215" t="s">
        <v>3169</v>
      </c>
      <c r="Q215" t="s">
        <v>3170</v>
      </c>
      <c r="R215">
        <v>5501000</v>
      </c>
      <c r="S215" t="s">
        <v>926</v>
      </c>
      <c r="T215">
        <v>7107</v>
      </c>
      <c r="U215" t="s">
        <v>928</v>
      </c>
      <c r="V215" t="s">
        <v>2212</v>
      </c>
      <c r="W215" t="s">
        <v>3171</v>
      </c>
      <c r="X215">
        <v>0</v>
      </c>
      <c r="Y215">
        <v>0</v>
      </c>
      <c r="Z215" s="5" t="s">
        <v>2212</v>
      </c>
      <c r="AA215" s="5" t="s">
        <v>3171</v>
      </c>
      <c r="AB215" s="5" t="s">
        <v>3172</v>
      </c>
    </row>
    <row r="216" spans="1:28">
      <c r="A216" t="s">
        <v>926</v>
      </c>
      <c r="B216" t="s">
        <v>1524</v>
      </c>
      <c r="C216" t="s">
        <v>21</v>
      </c>
      <c r="D216" t="s">
        <v>1525</v>
      </c>
      <c r="E216" t="s">
        <v>6</v>
      </c>
      <c r="F216" t="s">
        <v>928</v>
      </c>
      <c r="G216" s="2">
        <v>1</v>
      </c>
      <c r="H216" t="s">
        <v>24</v>
      </c>
      <c r="I216" t="s">
        <v>1082</v>
      </c>
      <c r="J216" t="s">
        <v>1083</v>
      </c>
      <c r="K216" s="4" t="s">
        <v>2042</v>
      </c>
      <c r="L216" t="s">
        <v>2111</v>
      </c>
      <c r="M216" t="s">
        <v>2111</v>
      </c>
      <c r="N216" t="s">
        <v>3173</v>
      </c>
      <c r="O216" t="s">
        <v>3174</v>
      </c>
      <c r="P216">
        <v>0</v>
      </c>
      <c r="Q216" t="s">
        <v>3175</v>
      </c>
      <c r="R216">
        <v>4372060</v>
      </c>
      <c r="S216" t="s">
        <v>926</v>
      </c>
      <c r="T216">
        <v>7107</v>
      </c>
      <c r="U216" t="s">
        <v>928</v>
      </c>
      <c r="V216" t="s">
        <v>2212</v>
      </c>
      <c r="W216" t="s">
        <v>3176</v>
      </c>
      <c r="X216">
        <v>0</v>
      </c>
      <c r="Y216">
        <v>0</v>
      </c>
      <c r="Z216" s="5">
        <v>0</v>
      </c>
      <c r="AA216" s="5">
        <v>0</v>
      </c>
      <c r="AB216" s="5" t="s">
        <v>3177</v>
      </c>
    </row>
    <row r="217" spans="1:28">
      <c r="A217" t="s">
        <v>926</v>
      </c>
      <c r="B217" t="s">
        <v>1527</v>
      </c>
      <c r="C217" t="s">
        <v>43</v>
      </c>
      <c r="D217" t="s">
        <v>1528</v>
      </c>
      <c r="E217" t="s">
        <v>21</v>
      </c>
      <c r="F217" t="s">
        <v>928</v>
      </c>
      <c r="G217" s="2">
        <v>1</v>
      </c>
      <c r="H217" t="s">
        <v>24</v>
      </c>
      <c r="I217" t="s">
        <v>1529</v>
      </c>
      <c r="J217" t="s">
        <v>1530</v>
      </c>
      <c r="K217" s="4" t="s">
        <v>2044</v>
      </c>
      <c r="L217" t="s">
        <v>2111</v>
      </c>
      <c r="M217" t="s">
        <v>2111</v>
      </c>
      <c r="N217" t="s">
        <v>3178</v>
      </c>
      <c r="O217" t="s">
        <v>3179</v>
      </c>
      <c r="P217">
        <v>0</v>
      </c>
      <c r="Q217" t="s">
        <v>3180</v>
      </c>
      <c r="R217">
        <v>4223030</v>
      </c>
      <c r="S217" t="s">
        <v>926</v>
      </c>
      <c r="T217">
        <v>7107</v>
      </c>
      <c r="U217" t="s">
        <v>928</v>
      </c>
      <c r="V217" t="s">
        <v>2212</v>
      </c>
      <c r="W217" t="s">
        <v>3181</v>
      </c>
      <c r="X217">
        <v>0</v>
      </c>
      <c r="Y217">
        <v>0</v>
      </c>
      <c r="Z217" s="5" t="s">
        <v>2212</v>
      </c>
      <c r="AA217" s="5" t="s">
        <v>3182</v>
      </c>
      <c r="AB217" s="5" t="s">
        <v>3183</v>
      </c>
    </row>
    <row r="218" spans="1:28">
      <c r="A218" t="s">
        <v>926</v>
      </c>
      <c r="B218" t="s">
        <v>1531</v>
      </c>
      <c r="C218" t="s">
        <v>128</v>
      </c>
      <c r="D218" t="s">
        <v>1532</v>
      </c>
      <c r="E218" t="s">
        <v>6</v>
      </c>
      <c r="F218" t="s">
        <v>928</v>
      </c>
      <c r="G218" s="2">
        <v>5</v>
      </c>
      <c r="H218" t="s">
        <v>24</v>
      </c>
      <c r="I218" t="s">
        <v>1533</v>
      </c>
      <c r="J218" t="s">
        <v>1534</v>
      </c>
      <c r="K218" s="4" t="s">
        <v>2045</v>
      </c>
      <c r="L218" t="s">
        <v>2104</v>
      </c>
      <c r="M218" t="s">
        <v>2104</v>
      </c>
      <c r="N218" t="s">
        <v>3127</v>
      </c>
      <c r="O218" t="s">
        <v>3184</v>
      </c>
      <c r="P218" t="s">
        <v>3185</v>
      </c>
      <c r="Q218" t="s">
        <v>3043</v>
      </c>
      <c r="R218">
        <v>1407000</v>
      </c>
      <c r="S218" t="s">
        <v>926</v>
      </c>
      <c r="T218">
        <v>7107</v>
      </c>
      <c r="U218" t="s">
        <v>928</v>
      </c>
      <c r="V218" t="s">
        <v>2212</v>
      </c>
      <c r="W218" t="s">
        <v>3186</v>
      </c>
      <c r="X218">
        <v>0</v>
      </c>
      <c r="Y218">
        <v>0</v>
      </c>
      <c r="Z218" s="5">
        <v>0</v>
      </c>
      <c r="AA218" s="5">
        <v>0</v>
      </c>
      <c r="AB218" s="5" t="s">
        <v>3187</v>
      </c>
    </row>
    <row r="219" spans="1:28">
      <c r="A219" t="s">
        <v>926</v>
      </c>
      <c r="B219" t="s">
        <v>1535</v>
      </c>
      <c r="C219" t="s">
        <v>547</v>
      </c>
      <c r="D219" t="s">
        <v>1536</v>
      </c>
      <c r="E219" t="s">
        <v>6</v>
      </c>
      <c r="F219" t="s">
        <v>928</v>
      </c>
      <c r="G219" s="2">
        <v>1</v>
      </c>
      <c r="H219" t="s">
        <v>24</v>
      </c>
      <c r="I219" t="s">
        <v>1537</v>
      </c>
      <c r="J219" t="s">
        <v>1538</v>
      </c>
      <c r="K219" s="4" t="s">
        <v>2046</v>
      </c>
      <c r="L219" t="s">
        <v>2111</v>
      </c>
      <c r="M219" t="s">
        <v>2111</v>
      </c>
      <c r="N219" t="s">
        <v>3188</v>
      </c>
      <c r="O219" t="s">
        <v>3189</v>
      </c>
      <c r="P219" t="s">
        <v>3190</v>
      </c>
      <c r="Q219" t="s">
        <v>3191</v>
      </c>
      <c r="R219">
        <v>1455000</v>
      </c>
      <c r="S219" t="s">
        <v>926</v>
      </c>
      <c r="T219">
        <v>7107</v>
      </c>
      <c r="U219" t="s">
        <v>928</v>
      </c>
      <c r="V219" t="s">
        <v>2212</v>
      </c>
      <c r="W219" t="s">
        <v>3192</v>
      </c>
      <c r="X219">
        <v>0</v>
      </c>
      <c r="Y219">
        <v>0</v>
      </c>
      <c r="Z219" s="5">
        <v>0</v>
      </c>
      <c r="AA219" s="5">
        <v>0</v>
      </c>
      <c r="AB219" s="5" t="s">
        <v>3193</v>
      </c>
    </row>
    <row r="220" spans="1:28">
      <c r="A220" t="s">
        <v>926</v>
      </c>
      <c r="B220" t="s">
        <v>1539</v>
      </c>
      <c r="C220" t="s">
        <v>1540</v>
      </c>
      <c r="D220" t="s">
        <v>1541</v>
      </c>
      <c r="E220" t="s">
        <v>6</v>
      </c>
      <c r="F220" t="s">
        <v>928</v>
      </c>
      <c r="G220" s="2">
        <v>1</v>
      </c>
      <c r="H220" t="s">
        <v>24</v>
      </c>
      <c r="I220" t="s">
        <v>1542</v>
      </c>
      <c r="J220" t="s">
        <v>1543</v>
      </c>
      <c r="K220" s="4" t="s">
        <v>2047</v>
      </c>
      <c r="L220" t="s">
        <v>2111</v>
      </c>
      <c r="M220" t="s">
        <v>2111</v>
      </c>
      <c r="N220" t="s">
        <v>3194</v>
      </c>
      <c r="O220" t="s">
        <v>3195</v>
      </c>
      <c r="P220">
        <v>0</v>
      </c>
      <c r="Q220" t="s">
        <v>3196</v>
      </c>
      <c r="R220">
        <v>2735010</v>
      </c>
      <c r="S220" t="s">
        <v>926</v>
      </c>
      <c r="T220">
        <v>7107</v>
      </c>
      <c r="U220" t="s">
        <v>928</v>
      </c>
      <c r="V220" t="s">
        <v>2212</v>
      </c>
      <c r="W220" t="s">
        <v>3197</v>
      </c>
      <c r="X220" t="s">
        <v>2212</v>
      </c>
      <c r="Y220" t="s">
        <v>3198</v>
      </c>
      <c r="Z220" s="5" t="s">
        <v>2212</v>
      </c>
      <c r="AA220" s="5" t="s">
        <v>3198</v>
      </c>
      <c r="AB220" s="5" t="s">
        <v>3199</v>
      </c>
    </row>
    <row r="221" spans="1:28">
      <c r="A221" t="s">
        <v>926</v>
      </c>
      <c r="B221" t="s">
        <v>1544</v>
      </c>
      <c r="C221" t="s">
        <v>247</v>
      </c>
      <c r="D221" t="s">
        <v>248</v>
      </c>
      <c r="E221" t="s">
        <v>117</v>
      </c>
      <c r="F221" t="s">
        <v>1545</v>
      </c>
      <c r="G221" s="2">
        <v>4</v>
      </c>
      <c r="H221" t="s">
        <v>24</v>
      </c>
      <c r="I221" t="s">
        <v>1546</v>
      </c>
      <c r="J221" t="s">
        <v>1547</v>
      </c>
      <c r="K221" s="4" t="s">
        <v>2048</v>
      </c>
      <c r="L221" t="s">
        <v>2460</v>
      </c>
      <c r="M221" t="s">
        <v>2460</v>
      </c>
      <c r="N221" t="s">
        <v>3200</v>
      </c>
      <c r="O221" t="s">
        <v>2183</v>
      </c>
      <c r="P221">
        <v>0</v>
      </c>
      <c r="Q221" t="s">
        <v>3201</v>
      </c>
      <c r="R221">
        <v>6276180</v>
      </c>
      <c r="S221" t="s">
        <v>926</v>
      </c>
      <c r="T221">
        <v>6789</v>
      </c>
      <c r="U221" t="s">
        <v>1545</v>
      </c>
      <c r="V221">
        <v>0</v>
      </c>
      <c r="W221">
        <v>0</v>
      </c>
      <c r="X221">
        <v>0</v>
      </c>
      <c r="Y221">
        <v>0</v>
      </c>
      <c r="Z221" s="5">
        <v>0</v>
      </c>
      <c r="AA221" s="5">
        <v>0</v>
      </c>
      <c r="AB221" s="5">
        <v>0</v>
      </c>
    </row>
    <row r="222" spans="1:28">
      <c r="A222" t="s">
        <v>926</v>
      </c>
      <c r="B222" t="s">
        <v>1551</v>
      </c>
      <c r="C222" t="s">
        <v>1128</v>
      </c>
      <c r="D222" t="s">
        <v>1552</v>
      </c>
      <c r="E222" t="s">
        <v>6</v>
      </c>
      <c r="F222" t="s">
        <v>1039</v>
      </c>
      <c r="G222" s="2">
        <v>1</v>
      </c>
      <c r="H222" t="s">
        <v>24</v>
      </c>
      <c r="I222" t="s">
        <v>1553</v>
      </c>
      <c r="J222" t="s">
        <v>1554</v>
      </c>
      <c r="K222" s="4" t="s">
        <v>2050</v>
      </c>
      <c r="L222" t="s">
        <v>2104</v>
      </c>
      <c r="M222" t="s">
        <v>2104</v>
      </c>
      <c r="N222" t="s">
        <v>2863</v>
      </c>
      <c r="O222" t="s">
        <v>3202</v>
      </c>
      <c r="P222">
        <v>0</v>
      </c>
      <c r="Q222" t="s">
        <v>2210</v>
      </c>
      <c r="R222">
        <v>13010000</v>
      </c>
      <c r="S222" t="s">
        <v>926</v>
      </c>
      <c r="T222">
        <v>6291</v>
      </c>
      <c r="U222" t="s">
        <v>1039</v>
      </c>
      <c r="V222" t="s">
        <v>2799</v>
      </c>
      <c r="W222" t="s">
        <v>3203</v>
      </c>
      <c r="X222">
        <v>0</v>
      </c>
      <c r="Y222">
        <v>0</v>
      </c>
      <c r="Z222" s="5">
        <v>0</v>
      </c>
      <c r="AA222" s="5">
        <v>0</v>
      </c>
      <c r="AB222" s="5" t="s">
        <v>3204</v>
      </c>
    </row>
    <row r="223" spans="1:28">
      <c r="A223" t="s">
        <v>926</v>
      </c>
      <c r="B223" t="s">
        <v>1562</v>
      </c>
      <c r="C223" t="s">
        <v>21</v>
      </c>
      <c r="D223" t="s">
        <v>1563</v>
      </c>
      <c r="E223" t="s">
        <v>6</v>
      </c>
      <c r="F223" t="s">
        <v>1034</v>
      </c>
      <c r="G223" s="2">
        <v>1</v>
      </c>
      <c r="H223" t="s">
        <v>24</v>
      </c>
      <c r="I223" t="s">
        <v>1564</v>
      </c>
      <c r="J223" t="s">
        <v>1565</v>
      </c>
      <c r="K223" s="4" t="s">
        <v>2053</v>
      </c>
      <c r="L223" t="s">
        <v>2111</v>
      </c>
      <c r="M223" t="s">
        <v>2111</v>
      </c>
      <c r="N223" t="s">
        <v>3205</v>
      </c>
      <c r="O223" t="s">
        <v>3206</v>
      </c>
      <c r="P223">
        <v>0</v>
      </c>
      <c r="Q223" t="s">
        <v>3207</v>
      </c>
      <c r="R223">
        <v>13140542</v>
      </c>
      <c r="S223" t="s">
        <v>926</v>
      </c>
      <c r="T223">
        <v>6831</v>
      </c>
      <c r="U223" t="s">
        <v>1034</v>
      </c>
      <c r="V223" t="s">
        <v>2799</v>
      </c>
      <c r="W223" t="s">
        <v>3208</v>
      </c>
      <c r="X223">
        <v>0</v>
      </c>
      <c r="Y223">
        <v>0</v>
      </c>
      <c r="Z223" s="5">
        <v>0</v>
      </c>
      <c r="AA223" s="5">
        <v>0</v>
      </c>
      <c r="AB223" s="5" t="s">
        <v>3209</v>
      </c>
    </row>
    <row r="224" spans="1:28">
      <c r="A224" t="s">
        <v>926</v>
      </c>
      <c r="B224" t="s">
        <v>1566</v>
      </c>
      <c r="C224" t="s">
        <v>128</v>
      </c>
      <c r="D224" t="s">
        <v>1567</v>
      </c>
      <c r="E224" t="s">
        <v>6</v>
      </c>
      <c r="F224" t="s">
        <v>928</v>
      </c>
      <c r="G224" s="2">
        <v>3</v>
      </c>
      <c r="H224" t="s">
        <v>24</v>
      </c>
      <c r="I224" t="s">
        <v>1568</v>
      </c>
      <c r="J224" t="s">
        <v>1569</v>
      </c>
      <c r="K224" s="4" t="s">
        <v>2054</v>
      </c>
      <c r="L224" t="s">
        <v>2111</v>
      </c>
      <c r="M224" t="s">
        <v>2111</v>
      </c>
      <c r="N224" t="s">
        <v>3210</v>
      </c>
      <c r="O224" t="s">
        <v>3211</v>
      </c>
      <c r="P224">
        <v>0</v>
      </c>
      <c r="Q224" t="s">
        <v>3212</v>
      </c>
      <c r="R224">
        <v>3204030</v>
      </c>
      <c r="S224" t="s">
        <v>926</v>
      </c>
      <c r="T224">
        <v>7107</v>
      </c>
      <c r="U224" t="s">
        <v>928</v>
      </c>
      <c r="V224">
        <v>0</v>
      </c>
      <c r="W224">
        <v>0</v>
      </c>
      <c r="X224">
        <v>0</v>
      </c>
      <c r="Y224">
        <v>0</v>
      </c>
      <c r="Z224" s="5">
        <v>0</v>
      </c>
      <c r="AA224" s="5">
        <v>0</v>
      </c>
      <c r="AB224" s="5">
        <v>0</v>
      </c>
    </row>
    <row r="225" spans="1:28">
      <c r="A225" t="s">
        <v>926</v>
      </c>
      <c r="B225" t="s">
        <v>1574</v>
      </c>
      <c r="C225" t="s">
        <v>373</v>
      </c>
      <c r="D225" t="s">
        <v>1575</v>
      </c>
      <c r="E225" t="s">
        <v>6</v>
      </c>
      <c r="F225" t="s">
        <v>1576</v>
      </c>
      <c r="G225" s="2">
        <v>3</v>
      </c>
      <c r="H225" t="s">
        <v>24</v>
      </c>
      <c r="I225" t="s">
        <v>1577</v>
      </c>
      <c r="J225" t="s">
        <v>1578</v>
      </c>
      <c r="K225" s="4" t="s">
        <v>2056</v>
      </c>
      <c r="L225" t="s">
        <v>2111</v>
      </c>
      <c r="M225" t="s">
        <v>2111</v>
      </c>
      <c r="N225" t="s">
        <v>3213</v>
      </c>
      <c r="O225" t="s">
        <v>3214</v>
      </c>
      <c r="P225">
        <v>0</v>
      </c>
      <c r="Q225" t="s">
        <v>3215</v>
      </c>
      <c r="R225">
        <v>6322320</v>
      </c>
      <c r="S225" t="s">
        <v>926</v>
      </c>
      <c r="T225">
        <v>6313</v>
      </c>
      <c r="U225" t="s">
        <v>1576</v>
      </c>
      <c r="V225">
        <v>0</v>
      </c>
      <c r="W225">
        <v>0</v>
      </c>
      <c r="X225">
        <v>0</v>
      </c>
      <c r="Y225">
        <v>0</v>
      </c>
      <c r="Z225" s="5">
        <v>0</v>
      </c>
      <c r="AA225" s="5">
        <v>0</v>
      </c>
      <c r="AB225" s="5">
        <v>0</v>
      </c>
    </row>
    <row r="226" spans="1:28">
      <c r="A226" t="s">
        <v>926</v>
      </c>
      <c r="B226" t="s">
        <v>1586</v>
      </c>
      <c r="C226" t="s">
        <v>716</v>
      </c>
      <c r="D226" t="s">
        <v>1587</v>
      </c>
      <c r="E226" t="s">
        <v>6</v>
      </c>
      <c r="F226" t="s">
        <v>1096</v>
      </c>
      <c r="G226" s="2">
        <v>1</v>
      </c>
      <c r="H226" t="s">
        <v>24</v>
      </c>
      <c r="I226" t="s">
        <v>1542</v>
      </c>
      <c r="J226" t="s">
        <v>1543</v>
      </c>
      <c r="K226" s="4" t="s">
        <v>2059</v>
      </c>
      <c r="L226" t="s">
        <v>2111</v>
      </c>
      <c r="M226" t="s">
        <v>2111</v>
      </c>
      <c r="N226" t="s">
        <v>3216</v>
      </c>
      <c r="O226" t="s">
        <v>3217</v>
      </c>
      <c r="P226">
        <v>0</v>
      </c>
      <c r="Q226" t="s">
        <v>3218</v>
      </c>
      <c r="R226">
        <v>18606292</v>
      </c>
      <c r="S226" t="s">
        <v>926</v>
      </c>
      <c r="T226">
        <v>6249</v>
      </c>
      <c r="U226" t="s">
        <v>1096</v>
      </c>
      <c r="V226" t="s">
        <v>3020</v>
      </c>
      <c r="W226" t="s">
        <v>3219</v>
      </c>
      <c r="X226">
        <v>0</v>
      </c>
      <c r="Y226">
        <v>0</v>
      </c>
      <c r="Z226" s="5">
        <v>0</v>
      </c>
      <c r="AA226" s="5">
        <v>0</v>
      </c>
      <c r="AB226" s="5" t="s">
        <v>3220</v>
      </c>
    </row>
    <row r="227" spans="1:28">
      <c r="A227" t="s">
        <v>926</v>
      </c>
      <c r="B227" t="s">
        <v>1588</v>
      </c>
      <c r="C227" t="s">
        <v>21</v>
      </c>
      <c r="D227" t="s">
        <v>1589</v>
      </c>
      <c r="E227" t="s">
        <v>6</v>
      </c>
      <c r="F227" t="s">
        <v>1590</v>
      </c>
      <c r="G227" s="2">
        <v>1</v>
      </c>
      <c r="H227" t="s">
        <v>24</v>
      </c>
      <c r="I227" t="s">
        <v>1591</v>
      </c>
      <c r="J227" t="s">
        <v>1592</v>
      </c>
      <c r="K227" s="4" t="s">
        <v>2060</v>
      </c>
      <c r="L227" t="s">
        <v>2400</v>
      </c>
      <c r="M227" t="s">
        <v>2400</v>
      </c>
      <c r="N227" t="s">
        <v>3221</v>
      </c>
      <c r="O227" t="s">
        <v>2113</v>
      </c>
      <c r="P227">
        <v>0</v>
      </c>
      <c r="Q227" t="s">
        <v>3222</v>
      </c>
      <c r="R227">
        <v>14240000</v>
      </c>
      <c r="S227" t="s">
        <v>926</v>
      </c>
      <c r="T227">
        <v>6289</v>
      </c>
      <c r="U227" t="s">
        <v>1590</v>
      </c>
      <c r="V227" t="s">
        <v>2826</v>
      </c>
      <c r="W227" t="s">
        <v>3223</v>
      </c>
      <c r="X227">
        <v>0</v>
      </c>
      <c r="Y227">
        <v>0</v>
      </c>
      <c r="Z227" s="5">
        <v>0</v>
      </c>
      <c r="AA227" s="5">
        <v>0</v>
      </c>
      <c r="AB227" s="5" t="s">
        <v>3224</v>
      </c>
    </row>
    <row r="228" spans="1:28">
      <c r="A228" t="s">
        <v>926</v>
      </c>
      <c r="B228" t="s">
        <v>1593</v>
      </c>
      <c r="C228" t="s">
        <v>1594</v>
      </c>
      <c r="D228" t="s">
        <v>1595</v>
      </c>
      <c r="E228" t="s">
        <v>6</v>
      </c>
      <c r="F228" t="s">
        <v>1436</v>
      </c>
      <c r="G228" s="2">
        <v>3</v>
      </c>
      <c r="H228" t="s">
        <v>24</v>
      </c>
      <c r="I228" t="s">
        <v>1596</v>
      </c>
      <c r="J228" t="s">
        <v>1597</v>
      </c>
      <c r="K228" s="4" t="s">
        <v>2061</v>
      </c>
      <c r="L228" t="s">
        <v>2104</v>
      </c>
      <c r="M228" t="s">
        <v>2104</v>
      </c>
      <c r="N228" t="s">
        <v>3225</v>
      </c>
      <c r="O228" t="s">
        <v>3226</v>
      </c>
      <c r="P228">
        <v>0</v>
      </c>
      <c r="Q228" t="s">
        <v>3227</v>
      </c>
      <c r="R228">
        <v>19015241</v>
      </c>
      <c r="S228" t="s">
        <v>926</v>
      </c>
      <c r="T228">
        <v>6929</v>
      </c>
      <c r="U228" t="s">
        <v>1436</v>
      </c>
      <c r="V228" t="s">
        <v>3228</v>
      </c>
      <c r="W228" t="s">
        <v>3229</v>
      </c>
      <c r="X228" t="s">
        <v>3228</v>
      </c>
      <c r="Y228" t="s">
        <v>3230</v>
      </c>
      <c r="Z228" s="5" t="s">
        <v>3228</v>
      </c>
      <c r="AA228" s="5" t="s">
        <v>3231</v>
      </c>
      <c r="AB228" s="5" t="s">
        <v>3232</v>
      </c>
    </row>
    <row r="229" spans="1:28">
      <c r="A229" t="s">
        <v>926</v>
      </c>
      <c r="B229" t="s">
        <v>1598</v>
      </c>
      <c r="C229" t="s">
        <v>1599</v>
      </c>
      <c r="D229" t="s">
        <v>1600</v>
      </c>
      <c r="E229" t="s">
        <v>6</v>
      </c>
      <c r="F229" t="s">
        <v>1133</v>
      </c>
      <c r="G229" s="2">
        <v>2</v>
      </c>
      <c r="H229" t="s">
        <v>24</v>
      </c>
      <c r="I229" t="s">
        <v>1601</v>
      </c>
      <c r="J229" t="s">
        <v>1602</v>
      </c>
      <c r="K229" s="4" t="s">
        <v>2062</v>
      </c>
      <c r="L229" t="s">
        <v>2111</v>
      </c>
      <c r="M229" t="s">
        <v>2111</v>
      </c>
      <c r="N229" t="s">
        <v>3233</v>
      </c>
      <c r="O229" t="s">
        <v>3234</v>
      </c>
      <c r="P229">
        <v>0</v>
      </c>
      <c r="Q229" t="s">
        <v>3159</v>
      </c>
      <c r="R229">
        <v>18086060</v>
      </c>
      <c r="S229" t="s">
        <v>926</v>
      </c>
      <c r="T229">
        <v>7145</v>
      </c>
      <c r="U229" t="s">
        <v>1133</v>
      </c>
      <c r="V229" t="s">
        <v>2873</v>
      </c>
      <c r="W229" t="s">
        <v>3160</v>
      </c>
      <c r="X229">
        <v>0</v>
      </c>
      <c r="Y229">
        <v>0</v>
      </c>
      <c r="Z229" s="5" t="s">
        <v>2873</v>
      </c>
      <c r="AA229" s="5" t="s">
        <v>3235</v>
      </c>
      <c r="AB229" s="5" t="s">
        <v>3161</v>
      </c>
    </row>
    <row r="230" spans="1:28">
      <c r="A230" t="s">
        <v>926</v>
      </c>
      <c r="B230" t="s">
        <v>1611</v>
      </c>
      <c r="C230" t="s">
        <v>90</v>
      </c>
      <c r="D230" t="s">
        <v>757</v>
      </c>
      <c r="E230" t="s">
        <v>6</v>
      </c>
      <c r="F230" t="s">
        <v>1039</v>
      </c>
      <c r="G230" s="2">
        <v>1</v>
      </c>
      <c r="H230" t="s">
        <v>24</v>
      </c>
      <c r="I230" t="s">
        <v>1612</v>
      </c>
      <c r="J230" t="s">
        <v>1613</v>
      </c>
      <c r="K230" s="4" t="s">
        <v>2065</v>
      </c>
      <c r="L230" t="s">
        <v>2111</v>
      </c>
      <c r="M230" t="s">
        <v>2111</v>
      </c>
      <c r="N230" t="s">
        <v>3236</v>
      </c>
      <c r="O230" t="s">
        <v>3237</v>
      </c>
      <c r="P230">
        <v>0</v>
      </c>
      <c r="Q230" t="s">
        <v>3238</v>
      </c>
      <c r="R230">
        <v>13085723</v>
      </c>
      <c r="S230" t="s">
        <v>926</v>
      </c>
      <c r="T230">
        <v>6291</v>
      </c>
      <c r="U230" t="s">
        <v>1039</v>
      </c>
      <c r="V230" t="s">
        <v>2799</v>
      </c>
      <c r="W230" t="s">
        <v>3239</v>
      </c>
      <c r="X230">
        <v>0</v>
      </c>
      <c r="Y230">
        <v>0</v>
      </c>
      <c r="Z230" s="5" t="s">
        <v>2799</v>
      </c>
      <c r="AA230" s="5" t="s">
        <v>3240</v>
      </c>
      <c r="AB230" s="5" t="s">
        <v>3241</v>
      </c>
    </row>
    <row r="231" spans="1:28">
      <c r="A231" t="s">
        <v>926</v>
      </c>
      <c r="B231" t="s">
        <v>1618</v>
      </c>
      <c r="C231" t="s">
        <v>157</v>
      </c>
      <c r="D231" t="s">
        <v>1619</v>
      </c>
      <c r="E231" t="s">
        <v>6</v>
      </c>
      <c r="F231" t="s">
        <v>928</v>
      </c>
      <c r="G231" s="2">
        <v>5</v>
      </c>
      <c r="H231" t="s">
        <v>24</v>
      </c>
      <c r="I231" t="s">
        <v>1620</v>
      </c>
      <c r="J231" t="s">
        <v>1621</v>
      </c>
      <c r="K231" s="4" t="s">
        <v>2067</v>
      </c>
      <c r="L231" t="s">
        <v>2111</v>
      </c>
      <c r="M231" t="s">
        <v>2111</v>
      </c>
      <c r="N231" t="s">
        <v>3242</v>
      </c>
      <c r="O231" t="s">
        <v>3243</v>
      </c>
      <c r="P231">
        <v>0</v>
      </c>
      <c r="Q231" t="s">
        <v>3244</v>
      </c>
      <c r="R231">
        <v>4618001</v>
      </c>
      <c r="S231" t="s">
        <v>926</v>
      </c>
      <c r="T231">
        <v>7107</v>
      </c>
      <c r="U231" t="s">
        <v>928</v>
      </c>
      <c r="V231" t="s">
        <v>2212</v>
      </c>
      <c r="W231" t="s">
        <v>3245</v>
      </c>
      <c r="X231">
        <v>0</v>
      </c>
      <c r="Y231">
        <v>0</v>
      </c>
      <c r="Z231" s="5" t="s">
        <v>2212</v>
      </c>
      <c r="AA231" s="5" t="s">
        <v>3246</v>
      </c>
      <c r="AB231" s="5" t="s">
        <v>3247</v>
      </c>
    </row>
    <row r="232" spans="1:28">
      <c r="A232" t="s">
        <v>926</v>
      </c>
      <c r="B232" t="s">
        <v>1626</v>
      </c>
      <c r="C232" t="s">
        <v>226</v>
      </c>
      <c r="D232" t="s">
        <v>128</v>
      </c>
      <c r="E232" t="s">
        <v>6</v>
      </c>
      <c r="F232" t="s">
        <v>1026</v>
      </c>
      <c r="G232" s="2">
        <v>1</v>
      </c>
      <c r="H232" t="s">
        <v>24</v>
      </c>
      <c r="I232" t="s">
        <v>1627</v>
      </c>
      <c r="J232" t="s">
        <v>1628</v>
      </c>
      <c r="K232" s="4" t="s">
        <v>2069</v>
      </c>
      <c r="L232" t="s">
        <v>2400</v>
      </c>
      <c r="M232" t="s">
        <v>2400</v>
      </c>
      <c r="N232" t="s">
        <v>3248</v>
      </c>
      <c r="O232" t="s">
        <v>3249</v>
      </c>
      <c r="P232">
        <v>0</v>
      </c>
      <c r="Q232" t="s">
        <v>2798</v>
      </c>
      <c r="R232">
        <v>13501600</v>
      </c>
      <c r="S232" t="s">
        <v>926</v>
      </c>
      <c r="T232">
        <v>6979</v>
      </c>
      <c r="U232" t="s">
        <v>1026</v>
      </c>
      <c r="V232" t="s">
        <v>2799</v>
      </c>
      <c r="W232" t="s">
        <v>3250</v>
      </c>
      <c r="X232">
        <v>0</v>
      </c>
      <c r="Y232">
        <v>0</v>
      </c>
      <c r="Z232" s="5" t="s">
        <v>2799</v>
      </c>
      <c r="AA232" s="5" t="s">
        <v>3251</v>
      </c>
      <c r="AB232" s="5" t="s">
        <v>3252</v>
      </c>
    </row>
    <row r="233" spans="1:28">
      <c r="A233" t="s">
        <v>926</v>
      </c>
      <c r="B233" t="s">
        <v>1633</v>
      </c>
      <c r="C233" t="s">
        <v>1634</v>
      </c>
      <c r="D233" t="s">
        <v>1635</v>
      </c>
      <c r="E233" t="s">
        <v>6</v>
      </c>
      <c r="F233" t="s">
        <v>928</v>
      </c>
      <c r="G233" s="2">
        <v>1</v>
      </c>
      <c r="H233" t="s">
        <v>24</v>
      </c>
      <c r="I233" t="s">
        <v>1636</v>
      </c>
      <c r="J233" t="s">
        <v>1637</v>
      </c>
      <c r="K233" s="4" t="s">
        <v>2071</v>
      </c>
      <c r="L233" t="s">
        <v>2104</v>
      </c>
      <c r="M233" t="s">
        <v>2104</v>
      </c>
      <c r="N233" t="s">
        <v>3253</v>
      </c>
      <c r="O233" t="s">
        <v>3254</v>
      </c>
      <c r="P233">
        <v>0</v>
      </c>
      <c r="Q233" t="s">
        <v>3255</v>
      </c>
      <c r="R233">
        <v>4662001</v>
      </c>
      <c r="S233" t="s">
        <v>926</v>
      </c>
      <c r="T233">
        <v>7107</v>
      </c>
      <c r="U233" t="s">
        <v>928</v>
      </c>
      <c r="V233" t="s">
        <v>2212</v>
      </c>
      <c r="W233" t="s">
        <v>3256</v>
      </c>
      <c r="X233">
        <v>0</v>
      </c>
      <c r="Y233">
        <v>0</v>
      </c>
      <c r="Z233" s="5" t="s">
        <v>2212</v>
      </c>
      <c r="AA233" s="5" t="s">
        <v>3257</v>
      </c>
      <c r="AB233" s="5" t="s">
        <v>3258</v>
      </c>
    </row>
    <row r="234" spans="1:28">
      <c r="A234" t="s">
        <v>926</v>
      </c>
      <c r="B234" t="s">
        <v>1638</v>
      </c>
      <c r="C234" t="s">
        <v>157</v>
      </c>
      <c r="D234" t="s">
        <v>1639</v>
      </c>
      <c r="E234" t="s">
        <v>6</v>
      </c>
      <c r="F234" t="s">
        <v>928</v>
      </c>
      <c r="G234" s="2">
        <v>13</v>
      </c>
      <c r="H234" t="s">
        <v>24</v>
      </c>
      <c r="I234" t="s">
        <v>1640</v>
      </c>
      <c r="J234" t="s">
        <v>1641</v>
      </c>
      <c r="K234" s="4" t="s">
        <v>2072</v>
      </c>
      <c r="L234" t="s">
        <v>2111</v>
      </c>
      <c r="M234" t="s">
        <v>2111</v>
      </c>
      <c r="N234" t="s">
        <v>3259</v>
      </c>
      <c r="O234" t="s">
        <v>3260</v>
      </c>
      <c r="P234" t="s">
        <v>3261</v>
      </c>
      <c r="Q234" t="s">
        <v>3262</v>
      </c>
      <c r="R234">
        <v>4026000</v>
      </c>
      <c r="S234" t="s">
        <v>926</v>
      </c>
      <c r="T234">
        <v>7107</v>
      </c>
      <c r="U234" t="s">
        <v>928</v>
      </c>
      <c r="V234" t="s">
        <v>2212</v>
      </c>
      <c r="W234" t="s">
        <v>3263</v>
      </c>
      <c r="X234">
        <v>0</v>
      </c>
      <c r="Y234">
        <v>0</v>
      </c>
      <c r="Z234" s="5">
        <v>0</v>
      </c>
      <c r="AA234" s="5">
        <v>0</v>
      </c>
      <c r="AB234" s="5" t="s">
        <v>3264</v>
      </c>
    </row>
    <row r="235" spans="1:28">
      <c r="A235" t="s">
        <v>926</v>
      </c>
      <c r="B235" t="s">
        <v>1642</v>
      </c>
      <c r="C235" t="s">
        <v>1634</v>
      </c>
      <c r="D235" t="s">
        <v>1643</v>
      </c>
      <c r="E235" t="s">
        <v>6</v>
      </c>
      <c r="F235" t="s">
        <v>928</v>
      </c>
      <c r="G235" s="2">
        <v>1</v>
      </c>
      <c r="H235" t="s">
        <v>24</v>
      </c>
      <c r="I235" t="s">
        <v>1644</v>
      </c>
      <c r="J235" t="s">
        <v>1645</v>
      </c>
      <c r="K235" s="4" t="s">
        <v>2073</v>
      </c>
      <c r="L235" t="s">
        <v>2111</v>
      </c>
      <c r="M235" t="s">
        <v>2111</v>
      </c>
      <c r="N235" t="s">
        <v>3265</v>
      </c>
      <c r="O235" t="s">
        <v>2895</v>
      </c>
      <c r="P235">
        <v>0</v>
      </c>
      <c r="Q235" t="s">
        <v>3266</v>
      </c>
      <c r="R235">
        <v>2312120</v>
      </c>
      <c r="S235" t="s">
        <v>926</v>
      </c>
      <c r="T235">
        <v>7107</v>
      </c>
      <c r="U235" t="s">
        <v>928</v>
      </c>
      <c r="V235">
        <v>0</v>
      </c>
      <c r="W235">
        <v>0</v>
      </c>
      <c r="X235">
        <v>0</v>
      </c>
      <c r="Y235">
        <v>0</v>
      </c>
      <c r="Z235" s="5">
        <v>0</v>
      </c>
      <c r="AA235" s="5">
        <v>0</v>
      </c>
      <c r="AB235" s="5">
        <v>0</v>
      </c>
    </row>
    <row r="236" spans="1:28">
      <c r="A236" t="s">
        <v>926</v>
      </c>
      <c r="B236" t="s">
        <v>1646</v>
      </c>
      <c r="C236" t="s">
        <v>43</v>
      </c>
      <c r="D236" t="s">
        <v>66</v>
      </c>
      <c r="E236" t="s">
        <v>66</v>
      </c>
      <c r="F236" t="s">
        <v>1647</v>
      </c>
      <c r="G236" s="2">
        <v>2</v>
      </c>
      <c r="H236" t="s">
        <v>24</v>
      </c>
      <c r="I236" t="s">
        <v>1648</v>
      </c>
      <c r="J236" t="s">
        <v>1649</v>
      </c>
      <c r="K236" s="4" t="s">
        <v>2074</v>
      </c>
      <c r="L236" t="s">
        <v>2111</v>
      </c>
      <c r="M236" t="s">
        <v>2111</v>
      </c>
      <c r="N236" t="s">
        <v>3267</v>
      </c>
      <c r="O236" t="s">
        <v>3268</v>
      </c>
      <c r="P236" t="s">
        <v>3269</v>
      </c>
      <c r="Q236" t="s">
        <v>2210</v>
      </c>
      <c r="R236">
        <v>13540000</v>
      </c>
      <c r="S236" t="s">
        <v>926</v>
      </c>
      <c r="T236">
        <v>6355</v>
      </c>
      <c r="U236" t="s">
        <v>1647</v>
      </c>
      <c r="V236" t="s">
        <v>3270</v>
      </c>
      <c r="W236" t="s">
        <v>3271</v>
      </c>
      <c r="X236">
        <v>0</v>
      </c>
      <c r="Y236">
        <v>0</v>
      </c>
      <c r="Z236" s="5">
        <v>0</v>
      </c>
      <c r="AA236" s="5">
        <v>0</v>
      </c>
      <c r="AB236" s="5">
        <v>0</v>
      </c>
    </row>
    <row r="237" spans="1:28">
      <c r="A237" t="s">
        <v>926</v>
      </c>
      <c r="B237" t="s">
        <v>1650</v>
      </c>
      <c r="C237" t="s">
        <v>639</v>
      </c>
      <c r="D237" t="s">
        <v>1085</v>
      </c>
      <c r="E237" t="s">
        <v>1086</v>
      </c>
      <c r="F237" t="s">
        <v>1016</v>
      </c>
      <c r="G237" s="2">
        <v>14</v>
      </c>
      <c r="H237" t="s">
        <v>24</v>
      </c>
      <c r="I237" t="s">
        <v>1651</v>
      </c>
      <c r="J237" t="s">
        <v>1652</v>
      </c>
      <c r="K237" s="4" t="s">
        <v>2075</v>
      </c>
      <c r="L237" t="s">
        <v>2111</v>
      </c>
      <c r="M237" t="s">
        <v>2111</v>
      </c>
      <c r="N237" t="s">
        <v>3272</v>
      </c>
      <c r="O237" t="s">
        <v>3273</v>
      </c>
      <c r="P237">
        <v>0</v>
      </c>
      <c r="Q237" t="s">
        <v>3274</v>
      </c>
      <c r="R237">
        <v>9550590</v>
      </c>
      <c r="S237" t="s">
        <v>926</v>
      </c>
      <c r="T237">
        <v>7077</v>
      </c>
      <c r="U237" t="s">
        <v>1016</v>
      </c>
      <c r="V237" t="s">
        <v>2212</v>
      </c>
      <c r="W237" t="s">
        <v>3275</v>
      </c>
      <c r="X237">
        <v>0</v>
      </c>
      <c r="Y237">
        <v>0</v>
      </c>
      <c r="Z237" s="5">
        <v>0</v>
      </c>
      <c r="AA237" s="5">
        <v>0</v>
      </c>
      <c r="AB237" s="5" t="s">
        <v>3276</v>
      </c>
    </row>
    <row r="238" spans="1:28">
      <c r="A238" t="s">
        <v>926</v>
      </c>
      <c r="B238" t="s">
        <v>1662</v>
      </c>
      <c r="C238" t="s">
        <v>247</v>
      </c>
      <c r="D238" t="s">
        <v>437</v>
      </c>
      <c r="E238" t="s">
        <v>6</v>
      </c>
      <c r="F238" t="s">
        <v>1663</v>
      </c>
      <c r="G238" s="2">
        <v>2</v>
      </c>
      <c r="H238" t="s">
        <v>24</v>
      </c>
      <c r="I238" t="s">
        <v>1664</v>
      </c>
      <c r="J238" t="s">
        <v>1665</v>
      </c>
      <c r="K238" s="4" t="s">
        <v>2078</v>
      </c>
      <c r="L238" t="s">
        <v>2111</v>
      </c>
      <c r="M238" t="s">
        <v>2111</v>
      </c>
      <c r="N238" t="s">
        <v>3277</v>
      </c>
      <c r="O238" t="s">
        <v>2203</v>
      </c>
      <c r="P238" t="s">
        <v>3278</v>
      </c>
      <c r="Q238" t="s">
        <v>3279</v>
      </c>
      <c r="R238">
        <v>14161175</v>
      </c>
      <c r="S238" t="s">
        <v>926</v>
      </c>
      <c r="T238">
        <v>7135</v>
      </c>
      <c r="U238" t="s">
        <v>1663</v>
      </c>
      <c r="V238" t="s">
        <v>2826</v>
      </c>
      <c r="W238" t="s">
        <v>3280</v>
      </c>
      <c r="X238">
        <v>0</v>
      </c>
      <c r="Y238">
        <v>0</v>
      </c>
      <c r="Z238" s="5">
        <v>0</v>
      </c>
      <c r="AA238" s="5">
        <v>0</v>
      </c>
      <c r="AB238" s="5" t="s">
        <v>3281</v>
      </c>
    </row>
    <row r="239" spans="1:28">
      <c r="A239" t="s">
        <v>926</v>
      </c>
      <c r="B239" t="s">
        <v>1666</v>
      </c>
      <c r="C239" t="s">
        <v>687</v>
      </c>
      <c r="D239" t="s">
        <v>1667</v>
      </c>
      <c r="E239" t="s">
        <v>6</v>
      </c>
      <c r="F239" t="s">
        <v>1133</v>
      </c>
      <c r="G239" s="2">
        <v>2</v>
      </c>
      <c r="H239" t="s">
        <v>24</v>
      </c>
      <c r="I239" t="s">
        <v>1668</v>
      </c>
      <c r="J239" t="s">
        <v>1669</v>
      </c>
      <c r="K239" s="4" t="s">
        <v>2079</v>
      </c>
      <c r="L239" t="s">
        <v>2104</v>
      </c>
      <c r="M239" t="s">
        <v>2104</v>
      </c>
      <c r="N239" t="s">
        <v>3282</v>
      </c>
      <c r="O239" t="s">
        <v>3283</v>
      </c>
      <c r="P239" t="s">
        <v>3284</v>
      </c>
      <c r="Q239" t="s">
        <v>2872</v>
      </c>
      <c r="R239">
        <v>18086602</v>
      </c>
      <c r="S239" t="s">
        <v>926</v>
      </c>
      <c r="T239">
        <v>7145</v>
      </c>
      <c r="U239" t="s">
        <v>1133</v>
      </c>
      <c r="V239" t="s">
        <v>2873</v>
      </c>
      <c r="W239" t="s">
        <v>3285</v>
      </c>
      <c r="X239">
        <v>0</v>
      </c>
      <c r="Y239">
        <v>0</v>
      </c>
      <c r="Z239" s="5">
        <v>0</v>
      </c>
      <c r="AA239" s="5">
        <v>0</v>
      </c>
      <c r="AB239" s="5" t="s">
        <v>3286</v>
      </c>
    </row>
    <row r="240" spans="1:28">
      <c r="A240" t="s">
        <v>926</v>
      </c>
      <c r="B240" t="s">
        <v>1670</v>
      </c>
      <c r="C240" t="s">
        <v>95</v>
      </c>
      <c r="D240" t="s">
        <v>1379</v>
      </c>
      <c r="E240" t="s">
        <v>6</v>
      </c>
      <c r="F240" t="s">
        <v>1392</v>
      </c>
      <c r="G240" s="2">
        <v>1</v>
      </c>
      <c r="H240" t="s">
        <v>24</v>
      </c>
      <c r="I240" t="s">
        <v>1671</v>
      </c>
      <c r="J240" t="s">
        <v>1672</v>
      </c>
      <c r="K240" s="4" t="s">
        <v>2080</v>
      </c>
      <c r="L240" t="s">
        <v>2111</v>
      </c>
      <c r="M240" t="s">
        <v>2111</v>
      </c>
      <c r="N240" t="s">
        <v>3287</v>
      </c>
      <c r="O240" t="s">
        <v>3288</v>
      </c>
      <c r="P240">
        <v>0</v>
      </c>
      <c r="Q240" t="s">
        <v>3289</v>
      </c>
      <c r="R240">
        <v>9220100</v>
      </c>
      <c r="S240" t="s">
        <v>926</v>
      </c>
      <c r="T240">
        <v>7057</v>
      </c>
      <c r="U240" t="s">
        <v>1392</v>
      </c>
      <c r="V240" t="s">
        <v>2212</v>
      </c>
      <c r="W240" t="s">
        <v>3290</v>
      </c>
      <c r="X240">
        <v>0</v>
      </c>
      <c r="Y240">
        <v>0</v>
      </c>
      <c r="Z240" s="5">
        <v>0</v>
      </c>
      <c r="AA240" s="5">
        <v>0</v>
      </c>
      <c r="AB240" s="5" t="s">
        <v>3291</v>
      </c>
    </row>
    <row r="241" spans="1:28">
      <c r="A241" t="s">
        <v>926</v>
      </c>
      <c r="B241" t="s">
        <v>1673</v>
      </c>
      <c r="C241" t="s">
        <v>437</v>
      </c>
      <c r="D241" t="s">
        <v>1674</v>
      </c>
      <c r="E241" t="s">
        <v>117</v>
      </c>
      <c r="F241" t="s">
        <v>928</v>
      </c>
      <c r="G241" s="2">
        <v>2</v>
      </c>
      <c r="H241" t="s">
        <v>24</v>
      </c>
      <c r="I241" t="s">
        <v>1675</v>
      </c>
      <c r="J241" t="s">
        <v>1676</v>
      </c>
      <c r="K241" s="4" t="s">
        <v>2081</v>
      </c>
      <c r="L241" t="s">
        <v>2111</v>
      </c>
      <c r="M241" t="s">
        <v>2111</v>
      </c>
      <c r="N241" t="s">
        <v>3292</v>
      </c>
      <c r="O241" t="s">
        <v>3293</v>
      </c>
      <c r="P241">
        <v>0</v>
      </c>
      <c r="Q241" t="s">
        <v>3294</v>
      </c>
      <c r="R241">
        <v>4209002</v>
      </c>
      <c r="S241" t="s">
        <v>926</v>
      </c>
      <c r="T241">
        <v>7107</v>
      </c>
      <c r="U241" t="s">
        <v>928</v>
      </c>
      <c r="V241" t="s">
        <v>2212</v>
      </c>
      <c r="W241" t="s">
        <v>3295</v>
      </c>
      <c r="X241">
        <v>0</v>
      </c>
      <c r="Y241">
        <v>0</v>
      </c>
      <c r="Z241" s="5">
        <v>0</v>
      </c>
      <c r="AA241" s="5">
        <v>0</v>
      </c>
      <c r="AB241" s="5" t="s">
        <v>3296</v>
      </c>
    </row>
    <row r="242" spans="1:28">
      <c r="A242" t="s">
        <v>926</v>
      </c>
      <c r="B242" t="s">
        <v>1677</v>
      </c>
      <c r="C242" t="s">
        <v>21</v>
      </c>
      <c r="D242" t="s">
        <v>1678</v>
      </c>
      <c r="E242" t="s">
        <v>6</v>
      </c>
      <c r="F242" t="s">
        <v>928</v>
      </c>
      <c r="G242" s="2">
        <v>2</v>
      </c>
      <c r="H242" t="s">
        <v>24</v>
      </c>
      <c r="I242" t="s">
        <v>1679</v>
      </c>
      <c r="J242" t="s">
        <v>1680</v>
      </c>
      <c r="K242" s="4" t="s">
        <v>2082</v>
      </c>
      <c r="L242" t="s">
        <v>2111</v>
      </c>
      <c r="M242" t="s">
        <v>2111</v>
      </c>
      <c r="N242" t="s">
        <v>3297</v>
      </c>
      <c r="O242" t="s">
        <v>3298</v>
      </c>
      <c r="P242" t="s">
        <v>3299</v>
      </c>
      <c r="Q242" t="s">
        <v>3151</v>
      </c>
      <c r="R242">
        <v>5043020</v>
      </c>
      <c r="S242" t="s">
        <v>926</v>
      </c>
      <c r="T242">
        <v>7107</v>
      </c>
      <c r="U242" t="s">
        <v>928</v>
      </c>
      <c r="V242" t="s">
        <v>2212</v>
      </c>
      <c r="W242" t="s">
        <v>3300</v>
      </c>
      <c r="X242" t="s">
        <v>2873</v>
      </c>
      <c r="Y242" t="s">
        <v>3301</v>
      </c>
      <c r="Z242" s="5" t="s">
        <v>2212</v>
      </c>
      <c r="AA242" s="5" t="s">
        <v>3300</v>
      </c>
      <c r="AB242" s="5" t="s">
        <v>3302</v>
      </c>
    </row>
    <row r="243" spans="1:28">
      <c r="A243" t="s">
        <v>926</v>
      </c>
      <c r="B243" t="s">
        <v>1681</v>
      </c>
      <c r="C243" t="s">
        <v>1682</v>
      </c>
      <c r="D243" t="s">
        <v>1683</v>
      </c>
      <c r="E243" t="s">
        <v>6</v>
      </c>
      <c r="F243" t="s">
        <v>928</v>
      </c>
      <c r="G243" s="2">
        <v>1</v>
      </c>
      <c r="H243" t="s">
        <v>24</v>
      </c>
      <c r="I243" t="s">
        <v>1684</v>
      </c>
      <c r="J243" t="s">
        <v>1685</v>
      </c>
      <c r="K243" s="4" t="s">
        <v>2083</v>
      </c>
      <c r="L243" t="s">
        <v>2111</v>
      </c>
      <c r="M243" t="s">
        <v>2111</v>
      </c>
      <c r="N243" t="s">
        <v>3303</v>
      </c>
      <c r="O243" t="s">
        <v>3304</v>
      </c>
      <c r="P243">
        <v>0</v>
      </c>
      <c r="Q243" t="s">
        <v>3180</v>
      </c>
      <c r="R243">
        <v>4223120</v>
      </c>
      <c r="S243" t="s">
        <v>926</v>
      </c>
      <c r="T243">
        <v>7107</v>
      </c>
      <c r="U243" t="s">
        <v>928</v>
      </c>
      <c r="V243" t="s">
        <v>2212</v>
      </c>
      <c r="W243" t="s">
        <v>3305</v>
      </c>
      <c r="X243" t="s">
        <v>2212</v>
      </c>
      <c r="Y243" t="s">
        <v>3306</v>
      </c>
      <c r="Z243" s="5" t="s">
        <v>2212</v>
      </c>
      <c r="AA243" s="5" t="s">
        <v>3307</v>
      </c>
      <c r="AB243" s="5" t="s">
        <v>3308</v>
      </c>
    </row>
    <row r="244" spans="1:28">
      <c r="A244" t="s">
        <v>926</v>
      </c>
      <c r="B244" t="s">
        <v>1686</v>
      </c>
      <c r="C244" t="s">
        <v>22</v>
      </c>
      <c r="D244" t="s">
        <v>1687</v>
      </c>
      <c r="E244" t="s">
        <v>6</v>
      </c>
      <c r="F244" t="s">
        <v>928</v>
      </c>
      <c r="G244" s="2">
        <v>3</v>
      </c>
      <c r="H244" t="s">
        <v>24</v>
      </c>
      <c r="I244" t="s">
        <v>1688</v>
      </c>
      <c r="J244" t="s">
        <v>1689</v>
      </c>
      <c r="K244" s="4" t="s">
        <v>2084</v>
      </c>
      <c r="L244" t="s">
        <v>2963</v>
      </c>
      <c r="M244" t="s">
        <v>2963</v>
      </c>
      <c r="N244" t="s">
        <v>3309</v>
      </c>
      <c r="O244" t="s">
        <v>3304</v>
      </c>
      <c r="P244" t="s">
        <v>3310</v>
      </c>
      <c r="Q244" t="s">
        <v>3170</v>
      </c>
      <c r="R244">
        <v>5508170</v>
      </c>
      <c r="S244" t="s">
        <v>926</v>
      </c>
      <c r="T244">
        <v>7107</v>
      </c>
      <c r="U244" t="s">
        <v>928</v>
      </c>
      <c r="V244" t="s">
        <v>2212</v>
      </c>
      <c r="W244" t="s">
        <v>3311</v>
      </c>
      <c r="X244">
        <v>0</v>
      </c>
      <c r="Y244">
        <v>0</v>
      </c>
      <c r="Z244" s="5" t="s">
        <v>2736</v>
      </c>
      <c r="AA244" s="5" t="s">
        <v>3312</v>
      </c>
      <c r="AB244" s="5" t="s">
        <v>3313</v>
      </c>
    </row>
  </sheetData>
  <mergeCells count="1">
    <mergeCell ref="A1:I1"/>
  </mergeCell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51"/>
  <sheetViews>
    <sheetView workbookViewId="0">
      <selection activeCell="J52" sqref="J52"/>
    </sheetView>
  </sheetViews>
  <sheetFormatPr defaultRowHeight="15"/>
  <cols>
    <col min="2" max="2" width="18.28515625" customWidth="1"/>
    <col min="3" max="3" width="20.7109375" customWidth="1"/>
    <col min="4" max="4" width="23" customWidth="1"/>
    <col min="5" max="5" width="16.7109375" customWidth="1"/>
    <col min="6" max="6" width="15.85546875" customWidth="1"/>
    <col min="7" max="7" width="14.7109375" style="3" customWidth="1"/>
    <col min="8" max="8" width="21.28515625" customWidth="1"/>
    <col min="9" max="9" width="37.28515625" customWidth="1"/>
  </cols>
  <sheetData>
    <row r="1" spans="1:28">
      <c r="A1" s="6" t="s">
        <v>8</v>
      </c>
      <c r="B1" s="6"/>
      <c r="C1" s="6"/>
      <c r="D1" s="6"/>
      <c r="E1" s="6"/>
      <c r="F1" s="6"/>
      <c r="G1" s="6"/>
      <c r="H1" s="6"/>
      <c r="I1" s="6"/>
      <c r="J1" s="6"/>
      <c r="K1" s="6"/>
      <c r="L1" s="6"/>
      <c r="M1" s="6"/>
      <c r="N1" s="6"/>
      <c r="O1" s="6"/>
      <c r="P1" s="6"/>
      <c r="Q1" s="6"/>
      <c r="R1" s="6"/>
      <c r="S1" s="6"/>
      <c r="T1" s="6"/>
      <c r="U1" s="6"/>
      <c r="V1" s="6"/>
      <c r="W1" s="6"/>
      <c r="X1" s="6"/>
      <c r="Y1" s="6"/>
      <c r="Z1" s="6"/>
      <c r="AA1" s="6"/>
      <c r="AB1" s="6"/>
    </row>
    <row r="2" spans="1:28" ht="17.45" customHeight="1">
      <c r="A2" t="s">
        <v>1694</v>
      </c>
      <c r="B2" t="s">
        <v>1695</v>
      </c>
      <c r="C2" t="s">
        <v>1696</v>
      </c>
      <c r="D2" t="s">
        <v>1697</v>
      </c>
      <c r="E2" t="s">
        <v>1698</v>
      </c>
      <c r="F2" t="s">
        <v>1699</v>
      </c>
      <c r="G2" s="1" t="s">
        <v>1700</v>
      </c>
      <c r="H2" t="s">
        <v>0</v>
      </c>
      <c r="I2" t="s">
        <v>1</v>
      </c>
      <c r="J2" t="s">
        <v>1690</v>
      </c>
      <c r="K2" t="s">
        <v>2086</v>
      </c>
      <c r="L2" t="s">
        <v>2087</v>
      </c>
      <c r="M2" t="s">
        <v>2088</v>
      </c>
      <c r="N2" t="s">
        <v>2089</v>
      </c>
      <c r="O2" t="s">
        <v>2090</v>
      </c>
      <c r="P2" t="s">
        <v>2091</v>
      </c>
      <c r="Q2" t="s">
        <v>2092</v>
      </c>
      <c r="R2" t="s">
        <v>2093</v>
      </c>
      <c r="S2" t="s">
        <v>2103</v>
      </c>
      <c r="T2" t="s">
        <v>2094</v>
      </c>
      <c r="U2" t="s">
        <v>2095</v>
      </c>
      <c r="V2" t="s">
        <v>2096</v>
      </c>
      <c r="W2" t="s">
        <v>2097</v>
      </c>
      <c r="X2" t="s">
        <v>2098</v>
      </c>
      <c r="Y2" t="s">
        <v>2099</v>
      </c>
      <c r="Z2" t="s">
        <v>2100</v>
      </c>
      <c r="AA2" t="s">
        <v>2101</v>
      </c>
      <c r="AB2" t="s">
        <v>2102</v>
      </c>
    </row>
    <row r="3" spans="1:28">
      <c r="A3" t="s">
        <v>2</v>
      </c>
      <c r="B3" t="s">
        <v>3</v>
      </c>
      <c r="C3" t="s">
        <v>4</v>
      </c>
      <c r="D3" t="s">
        <v>5</v>
      </c>
      <c r="E3" t="s">
        <v>6</v>
      </c>
      <c r="F3" t="s">
        <v>7</v>
      </c>
      <c r="G3" s="2">
        <v>5</v>
      </c>
      <c r="H3" t="s">
        <v>8</v>
      </c>
      <c r="I3" t="s">
        <v>9</v>
      </c>
      <c r="J3" t="s">
        <v>10</v>
      </c>
      <c r="K3" s="4" t="s">
        <v>1701</v>
      </c>
      <c r="L3" t="s">
        <v>2085</v>
      </c>
      <c r="M3" t="s">
        <v>2085</v>
      </c>
      <c r="N3" t="s">
        <v>3314</v>
      </c>
      <c r="O3" t="s">
        <v>3315</v>
      </c>
      <c r="P3">
        <v>0</v>
      </c>
      <c r="Q3" t="s">
        <v>3316</v>
      </c>
      <c r="R3">
        <v>57070440</v>
      </c>
      <c r="S3" t="s">
        <v>2</v>
      </c>
      <c r="T3">
        <v>2785</v>
      </c>
      <c r="U3" t="s">
        <v>7</v>
      </c>
      <c r="V3" t="s">
        <v>3317</v>
      </c>
      <c r="W3" t="s">
        <v>3318</v>
      </c>
      <c r="X3">
        <v>0</v>
      </c>
      <c r="Y3">
        <v>0</v>
      </c>
      <c r="Z3" s="5">
        <v>0</v>
      </c>
      <c r="AA3" s="5">
        <v>0</v>
      </c>
      <c r="AB3" s="5" t="s">
        <v>3319</v>
      </c>
    </row>
    <row r="4" spans="1:28">
      <c r="A4" t="s">
        <v>64</v>
      </c>
      <c r="B4" t="s">
        <v>78</v>
      </c>
      <c r="C4" t="s">
        <v>79</v>
      </c>
      <c r="D4" t="s">
        <v>80</v>
      </c>
      <c r="E4" t="s">
        <v>81</v>
      </c>
      <c r="F4" t="s">
        <v>82</v>
      </c>
      <c r="G4" s="2">
        <v>18</v>
      </c>
      <c r="H4" t="s">
        <v>8</v>
      </c>
      <c r="I4" t="s">
        <v>83</v>
      </c>
      <c r="J4" t="s">
        <v>84</v>
      </c>
      <c r="K4" s="4" t="s">
        <v>1713</v>
      </c>
      <c r="L4" t="s">
        <v>2104</v>
      </c>
      <c r="M4" t="s">
        <v>2104</v>
      </c>
      <c r="N4" t="s">
        <v>3320</v>
      </c>
      <c r="O4" t="s">
        <v>2616</v>
      </c>
      <c r="P4" t="s">
        <v>3321</v>
      </c>
      <c r="Q4" t="s">
        <v>3322</v>
      </c>
      <c r="R4">
        <v>75257207</v>
      </c>
      <c r="S4" t="s">
        <v>64</v>
      </c>
      <c r="T4">
        <v>9753</v>
      </c>
      <c r="U4" t="s">
        <v>82</v>
      </c>
      <c r="V4" t="s">
        <v>2139</v>
      </c>
      <c r="W4" t="s">
        <v>3323</v>
      </c>
      <c r="X4">
        <v>0</v>
      </c>
      <c r="Y4">
        <v>0</v>
      </c>
      <c r="Z4" s="5" t="s">
        <v>2139</v>
      </c>
      <c r="AA4" s="5" t="s">
        <v>3324</v>
      </c>
      <c r="AB4" s="5" t="s">
        <v>3325</v>
      </c>
    </row>
    <row r="5" spans="1:28">
      <c r="A5" t="s">
        <v>64</v>
      </c>
      <c r="B5" t="s">
        <v>85</v>
      </c>
      <c r="C5" t="s">
        <v>86</v>
      </c>
      <c r="D5" t="s">
        <v>6</v>
      </c>
      <c r="E5" t="s">
        <v>6</v>
      </c>
      <c r="F5" t="s">
        <v>77</v>
      </c>
      <c r="G5" s="2">
        <v>2</v>
      </c>
      <c r="H5" t="s">
        <v>8</v>
      </c>
      <c r="I5" t="s">
        <v>87</v>
      </c>
      <c r="J5" t="s">
        <v>88</v>
      </c>
      <c r="K5" s="4" t="s">
        <v>1714</v>
      </c>
      <c r="L5" t="s">
        <v>2104</v>
      </c>
      <c r="M5" t="s">
        <v>2104</v>
      </c>
      <c r="N5" t="s">
        <v>3326</v>
      </c>
      <c r="O5" t="s">
        <v>3327</v>
      </c>
      <c r="P5" t="s">
        <v>3328</v>
      </c>
      <c r="Q5" t="s">
        <v>3329</v>
      </c>
      <c r="R5">
        <v>74160010</v>
      </c>
      <c r="S5" t="s">
        <v>64</v>
      </c>
      <c r="T5">
        <v>9373</v>
      </c>
      <c r="U5" t="s">
        <v>77</v>
      </c>
      <c r="V5" t="s">
        <v>2139</v>
      </c>
      <c r="W5" t="s">
        <v>3330</v>
      </c>
      <c r="X5" t="s">
        <v>2139</v>
      </c>
      <c r="Y5" t="s">
        <v>3331</v>
      </c>
      <c r="Z5" s="5" t="s">
        <v>2139</v>
      </c>
      <c r="AA5" s="5" t="s">
        <v>3331</v>
      </c>
      <c r="AB5" s="5">
        <v>0</v>
      </c>
    </row>
    <row r="6" spans="1:28">
      <c r="A6" t="s">
        <v>64</v>
      </c>
      <c r="B6" t="s">
        <v>94</v>
      </c>
      <c r="C6" t="s">
        <v>95</v>
      </c>
      <c r="D6" t="s">
        <v>96</v>
      </c>
      <c r="E6" t="s">
        <v>55</v>
      </c>
      <c r="F6" t="s">
        <v>67</v>
      </c>
      <c r="G6" s="2">
        <v>1</v>
      </c>
      <c r="H6" t="s">
        <v>8</v>
      </c>
      <c r="I6" t="s">
        <v>97</v>
      </c>
      <c r="J6" t="s">
        <v>98</v>
      </c>
      <c r="K6" s="4" t="s">
        <v>1716</v>
      </c>
      <c r="L6" t="s">
        <v>2111</v>
      </c>
      <c r="M6" t="s">
        <v>2111</v>
      </c>
      <c r="N6" t="s">
        <v>3332</v>
      </c>
      <c r="O6" t="s">
        <v>2113</v>
      </c>
      <c r="P6" t="s">
        <v>3333</v>
      </c>
      <c r="Q6" t="s">
        <v>3334</v>
      </c>
      <c r="R6">
        <v>75132088</v>
      </c>
      <c r="S6" t="s">
        <v>64</v>
      </c>
      <c r="T6">
        <v>9221</v>
      </c>
      <c r="U6" t="s">
        <v>67</v>
      </c>
      <c r="V6" t="s">
        <v>2139</v>
      </c>
      <c r="W6" t="s">
        <v>3335</v>
      </c>
      <c r="X6">
        <v>0</v>
      </c>
      <c r="Y6">
        <v>0</v>
      </c>
      <c r="Z6" s="5" t="s">
        <v>2139</v>
      </c>
      <c r="AA6" s="5" t="s">
        <v>3336</v>
      </c>
      <c r="AB6" s="5" t="s">
        <v>3337</v>
      </c>
    </row>
    <row r="7" spans="1:28">
      <c r="A7" t="s">
        <v>107</v>
      </c>
      <c r="B7" t="s">
        <v>121</v>
      </c>
      <c r="C7" t="s">
        <v>122</v>
      </c>
      <c r="D7" t="s">
        <v>123</v>
      </c>
      <c r="E7" t="s">
        <v>103</v>
      </c>
      <c r="F7" t="s">
        <v>124</v>
      </c>
      <c r="G7" s="2">
        <v>1</v>
      </c>
      <c r="H7" t="s">
        <v>8</v>
      </c>
      <c r="I7" t="s">
        <v>125</v>
      </c>
      <c r="J7" t="s">
        <v>126</v>
      </c>
      <c r="K7" s="4" t="s">
        <v>1720</v>
      </c>
      <c r="L7" t="s">
        <v>2104</v>
      </c>
      <c r="M7" t="s">
        <v>2104</v>
      </c>
      <c r="N7" t="s">
        <v>3338</v>
      </c>
      <c r="O7" t="s">
        <v>3339</v>
      </c>
      <c r="P7">
        <v>0</v>
      </c>
      <c r="Q7" t="s">
        <v>3340</v>
      </c>
      <c r="R7">
        <v>38740001</v>
      </c>
      <c r="S7" t="s">
        <v>107</v>
      </c>
      <c r="T7">
        <v>4961</v>
      </c>
      <c r="U7" t="s">
        <v>124</v>
      </c>
      <c r="V7" t="s">
        <v>3341</v>
      </c>
      <c r="W7" t="s">
        <v>3342</v>
      </c>
      <c r="X7">
        <v>0</v>
      </c>
      <c r="Y7">
        <v>0</v>
      </c>
      <c r="Z7" s="5" t="s">
        <v>3341</v>
      </c>
      <c r="AA7" s="5" t="s">
        <v>3343</v>
      </c>
      <c r="AB7" s="5" t="s">
        <v>3344</v>
      </c>
    </row>
    <row r="8" spans="1:28">
      <c r="A8" t="s">
        <v>107</v>
      </c>
      <c r="B8" t="s">
        <v>133</v>
      </c>
      <c r="C8" t="s">
        <v>134</v>
      </c>
      <c r="D8" t="s">
        <v>135</v>
      </c>
      <c r="E8" t="s">
        <v>6</v>
      </c>
      <c r="F8" t="s">
        <v>136</v>
      </c>
      <c r="G8" s="2">
        <v>4</v>
      </c>
      <c r="H8" t="s">
        <v>8</v>
      </c>
      <c r="I8" t="s">
        <v>137</v>
      </c>
      <c r="J8" t="s">
        <v>138</v>
      </c>
      <c r="K8" s="4" t="s">
        <v>1722</v>
      </c>
      <c r="L8">
        <v>0</v>
      </c>
      <c r="M8">
        <v>0</v>
      </c>
      <c r="N8" t="s">
        <v>3345</v>
      </c>
      <c r="O8" t="s">
        <v>2113</v>
      </c>
      <c r="P8">
        <v>0</v>
      </c>
      <c r="Q8" t="s">
        <v>3222</v>
      </c>
      <c r="R8">
        <v>35570000</v>
      </c>
      <c r="S8" t="s">
        <v>107</v>
      </c>
      <c r="T8">
        <v>4521</v>
      </c>
      <c r="U8" t="s">
        <v>136</v>
      </c>
      <c r="V8">
        <v>0</v>
      </c>
      <c r="W8">
        <v>0</v>
      </c>
      <c r="X8">
        <v>0</v>
      </c>
      <c r="Y8">
        <v>0</v>
      </c>
      <c r="Z8" s="5">
        <v>0</v>
      </c>
      <c r="AA8" s="5">
        <v>0</v>
      </c>
      <c r="AB8" s="5">
        <v>0</v>
      </c>
    </row>
    <row r="9" spans="1:28">
      <c r="A9" t="s">
        <v>107</v>
      </c>
      <c r="B9" t="s">
        <v>139</v>
      </c>
      <c r="C9" t="s">
        <v>50</v>
      </c>
      <c r="D9" t="s">
        <v>140</v>
      </c>
      <c r="E9" t="s">
        <v>6</v>
      </c>
      <c r="F9" t="s">
        <v>141</v>
      </c>
      <c r="G9" s="2">
        <v>9</v>
      </c>
      <c r="H9" t="s">
        <v>142</v>
      </c>
      <c r="I9" t="s">
        <v>143</v>
      </c>
      <c r="J9" t="s">
        <v>144</v>
      </c>
      <c r="K9" s="4" t="s">
        <v>1723</v>
      </c>
      <c r="L9" t="s">
        <v>2104</v>
      </c>
      <c r="M9" t="s">
        <v>2104</v>
      </c>
      <c r="N9" t="s">
        <v>3346</v>
      </c>
      <c r="O9" t="s">
        <v>3347</v>
      </c>
      <c r="P9">
        <v>0</v>
      </c>
      <c r="Q9" t="s">
        <v>3348</v>
      </c>
      <c r="R9">
        <v>38400170</v>
      </c>
      <c r="S9" t="s">
        <v>107</v>
      </c>
      <c r="T9">
        <v>5403</v>
      </c>
      <c r="U9" t="s">
        <v>141</v>
      </c>
      <c r="V9" t="s">
        <v>3349</v>
      </c>
      <c r="W9" t="s">
        <v>3350</v>
      </c>
      <c r="X9">
        <v>0</v>
      </c>
      <c r="Y9">
        <v>0</v>
      </c>
      <c r="Z9" s="5" t="s">
        <v>3351</v>
      </c>
      <c r="AA9" s="5" t="s">
        <v>3352</v>
      </c>
      <c r="AB9" s="5">
        <v>0</v>
      </c>
    </row>
    <row r="10" spans="1:28">
      <c r="A10" t="s">
        <v>107</v>
      </c>
      <c r="B10" t="s">
        <v>150</v>
      </c>
      <c r="C10" t="s">
        <v>151</v>
      </c>
      <c r="D10" t="s">
        <v>152</v>
      </c>
      <c r="E10" t="s">
        <v>6</v>
      </c>
      <c r="F10" t="s">
        <v>153</v>
      </c>
      <c r="G10" s="2">
        <v>2</v>
      </c>
      <c r="H10" t="s">
        <v>8</v>
      </c>
      <c r="I10" t="s">
        <v>154</v>
      </c>
      <c r="J10" t="s">
        <v>155</v>
      </c>
      <c r="K10" s="4" t="s">
        <v>1725</v>
      </c>
      <c r="L10" t="s">
        <v>2111</v>
      </c>
      <c r="M10" t="s">
        <v>2111</v>
      </c>
      <c r="N10" t="s">
        <v>3353</v>
      </c>
      <c r="O10" t="s">
        <v>3123</v>
      </c>
      <c r="P10" t="s">
        <v>3354</v>
      </c>
      <c r="Q10" t="s">
        <v>2210</v>
      </c>
      <c r="R10">
        <v>37701021</v>
      </c>
      <c r="S10" t="s">
        <v>107</v>
      </c>
      <c r="T10">
        <v>5035</v>
      </c>
      <c r="U10" t="s">
        <v>153</v>
      </c>
      <c r="V10" t="s">
        <v>2185</v>
      </c>
      <c r="W10" t="s">
        <v>3355</v>
      </c>
      <c r="X10">
        <v>0</v>
      </c>
      <c r="Y10">
        <v>0</v>
      </c>
      <c r="Z10" s="5">
        <v>0</v>
      </c>
      <c r="AA10" s="5">
        <v>0</v>
      </c>
      <c r="AB10" s="5" t="s">
        <v>3356</v>
      </c>
    </row>
    <row r="11" spans="1:28">
      <c r="A11" t="s">
        <v>107</v>
      </c>
      <c r="B11" t="s">
        <v>161</v>
      </c>
      <c r="C11" t="s">
        <v>43</v>
      </c>
      <c r="D11" t="s">
        <v>162</v>
      </c>
      <c r="E11" t="s">
        <v>6</v>
      </c>
      <c r="F11" t="s">
        <v>163</v>
      </c>
      <c r="G11" s="2">
        <v>2</v>
      </c>
      <c r="H11" t="s">
        <v>164</v>
      </c>
      <c r="I11" t="s">
        <v>165</v>
      </c>
      <c r="J11" t="s">
        <v>166</v>
      </c>
      <c r="K11" s="4" t="s">
        <v>1727</v>
      </c>
      <c r="L11" t="s">
        <v>2104</v>
      </c>
      <c r="M11" t="s">
        <v>2104</v>
      </c>
      <c r="N11" t="s">
        <v>2176</v>
      </c>
      <c r="O11" t="s">
        <v>2177</v>
      </c>
      <c r="P11">
        <v>0</v>
      </c>
      <c r="Q11" t="s">
        <v>2178</v>
      </c>
      <c r="R11">
        <v>36026500</v>
      </c>
      <c r="S11" t="s">
        <v>107</v>
      </c>
      <c r="T11">
        <v>4733</v>
      </c>
      <c r="U11" t="s">
        <v>163</v>
      </c>
      <c r="V11" t="s">
        <v>2179</v>
      </c>
      <c r="W11" t="s">
        <v>2180</v>
      </c>
      <c r="X11">
        <v>0</v>
      </c>
      <c r="Y11">
        <v>0</v>
      </c>
      <c r="Z11" s="5">
        <v>0</v>
      </c>
      <c r="AA11" s="5">
        <v>0</v>
      </c>
      <c r="AB11" s="5" t="s">
        <v>2181</v>
      </c>
    </row>
    <row r="12" spans="1:28">
      <c r="A12" t="s">
        <v>107</v>
      </c>
      <c r="B12" t="s">
        <v>209</v>
      </c>
      <c r="C12" t="s">
        <v>210</v>
      </c>
      <c r="D12" t="s">
        <v>211</v>
      </c>
      <c r="E12" t="s">
        <v>6</v>
      </c>
      <c r="F12" t="s">
        <v>130</v>
      </c>
      <c r="G12" s="2">
        <v>1</v>
      </c>
      <c r="H12" t="s">
        <v>8</v>
      </c>
      <c r="I12" t="s">
        <v>212</v>
      </c>
      <c r="J12" t="s">
        <v>213</v>
      </c>
      <c r="K12" s="4" t="s">
        <v>1737</v>
      </c>
      <c r="L12" t="s">
        <v>2111</v>
      </c>
      <c r="M12" t="s">
        <v>2111</v>
      </c>
      <c r="N12" t="s">
        <v>3357</v>
      </c>
      <c r="O12" t="s">
        <v>2870</v>
      </c>
      <c r="P12">
        <v>0</v>
      </c>
      <c r="Q12" t="s">
        <v>3358</v>
      </c>
      <c r="R12">
        <v>30770550</v>
      </c>
      <c r="S12" t="s">
        <v>107</v>
      </c>
      <c r="T12">
        <v>4123</v>
      </c>
      <c r="U12" t="s">
        <v>130</v>
      </c>
      <c r="V12" t="s">
        <v>2155</v>
      </c>
      <c r="W12" t="s">
        <v>3359</v>
      </c>
      <c r="X12">
        <v>0</v>
      </c>
      <c r="Y12">
        <v>0</v>
      </c>
      <c r="Z12" s="5">
        <v>0</v>
      </c>
      <c r="AA12" s="5">
        <v>0</v>
      </c>
      <c r="AB12" s="5" t="s">
        <v>3360</v>
      </c>
    </row>
    <row r="13" spans="1:28">
      <c r="A13" t="s">
        <v>107</v>
      </c>
      <c r="B13" t="s">
        <v>225</v>
      </c>
      <c r="C13" t="s">
        <v>226</v>
      </c>
      <c r="D13" t="s">
        <v>227</v>
      </c>
      <c r="E13" t="s">
        <v>6</v>
      </c>
      <c r="F13" t="s">
        <v>228</v>
      </c>
      <c r="G13" s="2">
        <v>2</v>
      </c>
      <c r="H13" t="s">
        <v>164</v>
      </c>
      <c r="I13" t="s">
        <v>229</v>
      </c>
      <c r="J13" t="s">
        <v>230</v>
      </c>
      <c r="K13" s="4" t="s">
        <v>1740</v>
      </c>
      <c r="L13" t="s">
        <v>2111</v>
      </c>
      <c r="M13" t="s">
        <v>2111</v>
      </c>
      <c r="N13" t="s">
        <v>2237</v>
      </c>
      <c r="O13" t="s">
        <v>2238</v>
      </c>
      <c r="P13">
        <v>0</v>
      </c>
      <c r="Q13" t="s">
        <v>1432</v>
      </c>
      <c r="R13">
        <v>36574442</v>
      </c>
      <c r="S13" t="s">
        <v>107</v>
      </c>
      <c r="T13">
        <v>5427</v>
      </c>
      <c r="U13" t="s">
        <v>228</v>
      </c>
      <c r="V13" t="s">
        <v>2155</v>
      </c>
      <c r="W13" t="s">
        <v>2239</v>
      </c>
      <c r="X13">
        <v>0</v>
      </c>
      <c r="Y13">
        <v>0</v>
      </c>
      <c r="Z13" s="5" t="s">
        <v>2155</v>
      </c>
      <c r="AA13" s="5" t="s">
        <v>2240</v>
      </c>
      <c r="AB13" s="5" t="s">
        <v>2241</v>
      </c>
    </row>
    <row r="14" spans="1:28">
      <c r="A14" t="s">
        <v>107</v>
      </c>
      <c r="B14" t="s">
        <v>231</v>
      </c>
      <c r="C14" t="s">
        <v>232</v>
      </c>
      <c r="D14" t="s">
        <v>233</v>
      </c>
      <c r="E14" t="s">
        <v>6</v>
      </c>
      <c r="F14" t="s">
        <v>130</v>
      </c>
      <c r="G14" s="2">
        <v>1</v>
      </c>
      <c r="H14" t="s">
        <v>8</v>
      </c>
      <c r="I14" t="s">
        <v>234</v>
      </c>
      <c r="J14" t="s">
        <v>235</v>
      </c>
      <c r="K14" s="4" t="s">
        <v>1741</v>
      </c>
      <c r="L14" t="s">
        <v>2104</v>
      </c>
      <c r="M14" t="s">
        <v>2104</v>
      </c>
      <c r="N14" t="s">
        <v>3361</v>
      </c>
      <c r="O14" t="s">
        <v>3362</v>
      </c>
      <c r="P14">
        <v>0</v>
      </c>
      <c r="Q14" t="s">
        <v>3363</v>
      </c>
      <c r="R14">
        <v>30110067</v>
      </c>
      <c r="S14" t="s">
        <v>107</v>
      </c>
      <c r="T14">
        <v>4123</v>
      </c>
      <c r="U14" t="s">
        <v>130</v>
      </c>
      <c r="V14" t="s">
        <v>2155</v>
      </c>
      <c r="W14" t="s">
        <v>3364</v>
      </c>
      <c r="X14">
        <v>0</v>
      </c>
      <c r="Y14">
        <v>0</v>
      </c>
      <c r="Z14" s="5">
        <v>0</v>
      </c>
      <c r="AA14" s="5">
        <v>0</v>
      </c>
      <c r="AB14" s="5" t="s">
        <v>3365</v>
      </c>
    </row>
    <row r="15" spans="1:28">
      <c r="A15" t="s">
        <v>107</v>
      </c>
      <c r="B15" t="s">
        <v>264</v>
      </c>
      <c r="C15" t="s">
        <v>265</v>
      </c>
      <c r="D15" t="s">
        <v>266</v>
      </c>
      <c r="E15" t="s">
        <v>266</v>
      </c>
      <c r="F15" t="s">
        <v>267</v>
      </c>
      <c r="G15" s="2">
        <v>1</v>
      </c>
      <c r="H15" t="s">
        <v>8</v>
      </c>
      <c r="I15" t="s">
        <v>268</v>
      </c>
      <c r="J15" t="s">
        <v>269</v>
      </c>
      <c r="K15" s="4" t="s">
        <v>1749</v>
      </c>
      <c r="L15" t="s">
        <v>2111</v>
      </c>
      <c r="M15" t="s">
        <v>2111</v>
      </c>
      <c r="N15" t="s">
        <v>2432</v>
      </c>
      <c r="O15" t="s">
        <v>2441</v>
      </c>
      <c r="P15">
        <v>0</v>
      </c>
      <c r="Q15" t="s">
        <v>3366</v>
      </c>
      <c r="R15">
        <v>34650120</v>
      </c>
      <c r="S15" t="s">
        <v>107</v>
      </c>
      <c r="T15">
        <v>5133</v>
      </c>
      <c r="U15" t="s">
        <v>267</v>
      </c>
      <c r="V15" t="s">
        <v>2191</v>
      </c>
      <c r="W15" t="s">
        <v>3367</v>
      </c>
      <c r="X15">
        <v>0</v>
      </c>
      <c r="Y15">
        <v>0</v>
      </c>
      <c r="Z15" s="5">
        <v>0</v>
      </c>
      <c r="AA15" s="5">
        <v>0</v>
      </c>
      <c r="AB15" s="5">
        <v>0</v>
      </c>
    </row>
    <row r="16" spans="1:28">
      <c r="A16" t="s">
        <v>339</v>
      </c>
      <c r="B16" t="s">
        <v>381</v>
      </c>
      <c r="C16" t="s">
        <v>43</v>
      </c>
      <c r="D16" t="s">
        <v>382</v>
      </c>
      <c r="E16" t="s">
        <v>382</v>
      </c>
      <c r="F16" t="s">
        <v>383</v>
      </c>
      <c r="G16" s="2">
        <v>1</v>
      </c>
      <c r="H16" t="s">
        <v>8</v>
      </c>
      <c r="I16" t="s">
        <v>384</v>
      </c>
      <c r="J16" t="s">
        <v>385</v>
      </c>
      <c r="K16" s="4" t="s">
        <v>1771</v>
      </c>
      <c r="L16" t="s">
        <v>2104</v>
      </c>
      <c r="M16" t="s">
        <v>2104</v>
      </c>
      <c r="N16" t="s">
        <v>3368</v>
      </c>
      <c r="O16" t="s">
        <v>3369</v>
      </c>
      <c r="P16" t="s">
        <v>3370</v>
      </c>
      <c r="Q16" t="s">
        <v>3371</v>
      </c>
      <c r="R16">
        <v>87070030</v>
      </c>
      <c r="S16" t="s">
        <v>339</v>
      </c>
      <c r="T16">
        <v>7691</v>
      </c>
      <c r="U16" t="s">
        <v>383</v>
      </c>
      <c r="V16" t="s">
        <v>2307</v>
      </c>
      <c r="W16" t="s">
        <v>3372</v>
      </c>
      <c r="X16" t="s">
        <v>2307</v>
      </c>
      <c r="Y16" t="s">
        <v>3373</v>
      </c>
      <c r="Z16" s="5" t="s">
        <v>2307</v>
      </c>
      <c r="AA16" s="5" t="s">
        <v>3372</v>
      </c>
      <c r="AB16" s="5" t="s">
        <v>3374</v>
      </c>
    </row>
    <row r="17" spans="1:28">
      <c r="A17" t="s">
        <v>339</v>
      </c>
      <c r="B17" t="s">
        <v>413</v>
      </c>
      <c r="C17" t="s">
        <v>414</v>
      </c>
      <c r="D17" t="s">
        <v>415</v>
      </c>
      <c r="E17" t="s">
        <v>6</v>
      </c>
      <c r="F17" t="s">
        <v>357</v>
      </c>
      <c r="G17" s="2">
        <v>2</v>
      </c>
      <c r="H17" t="s">
        <v>142</v>
      </c>
      <c r="I17" t="s">
        <v>416</v>
      </c>
      <c r="J17" t="s">
        <v>417</v>
      </c>
      <c r="K17" s="4" t="s">
        <v>1777</v>
      </c>
      <c r="L17" t="s">
        <v>2111</v>
      </c>
      <c r="M17" t="s">
        <v>2111</v>
      </c>
      <c r="N17" t="s">
        <v>3375</v>
      </c>
      <c r="O17" t="s">
        <v>3376</v>
      </c>
      <c r="P17">
        <v>0</v>
      </c>
      <c r="Q17" t="s">
        <v>3377</v>
      </c>
      <c r="R17">
        <v>86062580</v>
      </c>
      <c r="S17" t="s">
        <v>339</v>
      </c>
      <c r="T17">
        <v>7667</v>
      </c>
      <c r="U17" t="s">
        <v>357</v>
      </c>
      <c r="V17" t="s">
        <v>2343</v>
      </c>
      <c r="W17" t="s">
        <v>3378</v>
      </c>
      <c r="X17">
        <v>0</v>
      </c>
      <c r="Y17">
        <v>0</v>
      </c>
      <c r="Z17" s="5">
        <v>0</v>
      </c>
      <c r="AA17" s="5">
        <v>0</v>
      </c>
      <c r="AB17" s="5" t="s">
        <v>3379</v>
      </c>
    </row>
    <row r="18" spans="1:28">
      <c r="A18" t="s">
        <v>339</v>
      </c>
      <c r="B18" t="s">
        <v>447</v>
      </c>
      <c r="C18" t="s">
        <v>266</v>
      </c>
      <c r="D18" t="s">
        <v>448</v>
      </c>
      <c r="E18" t="s">
        <v>449</v>
      </c>
      <c r="F18" t="s">
        <v>342</v>
      </c>
      <c r="G18" s="2">
        <v>1</v>
      </c>
      <c r="H18" t="s">
        <v>8</v>
      </c>
      <c r="I18" t="s">
        <v>450</v>
      </c>
      <c r="J18" t="s">
        <v>451</v>
      </c>
      <c r="K18" s="4" t="s">
        <v>1786</v>
      </c>
      <c r="L18" t="s">
        <v>2111</v>
      </c>
      <c r="M18" t="s">
        <v>2111</v>
      </c>
      <c r="N18" t="s">
        <v>3380</v>
      </c>
      <c r="O18" t="s">
        <v>3381</v>
      </c>
      <c r="P18">
        <v>0</v>
      </c>
      <c r="Q18" t="s">
        <v>3382</v>
      </c>
      <c r="R18">
        <v>81220080</v>
      </c>
      <c r="S18" t="s">
        <v>339</v>
      </c>
      <c r="T18">
        <v>7535</v>
      </c>
      <c r="U18" t="s">
        <v>342</v>
      </c>
      <c r="V18" t="s">
        <v>2313</v>
      </c>
      <c r="W18" t="s">
        <v>3383</v>
      </c>
      <c r="X18" t="s">
        <v>2313</v>
      </c>
      <c r="Y18" t="s">
        <v>3384</v>
      </c>
      <c r="Z18" s="5">
        <v>0</v>
      </c>
      <c r="AA18" s="5">
        <v>0</v>
      </c>
      <c r="AB18" s="5" t="s">
        <v>3385</v>
      </c>
    </row>
    <row r="19" spans="1:28">
      <c r="A19" t="s">
        <v>339</v>
      </c>
      <c r="B19" t="s">
        <v>458</v>
      </c>
      <c r="C19" t="s">
        <v>244</v>
      </c>
      <c r="D19" t="s">
        <v>459</v>
      </c>
      <c r="E19" t="s">
        <v>6</v>
      </c>
      <c r="F19" t="s">
        <v>383</v>
      </c>
      <c r="G19" s="2">
        <v>10</v>
      </c>
      <c r="H19" t="s">
        <v>164</v>
      </c>
      <c r="I19" t="s">
        <v>460</v>
      </c>
      <c r="J19" t="s">
        <v>461</v>
      </c>
      <c r="K19" s="4" t="s">
        <v>1788</v>
      </c>
      <c r="L19" t="s">
        <v>2104</v>
      </c>
      <c r="M19" t="s">
        <v>2104</v>
      </c>
      <c r="N19" t="s">
        <v>2395</v>
      </c>
      <c r="O19" t="s">
        <v>2396</v>
      </c>
      <c r="P19">
        <v>0</v>
      </c>
      <c r="Q19" t="s">
        <v>2397</v>
      </c>
      <c r="R19">
        <v>87050440</v>
      </c>
      <c r="S19" t="s">
        <v>339</v>
      </c>
      <c r="T19">
        <v>7691</v>
      </c>
      <c r="U19" t="s">
        <v>383</v>
      </c>
      <c r="V19">
        <v>0</v>
      </c>
      <c r="W19">
        <v>0</v>
      </c>
      <c r="X19">
        <v>0</v>
      </c>
      <c r="Y19">
        <v>0</v>
      </c>
      <c r="Z19" s="5">
        <v>0</v>
      </c>
      <c r="AA19" s="5">
        <v>0</v>
      </c>
      <c r="AB19" s="5">
        <v>0</v>
      </c>
    </row>
    <row r="20" spans="1:28">
      <c r="A20" t="s">
        <v>339</v>
      </c>
      <c r="B20" t="s">
        <v>470</v>
      </c>
      <c r="C20" t="s">
        <v>232</v>
      </c>
      <c r="D20" t="s">
        <v>471</v>
      </c>
      <c r="E20" t="s">
        <v>6</v>
      </c>
      <c r="F20" t="s">
        <v>342</v>
      </c>
      <c r="G20" s="2">
        <v>1</v>
      </c>
      <c r="H20" t="s">
        <v>8</v>
      </c>
      <c r="I20" t="s">
        <v>472</v>
      </c>
      <c r="J20" t="s">
        <v>473</v>
      </c>
      <c r="K20" s="4" t="s">
        <v>1791</v>
      </c>
      <c r="L20" t="s">
        <v>2111</v>
      </c>
      <c r="M20" t="s">
        <v>2111</v>
      </c>
      <c r="N20" t="s">
        <v>3386</v>
      </c>
      <c r="O20" t="s">
        <v>2145</v>
      </c>
      <c r="P20">
        <v>0</v>
      </c>
      <c r="Q20" t="s">
        <v>3387</v>
      </c>
      <c r="R20">
        <v>80030340</v>
      </c>
      <c r="S20" t="s">
        <v>339</v>
      </c>
      <c r="T20">
        <v>7535</v>
      </c>
      <c r="U20" t="s">
        <v>342</v>
      </c>
      <c r="V20" t="s">
        <v>2313</v>
      </c>
      <c r="W20" t="s">
        <v>3388</v>
      </c>
      <c r="X20" t="s">
        <v>2313</v>
      </c>
      <c r="Y20" t="s">
        <v>3389</v>
      </c>
      <c r="Z20" s="5">
        <v>0</v>
      </c>
      <c r="AA20" s="5">
        <v>0</v>
      </c>
      <c r="AB20" s="5" t="s">
        <v>3390</v>
      </c>
    </row>
    <row r="21" spans="1:28">
      <c r="A21" t="s">
        <v>339</v>
      </c>
      <c r="B21" t="s">
        <v>503</v>
      </c>
      <c r="C21" t="s">
        <v>55</v>
      </c>
      <c r="D21" t="s">
        <v>504</v>
      </c>
      <c r="E21" t="s">
        <v>6</v>
      </c>
      <c r="F21" t="s">
        <v>342</v>
      </c>
      <c r="G21" s="2">
        <v>2</v>
      </c>
      <c r="H21" t="s">
        <v>8</v>
      </c>
      <c r="I21" t="s">
        <v>505</v>
      </c>
      <c r="J21" t="s">
        <v>506</v>
      </c>
      <c r="K21" s="4" t="s">
        <v>1799</v>
      </c>
      <c r="L21" t="s">
        <v>2111</v>
      </c>
      <c r="M21" t="s">
        <v>2111</v>
      </c>
      <c r="N21" t="s">
        <v>3391</v>
      </c>
      <c r="O21" t="s">
        <v>3392</v>
      </c>
      <c r="P21">
        <v>0</v>
      </c>
      <c r="Q21" t="s">
        <v>2357</v>
      </c>
      <c r="R21">
        <v>81650170</v>
      </c>
      <c r="S21" t="s">
        <v>339</v>
      </c>
      <c r="T21">
        <v>7535</v>
      </c>
      <c r="U21" t="s">
        <v>342</v>
      </c>
      <c r="V21" t="s">
        <v>2313</v>
      </c>
      <c r="W21" t="s">
        <v>3393</v>
      </c>
      <c r="X21">
        <v>0</v>
      </c>
      <c r="Y21">
        <v>0</v>
      </c>
      <c r="Z21" s="5">
        <v>0</v>
      </c>
      <c r="AA21" s="5">
        <v>0</v>
      </c>
      <c r="AB21" s="5">
        <v>0</v>
      </c>
    </row>
    <row r="22" spans="1:28">
      <c r="A22" t="s">
        <v>339</v>
      </c>
      <c r="B22" t="s">
        <v>519</v>
      </c>
      <c r="C22" t="s">
        <v>403</v>
      </c>
      <c r="D22" t="s">
        <v>520</v>
      </c>
      <c r="E22" t="s">
        <v>6</v>
      </c>
      <c r="F22" t="s">
        <v>455</v>
      </c>
      <c r="G22" s="2">
        <v>3</v>
      </c>
      <c r="H22" t="s">
        <v>142</v>
      </c>
      <c r="I22" t="s">
        <v>521</v>
      </c>
      <c r="J22" t="s">
        <v>522</v>
      </c>
      <c r="K22" s="4" t="s">
        <v>1803</v>
      </c>
      <c r="L22" t="s">
        <v>2111</v>
      </c>
      <c r="M22" t="s">
        <v>2111</v>
      </c>
      <c r="N22" t="s">
        <v>3394</v>
      </c>
      <c r="O22" t="s">
        <v>2807</v>
      </c>
      <c r="P22">
        <v>0</v>
      </c>
      <c r="Q22" t="s">
        <v>2391</v>
      </c>
      <c r="R22">
        <v>83324195</v>
      </c>
      <c r="S22" t="s">
        <v>339</v>
      </c>
      <c r="T22">
        <v>5453</v>
      </c>
      <c r="U22" t="s">
        <v>455</v>
      </c>
      <c r="V22" t="s">
        <v>2313</v>
      </c>
      <c r="W22" t="s">
        <v>3395</v>
      </c>
      <c r="X22">
        <v>0</v>
      </c>
      <c r="Y22">
        <v>0</v>
      </c>
      <c r="Z22" s="5" t="s">
        <v>2313</v>
      </c>
      <c r="AA22" s="5" t="s">
        <v>3396</v>
      </c>
      <c r="AB22" s="5" t="s">
        <v>3397</v>
      </c>
    </row>
    <row r="23" spans="1:28">
      <c r="A23" t="s">
        <v>617</v>
      </c>
      <c r="B23" t="s">
        <v>624</v>
      </c>
      <c r="C23" t="s">
        <v>625</v>
      </c>
      <c r="D23" t="s">
        <v>626</v>
      </c>
      <c r="E23" t="s">
        <v>6</v>
      </c>
      <c r="F23" t="s">
        <v>627</v>
      </c>
      <c r="G23" s="2">
        <v>3</v>
      </c>
      <c r="H23" t="s">
        <v>8</v>
      </c>
      <c r="I23" t="s">
        <v>628</v>
      </c>
      <c r="J23" t="s">
        <v>629</v>
      </c>
      <c r="K23" s="4" t="s">
        <v>1827</v>
      </c>
      <c r="L23" t="s">
        <v>2111</v>
      </c>
      <c r="M23" t="s">
        <v>2111</v>
      </c>
      <c r="N23" t="s">
        <v>3398</v>
      </c>
      <c r="O23" t="s">
        <v>3273</v>
      </c>
      <c r="P23" t="s">
        <v>2171</v>
      </c>
      <c r="Q23" t="s">
        <v>3399</v>
      </c>
      <c r="R23">
        <v>90450020</v>
      </c>
      <c r="S23" t="s">
        <v>617</v>
      </c>
      <c r="T23">
        <v>8801</v>
      </c>
      <c r="U23" t="s">
        <v>627</v>
      </c>
      <c r="V23" t="s">
        <v>2517</v>
      </c>
      <c r="W23" t="s">
        <v>3400</v>
      </c>
      <c r="X23">
        <v>0</v>
      </c>
      <c r="Y23">
        <v>0</v>
      </c>
      <c r="Z23" s="5" t="s">
        <v>2517</v>
      </c>
      <c r="AA23" s="5" t="s">
        <v>3401</v>
      </c>
      <c r="AB23" s="5" t="s">
        <v>3402</v>
      </c>
    </row>
    <row r="24" spans="1:28">
      <c r="A24" t="s">
        <v>617</v>
      </c>
      <c r="B24" t="s">
        <v>630</v>
      </c>
      <c r="C24" t="s">
        <v>535</v>
      </c>
      <c r="D24" t="s">
        <v>631</v>
      </c>
      <c r="E24" t="s">
        <v>6</v>
      </c>
      <c r="F24" t="s">
        <v>627</v>
      </c>
      <c r="G24" s="2">
        <v>1</v>
      </c>
      <c r="H24" t="s">
        <v>8</v>
      </c>
      <c r="I24" t="s">
        <v>632</v>
      </c>
      <c r="J24" t="s">
        <v>633</v>
      </c>
      <c r="K24" s="4" t="s">
        <v>1828</v>
      </c>
      <c r="L24" t="s">
        <v>2111</v>
      </c>
      <c r="M24" t="s">
        <v>2111</v>
      </c>
      <c r="N24" t="s">
        <v>3403</v>
      </c>
      <c r="O24" t="s">
        <v>2937</v>
      </c>
      <c r="P24" t="s">
        <v>3404</v>
      </c>
      <c r="Q24" t="s">
        <v>3191</v>
      </c>
      <c r="R24">
        <v>91340020</v>
      </c>
      <c r="S24" t="s">
        <v>617</v>
      </c>
      <c r="T24">
        <v>8801</v>
      </c>
      <c r="U24" t="s">
        <v>627</v>
      </c>
      <c r="V24" t="s">
        <v>2517</v>
      </c>
      <c r="W24" t="s">
        <v>3405</v>
      </c>
      <c r="X24" t="s">
        <v>2517</v>
      </c>
      <c r="Y24" t="s">
        <v>3405</v>
      </c>
      <c r="Z24" s="5" t="s">
        <v>2517</v>
      </c>
      <c r="AA24" s="5" t="s">
        <v>3406</v>
      </c>
      <c r="AB24" s="5" t="s">
        <v>3407</v>
      </c>
    </row>
    <row r="25" spans="1:28">
      <c r="A25" t="s">
        <v>617</v>
      </c>
      <c r="B25" t="s">
        <v>638</v>
      </c>
      <c r="C25" t="s">
        <v>639</v>
      </c>
      <c r="D25" t="s">
        <v>134</v>
      </c>
      <c r="E25" t="s">
        <v>6</v>
      </c>
      <c r="F25" t="s">
        <v>627</v>
      </c>
      <c r="G25" s="2">
        <v>7</v>
      </c>
      <c r="H25" t="s">
        <v>142</v>
      </c>
      <c r="I25" t="s">
        <v>640</v>
      </c>
      <c r="J25" t="s">
        <v>641</v>
      </c>
      <c r="K25" s="4" t="s">
        <v>1830</v>
      </c>
      <c r="L25" t="s">
        <v>2104</v>
      </c>
      <c r="M25" t="s">
        <v>2104</v>
      </c>
      <c r="N25" t="s">
        <v>3294</v>
      </c>
      <c r="O25" t="s">
        <v>2533</v>
      </c>
      <c r="P25" t="s">
        <v>3408</v>
      </c>
      <c r="Q25" t="s">
        <v>2535</v>
      </c>
      <c r="R25">
        <v>90619900</v>
      </c>
      <c r="S25" t="s">
        <v>617</v>
      </c>
      <c r="T25">
        <v>8801</v>
      </c>
      <c r="U25" t="s">
        <v>627</v>
      </c>
      <c r="V25" t="s">
        <v>2517</v>
      </c>
      <c r="W25" t="s">
        <v>3409</v>
      </c>
      <c r="X25">
        <v>0</v>
      </c>
      <c r="Y25">
        <v>0</v>
      </c>
      <c r="Z25" s="5" t="s">
        <v>2517</v>
      </c>
      <c r="AA25" s="5" t="s">
        <v>3409</v>
      </c>
      <c r="AB25" s="5" t="s">
        <v>3410</v>
      </c>
    </row>
    <row r="26" spans="1:28">
      <c r="A26" t="s">
        <v>617</v>
      </c>
      <c r="B26" t="s">
        <v>705</v>
      </c>
      <c r="C26" t="s">
        <v>265</v>
      </c>
      <c r="D26" t="s">
        <v>706</v>
      </c>
      <c r="E26" t="s">
        <v>707</v>
      </c>
      <c r="F26" t="s">
        <v>627</v>
      </c>
      <c r="G26" s="2">
        <v>3</v>
      </c>
      <c r="H26" t="s">
        <v>164</v>
      </c>
      <c r="I26" t="s">
        <v>708</v>
      </c>
      <c r="J26" t="s">
        <v>709</v>
      </c>
      <c r="K26" s="4" t="s">
        <v>1844</v>
      </c>
      <c r="L26" t="s">
        <v>2104</v>
      </c>
      <c r="M26" t="s">
        <v>2104</v>
      </c>
      <c r="N26" t="s">
        <v>2572</v>
      </c>
      <c r="O26" t="s">
        <v>2573</v>
      </c>
      <c r="P26">
        <v>0</v>
      </c>
      <c r="Q26" t="s">
        <v>2574</v>
      </c>
      <c r="R26">
        <v>91790005</v>
      </c>
      <c r="S26" t="s">
        <v>617</v>
      </c>
      <c r="T26">
        <v>8801</v>
      </c>
      <c r="U26" t="s">
        <v>627</v>
      </c>
      <c r="V26" t="s">
        <v>2517</v>
      </c>
      <c r="W26" t="s">
        <v>2575</v>
      </c>
      <c r="X26">
        <v>0</v>
      </c>
      <c r="Y26">
        <v>0</v>
      </c>
      <c r="Z26" s="5">
        <v>0</v>
      </c>
      <c r="AA26" s="5">
        <v>0</v>
      </c>
      <c r="AB26" s="5">
        <v>0</v>
      </c>
    </row>
    <row r="27" spans="1:28">
      <c r="A27" t="s">
        <v>617</v>
      </c>
      <c r="B27" t="s">
        <v>720</v>
      </c>
      <c r="C27" t="s">
        <v>721</v>
      </c>
      <c r="D27" t="s">
        <v>722</v>
      </c>
      <c r="E27" t="s">
        <v>6</v>
      </c>
      <c r="F27" t="s">
        <v>627</v>
      </c>
      <c r="G27" s="2">
        <v>5</v>
      </c>
      <c r="H27" t="s">
        <v>142</v>
      </c>
      <c r="I27" t="s">
        <v>723</v>
      </c>
      <c r="J27" t="s">
        <v>724</v>
      </c>
      <c r="K27" s="4" t="s">
        <v>1847</v>
      </c>
      <c r="L27" t="s">
        <v>2104</v>
      </c>
      <c r="M27" t="s">
        <v>2104</v>
      </c>
      <c r="N27" t="s">
        <v>3411</v>
      </c>
      <c r="O27" t="s">
        <v>3412</v>
      </c>
      <c r="P27">
        <v>0</v>
      </c>
      <c r="Q27" t="s">
        <v>2587</v>
      </c>
      <c r="R27">
        <v>91010001</v>
      </c>
      <c r="S27" t="s">
        <v>617</v>
      </c>
      <c r="T27">
        <v>8801</v>
      </c>
      <c r="U27" t="s">
        <v>627</v>
      </c>
      <c r="V27" t="s">
        <v>2517</v>
      </c>
      <c r="W27" t="s">
        <v>3413</v>
      </c>
      <c r="X27" t="s">
        <v>2517</v>
      </c>
      <c r="Y27" t="s">
        <v>3413</v>
      </c>
      <c r="Z27" s="5" t="s">
        <v>2517</v>
      </c>
      <c r="AA27" s="5" t="s">
        <v>3413</v>
      </c>
      <c r="AB27" s="5">
        <v>0</v>
      </c>
    </row>
    <row r="28" spans="1:28">
      <c r="A28" t="s">
        <v>617</v>
      </c>
      <c r="B28" t="s">
        <v>752</v>
      </c>
      <c r="C28" t="s">
        <v>459</v>
      </c>
      <c r="D28" t="s">
        <v>753</v>
      </c>
      <c r="E28" t="s">
        <v>103</v>
      </c>
      <c r="F28" t="s">
        <v>644</v>
      </c>
      <c r="G28" s="2">
        <v>1</v>
      </c>
      <c r="H28" t="s">
        <v>8</v>
      </c>
      <c r="I28" t="s">
        <v>754</v>
      </c>
      <c r="J28" t="s">
        <v>755</v>
      </c>
      <c r="K28" s="4" t="s">
        <v>1854</v>
      </c>
      <c r="L28" t="s">
        <v>3414</v>
      </c>
      <c r="M28" t="s">
        <v>3414</v>
      </c>
      <c r="N28" t="s">
        <v>3415</v>
      </c>
      <c r="O28" t="s">
        <v>2113</v>
      </c>
      <c r="P28" t="s">
        <v>3416</v>
      </c>
      <c r="Q28" t="s">
        <v>3415</v>
      </c>
      <c r="R28">
        <v>97170000</v>
      </c>
      <c r="S28" t="s">
        <v>617</v>
      </c>
      <c r="T28">
        <v>8841</v>
      </c>
      <c r="U28" t="s">
        <v>644</v>
      </c>
      <c r="V28" t="s">
        <v>2764</v>
      </c>
      <c r="W28" t="s">
        <v>3417</v>
      </c>
      <c r="X28" t="s">
        <v>2764</v>
      </c>
      <c r="Y28" t="s">
        <v>3417</v>
      </c>
      <c r="Z28" s="5">
        <v>0</v>
      </c>
      <c r="AA28" s="5">
        <v>0</v>
      </c>
      <c r="AB28" s="5" t="s">
        <v>3418</v>
      </c>
    </row>
    <row r="29" spans="1:28">
      <c r="A29" t="s">
        <v>775</v>
      </c>
      <c r="B29" t="s">
        <v>793</v>
      </c>
      <c r="C29" t="s">
        <v>55</v>
      </c>
      <c r="D29" t="s">
        <v>513</v>
      </c>
      <c r="E29" t="s">
        <v>6</v>
      </c>
      <c r="F29" t="s">
        <v>794</v>
      </c>
      <c r="G29" s="2">
        <v>1</v>
      </c>
      <c r="H29" t="s">
        <v>8</v>
      </c>
      <c r="I29" t="s">
        <v>795</v>
      </c>
      <c r="J29" t="s">
        <v>795</v>
      </c>
      <c r="K29" s="4" t="s">
        <v>1862</v>
      </c>
      <c r="L29" t="s">
        <v>2111</v>
      </c>
      <c r="M29" t="s">
        <v>2111</v>
      </c>
      <c r="N29" t="s">
        <v>3419</v>
      </c>
      <c r="O29" t="s">
        <v>3420</v>
      </c>
      <c r="P29">
        <v>0</v>
      </c>
      <c r="Q29" t="s">
        <v>3421</v>
      </c>
      <c r="R29">
        <v>89050280</v>
      </c>
      <c r="S29" t="s">
        <v>775</v>
      </c>
      <c r="T29">
        <v>8047</v>
      </c>
      <c r="U29" t="s">
        <v>794</v>
      </c>
      <c r="V29" t="s">
        <v>2695</v>
      </c>
      <c r="W29" t="s">
        <v>3422</v>
      </c>
      <c r="X29">
        <v>0</v>
      </c>
      <c r="Y29">
        <v>0</v>
      </c>
      <c r="Z29" s="5">
        <v>0</v>
      </c>
      <c r="AA29" s="5">
        <v>0</v>
      </c>
      <c r="AB29" s="5">
        <v>0</v>
      </c>
    </row>
    <row r="30" spans="1:28">
      <c r="A30" t="s">
        <v>775</v>
      </c>
      <c r="B30" t="s">
        <v>828</v>
      </c>
      <c r="C30" t="s">
        <v>122</v>
      </c>
      <c r="D30" t="s">
        <v>829</v>
      </c>
      <c r="E30" t="s">
        <v>830</v>
      </c>
      <c r="F30" t="s">
        <v>831</v>
      </c>
      <c r="G30" s="2"/>
      <c r="H30" t="s">
        <v>8</v>
      </c>
      <c r="I30" t="s">
        <v>3968</v>
      </c>
      <c r="J30" t="s">
        <v>3968</v>
      </c>
      <c r="K30" s="4" t="s">
        <v>1869</v>
      </c>
      <c r="L30" t="s">
        <v>2111</v>
      </c>
      <c r="M30" t="s">
        <v>2111</v>
      </c>
      <c r="N30" t="s">
        <v>3423</v>
      </c>
      <c r="O30" t="s">
        <v>3424</v>
      </c>
      <c r="P30">
        <v>0</v>
      </c>
      <c r="Q30" t="s">
        <v>3425</v>
      </c>
      <c r="R30">
        <v>89460000</v>
      </c>
      <c r="S30" t="s">
        <v>775</v>
      </c>
      <c r="T30">
        <v>8073</v>
      </c>
      <c r="U30" t="s">
        <v>831</v>
      </c>
      <c r="V30" t="s">
        <v>2629</v>
      </c>
      <c r="W30" t="s">
        <v>3426</v>
      </c>
      <c r="X30" t="s">
        <v>2629</v>
      </c>
      <c r="Y30" t="s">
        <v>3427</v>
      </c>
      <c r="Z30" s="5" t="s">
        <v>2629</v>
      </c>
      <c r="AA30" s="5" t="s">
        <v>3428</v>
      </c>
      <c r="AB30" s="5">
        <v>0</v>
      </c>
    </row>
    <row r="31" spans="1:28">
      <c r="A31" t="s">
        <v>926</v>
      </c>
      <c r="B31" t="s">
        <v>981</v>
      </c>
      <c r="C31" t="s">
        <v>55</v>
      </c>
      <c r="D31" t="s">
        <v>982</v>
      </c>
      <c r="E31" t="s">
        <v>6</v>
      </c>
      <c r="F31" t="s">
        <v>983</v>
      </c>
      <c r="G31" s="2">
        <v>2</v>
      </c>
      <c r="H31" t="s">
        <v>164</v>
      </c>
      <c r="I31" t="s">
        <v>984</v>
      </c>
      <c r="J31" t="s">
        <v>985</v>
      </c>
      <c r="K31" s="4" t="s">
        <v>1904</v>
      </c>
      <c r="L31" t="s">
        <v>2111</v>
      </c>
      <c r="M31" t="s">
        <v>2111</v>
      </c>
      <c r="N31" t="s">
        <v>627</v>
      </c>
      <c r="O31" t="s">
        <v>2759</v>
      </c>
      <c r="P31">
        <v>0</v>
      </c>
      <c r="Q31" t="s">
        <v>2760</v>
      </c>
      <c r="R31">
        <v>13566470</v>
      </c>
      <c r="S31" t="s">
        <v>926</v>
      </c>
      <c r="T31">
        <v>7079</v>
      </c>
      <c r="U31" t="s">
        <v>983</v>
      </c>
      <c r="V31" t="s">
        <v>2761</v>
      </c>
      <c r="W31" t="s">
        <v>2762</v>
      </c>
      <c r="X31">
        <v>0</v>
      </c>
      <c r="Y31">
        <v>0</v>
      </c>
      <c r="Z31" s="5">
        <v>0</v>
      </c>
      <c r="AA31" s="5">
        <v>0</v>
      </c>
      <c r="AB31" s="5">
        <v>0</v>
      </c>
    </row>
    <row r="32" spans="1:28">
      <c r="A32" t="s">
        <v>926</v>
      </c>
      <c r="B32" t="s">
        <v>1094</v>
      </c>
      <c r="C32" t="s">
        <v>55</v>
      </c>
      <c r="D32" t="s">
        <v>1095</v>
      </c>
      <c r="E32" t="s">
        <v>6</v>
      </c>
      <c r="F32" t="s">
        <v>1096</v>
      </c>
      <c r="G32" s="2">
        <v>2</v>
      </c>
      <c r="H32" t="s">
        <v>8</v>
      </c>
      <c r="I32" t="s">
        <v>1097</v>
      </c>
      <c r="J32" t="s">
        <v>1098</v>
      </c>
      <c r="K32" s="4" t="s">
        <v>1931</v>
      </c>
      <c r="L32" t="s">
        <v>2111</v>
      </c>
      <c r="M32" t="s">
        <v>2111</v>
      </c>
      <c r="N32" t="s">
        <v>3429</v>
      </c>
      <c r="O32" t="s">
        <v>3430</v>
      </c>
      <c r="P32" t="s">
        <v>3431</v>
      </c>
      <c r="Q32" t="s">
        <v>3432</v>
      </c>
      <c r="R32">
        <v>18606070</v>
      </c>
      <c r="S32" t="s">
        <v>926</v>
      </c>
      <c r="T32">
        <v>6249</v>
      </c>
      <c r="U32" t="s">
        <v>1096</v>
      </c>
      <c r="V32" t="s">
        <v>3020</v>
      </c>
      <c r="W32" t="s">
        <v>3433</v>
      </c>
      <c r="X32">
        <v>0</v>
      </c>
      <c r="Y32">
        <v>0</v>
      </c>
      <c r="Z32" s="5" t="s">
        <v>3020</v>
      </c>
      <c r="AA32" s="5" t="s">
        <v>3433</v>
      </c>
      <c r="AB32" s="5" t="s">
        <v>3434</v>
      </c>
    </row>
    <row r="33" spans="1:28">
      <c r="A33" t="s">
        <v>926</v>
      </c>
      <c r="B33" t="s">
        <v>1104</v>
      </c>
      <c r="C33" t="s">
        <v>1105</v>
      </c>
      <c r="D33" t="s">
        <v>6</v>
      </c>
      <c r="E33" t="s">
        <v>6</v>
      </c>
      <c r="F33" t="s">
        <v>1106</v>
      </c>
      <c r="G33" s="2">
        <v>13</v>
      </c>
      <c r="H33" t="s">
        <v>8</v>
      </c>
      <c r="I33" t="s">
        <v>1107</v>
      </c>
      <c r="J33" t="s">
        <v>1108</v>
      </c>
      <c r="K33" s="4" t="s">
        <v>1933</v>
      </c>
      <c r="L33">
        <v>0</v>
      </c>
      <c r="M33">
        <v>0</v>
      </c>
      <c r="N33" t="s">
        <v>3435</v>
      </c>
      <c r="O33" t="s">
        <v>3436</v>
      </c>
      <c r="P33" t="s">
        <v>3437</v>
      </c>
      <c r="Q33" t="s">
        <v>3438</v>
      </c>
      <c r="R33">
        <v>6453000</v>
      </c>
      <c r="S33" t="s">
        <v>926</v>
      </c>
      <c r="T33">
        <v>6213</v>
      </c>
      <c r="U33" t="s">
        <v>1106</v>
      </c>
      <c r="V33">
        <v>0</v>
      </c>
      <c r="W33">
        <v>0</v>
      </c>
      <c r="X33">
        <v>0</v>
      </c>
      <c r="Y33">
        <v>0</v>
      </c>
      <c r="Z33" s="5">
        <v>0</v>
      </c>
      <c r="AA33" s="5">
        <v>0</v>
      </c>
      <c r="AB33" s="5">
        <v>0</v>
      </c>
    </row>
    <row r="34" spans="1:28">
      <c r="A34" t="s">
        <v>926</v>
      </c>
      <c r="B34" t="s">
        <v>1109</v>
      </c>
      <c r="C34" t="s">
        <v>134</v>
      </c>
      <c r="D34" t="s">
        <v>6</v>
      </c>
      <c r="E34" t="s">
        <v>6</v>
      </c>
      <c r="F34" t="s">
        <v>928</v>
      </c>
      <c r="G34" s="2">
        <v>2</v>
      </c>
      <c r="H34" t="s">
        <v>8</v>
      </c>
      <c r="I34" t="s">
        <v>1110</v>
      </c>
      <c r="J34" t="s">
        <v>1111</v>
      </c>
      <c r="K34" s="4" t="s">
        <v>1934</v>
      </c>
      <c r="L34" t="s">
        <v>2111</v>
      </c>
      <c r="M34" t="s">
        <v>2111</v>
      </c>
      <c r="N34" t="s">
        <v>3439</v>
      </c>
      <c r="O34" t="s">
        <v>3440</v>
      </c>
      <c r="P34">
        <v>0</v>
      </c>
      <c r="Q34" t="s">
        <v>3441</v>
      </c>
      <c r="R34">
        <v>5055010</v>
      </c>
      <c r="S34" t="s">
        <v>926</v>
      </c>
      <c r="T34">
        <v>7107</v>
      </c>
      <c r="U34" t="s">
        <v>928</v>
      </c>
      <c r="V34" t="s">
        <v>2313</v>
      </c>
      <c r="W34" t="s">
        <v>3442</v>
      </c>
      <c r="X34">
        <v>0</v>
      </c>
      <c r="Y34">
        <v>0</v>
      </c>
      <c r="Z34" s="5">
        <v>0</v>
      </c>
      <c r="AA34" s="5">
        <v>0</v>
      </c>
      <c r="AB34" s="5" t="s">
        <v>3443</v>
      </c>
    </row>
    <row r="35" spans="1:28">
      <c r="A35" t="s">
        <v>926</v>
      </c>
      <c r="B35" t="s">
        <v>1116</v>
      </c>
      <c r="C35" t="s">
        <v>1117</v>
      </c>
      <c r="D35" t="s">
        <v>6</v>
      </c>
      <c r="E35" t="s">
        <v>6</v>
      </c>
      <c r="F35" t="s">
        <v>1118</v>
      </c>
      <c r="G35" s="2">
        <v>1</v>
      </c>
      <c r="H35" t="s">
        <v>8</v>
      </c>
      <c r="I35" t="s">
        <v>1119</v>
      </c>
      <c r="J35" t="s">
        <v>1120</v>
      </c>
      <c r="K35" s="4" t="s">
        <v>1936</v>
      </c>
      <c r="L35" t="s">
        <v>2111</v>
      </c>
      <c r="M35" t="s">
        <v>2111</v>
      </c>
      <c r="N35" t="s">
        <v>3444</v>
      </c>
      <c r="O35" t="s">
        <v>3445</v>
      </c>
      <c r="P35">
        <v>0</v>
      </c>
      <c r="Q35" t="s">
        <v>3446</v>
      </c>
      <c r="R35">
        <v>16300001</v>
      </c>
      <c r="S35" t="s">
        <v>926</v>
      </c>
      <c r="T35">
        <v>6847</v>
      </c>
      <c r="U35" t="s">
        <v>1118</v>
      </c>
      <c r="V35">
        <v>0</v>
      </c>
      <c r="W35">
        <v>0</v>
      </c>
      <c r="X35">
        <v>0</v>
      </c>
      <c r="Y35">
        <v>0</v>
      </c>
      <c r="Z35" s="5">
        <v>0</v>
      </c>
      <c r="AA35" s="5">
        <v>0</v>
      </c>
      <c r="AB35" s="5" t="s">
        <v>3447</v>
      </c>
    </row>
    <row r="36" spans="1:28">
      <c r="A36" t="s">
        <v>926</v>
      </c>
      <c r="B36" t="s">
        <v>1125</v>
      </c>
      <c r="C36" t="s">
        <v>66</v>
      </c>
      <c r="D36" t="s">
        <v>1117</v>
      </c>
      <c r="E36" t="s">
        <v>1117</v>
      </c>
      <c r="F36" t="s">
        <v>1126</v>
      </c>
      <c r="G36" s="2">
        <v>1</v>
      </c>
      <c r="H36" t="s">
        <v>8</v>
      </c>
      <c r="I36" t="s">
        <v>3968</v>
      </c>
      <c r="J36" t="s">
        <v>3968</v>
      </c>
      <c r="K36" s="4" t="s">
        <v>1938</v>
      </c>
      <c r="L36" t="s">
        <v>2111</v>
      </c>
      <c r="M36" t="s">
        <v>2111</v>
      </c>
      <c r="N36" t="s">
        <v>3448</v>
      </c>
      <c r="O36" t="s">
        <v>3449</v>
      </c>
      <c r="P36">
        <v>0</v>
      </c>
      <c r="Q36" t="s">
        <v>3450</v>
      </c>
      <c r="R36">
        <v>13273200</v>
      </c>
      <c r="S36" t="s">
        <v>926</v>
      </c>
      <c r="T36">
        <v>7225</v>
      </c>
      <c r="U36" t="s">
        <v>1126</v>
      </c>
      <c r="V36" t="s">
        <v>2799</v>
      </c>
      <c r="W36" t="s">
        <v>3451</v>
      </c>
      <c r="X36" t="s">
        <v>2799</v>
      </c>
      <c r="Y36" t="s">
        <v>3452</v>
      </c>
      <c r="Z36" s="5">
        <v>0</v>
      </c>
      <c r="AA36" s="5">
        <v>0</v>
      </c>
      <c r="AB36" s="5" t="s">
        <v>3453</v>
      </c>
    </row>
    <row r="37" spans="1:28">
      <c r="A37" t="s">
        <v>926</v>
      </c>
      <c r="B37" t="s">
        <v>1143</v>
      </c>
      <c r="C37" t="s">
        <v>232</v>
      </c>
      <c r="D37" t="s">
        <v>6</v>
      </c>
      <c r="E37" t="s">
        <v>6</v>
      </c>
      <c r="F37" t="s">
        <v>928</v>
      </c>
      <c r="G37" s="2">
        <v>1</v>
      </c>
      <c r="H37" t="s">
        <v>8</v>
      </c>
      <c r="I37" t="s">
        <v>1144</v>
      </c>
      <c r="J37" t="s">
        <v>1145</v>
      </c>
      <c r="K37" s="4" t="s">
        <v>1943</v>
      </c>
      <c r="L37" t="s">
        <v>2104</v>
      </c>
      <c r="M37" t="s">
        <v>2104</v>
      </c>
      <c r="N37" t="s">
        <v>2836</v>
      </c>
      <c r="O37" t="s">
        <v>3454</v>
      </c>
      <c r="P37">
        <v>0</v>
      </c>
      <c r="Q37" t="s">
        <v>2836</v>
      </c>
      <c r="R37">
        <v>2464700</v>
      </c>
      <c r="S37" t="s">
        <v>926</v>
      </c>
      <c r="T37">
        <v>7107</v>
      </c>
      <c r="U37" t="s">
        <v>928</v>
      </c>
      <c r="V37" t="s">
        <v>2736</v>
      </c>
      <c r="W37" t="s">
        <v>3455</v>
      </c>
      <c r="X37">
        <v>0</v>
      </c>
      <c r="Y37">
        <v>0</v>
      </c>
      <c r="Z37" s="5">
        <v>0</v>
      </c>
      <c r="AA37" s="5">
        <v>0</v>
      </c>
      <c r="AB37" s="5">
        <v>0</v>
      </c>
    </row>
    <row r="38" spans="1:28">
      <c r="A38" t="s">
        <v>926</v>
      </c>
      <c r="B38" t="s">
        <v>1160</v>
      </c>
      <c r="C38" t="s">
        <v>535</v>
      </c>
      <c r="D38" t="s">
        <v>6</v>
      </c>
      <c r="E38" t="s">
        <v>6</v>
      </c>
      <c r="F38" t="s">
        <v>928</v>
      </c>
      <c r="G38" s="2">
        <v>1</v>
      </c>
      <c r="H38" t="s">
        <v>8</v>
      </c>
      <c r="I38" t="s">
        <v>1161</v>
      </c>
      <c r="J38" t="s">
        <v>1162</v>
      </c>
      <c r="K38" s="4" t="s">
        <v>1948</v>
      </c>
      <c r="L38" t="s">
        <v>2111</v>
      </c>
      <c r="M38" t="s">
        <v>2111</v>
      </c>
      <c r="N38" t="s">
        <v>3456</v>
      </c>
      <c r="O38" t="s">
        <v>3326</v>
      </c>
      <c r="P38">
        <v>0</v>
      </c>
      <c r="Q38" t="s">
        <v>3457</v>
      </c>
      <c r="R38">
        <v>4049000</v>
      </c>
      <c r="S38" t="s">
        <v>926</v>
      </c>
      <c r="T38">
        <v>7107</v>
      </c>
      <c r="U38" t="s">
        <v>928</v>
      </c>
      <c r="V38" t="s">
        <v>2212</v>
      </c>
      <c r="W38" t="s">
        <v>3458</v>
      </c>
      <c r="X38">
        <v>0</v>
      </c>
      <c r="Y38">
        <v>0</v>
      </c>
      <c r="Z38" s="5">
        <v>0</v>
      </c>
      <c r="AA38" s="5">
        <v>0</v>
      </c>
      <c r="AB38" s="5" t="s">
        <v>3459</v>
      </c>
    </row>
    <row r="39" spans="1:28">
      <c r="A39" t="s">
        <v>926</v>
      </c>
      <c r="B39" t="s">
        <v>1163</v>
      </c>
      <c r="C39" t="s">
        <v>1164</v>
      </c>
      <c r="D39" t="s">
        <v>1165</v>
      </c>
      <c r="E39" t="s">
        <v>6</v>
      </c>
      <c r="F39" t="s">
        <v>1133</v>
      </c>
      <c r="G39" s="2">
        <v>1</v>
      </c>
      <c r="H39" t="s">
        <v>8</v>
      </c>
      <c r="I39" t="s">
        <v>1166</v>
      </c>
      <c r="J39" t="s">
        <v>1167</v>
      </c>
      <c r="K39" s="4" t="s">
        <v>1949</v>
      </c>
      <c r="L39" t="s">
        <v>2111</v>
      </c>
      <c r="M39" t="s">
        <v>2111</v>
      </c>
      <c r="N39" t="s">
        <v>965</v>
      </c>
      <c r="O39" t="s">
        <v>3460</v>
      </c>
      <c r="P39">
        <v>0</v>
      </c>
      <c r="Q39" t="s">
        <v>3461</v>
      </c>
      <c r="R39">
        <v>18085330</v>
      </c>
      <c r="S39" t="s">
        <v>926</v>
      </c>
      <c r="T39">
        <v>7145</v>
      </c>
      <c r="U39" t="s">
        <v>1133</v>
      </c>
      <c r="V39" t="s">
        <v>2212</v>
      </c>
      <c r="W39" t="s">
        <v>3462</v>
      </c>
      <c r="X39">
        <v>0</v>
      </c>
      <c r="Y39">
        <v>0</v>
      </c>
      <c r="Z39" s="5">
        <v>0</v>
      </c>
      <c r="AA39" s="5">
        <v>0</v>
      </c>
      <c r="AB39" s="5">
        <v>0</v>
      </c>
    </row>
    <row r="40" spans="1:28">
      <c r="A40" t="s">
        <v>926</v>
      </c>
      <c r="B40" t="s">
        <v>1339</v>
      </c>
      <c r="C40" t="s">
        <v>43</v>
      </c>
      <c r="D40" t="s">
        <v>1340</v>
      </c>
      <c r="E40" t="s">
        <v>6</v>
      </c>
      <c r="F40" t="s">
        <v>983</v>
      </c>
      <c r="G40" s="2">
        <v>3</v>
      </c>
      <c r="H40" t="s">
        <v>164</v>
      </c>
      <c r="I40" t="s">
        <v>1341</v>
      </c>
      <c r="J40" t="s">
        <v>1342</v>
      </c>
      <c r="K40" s="4" t="s">
        <v>1996</v>
      </c>
      <c r="L40" t="s">
        <v>2111</v>
      </c>
      <c r="M40" t="s">
        <v>2111</v>
      </c>
      <c r="N40" t="s">
        <v>3046</v>
      </c>
      <c r="O40" t="s">
        <v>3047</v>
      </c>
      <c r="P40">
        <v>0</v>
      </c>
      <c r="Q40" t="s">
        <v>3048</v>
      </c>
      <c r="R40">
        <v>13567020</v>
      </c>
      <c r="S40" t="s">
        <v>926</v>
      </c>
      <c r="T40">
        <v>7079</v>
      </c>
      <c r="U40" t="s">
        <v>983</v>
      </c>
      <c r="V40">
        <v>0</v>
      </c>
      <c r="W40">
        <v>0</v>
      </c>
      <c r="X40">
        <v>0</v>
      </c>
      <c r="Y40">
        <v>0</v>
      </c>
      <c r="Z40" s="5">
        <v>0</v>
      </c>
      <c r="AA40" s="5">
        <v>0</v>
      </c>
      <c r="AB40" s="5">
        <v>0</v>
      </c>
    </row>
    <row r="41" spans="1:28">
      <c r="A41" t="s">
        <v>926</v>
      </c>
      <c r="B41" t="s">
        <v>1373</v>
      </c>
      <c r="C41" t="s">
        <v>1374</v>
      </c>
      <c r="D41" t="s">
        <v>1375</v>
      </c>
      <c r="E41" t="s">
        <v>6</v>
      </c>
      <c r="F41" t="s">
        <v>928</v>
      </c>
      <c r="G41" s="2">
        <v>1</v>
      </c>
      <c r="H41" t="s">
        <v>164</v>
      </c>
      <c r="I41" t="s">
        <v>1376</v>
      </c>
      <c r="J41" t="s">
        <v>1377</v>
      </c>
      <c r="K41" s="4" t="s">
        <v>2004</v>
      </c>
      <c r="L41" t="s">
        <v>2111</v>
      </c>
      <c r="M41" t="s">
        <v>2111</v>
      </c>
      <c r="N41" t="s">
        <v>3080</v>
      </c>
      <c r="O41" t="s">
        <v>3081</v>
      </c>
      <c r="P41" t="s">
        <v>3082</v>
      </c>
      <c r="Q41" t="s">
        <v>3083</v>
      </c>
      <c r="R41">
        <v>4581060</v>
      </c>
      <c r="S41" t="s">
        <v>926</v>
      </c>
      <c r="T41">
        <v>7107</v>
      </c>
      <c r="U41" t="s">
        <v>928</v>
      </c>
      <c r="V41" t="s">
        <v>2212</v>
      </c>
      <c r="W41" t="s">
        <v>3084</v>
      </c>
      <c r="X41">
        <v>0</v>
      </c>
      <c r="Y41">
        <v>0</v>
      </c>
      <c r="Z41" s="5" t="s">
        <v>2212</v>
      </c>
      <c r="AA41" s="5" t="s">
        <v>3084</v>
      </c>
      <c r="AB41" s="5" t="s">
        <v>3085</v>
      </c>
    </row>
    <row r="42" spans="1:28">
      <c r="A42" t="s">
        <v>926</v>
      </c>
      <c r="B42" t="s">
        <v>1400</v>
      </c>
      <c r="C42" t="s">
        <v>415</v>
      </c>
      <c r="D42" t="s">
        <v>1401</v>
      </c>
      <c r="E42" t="s">
        <v>6</v>
      </c>
      <c r="F42" t="s">
        <v>1039</v>
      </c>
      <c r="G42" s="2">
        <v>2</v>
      </c>
      <c r="H42" t="s">
        <v>8</v>
      </c>
      <c r="I42" t="s">
        <v>1402</v>
      </c>
      <c r="J42" t="s">
        <v>1403</v>
      </c>
      <c r="K42" s="4" t="s">
        <v>2010</v>
      </c>
      <c r="L42" t="s">
        <v>2111</v>
      </c>
      <c r="M42" t="s">
        <v>2111</v>
      </c>
      <c r="N42" t="s">
        <v>3463</v>
      </c>
      <c r="O42" t="s">
        <v>3214</v>
      </c>
      <c r="P42">
        <v>0</v>
      </c>
      <c r="Q42" t="s">
        <v>3464</v>
      </c>
      <c r="R42">
        <v>13069380</v>
      </c>
      <c r="S42" t="s">
        <v>926</v>
      </c>
      <c r="T42">
        <v>6291</v>
      </c>
      <c r="U42" t="s">
        <v>1039</v>
      </c>
      <c r="V42" t="s">
        <v>2799</v>
      </c>
      <c r="W42" t="s">
        <v>3465</v>
      </c>
      <c r="X42">
        <v>0</v>
      </c>
      <c r="Y42">
        <v>0</v>
      </c>
      <c r="Z42" s="5">
        <v>0</v>
      </c>
      <c r="AA42" s="5">
        <v>0</v>
      </c>
      <c r="AB42" s="5" t="s">
        <v>3466</v>
      </c>
    </row>
    <row r="43" spans="1:28">
      <c r="A43" t="s">
        <v>926</v>
      </c>
      <c r="B43" t="s">
        <v>1404</v>
      </c>
      <c r="C43" t="s">
        <v>1405</v>
      </c>
      <c r="D43" t="s">
        <v>1406</v>
      </c>
      <c r="E43" t="s">
        <v>6</v>
      </c>
      <c r="F43" t="s">
        <v>1407</v>
      </c>
      <c r="G43" s="2">
        <v>10</v>
      </c>
      <c r="H43" t="s">
        <v>142</v>
      </c>
      <c r="I43" t="s">
        <v>1408</v>
      </c>
      <c r="J43" t="s">
        <v>1409</v>
      </c>
      <c r="K43" s="4" t="s">
        <v>2011</v>
      </c>
      <c r="L43" t="s">
        <v>2111</v>
      </c>
      <c r="M43" t="s">
        <v>2111</v>
      </c>
      <c r="N43" t="s">
        <v>3467</v>
      </c>
      <c r="O43" t="s">
        <v>2277</v>
      </c>
      <c r="P43" t="s">
        <v>3468</v>
      </c>
      <c r="Q43" t="s">
        <v>3469</v>
      </c>
      <c r="R43">
        <v>13690000</v>
      </c>
      <c r="S43" t="s">
        <v>926</v>
      </c>
      <c r="T43">
        <v>6375</v>
      </c>
      <c r="U43" t="s">
        <v>1407</v>
      </c>
      <c r="V43" t="s">
        <v>2799</v>
      </c>
      <c r="W43" t="s">
        <v>3470</v>
      </c>
      <c r="X43">
        <v>0</v>
      </c>
      <c r="Y43">
        <v>0</v>
      </c>
      <c r="Z43" s="5" t="s">
        <v>2799</v>
      </c>
      <c r="AA43" s="5" t="s">
        <v>3471</v>
      </c>
      <c r="AB43" s="5" t="s">
        <v>3472</v>
      </c>
    </row>
    <row r="44" spans="1:28">
      <c r="A44" t="s">
        <v>926</v>
      </c>
      <c r="B44" t="s">
        <v>1410</v>
      </c>
      <c r="C44" t="s">
        <v>55</v>
      </c>
      <c r="D44" t="s">
        <v>1411</v>
      </c>
      <c r="E44" t="s">
        <v>6</v>
      </c>
      <c r="F44" t="s">
        <v>1106</v>
      </c>
      <c r="G44" s="2">
        <v>1</v>
      </c>
      <c r="H44" t="s">
        <v>8</v>
      </c>
      <c r="I44" t="s">
        <v>1412</v>
      </c>
      <c r="J44" t="s">
        <v>1413</v>
      </c>
      <c r="K44" s="4" t="s">
        <v>2012</v>
      </c>
      <c r="L44" t="s">
        <v>2111</v>
      </c>
      <c r="M44" t="s">
        <v>2111</v>
      </c>
      <c r="N44" t="s">
        <v>3473</v>
      </c>
      <c r="O44" t="s">
        <v>3474</v>
      </c>
      <c r="P44">
        <v>0</v>
      </c>
      <c r="Q44" t="s">
        <v>3475</v>
      </c>
      <c r="R44">
        <v>6465110</v>
      </c>
      <c r="S44" t="s">
        <v>926</v>
      </c>
      <c r="T44">
        <v>6213</v>
      </c>
      <c r="U44" t="s">
        <v>1106</v>
      </c>
      <c r="V44" t="s">
        <v>2212</v>
      </c>
      <c r="W44" t="s">
        <v>3476</v>
      </c>
      <c r="X44">
        <v>0</v>
      </c>
      <c r="Y44">
        <v>0</v>
      </c>
      <c r="Z44" s="5" t="s">
        <v>2212</v>
      </c>
      <c r="AA44" s="5" t="s">
        <v>3477</v>
      </c>
      <c r="AB44" s="5" t="s">
        <v>3478</v>
      </c>
    </row>
    <row r="45" spans="1:28">
      <c r="A45" t="s">
        <v>926</v>
      </c>
      <c r="B45" t="s">
        <v>1450</v>
      </c>
      <c r="C45" t="s">
        <v>134</v>
      </c>
      <c r="D45" t="s">
        <v>1451</v>
      </c>
      <c r="E45" t="s">
        <v>103</v>
      </c>
      <c r="F45" t="s">
        <v>1101</v>
      </c>
      <c r="G45" s="2">
        <v>1</v>
      </c>
      <c r="H45" t="s">
        <v>8</v>
      </c>
      <c r="I45" t="s">
        <v>1452</v>
      </c>
      <c r="J45" t="s">
        <v>1453</v>
      </c>
      <c r="K45" s="4" t="s">
        <v>2023</v>
      </c>
      <c r="L45" t="s">
        <v>2111</v>
      </c>
      <c r="M45" t="s">
        <v>2111</v>
      </c>
      <c r="N45" t="s">
        <v>3479</v>
      </c>
      <c r="O45" t="s">
        <v>3480</v>
      </c>
      <c r="P45">
        <v>0</v>
      </c>
      <c r="Q45" t="s">
        <v>3481</v>
      </c>
      <c r="R45">
        <v>14030090</v>
      </c>
      <c r="S45" t="s">
        <v>926</v>
      </c>
      <c r="T45">
        <v>6969</v>
      </c>
      <c r="U45" t="s">
        <v>1101</v>
      </c>
      <c r="V45" t="s">
        <v>2826</v>
      </c>
      <c r="W45" t="s">
        <v>3482</v>
      </c>
      <c r="X45" t="s">
        <v>2826</v>
      </c>
      <c r="Y45" t="s">
        <v>3482</v>
      </c>
      <c r="Z45" s="5" t="s">
        <v>2826</v>
      </c>
      <c r="AA45" s="5" t="s">
        <v>3482</v>
      </c>
      <c r="AB45" s="5" t="s">
        <v>3483</v>
      </c>
    </row>
    <row r="46" spans="1:28">
      <c r="A46" t="s">
        <v>926</v>
      </c>
      <c r="B46" t="s">
        <v>1454</v>
      </c>
      <c r="C46" t="s">
        <v>1405</v>
      </c>
      <c r="D46" t="s">
        <v>1455</v>
      </c>
      <c r="E46" t="s">
        <v>55</v>
      </c>
      <c r="F46" t="s">
        <v>1122</v>
      </c>
      <c r="G46" s="2">
        <v>1</v>
      </c>
      <c r="H46" t="s">
        <v>8</v>
      </c>
      <c r="I46" t="s">
        <v>1456</v>
      </c>
      <c r="J46" t="s">
        <v>1457</v>
      </c>
      <c r="K46" s="4" t="s">
        <v>2024</v>
      </c>
      <c r="L46" t="s">
        <v>2111</v>
      </c>
      <c r="M46" t="s">
        <v>2111</v>
      </c>
      <c r="N46" t="s">
        <v>3484</v>
      </c>
      <c r="O46" t="s">
        <v>3485</v>
      </c>
      <c r="P46">
        <v>0</v>
      </c>
      <c r="Q46" t="s">
        <v>3486</v>
      </c>
      <c r="R46">
        <v>6713150</v>
      </c>
      <c r="S46" t="s">
        <v>926</v>
      </c>
      <c r="T46">
        <v>6361</v>
      </c>
      <c r="U46" t="s">
        <v>1122</v>
      </c>
      <c r="V46" t="s">
        <v>2212</v>
      </c>
      <c r="W46" t="s">
        <v>3487</v>
      </c>
      <c r="X46">
        <v>0</v>
      </c>
      <c r="Y46">
        <v>0</v>
      </c>
      <c r="Z46" s="5" t="s">
        <v>2212</v>
      </c>
      <c r="AA46" s="5" t="s">
        <v>3488</v>
      </c>
      <c r="AB46" s="5" t="s">
        <v>3489</v>
      </c>
    </row>
    <row r="47" spans="1:28">
      <c r="A47" t="s">
        <v>926</v>
      </c>
      <c r="B47" t="s">
        <v>1493</v>
      </c>
      <c r="C47" t="s">
        <v>265</v>
      </c>
      <c r="D47" t="s">
        <v>1494</v>
      </c>
      <c r="E47" t="s">
        <v>1117</v>
      </c>
      <c r="F47" t="s">
        <v>996</v>
      </c>
      <c r="G47" s="2">
        <v>3</v>
      </c>
      <c r="H47" t="s">
        <v>8</v>
      </c>
      <c r="I47" t="s">
        <v>1495</v>
      </c>
      <c r="J47" t="s">
        <v>1496</v>
      </c>
      <c r="K47" s="4" t="s">
        <v>2034</v>
      </c>
      <c r="L47" t="s">
        <v>2111</v>
      </c>
      <c r="M47" t="s">
        <v>2111</v>
      </c>
      <c r="N47" t="s">
        <v>3490</v>
      </c>
      <c r="O47" t="s">
        <v>2265</v>
      </c>
      <c r="P47">
        <v>0</v>
      </c>
      <c r="Q47" t="s">
        <v>2210</v>
      </c>
      <c r="R47">
        <v>14140000</v>
      </c>
      <c r="S47" t="s">
        <v>926</v>
      </c>
      <c r="T47">
        <v>6363</v>
      </c>
      <c r="U47" t="s">
        <v>996</v>
      </c>
      <c r="V47" t="s">
        <v>2826</v>
      </c>
      <c r="W47" t="s">
        <v>3491</v>
      </c>
      <c r="X47" t="s">
        <v>2826</v>
      </c>
      <c r="Y47" t="s">
        <v>3491</v>
      </c>
      <c r="Z47" s="5" t="s">
        <v>2826</v>
      </c>
      <c r="AA47" s="5" t="s">
        <v>3491</v>
      </c>
      <c r="AB47" s="5" t="s">
        <v>3492</v>
      </c>
    </row>
    <row r="48" spans="1:28">
      <c r="A48" t="s">
        <v>926</v>
      </c>
      <c r="B48" t="s">
        <v>1504</v>
      </c>
      <c r="C48" t="s">
        <v>807</v>
      </c>
      <c r="D48" t="s">
        <v>1505</v>
      </c>
      <c r="E48" t="s">
        <v>6</v>
      </c>
      <c r="F48" t="s">
        <v>928</v>
      </c>
      <c r="G48" s="2">
        <v>8</v>
      </c>
      <c r="H48" t="s">
        <v>8</v>
      </c>
      <c r="I48" t="s">
        <v>1506</v>
      </c>
      <c r="J48" t="s">
        <v>1507</v>
      </c>
      <c r="K48" s="4" t="s">
        <v>2037</v>
      </c>
      <c r="L48" t="s">
        <v>2111</v>
      </c>
      <c r="M48" t="s">
        <v>2111</v>
      </c>
      <c r="N48" t="s">
        <v>3493</v>
      </c>
      <c r="O48" t="s">
        <v>3494</v>
      </c>
      <c r="P48">
        <v>0</v>
      </c>
      <c r="Q48" t="s">
        <v>3495</v>
      </c>
      <c r="R48">
        <v>3805030</v>
      </c>
      <c r="S48" t="s">
        <v>926</v>
      </c>
      <c r="T48">
        <v>7107</v>
      </c>
      <c r="U48" t="s">
        <v>928</v>
      </c>
      <c r="V48" t="s">
        <v>2212</v>
      </c>
      <c r="W48" t="s">
        <v>3496</v>
      </c>
      <c r="X48">
        <v>0</v>
      </c>
      <c r="Y48">
        <v>0</v>
      </c>
      <c r="Z48" s="5">
        <v>0</v>
      </c>
      <c r="AA48" s="5">
        <v>0</v>
      </c>
      <c r="AB48" s="5" t="s">
        <v>3497</v>
      </c>
    </row>
    <row r="49" spans="1:28">
      <c r="A49" t="s">
        <v>926</v>
      </c>
      <c r="B49" t="s">
        <v>1517</v>
      </c>
      <c r="C49" t="s">
        <v>31</v>
      </c>
      <c r="D49" t="s">
        <v>1518</v>
      </c>
      <c r="E49" t="s">
        <v>1086</v>
      </c>
      <c r="F49" t="s">
        <v>928</v>
      </c>
      <c r="G49" s="2">
        <v>4</v>
      </c>
      <c r="H49" t="s">
        <v>164</v>
      </c>
      <c r="I49" t="s">
        <v>1519</v>
      </c>
      <c r="J49" t="s">
        <v>1520</v>
      </c>
      <c r="K49" s="4" t="s">
        <v>2040</v>
      </c>
      <c r="L49" t="s">
        <v>2111</v>
      </c>
      <c r="M49" t="s">
        <v>2111</v>
      </c>
      <c r="N49" t="s">
        <v>3162</v>
      </c>
      <c r="O49" t="s">
        <v>3163</v>
      </c>
      <c r="P49">
        <v>0</v>
      </c>
      <c r="Q49" t="s">
        <v>3164</v>
      </c>
      <c r="R49">
        <v>5307040</v>
      </c>
      <c r="S49" t="s">
        <v>926</v>
      </c>
      <c r="T49">
        <v>7107</v>
      </c>
      <c r="U49" t="s">
        <v>928</v>
      </c>
      <c r="V49" t="s">
        <v>2212</v>
      </c>
      <c r="W49" t="s">
        <v>3165</v>
      </c>
      <c r="X49">
        <v>0</v>
      </c>
      <c r="Y49">
        <v>0</v>
      </c>
      <c r="Z49" s="5">
        <v>0</v>
      </c>
      <c r="AA49" s="5">
        <v>0</v>
      </c>
      <c r="AB49" s="5" t="s">
        <v>3166</v>
      </c>
    </row>
    <row r="50" spans="1:28">
      <c r="A50" t="s">
        <v>926</v>
      </c>
      <c r="B50" t="s">
        <v>1607</v>
      </c>
      <c r="C50" t="s">
        <v>210</v>
      </c>
      <c r="D50" t="s">
        <v>1608</v>
      </c>
      <c r="E50" t="s">
        <v>6</v>
      </c>
      <c r="F50" t="s">
        <v>928</v>
      </c>
      <c r="G50" s="2">
        <v>1</v>
      </c>
      <c r="H50" t="s">
        <v>8</v>
      </c>
      <c r="I50" t="s">
        <v>1609</v>
      </c>
      <c r="J50" t="s">
        <v>1610</v>
      </c>
      <c r="K50" s="4" t="s">
        <v>2064</v>
      </c>
      <c r="L50" t="s">
        <v>2111</v>
      </c>
      <c r="M50" t="s">
        <v>2111</v>
      </c>
      <c r="N50" t="s">
        <v>3498</v>
      </c>
      <c r="O50" t="s">
        <v>2524</v>
      </c>
      <c r="P50">
        <v>0</v>
      </c>
      <c r="Q50" t="s">
        <v>2927</v>
      </c>
      <c r="R50">
        <v>3478040</v>
      </c>
      <c r="S50" t="s">
        <v>926</v>
      </c>
      <c r="T50">
        <v>7107</v>
      </c>
      <c r="U50" t="s">
        <v>928</v>
      </c>
      <c r="V50">
        <v>0</v>
      </c>
      <c r="W50">
        <v>0</v>
      </c>
      <c r="X50">
        <v>0</v>
      </c>
      <c r="Y50">
        <v>0</v>
      </c>
      <c r="Z50" s="5">
        <v>0</v>
      </c>
      <c r="AA50" s="5">
        <v>0</v>
      </c>
      <c r="AB50" s="5">
        <v>0</v>
      </c>
    </row>
    <row r="51" spans="1:28">
      <c r="A51" t="s">
        <v>926</v>
      </c>
      <c r="B51" t="s">
        <v>1622</v>
      </c>
      <c r="C51" t="s">
        <v>43</v>
      </c>
      <c r="D51" t="s">
        <v>1623</v>
      </c>
      <c r="E51" t="s">
        <v>55</v>
      </c>
      <c r="F51" t="s">
        <v>1175</v>
      </c>
      <c r="G51" s="2">
        <v>2</v>
      </c>
      <c r="H51" t="s">
        <v>8</v>
      </c>
      <c r="I51" t="s">
        <v>1624</v>
      </c>
      <c r="J51" t="s">
        <v>1625</v>
      </c>
      <c r="K51" s="4" t="s">
        <v>2068</v>
      </c>
      <c r="L51" t="s">
        <v>2104</v>
      </c>
      <c r="M51" t="s">
        <v>2104</v>
      </c>
      <c r="N51" t="s">
        <v>3499</v>
      </c>
      <c r="O51" t="s">
        <v>2606</v>
      </c>
      <c r="P51">
        <v>0</v>
      </c>
      <c r="Q51" t="s">
        <v>3500</v>
      </c>
      <c r="R51">
        <v>15092606</v>
      </c>
      <c r="S51" t="s">
        <v>926</v>
      </c>
      <c r="T51">
        <v>7097</v>
      </c>
      <c r="U51" t="s">
        <v>1175</v>
      </c>
      <c r="V51" t="s">
        <v>3501</v>
      </c>
      <c r="W51" t="s">
        <v>3502</v>
      </c>
      <c r="X51">
        <v>0</v>
      </c>
      <c r="Y51">
        <v>0</v>
      </c>
      <c r="Z51" s="5" t="s">
        <v>3501</v>
      </c>
      <c r="AA51" s="5" t="s">
        <v>3503</v>
      </c>
      <c r="AB51" s="5" t="s">
        <v>3504</v>
      </c>
    </row>
  </sheetData>
  <mergeCells count="1">
    <mergeCell ref="A1:AB1"/>
  </mergeCell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
  <sheetViews>
    <sheetView workbookViewId="0">
      <selection activeCell="E35" sqref="E35"/>
    </sheetView>
  </sheetViews>
  <sheetFormatPr defaultRowHeight="15"/>
  <cols>
    <col min="2" max="2" width="18.28515625" customWidth="1"/>
    <col min="3" max="3" width="20.7109375" customWidth="1"/>
    <col min="4" max="4" width="23" customWidth="1"/>
    <col min="5" max="5" width="29.5703125" customWidth="1"/>
    <col min="6" max="6" width="15.85546875" customWidth="1"/>
    <col min="7" max="7" width="21.85546875" style="3" customWidth="1"/>
    <col min="8" max="8" width="28.28515625" customWidth="1"/>
    <col min="9" max="9" width="37.28515625" customWidth="1"/>
  </cols>
  <sheetData>
    <row r="1" spans="1:28">
      <c r="A1" s="6" t="s">
        <v>275</v>
      </c>
      <c r="B1" s="6"/>
      <c r="C1" s="6"/>
      <c r="D1" s="6"/>
      <c r="E1" s="6"/>
      <c r="F1" s="6"/>
      <c r="G1" s="6"/>
      <c r="H1" s="6"/>
      <c r="I1" s="6"/>
      <c r="J1" s="6"/>
      <c r="K1" s="6"/>
      <c r="L1" s="6"/>
      <c r="M1" s="6"/>
      <c r="N1" s="6"/>
      <c r="O1" s="6"/>
      <c r="P1" s="6"/>
      <c r="Q1" s="6"/>
      <c r="R1" s="6"/>
      <c r="S1" s="6"/>
      <c r="T1" s="6"/>
      <c r="U1" s="6"/>
      <c r="V1" s="6"/>
      <c r="W1" s="6"/>
      <c r="X1" s="6"/>
      <c r="Y1" s="6"/>
      <c r="Z1" s="6"/>
      <c r="AA1" s="6"/>
      <c r="AB1" s="6"/>
    </row>
    <row r="2" spans="1:28" ht="13.15" customHeight="1">
      <c r="A2" t="s">
        <v>1694</v>
      </c>
      <c r="B2" t="s">
        <v>1695</v>
      </c>
      <c r="C2" t="s">
        <v>1696</v>
      </c>
      <c r="D2" t="s">
        <v>1697</v>
      </c>
      <c r="E2" t="s">
        <v>1698</v>
      </c>
      <c r="F2" t="s">
        <v>1699</v>
      </c>
      <c r="G2" s="1" t="s">
        <v>1700</v>
      </c>
      <c r="H2" t="s">
        <v>0</v>
      </c>
      <c r="I2" t="s">
        <v>1</v>
      </c>
      <c r="J2" t="s">
        <v>1690</v>
      </c>
      <c r="K2" t="s">
        <v>2086</v>
      </c>
      <c r="L2" t="s">
        <v>2087</v>
      </c>
      <c r="M2" t="s">
        <v>2088</v>
      </c>
      <c r="N2" t="s">
        <v>2089</v>
      </c>
      <c r="O2" t="s">
        <v>2090</v>
      </c>
      <c r="P2" t="s">
        <v>2091</v>
      </c>
      <c r="Q2" t="s">
        <v>2092</v>
      </c>
      <c r="R2" t="s">
        <v>2093</v>
      </c>
      <c r="S2" t="s">
        <v>2103</v>
      </c>
      <c r="T2" t="s">
        <v>2094</v>
      </c>
      <c r="U2" t="s">
        <v>2095</v>
      </c>
      <c r="V2" t="s">
        <v>2096</v>
      </c>
      <c r="W2" t="s">
        <v>2097</v>
      </c>
      <c r="X2" t="s">
        <v>2098</v>
      </c>
      <c r="Y2" t="s">
        <v>2099</v>
      </c>
      <c r="Z2" t="s">
        <v>2100</v>
      </c>
      <c r="AA2" t="s">
        <v>2101</v>
      </c>
      <c r="AB2" t="s">
        <v>2102</v>
      </c>
    </row>
    <row r="3" spans="1:28">
      <c r="A3" t="s">
        <v>107</v>
      </c>
      <c r="B3" t="s">
        <v>139</v>
      </c>
      <c r="C3" t="s">
        <v>50</v>
      </c>
      <c r="D3" t="s">
        <v>140</v>
      </c>
      <c r="E3" t="s">
        <v>6</v>
      </c>
      <c r="F3" t="s">
        <v>141</v>
      </c>
      <c r="G3" s="2">
        <v>9</v>
      </c>
      <c r="H3" t="s">
        <v>142</v>
      </c>
      <c r="I3" t="s">
        <v>143</v>
      </c>
      <c r="J3" t="s">
        <v>144</v>
      </c>
      <c r="K3" s="4" t="s">
        <v>1723</v>
      </c>
      <c r="L3" t="s">
        <v>2104</v>
      </c>
      <c r="M3" t="s">
        <v>2104</v>
      </c>
      <c r="N3" t="s">
        <v>3346</v>
      </c>
      <c r="O3" t="s">
        <v>3347</v>
      </c>
      <c r="P3">
        <v>0</v>
      </c>
      <c r="Q3" t="s">
        <v>3348</v>
      </c>
      <c r="R3">
        <v>38400170</v>
      </c>
      <c r="S3" t="s">
        <v>107</v>
      </c>
      <c r="T3">
        <v>5403</v>
      </c>
      <c r="U3" t="s">
        <v>141</v>
      </c>
      <c r="V3" t="s">
        <v>3349</v>
      </c>
      <c r="W3" t="s">
        <v>3350</v>
      </c>
      <c r="X3">
        <v>0</v>
      </c>
      <c r="Y3">
        <v>0</v>
      </c>
      <c r="Z3" s="5" t="s">
        <v>3351</v>
      </c>
      <c r="AA3" s="5" t="s">
        <v>3352</v>
      </c>
      <c r="AB3" s="5">
        <v>0</v>
      </c>
    </row>
    <row r="4" spans="1:28">
      <c r="A4" t="s">
        <v>270</v>
      </c>
      <c r="B4" t="s">
        <v>271</v>
      </c>
      <c r="C4" t="s">
        <v>272</v>
      </c>
      <c r="D4" t="s">
        <v>273</v>
      </c>
      <c r="E4" t="s">
        <v>6</v>
      </c>
      <c r="F4" t="s">
        <v>274</v>
      </c>
      <c r="G4" s="2">
        <v>1</v>
      </c>
      <c r="H4" t="s">
        <v>275</v>
      </c>
      <c r="I4" t="s">
        <v>276</v>
      </c>
      <c r="J4" t="s">
        <v>277</v>
      </c>
      <c r="K4" s="4" t="s">
        <v>1750</v>
      </c>
      <c r="L4" t="s">
        <v>2111</v>
      </c>
      <c r="M4" t="s">
        <v>2111</v>
      </c>
      <c r="N4" t="s">
        <v>3505</v>
      </c>
      <c r="O4" t="s">
        <v>3506</v>
      </c>
      <c r="P4">
        <v>0</v>
      </c>
      <c r="Q4" t="s">
        <v>2210</v>
      </c>
      <c r="R4">
        <v>79490000</v>
      </c>
      <c r="S4" t="s">
        <v>270</v>
      </c>
      <c r="T4">
        <v>9809</v>
      </c>
      <c r="U4" t="s">
        <v>274</v>
      </c>
      <c r="V4">
        <v>0</v>
      </c>
      <c r="W4">
        <v>0</v>
      </c>
      <c r="X4">
        <v>0</v>
      </c>
      <c r="Y4">
        <v>0</v>
      </c>
      <c r="Z4" s="5">
        <v>0</v>
      </c>
      <c r="AA4" s="5">
        <v>0</v>
      </c>
      <c r="AB4" s="5">
        <v>0</v>
      </c>
    </row>
    <row r="5" spans="1:28">
      <c r="A5" t="s">
        <v>270</v>
      </c>
      <c r="B5" t="s">
        <v>283</v>
      </c>
      <c r="C5" t="s">
        <v>284</v>
      </c>
      <c r="D5" t="s">
        <v>285</v>
      </c>
      <c r="E5" t="s">
        <v>6</v>
      </c>
      <c r="F5" t="s">
        <v>274</v>
      </c>
      <c r="G5" s="2">
        <v>3</v>
      </c>
      <c r="H5" t="s">
        <v>275</v>
      </c>
      <c r="I5" t="s">
        <v>286</v>
      </c>
      <c r="J5" t="s">
        <v>287</v>
      </c>
      <c r="K5" s="4" t="s">
        <v>1752</v>
      </c>
      <c r="L5" t="s">
        <v>2400</v>
      </c>
      <c r="M5" t="s">
        <v>2400</v>
      </c>
      <c r="N5" t="s">
        <v>3507</v>
      </c>
      <c r="O5" t="s">
        <v>2616</v>
      </c>
      <c r="P5">
        <v>0</v>
      </c>
      <c r="Q5" t="s">
        <v>3508</v>
      </c>
      <c r="R5">
        <v>79490000</v>
      </c>
      <c r="S5" t="s">
        <v>270</v>
      </c>
      <c r="T5">
        <v>9809</v>
      </c>
      <c r="U5" t="s">
        <v>274</v>
      </c>
      <c r="V5" t="s">
        <v>2265</v>
      </c>
      <c r="W5" t="s">
        <v>3509</v>
      </c>
      <c r="X5" t="s">
        <v>2265</v>
      </c>
      <c r="Y5" t="s">
        <v>3509</v>
      </c>
      <c r="Z5" s="5">
        <v>0</v>
      </c>
      <c r="AA5" s="5">
        <v>0</v>
      </c>
      <c r="AB5" s="5" t="s">
        <v>3510</v>
      </c>
    </row>
    <row r="6" spans="1:28">
      <c r="A6" t="s">
        <v>270</v>
      </c>
      <c r="B6" t="s">
        <v>288</v>
      </c>
      <c r="C6" t="s">
        <v>289</v>
      </c>
      <c r="D6" t="s">
        <v>290</v>
      </c>
      <c r="E6" t="s">
        <v>6</v>
      </c>
      <c r="F6" t="s">
        <v>280</v>
      </c>
      <c r="G6" s="2">
        <v>1</v>
      </c>
      <c r="H6" t="s">
        <v>291</v>
      </c>
      <c r="I6" t="s">
        <v>292</v>
      </c>
      <c r="J6" t="s">
        <v>293</v>
      </c>
      <c r="K6" s="4" t="s">
        <v>1753</v>
      </c>
      <c r="L6" t="s">
        <v>2111</v>
      </c>
      <c r="M6" t="s">
        <v>2111</v>
      </c>
      <c r="N6" t="s">
        <v>2262</v>
      </c>
      <c r="O6" t="s">
        <v>2263</v>
      </c>
      <c r="P6">
        <v>0</v>
      </c>
      <c r="Q6" t="s">
        <v>2264</v>
      </c>
      <c r="R6">
        <v>79002190</v>
      </c>
      <c r="S6" t="s">
        <v>270</v>
      </c>
      <c r="T6">
        <v>9051</v>
      </c>
      <c r="U6" t="s">
        <v>280</v>
      </c>
      <c r="V6" t="s">
        <v>2265</v>
      </c>
      <c r="W6" t="s">
        <v>2266</v>
      </c>
      <c r="X6">
        <v>0</v>
      </c>
      <c r="Y6">
        <v>0</v>
      </c>
      <c r="Z6" s="5">
        <v>0</v>
      </c>
      <c r="AA6" s="5">
        <v>0</v>
      </c>
      <c r="AB6" s="5">
        <v>0</v>
      </c>
    </row>
    <row r="7" spans="1:28">
      <c r="A7" t="s">
        <v>294</v>
      </c>
      <c r="B7" t="s">
        <v>295</v>
      </c>
      <c r="C7" t="s">
        <v>103</v>
      </c>
      <c r="D7" t="s">
        <v>296</v>
      </c>
      <c r="E7" t="s">
        <v>6</v>
      </c>
      <c r="F7" t="s">
        <v>297</v>
      </c>
      <c r="G7" s="2">
        <v>2</v>
      </c>
      <c r="H7" t="s">
        <v>275</v>
      </c>
      <c r="I7" t="s">
        <v>298</v>
      </c>
      <c r="J7" t="s">
        <v>299</v>
      </c>
      <c r="K7" s="4" t="s">
        <v>1754</v>
      </c>
      <c r="L7" t="s">
        <v>2111</v>
      </c>
      <c r="M7" t="s">
        <v>2111</v>
      </c>
      <c r="N7" t="s">
        <v>3511</v>
      </c>
      <c r="O7" t="s">
        <v>3512</v>
      </c>
      <c r="P7" t="s">
        <v>3513</v>
      </c>
      <c r="Q7" t="s">
        <v>2607</v>
      </c>
      <c r="R7">
        <v>78745710</v>
      </c>
      <c r="S7" t="s">
        <v>294</v>
      </c>
      <c r="T7">
        <v>9151</v>
      </c>
      <c r="U7" t="s">
        <v>297</v>
      </c>
      <c r="V7" t="s">
        <v>3514</v>
      </c>
      <c r="W7" t="s">
        <v>3515</v>
      </c>
      <c r="X7">
        <v>0</v>
      </c>
      <c r="Y7">
        <v>0</v>
      </c>
      <c r="Z7" s="5">
        <v>0</v>
      </c>
      <c r="AA7" s="5">
        <v>0</v>
      </c>
      <c r="AB7" s="5">
        <v>0</v>
      </c>
    </row>
    <row r="8" spans="1:28">
      <c r="A8" t="s">
        <v>339</v>
      </c>
      <c r="B8" t="s">
        <v>413</v>
      </c>
      <c r="C8" t="s">
        <v>414</v>
      </c>
      <c r="D8" t="s">
        <v>415</v>
      </c>
      <c r="E8" t="s">
        <v>6</v>
      </c>
      <c r="F8" t="s">
        <v>357</v>
      </c>
      <c r="G8" s="2">
        <v>2</v>
      </c>
      <c r="H8" t="s">
        <v>142</v>
      </c>
      <c r="I8" t="s">
        <v>416</v>
      </c>
      <c r="J8" t="s">
        <v>417</v>
      </c>
      <c r="K8" s="4" t="s">
        <v>1777</v>
      </c>
      <c r="L8" t="s">
        <v>2111</v>
      </c>
      <c r="M8" t="s">
        <v>2111</v>
      </c>
      <c r="N8" t="s">
        <v>3375</v>
      </c>
      <c r="O8" t="s">
        <v>3376</v>
      </c>
      <c r="P8">
        <v>0</v>
      </c>
      <c r="Q8" t="s">
        <v>3377</v>
      </c>
      <c r="R8">
        <v>86062580</v>
      </c>
      <c r="S8" t="s">
        <v>339</v>
      </c>
      <c r="T8">
        <v>7667</v>
      </c>
      <c r="U8" t="s">
        <v>357</v>
      </c>
      <c r="V8" t="s">
        <v>2343</v>
      </c>
      <c r="W8" t="s">
        <v>3378</v>
      </c>
      <c r="X8">
        <v>0</v>
      </c>
      <c r="Y8">
        <v>0</v>
      </c>
      <c r="Z8" s="5">
        <v>0</v>
      </c>
      <c r="AA8" s="5">
        <v>0</v>
      </c>
      <c r="AB8" s="5" t="s">
        <v>3379</v>
      </c>
    </row>
    <row r="9" spans="1:28">
      <c r="A9" t="s">
        <v>339</v>
      </c>
      <c r="B9" t="s">
        <v>519</v>
      </c>
      <c r="C9" t="s">
        <v>403</v>
      </c>
      <c r="D9" t="s">
        <v>520</v>
      </c>
      <c r="E9" t="s">
        <v>6</v>
      </c>
      <c r="F9" t="s">
        <v>455</v>
      </c>
      <c r="G9" s="2">
        <v>3</v>
      </c>
      <c r="H9" t="s">
        <v>142</v>
      </c>
      <c r="I9" t="s">
        <v>521</v>
      </c>
      <c r="J9" t="s">
        <v>522</v>
      </c>
      <c r="K9" s="4" t="s">
        <v>1803</v>
      </c>
      <c r="L9" t="s">
        <v>2111</v>
      </c>
      <c r="M9" t="s">
        <v>2111</v>
      </c>
      <c r="N9" t="s">
        <v>3394</v>
      </c>
      <c r="O9" t="s">
        <v>2807</v>
      </c>
      <c r="P9">
        <v>0</v>
      </c>
      <c r="Q9" t="s">
        <v>2391</v>
      </c>
      <c r="R9">
        <v>83324195</v>
      </c>
      <c r="S9" t="s">
        <v>339</v>
      </c>
      <c r="T9">
        <v>5453</v>
      </c>
      <c r="U9" t="s">
        <v>455</v>
      </c>
      <c r="V9" t="s">
        <v>2313</v>
      </c>
      <c r="W9" t="s">
        <v>3395</v>
      </c>
      <c r="X9">
        <v>0</v>
      </c>
      <c r="Y9">
        <v>0</v>
      </c>
      <c r="Z9" s="5" t="s">
        <v>2313</v>
      </c>
      <c r="AA9" s="5" t="s">
        <v>3396</v>
      </c>
      <c r="AB9" s="5" t="s">
        <v>3397</v>
      </c>
    </row>
    <row r="10" spans="1:28">
      <c r="A10" t="s">
        <v>523</v>
      </c>
      <c r="B10" t="s">
        <v>585</v>
      </c>
      <c r="C10" t="s">
        <v>415</v>
      </c>
      <c r="D10" t="s">
        <v>586</v>
      </c>
      <c r="E10" t="s">
        <v>6</v>
      </c>
      <c r="F10" t="s">
        <v>532</v>
      </c>
      <c r="G10" s="2">
        <v>3</v>
      </c>
      <c r="H10" t="s">
        <v>275</v>
      </c>
      <c r="I10" t="s">
        <v>587</v>
      </c>
      <c r="J10" t="s">
        <v>588</v>
      </c>
      <c r="K10" s="4" t="s">
        <v>1818</v>
      </c>
      <c r="L10" t="s">
        <v>2104</v>
      </c>
      <c r="M10" t="s">
        <v>2104</v>
      </c>
      <c r="N10" t="s">
        <v>3516</v>
      </c>
      <c r="O10" t="s">
        <v>3517</v>
      </c>
      <c r="P10" t="s">
        <v>3518</v>
      </c>
      <c r="Q10" t="s">
        <v>3519</v>
      </c>
      <c r="R10">
        <v>21941904</v>
      </c>
      <c r="S10" t="s">
        <v>523</v>
      </c>
      <c r="T10">
        <v>6001</v>
      </c>
      <c r="U10" t="s">
        <v>532</v>
      </c>
      <c r="V10" t="s">
        <v>2443</v>
      </c>
      <c r="W10" t="s">
        <v>3520</v>
      </c>
      <c r="X10" t="s">
        <v>2443</v>
      </c>
      <c r="Y10" t="s">
        <v>3521</v>
      </c>
      <c r="Z10" s="5" t="s">
        <v>2443</v>
      </c>
      <c r="AA10" s="5" t="s">
        <v>3522</v>
      </c>
      <c r="AB10" s="5" t="s">
        <v>3523</v>
      </c>
    </row>
    <row r="11" spans="1:28">
      <c r="A11" t="s">
        <v>617</v>
      </c>
      <c r="B11" t="s">
        <v>638</v>
      </c>
      <c r="C11" t="s">
        <v>639</v>
      </c>
      <c r="D11" t="s">
        <v>134</v>
      </c>
      <c r="E11" t="s">
        <v>6</v>
      </c>
      <c r="F11" t="s">
        <v>627</v>
      </c>
      <c r="G11" s="2">
        <v>7</v>
      </c>
      <c r="H11" t="s">
        <v>142</v>
      </c>
      <c r="I11" t="s">
        <v>640</v>
      </c>
      <c r="J11" t="s">
        <v>641</v>
      </c>
      <c r="K11" s="4" t="s">
        <v>1830</v>
      </c>
      <c r="L11" t="s">
        <v>2104</v>
      </c>
      <c r="M11" t="s">
        <v>2104</v>
      </c>
      <c r="N11" t="s">
        <v>3294</v>
      </c>
      <c r="O11" t="s">
        <v>2533</v>
      </c>
      <c r="P11" t="s">
        <v>3408</v>
      </c>
      <c r="Q11" t="s">
        <v>2535</v>
      </c>
      <c r="R11">
        <v>90619900</v>
      </c>
      <c r="S11" t="s">
        <v>617</v>
      </c>
      <c r="T11">
        <v>8801</v>
      </c>
      <c r="U11" t="s">
        <v>627</v>
      </c>
      <c r="V11" t="s">
        <v>2517</v>
      </c>
      <c r="W11" t="s">
        <v>3409</v>
      </c>
      <c r="X11">
        <v>0</v>
      </c>
      <c r="Y11">
        <v>0</v>
      </c>
      <c r="Z11" s="5" t="s">
        <v>2517</v>
      </c>
      <c r="AA11" s="5" t="s">
        <v>3409</v>
      </c>
      <c r="AB11" s="5" t="s">
        <v>3410</v>
      </c>
    </row>
    <row r="12" spans="1:28">
      <c r="A12" t="s">
        <v>617</v>
      </c>
      <c r="B12" t="s">
        <v>720</v>
      </c>
      <c r="C12" t="s">
        <v>721</v>
      </c>
      <c r="D12" t="s">
        <v>722</v>
      </c>
      <c r="E12" t="s">
        <v>6</v>
      </c>
      <c r="F12" t="s">
        <v>627</v>
      </c>
      <c r="G12" s="2">
        <v>5</v>
      </c>
      <c r="H12" t="s">
        <v>142</v>
      </c>
      <c r="I12" t="s">
        <v>723</v>
      </c>
      <c r="J12" t="s">
        <v>724</v>
      </c>
      <c r="K12" s="4" t="s">
        <v>1847</v>
      </c>
      <c r="L12" t="s">
        <v>2104</v>
      </c>
      <c r="M12" t="s">
        <v>2104</v>
      </c>
      <c r="N12" t="s">
        <v>3411</v>
      </c>
      <c r="O12" t="s">
        <v>3412</v>
      </c>
      <c r="P12">
        <v>0</v>
      </c>
      <c r="Q12" t="s">
        <v>2587</v>
      </c>
      <c r="R12">
        <v>91010001</v>
      </c>
      <c r="S12" t="s">
        <v>617</v>
      </c>
      <c r="T12">
        <v>8801</v>
      </c>
      <c r="U12" t="s">
        <v>627</v>
      </c>
      <c r="V12" t="s">
        <v>2517</v>
      </c>
      <c r="W12" t="s">
        <v>3413</v>
      </c>
      <c r="X12" t="s">
        <v>2517</v>
      </c>
      <c r="Y12" t="s">
        <v>3413</v>
      </c>
      <c r="Z12" s="5" t="s">
        <v>2517</v>
      </c>
      <c r="AA12" s="5" t="s">
        <v>3413</v>
      </c>
      <c r="AB12" s="5">
        <v>0</v>
      </c>
    </row>
    <row r="13" spans="1:28">
      <c r="A13" t="s">
        <v>775</v>
      </c>
      <c r="B13" t="s">
        <v>839</v>
      </c>
      <c r="C13" t="s">
        <v>414</v>
      </c>
      <c r="D13" t="s">
        <v>6</v>
      </c>
      <c r="E13" t="s">
        <v>6</v>
      </c>
      <c r="F13" t="s">
        <v>840</v>
      </c>
      <c r="G13" s="2">
        <v>1</v>
      </c>
      <c r="H13" t="s">
        <v>275</v>
      </c>
      <c r="I13" t="s">
        <v>841</v>
      </c>
      <c r="J13" t="s">
        <v>842</v>
      </c>
      <c r="K13" s="4" t="s">
        <v>1871</v>
      </c>
      <c r="L13" t="s">
        <v>2104</v>
      </c>
      <c r="M13" t="s">
        <v>2104</v>
      </c>
      <c r="N13" t="s">
        <v>3524</v>
      </c>
      <c r="O13" t="s">
        <v>3525</v>
      </c>
      <c r="P13">
        <v>0</v>
      </c>
      <c r="Q13" t="s">
        <v>3526</v>
      </c>
      <c r="R13">
        <v>89520000</v>
      </c>
      <c r="S13" t="s">
        <v>775</v>
      </c>
      <c r="T13">
        <v>8093</v>
      </c>
      <c r="U13" t="s">
        <v>840</v>
      </c>
      <c r="V13" t="s">
        <v>2618</v>
      </c>
      <c r="W13" t="s">
        <v>3527</v>
      </c>
      <c r="X13">
        <v>0</v>
      </c>
      <c r="Y13">
        <v>0</v>
      </c>
      <c r="Z13" s="5">
        <v>0</v>
      </c>
      <c r="AA13" s="5">
        <v>0</v>
      </c>
      <c r="AB13" s="5">
        <v>0</v>
      </c>
    </row>
    <row r="14" spans="1:28">
      <c r="A14" t="s">
        <v>775</v>
      </c>
      <c r="B14" t="s">
        <v>919</v>
      </c>
      <c r="C14" t="s">
        <v>920</v>
      </c>
      <c r="D14" t="s">
        <v>6</v>
      </c>
      <c r="E14" t="s">
        <v>6</v>
      </c>
      <c r="F14" t="s">
        <v>845</v>
      </c>
      <c r="G14" s="2">
        <v>1</v>
      </c>
      <c r="H14" t="s">
        <v>275</v>
      </c>
      <c r="I14" t="s">
        <v>921</v>
      </c>
      <c r="J14" t="s">
        <v>922</v>
      </c>
      <c r="K14" s="4" t="s">
        <v>1889</v>
      </c>
      <c r="L14" t="s">
        <v>2111</v>
      </c>
      <c r="M14" t="s">
        <v>2111</v>
      </c>
      <c r="N14" t="s">
        <v>3528</v>
      </c>
      <c r="O14" t="s">
        <v>3529</v>
      </c>
      <c r="P14">
        <v>0</v>
      </c>
      <c r="Q14" t="s">
        <v>3530</v>
      </c>
      <c r="R14">
        <v>89239700</v>
      </c>
      <c r="S14" t="s">
        <v>775</v>
      </c>
      <c r="T14">
        <v>8179</v>
      </c>
      <c r="U14" t="s">
        <v>845</v>
      </c>
      <c r="V14">
        <v>0</v>
      </c>
      <c r="W14">
        <v>0</v>
      </c>
      <c r="X14">
        <v>0</v>
      </c>
      <c r="Y14">
        <v>0</v>
      </c>
      <c r="Z14" s="5">
        <v>0</v>
      </c>
      <c r="AA14" s="5">
        <v>0</v>
      </c>
      <c r="AB14" s="5">
        <v>0</v>
      </c>
    </row>
    <row r="15" spans="1:28">
      <c r="A15" t="s">
        <v>926</v>
      </c>
      <c r="B15" t="s">
        <v>1174</v>
      </c>
      <c r="C15" t="s">
        <v>766</v>
      </c>
      <c r="D15" t="s">
        <v>6</v>
      </c>
      <c r="E15" t="s">
        <v>6</v>
      </c>
      <c r="F15" t="s">
        <v>1175</v>
      </c>
      <c r="G15" s="2">
        <v>1</v>
      </c>
      <c r="H15" t="s">
        <v>275</v>
      </c>
      <c r="I15" t="s">
        <v>1176</v>
      </c>
      <c r="J15" t="s">
        <v>1177</v>
      </c>
      <c r="K15" s="4" t="s">
        <v>1952</v>
      </c>
      <c r="L15" t="s">
        <v>2111</v>
      </c>
      <c r="M15" t="s">
        <v>2111</v>
      </c>
      <c r="N15" t="s">
        <v>3531</v>
      </c>
      <c r="O15" t="s">
        <v>2739</v>
      </c>
      <c r="P15">
        <v>0</v>
      </c>
      <c r="Q15" t="s">
        <v>3532</v>
      </c>
      <c r="R15">
        <v>15046773</v>
      </c>
      <c r="S15" t="s">
        <v>926</v>
      </c>
      <c r="T15">
        <v>7097</v>
      </c>
      <c r="U15" t="s">
        <v>1175</v>
      </c>
      <c r="V15" t="s">
        <v>3501</v>
      </c>
      <c r="W15" t="s">
        <v>3533</v>
      </c>
      <c r="X15" t="s">
        <v>3501</v>
      </c>
      <c r="Y15" t="s">
        <v>3534</v>
      </c>
      <c r="Z15" s="5" t="s">
        <v>3501</v>
      </c>
      <c r="AA15" s="5" t="s">
        <v>3535</v>
      </c>
      <c r="AB15" s="5" t="s">
        <v>3536</v>
      </c>
    </row>
    <row r="16" spans="1:28">
      <c r="A16" t="s">
        <v>926</v>
      </c>
      <c r="B16" t="s">
        <v>1390</v>
      </c>
      <c r="C16" t="s">
        <v>157</v>
      </c>
      <c r="D16" t="s">
        <v>1391</v>
      </c>
      <c r="E16" t="s">
        <v>66</v>
      </c>
      <c r="F16" t="s">
        <v>1392</v>
      </c>
      <c r="G16" s="2">
        <v>1</v>
      </c>
      <c r="H16" t="s">
        <v>275</v>
      </c>
      <c r="I16" t="s">
        <v>1393</v>
      </c>
      <c r="J16" t="s">
        <v>1393</v>
      </c>
      <c r="K16" s="4" t="s">
        <v>2008</v>
      </c>
      <c r="L16" t="s">
        <v>2111</v>
      </c>
      <c r="M16" t="s">
        <v>2111</v>
      </c>
      <c r="N16" t="s">
        <v>3537</v>
      </c>
      <c r="O16" t="s">
        <v>3538</v>
      </c>
      <c r="P16">
        <v>0</v>
      </c>
      <c r="Q16" t="s">
        <v>644</v>
      </c>
      <c r="R16">
        <v>9071270</v>
      </c>
      <c r="S16" t="s">
        <v>926</v>
      </c>
      <c r="T16">
        <v>7057</v>
      </c>
      <c r="U16" t="s">
        <v>1392</v>
      </c>
      <c r="V16" t="s">
        <v>2212</v>
      </c>
      <c r="W16" t="s">
        <v>3539</v>
      </c>
      <c r="X16">
        <v>0</v>
      </c>
      <c r="Y16">
        <v>0</v>
      </c>
      <c r="Z16" s="5">
        <v>0</v>
      </c>
      <c r="AA16" s="5">
        <v>0</v>
      </c>
      <c r="AB16" s="5" t="s">
        <v>3540</v>
      </c>
    </row>
    <row r="17" spans="1:28">
      <c r="A17" t="s">
        <v>926</v>
      </c>
      <c r="B17" t="s">
        <v>1394</v>
      </c>
      <c r="C17" t="s">
        <v>1395</v>
      </c>
      <c r="D17" t="s">
        <v>1396</v>
      </c>
      <c r="E17" t="s">
        <v>6</v>
      </c>
      <c r="F17" t="s">
        <v>1397</v>
      </c>
      <c r="G17" s="2">
        <v>2</v>
      </c>
      <c r="H17" t="s">
        <v>275</v>
      </c>
      <c r="I17" t="s">
        <v>1398</v>
      </c>
      <c r="J17" t="s">
        <v>1399</v>
      </c>
      <c r="K17" s="4" t="s">
        <v>2009</v>
      </c>
      <c r="L17" t="s">
        <v>2111</v>
      </c>
      <c r="M17" t="s">
        <v>2111</v>
      </c>
      <c r="N17" t="s">
        <v>3541</v>
      </c>
      <c r="O17" t="s">
        <v>3542</v>
      </c>
      <c r="P17">
        <v>0</v>
      </c>
      <c r="Q17" t="s">
        <v>3543</v>
      </c>
      <c r="R17">
        <v>13171803</v>
      </c>
      <c r="S17" t="s">
        <v>926</v>
      </c>
      <c r="T17">
        <v>7149</v>
      </c>
      <c r="U17" t="s">
        <v>1397</v>
      </c>
      <c r="V17" t="s">
        <v>2799</v>
      </c>
      <c r="W17" t="s">
        <v>3544</v>
      </c>
      <c r="X17">
        <v>0</v>
      </c>
      <c r="Y17">
        <v>0</v>
      </c>
      <c r="Z17" s="5">
        <v>0</v>
      </c>
      <c r="AA17" s="5">
        <v>0</v>
      </c>
      <c r="AB17" s="5" t="s">
        <v>3545</v>
      </c>
    </row>
    <row r="18" spans="1:28">
      <c r="A18" t="s">
        <v>926</v>
      </c>
      <c r="B18" t="s">
        <v>1404</v>
      </c>
      <c r="C18" t="s">
        <v>1405</v>
      </c>
      <c r="D18" t="s">
        <v>1406</v>
      </c>
      <c r="E18" t="s">
        <v>6</v>
      </c>
      <c r="F18" t="s">
        <v>1407</v>
      </c>
      <c r="G18" s="2">
        <v>10</v>
      </c>
      <c r="H18" t="s">
        <v>142</v>
      </c>
      <c r="I18" t="s">
        <v>1408</v>
      </c>
      <c r="J18" t="s">
        <v>1409</v>
      </c>
      <c r="K18" s="4" t="s">
        <v>2011</v>
      </c>
      <c r="L18" t="s">
        <v>2111</v>
      </c>
      <c r="M18" t="s">
        <v>2111</v>
      </c>
      <c r="N18" t="s">
        <v>3467</v>
      </c>
      <c r="O18" t="s">
        <v>2277</v>
      </c>
      <c r="P18" t="s">
        <v>3468</v>
      </c>
      <c r="Q18" t="s">
        <v>3469</v>
      </c>
      <c r="R18">
        <v>13690000</v>
      </c>
      <c r="S18" t="s">
        <v>926</v>
      </c>
      <c r="T18">
        <v>6375</v>
      </c>
      <c r="U18" t="s">
        <v>1407</v>
      </c>
      <c r="V18" t="s">
        <v>2799</v>
      </c>
      <c r="W18" t="s">
        <v>3470</v>
      </c>
      <c r="X18">
        <v>0</v>
      </c>
      <c r="Y18">
        <v>0</v>
      </c>
      <c r="Z18" s="5" t="s">
        <v>2799</v>
      </c>
      <c r="AA18" s="5" t="s">
        <v>3471</v>
      </c>
      <c r="AB18" s="5" t="s">
        <v>3472</v>
      </c>
    </row>
    <row r="19" spans="1:28">
      <c r="A19" t="s">
        <v>926</v>
      </c>
      <c r="B19" t="s">
        <v>1582</v>
      </c>
      <c r="C19" t="s">
        <v>1405</v>
      </c>
      <c r="D19" t="s">
        <v>1583</v>
      </c>
      <c r="E19" t="s">
        <v>6</v>
      </c>
      <c r="F19" t="s">
        <v>1269</v>
      </c>
      <c r="G19" s="2">
        <v>1</v>
      </c>
      <c r="H19" t="s">
        <v>275</v>
      </c>
      <c r="I19" t="s">
        <v>1584</v>
      </c>
      <c r="J19" t="s">
        <v>1585</v>
      </c>
      <c r="K19" s="4" t="s">
        <v>2058</v>
      </c>
      <c r="L19" t="s">
        <v>2111</v>
      </c>
      <c r="M19" t="s">
        <v>2111</v>
      </c>
      <c r="N19" t="s">
        <v>3546</v>
      </c>
      <c r="O19" t="s">
        <v>2203</v>
      </c>
      <c r="P19" t="s">
        <v>3547</v>
      </c>
      <c r="Q19" t="s">
        <v>3548</v>
      </c>
      <c r="R19">
        <v>6790030</v>
      </c>
      <c r="S19" t="s">
        <v>926</v>
      </c>
      <c r="T19">
        <v>7157</v>
      </c>
      <c r="U19" t="s">
        <v>1269</v>
      </c>
      <c r="V19" t="s">
        <v>2212</v>
      </c>
      <c r="W19" t="s">
        <v>3549</v>
      </c>
      <c r="X19" t="s">
        <v>2212</v>
      </c>
      <c r="Y19" t="s">
        <v>3549</v>
      </c>
      <c r="Z19" s="5" t="s">
        <v>2212</v>
      </c>
      <c r="AA19" s="5" t="s">
        <v>3549</v>
      </c>
      <c r="AB19" s="5" t="s">
        <v>3550</v>
      </c>
    </row>
    <row r="20" spans="1:28">
      <c r="A20" t="s">
        <v>926</v>
      </c>
      <c r="B20" t="s">
        <v>1629</v>
      </c>
      <c r="C20" t="s">
        <v>1396</v>
      </c>
      <c r="D20" t="s">
        <v>1630</v>
      </c>
      <c r="E20" t="s">
        <v>103</v>
      </c>
      <c r="F20" t="s">
        <v>1034</v>
      </c>
      <c r="G20" s="2">
        <v>4</v>
      </c>
      <c r="H20" t="s">
        <v>275</v>
      </c>
      <c r="I20" t="s">
        <v>1631</v>
      </c>
      <c r="J20" t="s">
        <v>1632</v>
      </c>
      <c r="K20" s="4" t="s">
        <v>2070</v>
      </c>
      <c r="L20" t="s">
        <v>2111</v>
      </c>
      <c r="M20" t="s">
        <v>2111</v>
      </c>
      <c r="N20" t="s">
        <v>3551</v>
      </c>
      <c r="O20" t="s">
        <v>2195</v>
      </c>
      <c r="P20">
        <v>0</v>
      </c>
      <c r="Q20" t="s">
        <v>3552</v>
      </c>
      <c r="R20">
        <v>13140031</v>
      </c>
      <c r="S20" t="s">
        <v>926</v>
      </c>
      <c r="T20">
        <v>6831</v>
      </c>
      <c r="U20" t="s">
        <v>1034</v>
      </c>
      <c r="V20">
        <v>0</v>
      </c>
      <c r="W20">
        <v>0</v>
      </c>
      <c r="X20">
        <v>0</v>
      </c>
      <c r="Y20">
        <v>0</v>
      </c>
      <c r="Z20" s="5">
        <v>0</v>
      </c>
      <c r="AA20" s="5">
        <v>0</v>
      </c>
      <c r="AB20" s="5">
        <v>0</v>
      </c>
    </row>
    <row r="21" spans="1:28">
      <c r="A21" t="s">
        <v>926</v>
      </c>
      <c r="B21" t="s">
        <v>1656</v>
      </c>
      <c r="C21" t="s">
        <v>1657</v>
      </c>
      <c r="D21" t="s">
        <v>1658</v>
      </c>
      <c r="E21" t="s">
        <v>6</v>
      </c>
      <c r="F21" t="s">
        <v>1659</v>
      </c>
      <c r="G21" s="2">
        <v>1</v>
      </c>
      <c r="H21" t="s">
        <v>275</v>
      </c>
      <c r="I21" t="s">
        <v>1660</v>
      </c>
      <c r="J21" t="s">
        <v>1661</v>
      </c>
      <c r="K21" s="4" t="s">
        <v>2077</v>
      </c>
      <c r="L21" t="s">
        <v>2460</v>
      </c>
      <c r="M21" t="s">
        <v>2460</v>
      </c>
      <c r="N21" t="s">
        <v>3553</v>
      </c>
      <c r="O21" t="s">
        <v>2113</v>
      </c>
      <c r="P21" t="s">
        <v>3554</v>
      </c>
      <c r="Q21" t="s">
        <v>3555</v>
      </c>
      <c r="R21">
        <v>17440000</v>
      </c>
      <c r="S21" t="s">
        <v>926</v>
      </c>
      <c r="T21">
        <v>7211</v>
      </c>
      <c r="U21" t="s">
        <v>1659</v>
      </c>
      <c r="V21">
        <v>0</v>
      </c>
      <c r="W21">
        <v>0</v>
      </c>
      <c r="X21">
        <v>0</v>
      </c>
      <c r="Y21">
        <v>0</v>
      </c>
      <c r="Z21" s="5">
        <v>0</v>
      </c>
      <c r="AA21" s="5">
        <v>0</v>
      </c>
      <c r="AB21" s="5">
        <v>0</v>
      </c>
    </row>
  </sheetData>
  <mergeCells count="1">
    <mergeCell ref="A1:AB1"/>
  </mergeCell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47"/>
  <sheetViews>
    <sheetView workbookViewId="0">
      <selection activeCell="I50" sqref="I50"/>
    </sheetView>
  </sheetViews>
  <sheetFormatPr defaultRowHeight="15"/>
  <cols>
    <col min="2" max="2" width="18.28515625" customWidth="1"/>
    <col min="3" max="3" width="20.7109375" customWidth="1"/>
    <col min="4" max="4" width="23" customWidth="1"/>
    <col min="5" max="5" width="16.5703125" customWidth="1"/>
    <col min="6" max="6" width="15.85546875" customWidth="1"/>
    <col min="7" max="7" width="16.5703125" style="3" customWidth="1"/>
    <col min="8" max="8" width="28.28515625" customWidth="1"/>
    <col min="9" max="9" width="37.28515625" customWidth="1"/>
  </cols>
  <sheetData>
    <row r="1" spans="1:28">
      <c r="A1" s="6" t="s">
        <v>1691</v>
      </c>
      <c r="B1" s="6"/>
      <c r="C1" s="6"/>
      <c r="D1" s="6"/>
      <c r="E1" s="6"/>
      <c r="F1" s="6"/>
      <c r="G1" s="6"/>
      <c r="H1" s="6"/>
      <c r="I1" s="6"/>
    </row>
    <row r="2" spans="1:28" ht="31.9" customHeight="1">
      <c r="A2" t="s">
        <v>1694</v>
      </c>
      <c r="B2" t="s">
        <v>1695</v>
      </c>
      <c r="C2" t="s">
        <v>1696</v>
      </c>
      <c r="D2" t="s">
        <v>1697</v>
      </c>
      <c r="E2" t="s">
        <v>1698</v>
      </c>
      <c r="F2" t="s">
        <v>1699</v>
      </c>
      <c r="G2" s="1" t="s">
        <v>1700</v>
      </c>
      <c r="H2" t="s">
        <v>0</v>
      </c>
      <c r="I2" t="s">
        <v>1</v>
      </c>
      <c r="J2" t="s">
        <v>1690</v>
      </c>
      <c r="K2" t="s">
        <v>2086</v>
      </c>
      <c r="L2" t="s">
        <v>2087</v>
      </c>
      <c r="M2" t="s">
        <v>2088</v>
      </c>
      <c r="N2" t="s">
        <v>2089</v>
      </c>
      <c r="O2" t="s">
        <v>2090</v>
      </c>
      <c r="P2" t="s">
        <v>2091</v>
      </c>
      <c r="Q2" t="s">
        <v>2092</v>
      </c>
      <c r="R2" t="s">
        <v>2093</v>
      </c>
      <c r="S2" t="s">
        <v>2103</v>
      </c>
      <c r="T2" t="s">
        <v>2094</v>
      </c>
      <c r="U2" t="s">
        <v>2095</v>
      </c>
      <c r="V2" t="s">
        <v>2096</v>
      </c>
      <c r="W2" t="s">
        <v>2097</v>
      </c>
      <c r="X2" t="s">
        <v>2098</v>
      </c>
      <c r="Y2" t="s">
        <v>2099</v>
      </c>
      <c r="Z2" t="s">
        <v>2100</v>
      </c>
      <c r="AA2" t="s">
        <v>2101</v>
      </c>
      <c r="AB2" t="s">
        <v>2102</v>
      </c>
    </row>
    <row r="3" spans="1:28">
      <c r="A3" t="s">
        <v>107</v>
      </c>
      <c r="B3" t="s">
        <v>214</v>
      </c>
      <c r="C3" t="s">
        <v>197</v>
      </c>
      <c r="D3" t="s">
        <v>215</v>
      </c>
      <c r="E3" t="s">
        <v>117</v>
      </c>
      <c r="F3" t="s">
        <v>216</v>
      </c>
      <c r="G3" s="2">
        <v>5</v>
      </c>
      <c r="H3" t="s">
        <v>217</v>
      </c>
      <c r="I3" t="s">
        <v>218</v>
      </c>
      <c r="J3" t="s">
        <v>219</v>
      </c>
      <c r="K3" s="4" t="s">
        <v>1738</v>
      </c>
      <c r="L3" t="s">
        <v>2400</v>
      </c>
      <c r="M3" t="s">
        <v>2400</v>
      </c>
      <c r="N3" t="s">
        <v>3556</v>
      </c>
      <c r="O3" t="s">
        <v>2113</v>
      </c>
      <c r="P3" t="s">
        <v>3557</v>
      </c>
      <c r="Q3" t="s">
        <v>3558</v>
      </c>
      <c r="R3">
        <v>37490000</v>
      </c>
      <c r="S3" t="s">
        <v>107</v>
      </c>
      <c r="T3">
        <v>5239</v>
      </c>
      <c r="U3" t="s">
        <v>216</v>
      </c>
      <c r="V3" t="s">
        <v>2185</v>
      </c>
      <c r="W3" t="s">
        <v>3559</v>
      </c>
      <c r="X3">
        <v>0</v>
      </c>
      <c r="Y3">
        <v>0</v>
      </c>
      <c r="Z3" s="5">
        <v>0</v>
      </c>
      <c r="AA3" s="5">
        <v>0</v>
      </c>
      <c r="AB3" s="5" t="s">
        <v>3560</v>
      </c>
    </row>
    <row r="4" spans="1:28">
      <c r="A4" t="s">
        <v>107</v>
      </c>
      <c r="B4" t="s">
        <v>246</v>
      </c>
      <c r="C4" t="s">
        <v>247</v>
      </c>
      <c r="D4" t="s">
        <v>248</v>
      </c>
      <c r="E4" t="s">
        <v>117</v>
      </c>
      <c r="F4" t="s">
        <v>249</v>
      </c>
      <c r="G4" s="2">
        <v>1</v>
      </c>
      <c r="H4" t="s">
        <v>217</v>
      </c>
      <c r="I4" t="s">
        <v>250</v>
      </c>
      <c r="J4" t="s">
        <v>251</v>
      </c>
      <c r="K4" s="4" t="s">
        <v>1745</v>
      </c>
      <c r="L4" t="s">
        <v>2111</v>
      </c>
      <c r="M4" t="s">
        <v>2111</v>
      </c>
      <c r="N4" t="s">
        <v>3561</v>
      </c>
      <c r="O4" t="s">
        <v>2759</v>
      </c>
      <c r="P4">
        <v>0</v>
      </c>
      <c r="Q4" t="s">
        <v>3562</v>
      </c>
      <c r="R4">
        <v>32670098</v>
      </c>
      <c r="S4" t="s">
        <v>107</v>
      </c>
      <c r="T4">
        <v>4133</v>
      </c>
      <c r="U4" t="s">
        <v>249</v>
      </c>
      <c r="V4">
        <v>0</v>
      </c>
      <c r="W4">
        <v>0</v>
      </c>
      <c r="X4">
        <v>0</v>
      </c>
      <c r="Y4">
        <v>0</v>
      </c>
      <c r="Z4" s="5">
        <v>0</v>
      </c>
      <c r="AA4" s="5">
        <v>0</v>
      </c>
      <c r="AB4" s="5">
        <v>0</v>
      </c>
    </row>
    <row r="5" spans="1:28">
      <c r="A5" t="s">
        <v>294</v>
      </c>
      <c r="B5" t="s">
        <v>300</v>
      </c>
      <c r="C5" t="s">
        <v>197</v>
      </c>
      <c r="D5" t="s">
        <v>215</v>
      </c>
      <c r="E5" t="s">
        <v>117</v>
      </c>
      <c r="F5" t="s">
        <v>301</v>
      </c>
      <c r="G5" s="2">
        <v>1</v>
      </c>
      <c r="H5" t="s">
        <v>217</v>
      </c>
      <c r="I5" t="s">
        <v>302</v>
      </c>
      <c r="J5" t="s">
        <v>303</v>
      </c>
      <c r="K5" s="4" t="s">
        <v>1755</v>
      </c>
      <c r="L5">
        <v>0</v>
      </c>
      <c r="M5">
        <v>0</v>
      </c>
      <c r="N5" t="s">
        <v>3563</v>
      </c>
      <c r="O5" t="s">
        <v>2132</v>
      </c>
      <c r="P5">
        <v>0</v>
      </c>
      <c r="Q5" t="s">
        <v>2896</v>
      </c>
      <c r="R5">
        <v>78110798</v>
      </c>
      <c r="S5" t="s">
        <v>294</v>
      </c>
      <c r="T5">
        <v>9167</v>
      </c>
      <c r="U5" t="s">
        <v>301</v>
      </c>
      <c r="V5">
        <v>0</v>
      </c>
      <c r="W5">
        <v>0</v>
      </c>
      <c r="X5">
        <v>0</v>
      </c>
      <c r="Y5">
        <v>0</v>
      </c>
      <c r="Z5" s="5">
        <v>0</v>
      </c>
      <c r="AA5" s="5">
        <v>0</v>
      </c>
      <c r="AB5" s="5">
        <v>0</v>
      </c>
    </row>
    <row r="6" spans="1:28">
      <c r="A6" t="s">
        <v>339</v>
      </c>
      <c r="B6" t="s">
        <v>340</v>
      </c>
      <c r="C6" t="s">
        <v>117</v>
      </c>
      <c r="D6" t="s">
        <v>341</v>
      </c>
      <c r="E6" t="s">
        <v>6</v>
      </c>
      <c r="F6" t="s">
        <v>342</v>
      </c>
      <c r="G6" s="2">
        <v>1</v>
      </c>
      <c r="H6" t="s">
        <v>217</v>
      </c>
      <c r="I6" t="s">
        <v>343</v>
      </c>
      <c r="J6" t="s">
        <v>344</v>
      </c>
      <c r="K6" s="4" t="s">
        <v>1762</v>
      </c>
      <c r="L6" t="s">
        <v>2111</v>
      </c>
      <c r="M6" t="s">
        <v>2111</v>
      </c>
      <c r="N6" t="s">
        <v>3564</v>
      </c>
      <c r="O6" t="s">
        <v>3565</v>
      </c>
      <c r="P6">
        <v>0</v>
      </c>
      <c r="Q6" t="s">
        <v>2357</v>
      </c>
      <c r="R6">
        <v>81730070</v>
      </c>
      <c r="S6" t="s">
        <v>339</v>
      </c>
      <c r="T6">
        <v>7535</v>
      </c>
      <c r="U6" t="s">
        <v>342</v>
      </c>
      <c r="V6" t="s">
        <v>2313</v>
      </c>
      <c r="W6" t="s">
        <v>3566</v>
      </c>
      <c r="X6">
        <v>0</v>
      </c>
      <c r="Y6">
        <v>0</v>
      </c>
      <c r="Z6" s="5" t="s">
        <v>2313</v>
      </c>
      <c r="AA6" s="5" t="s">
        <v>3567</v>
      </c>
      <c r="AB6" s="5" t="s">
        <v>3568</v>
      </c>
    </row>
    <row r="7" spans="1:28">
      <c r="A7" t="s">
        <v>339</v>
      </c>
      <c r="B7" t="s">
        <v>356</v>
      </c>
      <c r="C7" t="s">
        <v>247</v>
      </c>
      <c r="D7" t="s">
        <v>248</v>
      </c>
      <c r="E7" t="s">
        <v>117</v>
      </c>
      <c r="F7" t="s">
        <v>357</v>
      </c>
      <c r="G7" s="2">
        <v>1</v>
      </c>
      <c r="H7" t="s">
        <v>358</v>
      </c>
      <c r="I7" t="s">
        <v>359</v>
      </c>
      <c r="J7" t="s">
        <v>360</v>
      </c>
      <c r="K7" s="4" t="s">
        <v>1765</v>
      </c>
      <c r="L7" t="s">
        <v>2111</v>
      </c>
      <c r="M7" t="s">
        <v>2111</v>
      </c>
      <c r="N7" t="s">
        <v>3569</v>
      </c>
      <c r="O7" t="s">
        <v>3570</v>
      </c>
      <c r="P7">
        <v>0</v>
      </c>
      <c r="Q7" t="s">
        <v>3571</v>
      </c>
      <c r="R7">
        <v>86046390</v>
      </c>
      <c r="S7" t="s">
        <v>339</v>
      </c>
      <c r="T7">
        <v>7667</v>
      </c>
      <c r="U7" t="s">
        <v>357</v>
      </c>
      <c r="V7">
        <v>0</v>
      </c>
      <c r="W7">
        <v>0</v>
      </c>
      <c r="X7">
        <v>0</v>
      </c>
      <c r="Y7">
        <v>0</v>
      </c>
      <c r="Z7" s="5">
        <v>0</v>
      </c>
      <c r="AA7" s="5">
        <v>0</v>
      </c>
      <c r="AB7" s="5">
        <v>0</v>
      </c>
    </row>
    <row r="8" spans="1:28">
      <c r="A8" t="s">
        <v>339</v>
      </c>
      <c r="B8" t="s">
        <v>467</v>
      </c>
      <c r="C8" t="s">
        <v>247</v>
      </c>
      <c r="D8" t="s">
        <v>468</v>
      </c>
      <c r="E8" t="s">
        <v>117</v>
      </c>
      <c r="F8" t="s">
        <v>469</v>
      </c>
      <c r="G8" s="2">
        <v>1</v>
      </c>
      <c r="H8" t="s">
        <v>217</v>
      </c>
      <c r="I8" t="s">
        <v>3968</v>
      </c>
      <c r="J8" t="s">
        <v>3968</v>
      </c>
      <c r="K8" s="4" t="s">
        <v>1790</v>
      </c>
      <c r="L8" t="s">
        <v>2111</v>
      </c>
      <c r="M8" t="s">
        <v>2111</v>
      </c>
      <c r="N8" t="s">
        <v>3572</v>
      </c>
      <c r="O8" t="s">
        <v>3573</v>
      </c>
      <c r="P8" t="s">
        <v>2306</v>
      </c>
      <c r="Q8" t="s">
        <v>3574</v>
      </c>
      <c r="R8">
        <v>84600102</v>
      </c>
      <c r="S8" t="s">
        <v>339</v>
      </c>
      <c r="T8">
        <v>7937</v>
      </c>
      <c r="U8" t="s">
        <v>469</v>
      </c>
      <c r="V8" t="s">
        <v>2421</v>
      </c>
      <c r="W8" t="s">
        <v>3575</v>
      </c>
      <c r="X8">
        <v>0</v>
      </c>
      <c r="Y8">
        <v>0</v>
      </c>
      <c r="Z8" s="5">
        <v>0</v>
      </c>
      <c r="AA8" s="5">
        <v>0</v>
      </c>
      <c r="AB8" s="5">
        <v>0</v>
      </c>
    </row>
    <row r="9" spans="1:28">
      <c r="A9" t="s">
        <v>523</v>
      </c>
      <c r="B9" t="s">
        <v>540</v>
      </c>
      <c r="C9" t="s">
        <v>541</v>
      </c>
      <c r="D9" t="s">
        <v>542</v>
      </c>
      <c r="E9" t="s">
        <v>117</v>
      </c>
      <c r="F9" t="s">
        <v>543</v>
      </c>
      <c r="G9" s="2">
        <v>3</v>
      </c>
      <c r="H9" t="s">
        <v>358</v>
      </c>
      <c r="I9" t="s">
        <v>544</v>
      </c>
      <c r="J9" t="s">
        <v>545</v>
      </c>
      <c r="K9" s="4" t="s">
        <v>1807</v>
      </c>
      <c r="L9" t="s">
        <v>2460</v>
      </c>
      <c r="M9" t="s">
        <v>2460</v>
      </c>
      <c r="N9" t="s">
        <v>3576</v>
      </c>
      <c r="O9" t="s">
        <v>3577</v>
      </c>
      <c r="P9">
        <v>0</v>
      </c>
      <c r="Q9" t="s">
        <v>3578</v>
      </c>
      <c r="R9">
        <v>27353000</v>
      </c>
      <c r="S9" t="s">
        <v>523</v>
      </c>
      <c r="T9">
        <v>5807</v>
      </c>
      <c r="U9" t="s">
        <v>543</v>
      </c>
      <c r="V9" t="s">
        <v>2844</v>
      </c>
      <c r="W9" t="s">
        <v>3579</v>
      </c>
      <c r="X9">
        <v>0</v>
      </c>
      <c r="Y9">
        <v>0</v>
      </c>
      <c r="Z9" s="5">
        <v>0</v>
      </c>
      <c r="AA9" s="5">
        <v>0</v>
      </c>
      <c r="AB9" s="5">
        <v>0</v>
      </c>
    </row>
    <row r="10" spans="1:28">
      <c r="A10" t="s">
        <v>523</v>
      </c>
      <c r="B10" t="s">
        <v>550</v>
      </c>
      <c r="C10" t="s">
        <v>551</v>
      </c>
      <c r="D10" t="s">
        <v>552</v>
      </c>
      <c r="E10" t="s">
        <v>117</v>
      </c>
      <c r="F10" t="s">
        <v>532</v>
      </c>
      <c r="G10" s="2">
        <v>1</v>
      </c>
      <c r="H10" t="s">
        <v>358</v>
      </c>
      <c r="I10" t="s">
        <v>553</v>
      </c>
      <c r="J10" t="s">
        <v>554</v>
      </c>
      <c r="K10" s="4" t="s">
        <v>1809</v>
      </c>
      <c r="L10" t="s">
        <v>2111</v>
      </c>
      <c r="M10" t="s">
        <v>2111</v>
      </c>
      <c r="N10" t="s">
        <v>3580</v>
      </c>
      <c r="O10" t="s">
        <v>2343</v>
      </c>
      <c r="P10">
        <v>0</v>
      </c>
      <c r="Q10" t="s">
        <v>3581</v>
      </c>
      <c r="R10">
        <v>20911270</v>
      </c>
      <c r="S10" t="s">
        <v>523</v>
      </c>
      <c r="T10">
        <v>6001</v>
      </c>
      <c r="U10" t="s">
        <v>532</v>
      </c>
      <c r="V10" t="s">
        <v>3582</v>
      </c>
      <c r="W10" t="s">
        <v>3583</v>
      </c>
      <c r="X10">
        <v>0</v>
      </c>
      <c r="Y10">
        <v>0</v>
      </c>
      <c r="Z10" s="5" t="s">
        <v>3582</v>
      </c>
      <c r="AA10" s="5" t="s">
        <v>3584</v>
      </c>
      <c r="AB10" s="5">
        <v>0</v>
      </c>
    </row>
    <row r="11" spans="1:28">
      <c r="A11" t="s">
        <v>523</v>
      </c>
      <c r="B11" t="s">
        <v>573</v>
      </c>
      <c r="C11" t="s">
        <v>247</v>
      </c>
      <c r="D11" t="s">
        <v>248</v>
      </c>
      <c r="E11" t="s">
        <v>117</v>
      </c>
      <c r="F11" t="s">
        <v>574</v>
      </c>
      <c r="G11" s="2">
        <v>2</v>
      </c>
      <c r="H11" t="s">
        <v>217</v>
      </c>
      <c r="I11" t="s">
        <v>575</v>
      </c>
      <c r="J11" t="s">
        <v>576</v>
      </c>
      <c r="K11" s="4" t="s">
        <v>1815</v>
      </c>
      <c r="L11" t="s">
        <v>2104</v>
      </c>
      <c r="M11" t="s">
        <v>2104</v>
      </c>
      <c r="N11" t="s">
        <v>3585</v>
      </c>
      <c r="O11" t="s">
        <v>3586</v>
      </c>
      <c r="P11" t="s">
        <v>3587</v>
      </c>
      <c r="Q11" t="s">
        <v>3588</v>
      </c>
      <c r="R11">
        <v>28630310</v>
      </c>
      <c r="S11" t="s">
        <v>523</v>
      </c>
      <c r="T11">
        <v>5867</v>
      </c>
      <c r="U11" t="s">
        <v>574</v>
      </c>
      <c r="V11" t="s">
        <v>3589</v>
      </c>
      <c r="W11" t="s">
        <v>3590</v>
      </c>
      <c r="X11" t="s">
        <v>3589</v>
      </c>
      <c r="Y11" t="s">
        <v>3591</v>
      </c>
      <c r="Z11" s="5" t="s">
        <v>3589</v>
      </c>
      <c r="AA11" s="5" t="s">
        <v>3590</v>
      </c>
      <c r="AB11" s="5" t="s">
        <v>3592</v>
      </c>
    </row>
    <row r="12" spans="1:28">
      <c r="A12" t="s">
        <v>523</v>
      </c>
      <c r="B12" t="s">
        <v>589</v>
      </c>
      <c r="C12" t="s">
        <v>247</v>
      </c>
      <c r="D12" t="s">
        <v>248</v>
      </c>
      <c r="E12" t="s">
        <v>117</v>
      </c>
      <c r="F12" t="s">
        <v>590</v>
      </c>
      <c r="G12" s="2">
        <v>1</v>
      </c>
      <c r="H12" t="s">
        <v>358</v>
      </c>
      <c r="I12" t="s">
        <v>591</v>
      </c>
      <c r="J12" t="s">
        <v>592</v>
      </c>
      <c r="K12" s="4" t="s">
        <v>1819</v>
      </c>
      <c r="L12" t="s">
        <v>2460</v>
      </c>
      <c r="M12" t="s">
        <v>2460</v>
      </c>
      <c r="N12" t="s">
        <v>3593</v>
      </c>
      <c r="O12" t="s">
        <v>2113</v>
      </c>
      <c r="P12" t="s">
        <v>3594</v>
      </c>
      <c r="Q12" t="s">
        <v>3595</v>
      </c>
      <c r="R12">
        <v>25230480</v>
      </c>
      <c r="S12" t="s">
        <v>523</v>
      </c>
      <c r="T12">
        <v>5833</v>
      </c>
      <c r="U12" t="s">
        <v>590</v>
      </c>
      <c r="V12">
        <v>0</v>
      </c>
      <c r="W12">
        <v>0</v>
      </c>
      <c r="X12">
        <v>0</v>
      </c>
      <c r="Y12">
        <v>0</v>
      </c>
      <c r="Z12" s="5">
        <v>0</v>
      </c>
      <c r="AA12" s="5">
        <v>0</v>
      </c>
      <c r="AB12" s="5">
        <v>0</v>
      </c>
    </row>
    <row r="13" spans="1:28">
      <c r="A13" t="s">
        <v>617</v>
      </c>
      <c r="B13" t="s">
        <v>730</v>
      </c>
      <c r="C13" t="s">
        <v>117</v>
      </c>
      <c r="D13" t="s">
        <v>731</v>
      </c>
      <c r="E13" t="s">
        <v>6</v>
      </c>
      <c r="F13" t="s">
        <v>699</v>
      </c>
      <c r="G13" s="2">
        <v>1</v>
      </c>
      <c r="H13" t="s">
        <v>217</v>
      </c>
      <c r="I13" t="s">
        <v>732</v>
      </c>
      <c r="J13" t="s">
        <v>733</v>
      </c>
      <c r="K13" s="4" t="s">
        <v>1849</v>
      </c>
      <c r="L13" t="s">
        <v>2111</v>
      </c>
      <c r="M13" t="s">
        <v>2111</v>
      </c>
      <c r="N13" t="s">
        <v>3596</v>
      </c>
      <c r="O13" t="s">
        <v>3597</v>
      </c>
      <c r="P13" t="s">
        <v>3598</v>
      </c>
      <c r="Q13" t="s">
        <v>3599</v>
      </c>
      <c r="R13">
        <v>95112486</v>
      </c>
      <c r="S13" t="s">
        <v>617</v>
      </c>
      <c r="T13">
        <v>8599</v>
      </c>
      <c r="U13" t="s">
        <v>699</v>
      </c>
      <c r="V13" t="s">
        <v>2566</v>
      </c>
      <c r="W13" t="s">
        <v>3600</v>
      </c>
      <c r="X13">
        <v>0</v>
      </c>
      <c r="Y13">
        <v>0</v>
      </c>
      <c r="Z13" s="5">
        <v>0</v>
      </c>
      <c r="AA13" s="5">
        <v>0</v>
      </c>
      <c r="AB13" s="5">
        <v>0</v>
      </c>
    </row>
    <row r="14" spans="1:28">
      <c r="A14" t="s">
        <v>617</v>
      </c>
      <c r="B14" t="s">
        <v>739</v>
      </c>
      <c r="C14" t="s">
        <v>740</v>
      </c>
      <c r="D14" t="s">
        <v>741</v>
      </c>
      <c r="E14" t="s">
        <v>117</v>
      </c>
      <c r="F14" t="s">
        <v>621</v>
      </c>
      <c r="G14" s="2">
        <v>5</v>
      </c>
      <c r="H14" t="s">
        <v>217</v>
      </c>
      <c r="I14" t="s">
        <v>742</v>
      </c>
      <c r="J14" t="s">
        <v>743</v>
      </c>
      <c r="K14" s="4" t="s">
        <v>1851</v>
      </c>
      <c r="L14" t="s">
        <v>2104</v>
      </c>
      <c r="M14" t="s">
        <v>2104</v>
      </c>
      <c r="N14" t="s">
        <v>3601</v>
      </c>
      <c r="O14" t="s">
        <v>3602</v>
      </c>
      <c r="P14" t="s">
        <v>3603</v>
      </c>
      <c r="Q14" t="s">
        <v>3604</v>
      </c>
      <c r="R14">
        <v>93320020</v>
      </c>
      <c r="S14" t="s">
        <v>617</v>
      </c>
      <c r="T14">
        <v>8771</v>
      </c>
      <c r="U14" t="s">
        <v>621</v>
      </c>
      <c r="V14" t="s">
        <v>2517</v>
      </c>
      <c r="W14" t="s">
        <v>3605</v>
      </c>
      <c r="X14" t="s">
        <v>2517</v>
      </c>
      <c r="Y14" t="s">
        <v>3606</v>
      </c>
      <c r="Z14" s="5">
        <v>0</v>
      </c>
      <c r="AA14" s="5">
        <v>0</v>
      </c>
      <c r="AB14" s="5" t="s">
        <v>3607</v>
      </c>
    </row>
    <row r="15" spans="1:28">
      <c r="A15" t="s">
        <v>775</v>
      </c>
      <c r="B15" t="s">
        <v>824</v>
      </c>
      <c r="C15" t="s">
        <v>247</v>
      </c>
      <c r="D15" t="s">
        <v>248</v>
      </c>
      <c r="E15" t="s">
        <v>117</v>
      </c>
      <c r="F15" t="s">
        <v>825</v>
      </c>
      <c r="G15" s="2">
        <v>1</v>
      </c>
      <c r="H15" t="s">
        <v>217</v>
      </c>
      <c r="I15" t="s">
        <v>826</v>
      </c>
      <c r="J15" t="s">
        <v>827</v>
      </c>
      <c r="K15" s="4" t="s">
        <v>1868</v>
      </c>
      <c r="L15" t="s">
        <v>2104</v>
      </c>
      <c r="M15" t="s">
        <v>2104</v>
      </c>
      <c r="N15" t="s">
        <v>3608</v>
      </c>
      <c r="O15" t="s">
        <v>3609</v>
      </c>
      <c r="P15">
        <v>0</v>
      </c>
      <c r="Q15" t="s">
        <v>3610</v>
      </c>
      <c r="R15">
        <v>88840000</v>
      </c>
      <c r="S15" t="s">
        <v>775</v>
      </c>
      <c r="T15">
        <v>8373</v>
      </c>
      <c r="U15" t="s">
        <v>825</v>
      </c>
      <c r="V15" t="s">
        <v>2634</v>
      </c>
      <c r="W15" t="s">
        <v>3611</v>
      </c>
      <c r="X15" t="s">
        <v>2634</v>
      </c>
      <c r="Y15" t="s">
        <v>3611</v>
      </c>
      <c r="Z15" s="5" t="s">
        <v>3612</v>
      </c>
      <c r="AA15" s="5" t="s">
        <v>3613</v>
      </c>
      <c r="AB15" s="5">
        <v>0</v>
      </c>
    </row>
    <row r="16" spans="1:28">
      <c r="A16" t="s">
        <v>775</v>
      </c>
      <c r="B16" t="s">
        <v>853</v>
      </c>
      <c r="C16" t="s">
        <v>247</v>
      </c>
      <c r="D16" t="s">
        <v>248</v>
      </c>
      <c r="E16" t="s">
        <v>117</v>
      </c>
      <c r="F16" t="s">
        <v>854</v>
      </c>
      <c r="G16" s="2">
        <v>1</v>
      </c>
      <c r="H16" t="s">
        <v>217</v>
      </c>
      <c r="I16" t="s">
        <v>855</v>
      </c>
      <c r="J16" t="s">
        <v>856</v>
      </c>
      <c r="K16" s="4" t="s">
        <v>1874</v>
      </c>
      <c r="L16" t="s">
        <v>2111</v>
      </c>
      <c r="M16" t="s">
        <v>2111</v>
      </c>
      <c r="N16" t="s">
        <v>3614</v>
      </c>
      <c r="O16" t="s">
        <v>3615</v>
      </c>
      <c r="P16" t="s">
        <v>3616</v>
      </c>
      <c r="Q16" t="s">
        <v>3617</v>
      </c>
      <c r="R16">
        <v>88820000</v>
      </c>
      <c r="S16" t="s">
        <v>775</v>
      </c>
      <c r="T16">
        <v>8137</v>
      </c>
      <c r="U16" t="s">
        <v>854</v>
      </c>
      <c r="V16" t="s">
        <v>3618</v>
      </c>
      <c r="W16" t="s">
        <v>3619</v>
      </c>
      <c r="X16">
        <v>0</v>
      </c>
      <c r="Y16">
        <v>0</v>
      </c>
      <c r="Z16" s="5">
        <v>0</v>
      </c>
      <c r="AA16" s="5">
        <v>0</v>
      </c>
      <c r="AB16" s="5" t="s">
        <v>3620</v>
      </c>
    </row>
    <row r="17" spans="1:28">
      <c r="A17" t="s">
        <v>775</v>
      </c>
      <c r="B17" t="s">
        <v>884</v>
      </c>
      <c r="C17" t="s">
        <v>117</v>
      </c>
      <c r="D17" t="s">
        <v>885</v>
      </c>
      <c r="E17" t="s">
        <v>6</v>
      </c>
      <c r="F17" t="s">
        <v>886</v>
      </c>
      <c r="G17" s="2">
        <v>3</v>
      </c>
      <c r="H17" t="s">
        <v>217</v>
      </c>
      <c r="I17" t="s">
        <v>887</v>
      </c>
      <c r="J17" t="s">
        <v>888</v>
      </c>
      <c r="K17" s="4" t="s">
        <v>1881</v>
      </c>
      <c r="L17" t="s">
        <v>2400</v>
      </c>
      <c r="M17" t="s">
        <v>2400</v>
      </c>
      <c r="N17" t="s">
        <v>3621</v>
      </c>
      <c r="O17" t="s">
        <v>2616</v>
      </c>
      <c r="P17" t="s">
        <v>3622</v>
      </c>
      <c r="Q17" t="s">
        <v>3623</v>
      </c>
      <c r="R17">
        <v>88490000</v>
      </c>
      <c r="S17" t="s">
        <v>775</v>
      </c>
      <c r="T17">
        <v>8241</v>
      </c>
      <c r="U17" t="s">
        <v>886</v>
      </c>
      <c r="V17" t="s">
        <v>2634</v>
      </c>
      <c r="W17" t="s">
        <v>3624</v>
      </c>
      <c r="X17" t="s">
        <v>2634</v>
      </c>
      <c r="Y17" t="s">
        <v>3625</v>
      </c>
      <c r="Z17" s="5" t="s">
        <v>2634</v>
      </c>
      <c r="AA17" s="5" t="s">
        <v>3626</v>
      </c>
      <c r="AB17" s="5" t="s">
        <v>3627</v>
      </c>
    </row>
    <row r="18" spans="1:28">
      <c r="A18" t="s">
        <v>926</v>
      </c>
      <c r="B18" t="s">
        <v>927</v>
      </c>
      <c r="C18" t="s">
        <v>247</v>
      </c>
      <c r="D18" t="s">
        <v>248</v>
      </c>
      <c r="E18" t="s">
        <v>117</v>
      </c>
      <c r="F18" t="s">
        <v>928</v>
      </c>
      <c r="G18" s="2">
        <v>1</v>
      </c>
      <c r="H18" t="s">
        <v>358</v>
      </c>
      <c r="I18" t="s">
        <v>929</v>
      </c>
      <c r="J18" t="s">
        <v>930</v>
      </c>
      <c r="K18" s="4" t="s">
        <v>1891</v>
      </c>
      <c r="L18" t="s">
        <v>2111</v>
      </c>
      <c r="M18" t="s">
        <v>2111</v>
      </c>
      <c r="N18" t="s">
        <v>3628</v>
      </c>
      <c r="O18" t="s">
        <v>3629</v>
      </c>
      <c r="P18" t="s">
        <v>3630</v>
      </c>
      <c r="Q18" t="s">
        <v>3631</v>
      </c>
      <c r="R18">
        <v>2318230</v>
      </c>
      <c r="S18" t="s">
        <v>926</v>
      </c>
      <c r="T18">
        <v>7107</v>
      </c>
      <c r="U18" t="s">
        <v>928</v>
      </c>
      <c r="V18" t="s">
        <v>2212</v>
      </c>
      <c r="W18" t="s">
        <v>3632</v>
      </c>
      <c r="X18" t="s">
        <v>2212</v>
      </c>
      <c r="Y18" t="s">
        <v>3633</v>
      </c>
      <c r="Z18" s="5" t="s">
        <v>2212</v>
      </c>
      <c r="AA18" s="5" t="s">
        <v>3634</v>
      </c>
      <c r="AB18" s="5" t="s">
        <v>3635</v>
      </c>
    </row>
    <row r="19" spans="1:28">
      <c r="A19" t="s">
        <v>926</v>
      </c>
      <c r="B19" t="s">
        <v>931</v>
      </c>
      <c r="C19" t="s">
        <v>247</v>
      </c>
      <c r="D19" t="s">
        <v>248</v>
      </c>
      <c r="E19" t="s">
        <v>117</v>
      </c>
      <c r="F19" t="s">
        <v>928</v>
      </c>
      <c r="G19" s="2">
        <v>2</v>
      </c>
      <c r="H19" t="s">
        <v>358</v>
      </c>
      <c r="I19" t="s">
        <v>932</v>
      </c>
      <c r="J19" t="s">
        <v>933</v>
      </c>
      <c r="K19" s="4" t="s">
        <v>1892</v>
      </c>
      <c r="L19" t="s">
        <v>2111</v>
      </c>
      <c r="M19" t="s">
        <v>2111</v>
      </c>
      <c r="N19" t="s">
        <v>3636</v>
      </c>
      <c r="O19" t="s">
        <v>3065</v>
      </c>
      <c r="P19">
        <v>0</v>
      </c>
      <c r="Q19" t="s">
        <v>3637</v>
      </c>
      <c r="R19">
        <v>3924100</v>
      </c>
      <c r="S19" t="s">
        <v>926</v>
      </c>
      <c r="T19">
        <v>7107</v>
      </c>
      <c r="U19" t="s">
        <v>928</v>
      </c>
      <c r="V19">
        <v>0</v>
      </c>
      <c r="W19">
        <v>0</v>
      </c>
      <c r="X19">
        <v>0</v>
      </c>
      <c r="Y19">
        <v>0</v>
      </c>
      <c r="Z19" s="5">
        <v>0</v>
      </c>
      <c r="AA19" s="5">
        <v>0</v>
      </c>
      <c r="AB19" s="5">
        <v>0</v>
      </c>
    </row>
    <row r="20" spans="1:28">
      <c r="A20" t="s">
        <v>926</v>
      </c>
      <c r="B20" t="s">
        <v>938</v>
      </c>
      <c r="C20" t="s">
        <v>939</v>
      </c>
      <c r="D20" t="s">
        <v>940</v>
      </c>
      <c r="E20" t="s">
        <v>117</v>
      </c>
      <c r="F20" t="s">
        <v>941</v>
      </c>
      <c r="G20" s="2">
        <v>1</v>
      </c>
      <c r="H20" t="s">
        <v>217</v>
      </c>
      <c r="I20" t="s">
        <v>3968</v>
      </c>
      <c r="J20" t="s">
        <v>3968</v>
      </c>
      <c r="K20" s="4" t="s">
        <v>1894</v>
      </c>
      <c r="L20" t="s">
        <v>2111</v>
      </c>
      <c r="M20" t="s">
        <v>2111</v>
      </c>
      <c r="N20" t="s">
        <v>3638</v>
      </c>
      <c r="O20" t="s">
        <v>3639</v>
      </c>
      <c r="P20">
        <v>0</v>
      </c>
      <c r="Q20" t="s">
        <v>2210</v>
      </c>
      <c r="R20">
        <v>17370000</v>
      </c>
      <c r="S20" t="s">
        <v>926</v>
      </c>
      <c r="T20">
        <v>7041</v>
      </c>
      <c r="U20" t="s">
        <v>941</v>
      </c>
      <c r="V20" t="s">
        <v>2799</v>
      </c>
      <c r="W20" t="s">
        <v>3640</v>
      </c>
      <c r="X20">
        <v>0</v>
      </c>
      <c r="Y20">
        <v>0</v>
      </c>
      <c r="Z20" s="5" t="s">
        <v>2799</v>
      </c>
      <c r="AA20" s="5" t="s">
        <v>3641</v>
      </c>
      <c r="AB20" s="5" t="s">
        <v>3642</v>
      </c>
    </row>
    <row r="21" spans="1:28">
      <c r="A21" t="s">
        <v>926</v>
      </c>
      <c r="B21" t="s">
        <v>958</v>
      </c>
      <c r="C21" t="s">
        <v>959</v>
      </c>
      <c r="D21" t="s">
        <v>960</v>
      </c>
      <c r="E21" t="s">
        <v>117</v>
      </c>
      <c r="F21" t="s">
        <v>961</v>
      </c>
      <c r="G21" s="2">
        <v>1</v>
      </c>
      <c r="H21" t="s">
        <v>358</v>
      </c>
      <c r="I21" t="s">
        <v>962</v>
      </c>
      <c r="J21" t="s">
        <v>963</v>
      </c>
      <c r="K21" s="4" t="s">
        <v>1899</v>
      </c>
      <c r="L21" t="s">
        <v>2104</v>
      </c>
      <c r="M21" t="s">
        <v>2104</v>
      </c>
      <c r="N21" t="s">
        <v>3643</v>
      </c>
      <c r="O21" t="s">
        <v>2627</v>
      </c>
      <c r="P21">
        <v>0</v>
      </c>
      <c r="Q21" t="s">
        <v>3644</v>
      </c>
      <c r="R21">
        <v>15775000</v>
      </c>
      <c r="S21" t="s">
        <v>926</v>
      </c>
      <c r="T21">
        <v>7033</v>
      </c>
      <c r="U21" t="s">
        <v>961</v>
      </c>
      <c r="V21" t="s">
        <v>3501</v>
      </c>
      <c r="W21" t="s">
        <v>3645</v>
      </c>
      <c r="X21" t="s">
        <v>3501</v>
      </c>
      <c r="Y21" t="s">
        <v>3646</v>
      </c>
      <c r="Z21" s="5" t="s">
        <v>3501</v>
      </c>
      <c r="AA21" s="5" t="s">
        <v>3646</v>
      </c>
      <c r="AB21" s="5">
        <v>0</v>
      </c>
    </row>
    <row r="22" spans="1:28">
      <c r="A22" t="s">
        <v>926</v>
      </c>
      <c r="B22" t="s">
        <v>990</v>
      </c>
      <c r="C22" t="s">
        <v>247</v>
      </c>
      <c r="D22" t="s">
        <v>248</v>
      </c>
      <c r="E22" t="s">
        <v>117</v>
      </c>
      <c r="F22" t="s">
        <v>991</v>
      </c>
      <c r="G22" s="2">
        <v>1</v>
      </c>
      <c r="H22" t="s">
        <v>217</v>
      </c>
      <c r="I22" t="s">
        <v>992</v>
      </c>
      <c r="J22" t="s">
        <v>993</v>
      </c>
      <c r="K22" s="4" t="s">
        <v>1906</v>
      </c>
      <c r="L22" t="s">
        <v>2400</v>
      </c>
      <c r="M22" t="s">
        <v>2400</v>
      </c>
      <c r="N22" t="s">
        <v>3647</v>
      </c>
      <c r="O22" t="s">
        <v>2616</v>
      </c>
      <c r="P22" t="s">
        <v>3648</v>
      </c>
      <c r="Q22" t="s">
        <v>3649</v>
      </c>
      <c r="R22">
        <v>17120001</v>
      </c>
      <c r="S22" t="s">
        <v>926</v>
      </c>
      <c r="T22">
        <v>6113</v>
      </c>
      <c r="U22" t="s">
        <v>991</v>
      </c>
      <c r="V22" t="s">
        <v>3020</v>
      </c>
      <c r="W22" t="s">
        <v>3650</v>
      </c>
      <c r="X22">
        <v>0</v>
      </c>
      <c r="Y22">
        <v>0</v>
      </c>
      <c r="Z22" s="5" t="s">
        <v>3020</v>
      </c>
      <c r="AA22" s="5" t="s">
        <v>3651</v>
      </c>
      <c r="AB22" s="5" t="s">
        <v>3652</v>
      </c>
    </row>
    <row r="23" spans="1:28">
      <c r="A23" t="s">
        <v>926</v>
      </c>
      <c r="B23" t="s">
        <v>994</v>
      </c>
      <c r="C23" t="s">
        <v>995</v>
      </c>
      <c r="D23" t="s">
        <v>117</v>
      </c>
      <c r="E23" t="s">
        <v>117</v>
      </c>
      <c r="F23" t="s">
        <v>996</v>
      </c>
      <c r="G23" s="2">
        <v>1</v>
      </c>
      <c r="H23" t="s">
        <v>217</v>
      </c>
      <c r="I23" t="s">
        <v>3968</v>
      </c>
      <c r="J23" t="s">
        <v>3968</v>
      </c>
      <c r="K23" s="4" t="s">
        <v>1907</v>
      </c>
      <c r="L23" t="s">
        <v>2111</v>
      </c>
      <c r="M23" t="s">
        <v>2111</v>
      </c>
      <c r="N23" t="s">
        <v>3653</v>
      </c>
      <c r="O23" t="s">
        <v>2212</v>
      </c>
      <c r="P23">
        <v>0</v>
      </c>
      <c r="Q23" t="s">
        <v>3654</v>
      </c>
      <c r="R23">
        <v>14140000</v>
      </c>
      <c r="S23" t="s">
        <v>926</v>
      </c>
      <c r="T23">
        <v>6363</v>
      </c>
      <c r="U23" t="s">
        <v>996</v>
      </c>
      <c r="V23">
        <v>0</v>
      </c>
      <c r="W23">
        <v>0</v>
      </c>
      <c r="X23">
        <v>0</v>
      </c>
      <c r="Y23">
        <v>0</v>
      </c>
      <c r="Z23" s="5">
        <v>0</v>
      </c>
      <c r="AA23" s="5">
        <v>0</v>
      </c>
      <c r="AB23" s="5">
        <v>0</v>
      </c>
    </row>
    <row r="24" spans="1:28">
      <c r="A24" t="s">
        <v>926</v>
      </c>
      <c r="B24" t="s">
        <v>1011</v>
      </c>
      <c r="C24" t="s">
        <v>197</v>
      </c>
      <c r="D24" t="s">
        <v>215</v>
      </c>
      <c r="E24" t="s">
        <v>117</v>
      </c>
      <c r="F24" t="s">
        <v>965</v>
      </c>
      <c r="G24" s="2">
        <v>3</v>
      </c>
      <c r="H24" t="s">
        <v>217</v>
      </c>
      <c r="I24" t="s">
        <v>1012</v>
      </c>
      <c r="J24" t="s">
        <v>1013</v>
      </c>
      <c r="K24" s="4" t="s">
        <v>1912</v>
      </c>
      <c r="L24" t="s">
        <v>2111</v>
      </c>
      <c r="M24" t="s">
        <v>2111</v>
      </c>
      <c r="N24" t="s">
        <v>3655</v>
      </c>
      <c r="O24" t="s">
        <v>3656</v>
      </c>
      <c r="P24" t="s">
        <v>2976</v>
      </c>
      <c r="Q24" t="s">
        <v>2803</v>
      </c>
      <c r="R24">
        <v>9981370</v>
      </c>
      <c r="S24" t="s">
        <v>926</v>
      </c>
      <c r="T24">
        <v>6377</v>
      </c>
      <c r="U24" t="s">
        <v>965</v>
      </c>
      <c r="V24" t="s">
        <v>2212</v>
      </c>
      <c r="W24" t="s">
        <v>3657</v>
      </c>
      <c r="X24">
        <v>0</v>
      </c>
      <c r="Y24">
        <v>0</v>
      </c>
      <c r="Z24" s="5">
        <v>0</v>
      </c>
      <c r="AA24" s="5">
        <v>0</v>
      </c>
      <c r="AB24" s="5" t="s">
        <v>3658</v>
      </c>
    </row>
    <row r="25" spans="1:28">
      <c r="A25" t="s">
        <v>926</v>
      </c>
      <c r="B25" t="s">
        <v>1032</v>
      </c>
      <c r="C25" t="s">
        <v>197</v>
      </c>
      <c r="D25" t="s">
        <v>1033</v>
      </c>
      <c r="E25" t="s">
        <v>117</v>
      </c>
      <c r="F25" t="s">
        <v>1034</v>
      </c>
      <c r="G25" s="2">
        <v>1</v>
      </c>
      <c r="H25" t="s">
        <v>217</v>
      </c>
      <c r="I25" t="s">
        <v>1035</v>
      </c>
      <c r="J25" t="s">
        <v>1036</v>
      </c>
      <c r="K25" s="4" t="s">
        <v>1918</v>
      </c>
      <c r="L25" t="s">
        <v>2111</v>
      </c>
      <c r="M25" t="s">
        <v>2111</v>
      </c>
      <c r="N25" t="s">
        <v>3659</v>
      </c>
      <c r="O25" t="s">
        <v>3660</v>
      </c>
      <c r="P25">
        <v>0</v>
      </c>
      <c r="Q25" t="s">
        <v>3661</v>
      </c>
      <c r="R25">
        <v>13148218</v>
      </c>
      <c r="S25" t="s">
        <v>926</v>
      </c>
      <c r="T25">
        <v>6831</v>
      </c>
      <c r="U25" t="s">
        <v>1034</v>
      </c>
      <c r="V25" t="s">
        <v>2799</v>
      </c>
      <c r="W25" t="s">
        <v>3662</v>
      </c>
      <c r="X25">
        <v>0</v>
      </c>
      <c r="Y25">
        <v>0</v>
      </c>
      <c r="Z25" s="5">
        <v>0</v>
      </c>
      <c r="AA25" s="5">
        <v>0</v>
      </c>
      <c r="AB25" s="5" t="s">
        <v>3663</v>
      </c>
    </row>
    <row r="26" spans="1:28">
      <c r="A26" t="s">
        <v>926</v>
      </c>
      <c r="B26" t="s">
        <v>1046</v>
      </c>
      <c r="C26" t="s">
        <v>247</v>
      </c>
      <c r="D26" t="s">
        <v>248</v>
      </c>
      <c r="E26" t="s">
        <v>117</v>
      </c>
      <c r="F26" t="s">
        <v>1047</v>
      </c>
      <c r="G26" s="2">
        <v>1</v>
      </c>
      <c r="H26" t="s">
        <v>217</v>
      </c>
      <c r="I26" t="s">
        <v>1048</v>
      </c>
      <c r="J26" t="s">
        <v>1049</v>
      </c>
      <c r="K26" s="4" t="s">
        <v>1921</v>
      </c>
      <c r="L26" t="s">
        <v>2460</v>
      </c>
      <c r="M26" t="s">
        <v>2460</v>
      </c>
      <c r="N26" t="s">
        <v>3664</v>
      </c>
      <c r="O26" t="s">
        <v>3665</v>
      </c>
      <c r="P26">
        <v>0</v>
      </c>
      <c r="Q26" t="s">
        <v>3666</v>
      </c>
      <c r="R26">
        <v>8765000</v>
      </c>
      <c r="S26" t="s">
        <v>926</v>
      </c>
      <c r="T26">
        <v>6713</v>
      </c>
      <c r="U26" t="s">
        <v>1047</v>
      </c>
      <c r="V26">
        <v>0</v>
      </c>
      <c r="W26">
        <v>0</v>
      </c>
      <c r="X26">
        <v>0</v>
      </c>
      <c r="Y26">
        <v>0</v>
      </c>
      <c r="Z26" s="5">
        <v>0</v>
      </c>
      <c r="AA26" s="5">
        <v>0</v>
      </c>
      <c r="AB26" s="5">
        <v>0</v>
      </c>
    </row>
    <row r="27" spans="1:28">
      <c r="A27" t="s">
        <v>926</v>
      </c>
      <c r="B27" t="s">
        <v>1121</v>
      </c>
      <c r="C27" t="s">
        <v>117</v>
      </c>
      <c r="D27" t="s">
        <v>6</v>
      </c>
      <c r="E27" t="s">
        <v>6</v>
      </c>
      <c r="F27" t="s">
        <v>1122</v>
      </c>
      <c r="G27" s="2">
        <v>1</v>
      </c>
      <c r="H27" t="s">
        <v>217</v>
      </c>
      <c r="I27" t="s">
        <v>1123</v>
      </c>
      <c r="J27" t="s">
        <v>1124</v>
      </c>
      <c r="K27" s="4" t="s">
        <v>1937</v>
      </c>
      <c r="L27" t="s">
        <v>2460</v>
      </c>
      <c r="M27" t="s">
        <v>2460</v>
      </c>
      <c r="N27" t="s">
        <v>3667</v>
      </c>
      <c r="O27" t="s">
        <v>3668</v>
      </c>
      <c r="P27" t="s">
        <v>2976</v>
      </c>
      <c r="Q27" t="s">
        <v>3669</v>
      </c>
      <c r="R27">
        <v>6713100</v>
      </c>
      <c r="S27" t="s">
        <v>926</v>
      </c>
      <c r="T27">
        <v>6361</v>
      </c>
      <c r="U27" t="s">
        <v>1122</v>
      </c>
      <c r="V27" t="s">
        <v>2212</v>
      </c>
      <c r="W27" t="s">
        <v>3670</v>
      </c>
      <c r="X27">
        <v>0</v>
      </c>
      <c r="Y27">
        <v>0</v>
      </c>
      <c r="Z27" s="5">
        <v>0</v>
      </c>
      <c r="AA27" s="5">
        <v>0</v>
      </c>
      <c r="AB27" s="5" t="s">
        <v>3671</v>
      </c>
    </row>
    <row r="28" spans="1:28">
      <c r="A28" t="s">
        <v>926</v>
      </c>
      <c r="B28" t="s">
        <v>1159</v>
      </c>
      <c r="C28" t="s">
        <v>247</v>
      </c>
      <c r="D28" t="s">
        <v>248</v>
      </c>
      <c r="E28" t="s">
        <v>117</v>
      </c>
      <c r="F28" t="s">
        <v>1133</v>
      </c>
      <c r="G28" s="2">
        <v>1</v>
      </c>
      <c r="H28" t="s">
        <v>217</v>
      </c>
      <c r="I28" t="s">
        <v>3968</v>
      </c>
      <c r="J28" t="s">
        <v>3968</v>
      </c>
      <c r="K28" s="4" t="s">
        <v>1947</v>
      </c>
      <c r="L28" t="s">
        <v>2111</v>
      </c>
      <c r="M28" t="s">
        <v>2111</v>
      </c>
      <c r="N28" t="s">
        <v>3672</v>
      </c>
      <c r="O28" t="s">
        <v>3673</v>
      </c>
      <c r="P28">
        <v>0</v>
      </c>
      <c r="Q28" t="s">
        <v>2872</v>
      </c>
      <c r="R28">
        <v>18103012</v>
      </c>
      <c r="S28" t="s">
        <v>926</v>
      </c>
      <c r="T28">
        <v>7145</v>
      </c>
      <c r="U28" t="s">
        <v>1133</v>
      </c>
      <c r="V28" t="s">
        <v>2873</v>
      </c>
      <c r="W28" t="s">
        <v>3674</v>
      </c>
      <c r="X28">
        <v>0</v>
      </c>
      <c r="Y28">
        <v>0</v>
      </c>
      <c r="Z28" s="5" t="s">
        <v>2873</v>
      </c>
      <c r="AA28" s="5" t="s">
        <v>3675</v>
      </c>
      <c r="AB28" s="5" t="s">
        <v>3676</v>
      </c>
    </row>
    <row r="29" spans="1:28">
      <c r="A29" t="s">
        <v>926</v>
      </c>
      <c r="B29" t="s">
        <v>1211</v>
      </c>
      <c r="C29" t="s">
        <v>197</v>
      </c>
      <c r="D29" t="s">
        <v>215</v>
      </c>
      <c r="E29" t="s">
        <v>117</v>
      </c>
      <c r="F29" t="s">
        <v>928</v>
      </c>
      <c r="G29" s="2">
        <v>1</v>
      </c>
      <c r="H29" t="s">
        <v>217</v>
      </c>
      <c r="I29" t="s">
        <v>1212</v>
      </c>
      <c r="J29" t="s">
        <v>1213</v>
      </c>
      <c r="K29" s="4" t="s">
        <v>1962</v>
      </c>
      <c r="L29" t="s">
        <v>2111</v>
      </c>
      <c r="M29" t="s">
        <v>2111</v>
      </c>
      <c r="N29" t="s">
        <v>3677</v>
      </c>
      <c r="O29" t="s">
        <v>2542</v>
      </c>
      <c r="P29">
        <v>0</v>
      </c>
      <c r="Q29" t="s">
        <v>2484</v>
      </c>
      <c r="R29">
        <v>3631000</v>
      </c>
      <c r="S29" t="s">
        <v>926</v>
      </c>
      <c r="T29">
        <v>7107</v>
      </c>
      <c r="U29" t="s">
        <v>928</v>
      </c>
      <c r="V29">
        <v>0</v>
      </c>
      <c r="W29">
        <v>0</v>
      </c>
      <c r="X29">
        <v>0</v>
      </c>
      <c r="Y29">
        <v>0</v>
      </c>
      <c r="Z29" s="5">
        <v>0</v>
      </c>
      <c r="AA29" s="5">
        <v>0</v>
      </c>
      <c r="AB29" s="5">
        <v>0</v>
      </c>
    </row>
    <row r="30" spans="1:28">
      <c r="A30" t="s">
        <v>926</v>
      </c>
      <c r="B30" t="s">
        <v>1235</v>
      </c>
      <c r="C30" t="s">
        <v>995</v>
      </c>
      <c r="D30" t="s">
        <v>117</v>
      </c>
      <c r="E30" t="s">
        <v>117</v>
      </c>
      <c r="F30" t="s">
        <v>928</v>
      </c>
      <c r="G30" s="2">
        <v>3</v>
      </c>
      <c r="H30" t="s">
        <v>217</v>
      </c>
      <c r="I30" t="s">
        <v>1236</v>
      </c>
      <c r="J30" t="s">
        <v>1237</v>
      </c>
      <c r="K30" s="4" t="s">
        <v>1969</v>
      </c>
      <c r="L30" t="s">
        <v>2111</v>
      </c>
      <c r="M30" t="s">
        <v>2111</v>
      </c>
      <c r="N30" t="s">
        <v>3678</v>
      </c>
      <c r="O30" t="s">
        <v>3679</v>
      </c>
      <c r="P30">
        <v>0</v>
      </c>
      <c r="Q30" t="s">
        <v>3680</v>
      </c>
      <c r="R30">
        <v>4775130</v>
      </c>
      <c r="S30" t="s">
        <v>926</v>
      </c>
      <c r="T30">
        <v>7107</v>
      </c>
      <c r="U30" t="s">
        <v>928</v>
      </c>
      <c r="V30" t="s">
        <v>2212</v>
      </c>
      <c r="W30" t="s">
        <v>3681</v>
      </c>
      <c r="X30" t="s">
        <v>2212</v>
      </c>
      <c r="Y30" t="s">
        <v>3681</v>
      </c>
      <c r="Z30" s="5">
        <v>0</v>
      </c>
      <c r="AA30" s="5">
        <v>0</v>
      </c>
      <c r="AB30" s="5" t="s">
        <v>3682</v>
      </c>
    </row>
    <row r="31" spans="1:28">
      <c r="A31" t="s">
        <v>926</v>
      </c>
      <c r="B31" t="s">
        <v>1242</v>
      </c>
      <c r="C31" t="s">
        <v>247</v>
      </c>
      <c r="D31" t="s">
        <v>248</v>
      </c>
      <c r="E31" t="s">
        <v>117</v>
      </c>
      <c r="F31" t="s">
        <v>928</v>
      </c>
      <c r="G31" s="2">
        <v>1</v>
      </c>
      <c r="H31" t="s">
        <v>217</v>
      </c>
      <c r="I31" t="s">
        <v>1243</v>
      </c>
      <c r="J31" t="s">
        <v>1244</v>
      </c>
      <c r="K31" s="4" t="s">
        <v>1971</v>
      </c>
      <c r="L31" t="s">
        <v>2111</v>
      </c>
      <c r="M31" t="s">
        <v>2111</v>
      </c>
      <c r="N31" t="s">
        <v>3683</v>
      </c>
      <c r="O31" t="s">
        <v>3684</v>
      </c>
      <c r="P31">
        <v>0</v>
      </c>
      <c r="Q31" t="s">
        <v>3685</v>
      </c>
      <c r="R31">
        <v>8223100</v>
      </c>
      <c r="S31" t="s">
        <v>926</v>
      </c>
      <c r="T31">
        <v>7107</v>
      </c>
      <c r="U31" t="s">
        <v>928</v>
      </c>
      <c r="V31">
        <v>0</v>
      </c>
      <c r="W31">
        <v>0</v>
      </c>
      <c r="X31">
        <v>0</v>
      </c>
      <c r="Y31">
        <v>0</v>
      </c>
      <c r="Z31" s="5">
        <v>0</v>
      </c>
      <c r="AA31" s="5">
        <v>0</v>
      </c>
      <c r="AB31" s="5">
        <v>0</v>
      </c>
    </row>
    <row r="32" spans="1:28">
      <c r="A32" t="s">
        <v>926</v>
      </c>
      <c r="B32" t="s">
        <v>1249</v>
      </c>
      <c r="C32" t="s">
        <v>247</v>
      </c>
      <c r="D32" t="s">
        <v>248</v>
      </c>
      <c r="E32" t="s">
        <v>117</v>
      </c>
      <c r="F32" t="s">
        <v>1250</v>
      </c>
      <c r="G32" s="2">
        <v>4</v>
      </c>
      <c r="H32" t="s">
        <v>217</v>
      </c>
      <c r="I32" t="s">
        <v>1251</v>
      </c>
      <c r="J32" t="s">
        <v>1252</v>
      </c>
      <c r="K32" s="4" t="s">
        <v>1973</v>
      </c>
      <c r="L32" t="s">
        <v>2111</v>
      </c>
      <c r="M32" t="s">
        <v>2111</v>
      </c>
      <c r="N32" t="s">
        <v>3686</v>
      </c>
      <c r="O32" t="s">
        <v>3687</v>
      </c>
      <c r="P32">
        <v>0</v>
      </c>
      <c r="Q32" t="s">
        <v>3688</v>
      </c>
      <c r="R32">
        <v>6530015</v>
      </c>
      <c r="S32" t="s">
        <v>926</v>
      </c>
      <c r="T32">
        <v>7047</v>
      </c>
      <c r="U32" t="s">
        <v>1250</v>
      </c>
      <c r="V32">
        <v>0</v>
      </c>
      <c r="W32">
        <v>0</v>
      </c>
      <c r="X32">
        <v>0</v>
      </c>
      <c r="Y32">
        <v>0</v>
      </c>
      <c r="Z32" s="5">
        <v>0</v>
      </c>
      <c r="AA32" s="5">
        <v>0</v>
      </c>
      <c r="AB32" s="5">
        <v>0</v>
      </c>
    </row>
    <row r="33" spans="1:28">
      <c r="A33" t="s">
        <v>926</v>
      </c>
      <c r="B33" t="s">
        <v>1304</v>
      </c>
      <c r="C33" t="s">
        <v>247</v>
      </c>
      <c r="D33" t="s">
        <v>248</v>
      </c>
      <c r="E33" t="s">
        <v>117</v>
      </c>
      <c r="F33" t="s">
        <v>965</v>
      </c>
      <c r="G33" s="2">
        <v>1</v>
      </c>
      <c r="H33" t="s">
        <v>217</v>
      </c>
      <c r="I33" t="s">
        <v>1305</v>
      </c>
      <c r="J33" t="s">
        <v>1306</v>
      </c>
      <c r="K33" s="4" t="s">
        <v>1986</v>
      </c>
      <c r="L33" t="s">
        <v>2104</v>
      </c>
      <c r="M33" t="s">
        <v>2104</v>
      </c>
      <c r="N33" t="s">
        <v>3689</v>
      </c>
      <c r="O33" t="s">
        <v>3690</v>
      </c>
      <c r="P33">
        <v>0</v>
      </c>
      <c r="Q33" t="s">
        <v>3691</v>
      </c>
      <c r="R33">
        <v>9961350</v>
      </c>
      <c r="S33" t="s">
        <v>926</v>
      </c>
      <c r="T33">
        <v>6377</v>
      </c>
      <c r="U33" t="s">
        <v>965</v>
      </c>
      <c r="V33" t="s">
        <v>2212</v>
      </c>
      <c r="W33" t="s">
        <v>3692</v>
      </c>
      <c r="X33">
        <v>0</v>
      </c>
      <c r="Y33">
        <v>0</v>
      </c>
      <c r="Z33" s="5">
        <v>0</v>
      </c>
      <c r="AA33" s="5">
        <v>0</v>
      </c>
      <c r="AB33" s="5" t="s">
        <v>3693</v>
      </c>
    </row>
    <row r="34" spans="1:28">
      <c r="A34" t="s">
        <v>926</v>
      </c>
      <c r="B34" t="s">
        <v>1321</v>
      </c>
      <c r="C34" t="s">
        <v>247</v>
      </c>
      <c r="D34" t="s">
        <v>248</v>
      </c>
      <c r="E34" t="s">
        <v>117</v>
      </c>
      <c r="F34" t="s">
        <v>965</v>
      </c>
      <c r="G34" s="2">
        <v>2</v>
      </c>
      <c r="H34" t="s">
        <v>217</v>
      </c>
      <c r="I34" t="s">
        <v>1322</v>
      </c>
      <c r="J34" t="s">
        <v>1323</v>
      </c>
      <c r="K34" s="4" t="s">
        <v>1991</v>
      </c>
      <c r="L34" t="s">
        <v>2111</v>
      </c>
      <c r="M34" t="s">
        <v>2111</v>
      </c>
      <c r="N34" t="s">
        <v>3473</v>
      </c>
      <c r="O34" t="s">
        <v>3158</v>
      </c>
      <c r="P34">
        <v>0</v>
      </c>
      <c r="Q34" t="s">
        <v>3694</v>
      </c>
      <c r="R34">
        <v>9941740</v>
      </c>
      <c r="S34" t="s">
        <v>926</v>
      </c>
      <c r="T34">
        <v>6377</v>
      </c>
      <c r="U34" t="s">
        <v>965</v>
      </c>
      <c r="V34">
        <v>0</v>
      </c>
      <c r="W34">
        <v>0</v>
      </c>
      <c r="X34">
        <v>0</v>
      </c>
      <c r="Y34">
        <v>0</v>
      </c>
      <c r="Z34" s="5">
        <v>0</v>
      </c>
      <c r="AA34" s="5">
        <v>0</v>
      </c>
      <c r="AB34" s="5">
        <v>0</v>
      </c>
    </row>
    <row r="35" spans="1:28">
      <c r="A35" t="s">
        <v>926</v>
      </c>
      <c r="B35" t="s">
        <v>1328</v>
      </c>
      <c r="C35" t="s">
        <v>247</v>
      </c>
      <c r="D35" t="s">
        <v>248</v>
      </c>
      <c r="E35" t="s">
        <v>117</v>
      </c>
      <c r="F35" t="s">
        <v>928</v>
      </c>
      <c r="G35" s="2">
        <v>1</v>
      </c>
      <c r="H35" t="s">
        <v>358</v>
      </c>
      <c r="I35" t="s">
        <v>1329</v>
      </c>
      <c r="J35" t="s">
        <v>1330</v>
      </c>
      <c r="K35" s="4" t="s">
        <v>1993</v>
      </c>
      <c r="L35" t="s">
        <v>2111</v>
      </c>
      <c r="M35" t="s">
        <v>2111</v>
      </c>
      <c r="N35" t="s">
        <v>3695</v>
      </c>
      <c r="O35" t="s">
        <v>3696</v>
      </c>
      <c r="P35">
        <v>0</v>
      </c>
      <c r="Q35" t="s">
        <v>2994</v>
      </c>
      <c r="R35">
        <v>3508030</v>
      </c>
      <c r="S35" t="s">
        <v>926</v>
      </c>
      <c r="T35">
        <v>7107</v>
      </c>
      <c r="U35" t="s">
        <v>928</v>
      </c>
      <c r="V35" t="s">
        <v>2212</v>
      </c>
      <c r="W35" t="s">
        <v>3697</v>
      </c>
      <c r="X35">
        <v>0</v>
      </c>
      <c r="Y35">
        <v>0</v>
      </c>
      <c r="Z35" s="5">
        <v>0</v>
      </c>
      <c r="AA35" s="5">
        <v>0</v>
      </c>
      <c r="AB35" s="5" t="s">
        <v>3698</v>
      </c>
    </row>
    <row r="36" spans="1:28">
      <c r="A36" t="s">
        <v>926</v>
      </c>
      <c r="B36" t="s">
        <v>1334</v>
      </c>
      <c r="C36" t="s">
        <v>247</v>
      </c>
      <c r="D36" t="s">
        <v>1335</v>
      </c>
      <c r="E36" t="s">
        <v>117</v>
      </c>
      <c r="F36" t="s">
        <v>1336</v>
      </c>
      <c r="G36" s="2">
        <v>7</v>
      </c>
      <c r="H36" t="s">
        <v>358</v>
      </c>
      <c r="I36" t="s">
        <v>1337</v>
      </c>
      <c r="J36" t="s">
        <v>1338</v>
      </c>
      <c r="K36" s="4" t="s">
        <v>1995</v>
      </c>
      <c r="L36" t="s">
        <v>2111</v>
      </c>
      <c r="M36" t="s">
        <v>2111</v>
      </c>
      <c r="N36" t="s">
        <v>3699</v>
      </c>
      <c r="O36" t="s">
        <v>3700</v>
      </c>
      <c r="P36" t="s">
        <v>3701</v>
      </c>
      <c r="Q36" t="s">
        <v>3702</v>
      </c>
      <c r="R36">
        <v>13318000</v>
      </c>
      <c r="S36" t="s">
        <v>926</v>
      </c>
      <c r="T36">
        <v>6269</v>
      </c>
      <c r="U36" t="s">
        <v>1336</v>
      </c>
      <c r="V36" t="s">
        <v>2212</v>
      </c>
      <c r="W36" t="s">
        <v>3703</v>
      </c>
      <c r="X36">
        <v>0</v>
      </c>
      <c r="Y36">
        <v>0</v>
      </c>
      <c r="Z36" s="5" t="s">
        <v>2799</v>
      </c>
      <c r="AA36" s="5" t="s">
        <v>3704</v>
      </c>
      <c r="AB36" s="5" t="s">
        <v>3705</v>
      </c>
    </row>
    <row r="37" spans="1:28">
      <c r="A37" t="s">
        <v>926</v>
      </c>
      <c r="B37" t="s">
        <v>1370</v>
      </c>
      <c r="C37" t="s">
        <v>197</v>
      </c>
      <c r="D37" t="s">
        <v>215</v>
      </c>
      <c r="E37" t="s">
        <v>117</v>
      </c>
      <c r="F37" t="s">
        <v>1106</v>
      </c>
      <c r="G37" s="2">
        <v>1</v>
      </c>
      <c r="H37" t="s">
        <v>217</v>
      </c>
      <c r="I37" t="s">
        <v>1371</v>
      </c>
      <c r="J37" t="s">
        <v>1372</v>
      </c>
      <c r="K37" s="4" t="s">
        <v>2003</v>
      </c>
      <c r="L37" t="s">
        <v>2111</v>
      </c>
      <c r="M37" t="s">
        <v>2111</v>
      </c>
      <c r="N37" t="s">
        <v>2166</v>
      </c>
      <c r="O37" t="s">
        <v>3706</v>
      </c>
      <c r="P37" t="s">
        <v>3707</v>
      </c>
      <c r="Q37" t="s">
        <v>3708</v>
      </c>
      <c r="R37">
        <v>6465120</v>
      </c>
      <c r="S37" t="s">
        <v>926</v>
      </c>
      <c r="T37">
        <v>6213</v>
      </c>
      <c r="U37" t="s">
        <v>1106</v>
      </c>
      <c r="V37" t="s">
        <v>2212</v>
      </c>
      <c r="W37" t="s">
        <v>3709</v>
      </c>
      <c r="X37">
        <v>0</v>
      </c>
      <c r="Y37">
        <v>0</v>
      </c>
      <c r="Z37" s="5">
        <v>0</v>
      </c>
      <c r="AA37" s="5">
        <v>0</v>
      </c>
      <c r="AB37" s="5" t="s">
        <v>3710</v>
      </c>
    </row>
    <row r="38" spans="1:28">
      <c r="A38" t="s">
        <v>926</v>
      </c>
      <c r="B38" t="s">
        <v>1458</v>
      </c>
      <c r="C38" t="s">
        <v>117</v>
      </c>
      <c r="D38" t="s">
        <v>1459</v>
      </c>
      <c r="E38" t="s">
        <v>6</v>
      </c>
      <c r="F38" t="s">
        <v>1460</v>
      </c>
      <c r="G38" s="2">
        <v>1</v>
      </c>
      <c r="H38" t="s">
        <v>217</v>
      </c>
      <c r="I38" t="s">
        <v>1461</v>
      </c>
      <c r="J38" t="s">
        <v>1462</v>
      </c>
      <c r="K38" s="4" t="s">
        <v>2025</v>
      </c>
      <c r="L38" t="s">
        <v>2111</v>
      </c>
      <c r="M38" t="s">
        <v>2111</v>
      </c>
      <c r="N38" t="s">
        <v>1617</v>
      </c>
      <c r="O38" t="s">
        <v>3711</v>
      </c>
      <c r="P38">
        <v>0</v>
      </c>
      <c r="Q38" t="s">
        <v>3712</v>
      </c>
      <c r="R38">
        <v>14700750</v>
      </c>
      <c r="S38" t="s">
        <v>926</v>
      </c>
      <c r="T38">
        <v>6221</v>
      </c>
      <c r="U38" t="s">
        <v>1460</v>
      </c>
      <c r="V38" t="s">
        <v>3501</v>
      </c>
      <c r="W38" t="s">
        <v>3713</v>
      </c>
      <c r="X38" t="s">
        <v>3501</v>
      </c>
      <c r="Y38" t="s">
        <v>3714</v>
      </c>
      <c r="Z38" s="5" t="s">
        <v>3501</v>
      </c>
      <c r="AA38" s="5" t="s">
        <v>3714</v>
      </c>
      <c r="AB38" s="5" t="s">
        <v>3715</v>
      </c>
    </row>
    <row r="39" spans="1:28">
      <c r="A39" t="s">
        <v>926</v>
      </c>
      <c r="B39" t="s">
        <v>1490</v>
      </c>
      <c r="C39" t="s">
        <v>197</v>
      </c>
      <c r="D39" t="s">
        <v>215</v>
      </c>
      <c r="E39" t="s">
        <v>117</v>
      </c>
      <c r="F39" t="s">
        <v>1250</v>
      </c>
      <c r="G39" s="2">
        <v>2</v>
      </c>
      <c r="H39" t="s">
        <v>217</v>
      </c>
      <c r="I39" t="s">
        <v>1491</v>
      </c>
      <c r="J39" t="s">
        <v>1492</v>
      </c>
      <c r="K39" s="4" t="s">
        <v>2033</v>
      </c>
      <c r="L39" t="s">
        <v>2111</v>
      </c>
      <c r="M39" t="s">
        <v>2111</v>
      </c>
      <c r="N39" t="s">
        <v>322</v>
      </c>
      <c r="O39" t="s">
        <v>3716</v>
      </c>
      <c r="P39">
        <v>0</v>
      </c>
      <c r="Q39" t="s">
        <v>3717</v>
      </c>
      <c r="R39">
        <v>6529150</v>
      </c>
      <c r="S39" t="s">
        <v>926</v>
      </c>
      <c r="T39">
        <v>7047</v>
      </c>
      <c r="U39" t="s">
        <v>1250</v>
      </c>
      <c r="V39" t="s">
        <v>2212</v>
      </c>
      <c r="W39" t="s">
        <v>3718</v>
      </c>
      <c r="X39" t="s">
        <v>2212</v>
      </c>
      <c r="Y39" t="s">
        <v>3719</v>
      </c>
      <c r="Z39" s="5">
        <v>0</v>
      </c>
      <c r="AA39" s="5">
        <v>0</v>
      </c>
      <c r="AB39" s="5" t="s">
        <v>3720</v>
      </c>
    </row>
    <row r="40" spans="1:28">
      <c r="A40" t="s">
        <v>926</v>
      </c>
      <c r="B40" t="s">
        <v>1497</v>
      </c>
      <c r="C40" t="s">
        <v>247</v>
      </c>
      <c r="D40" t="s">
        <v>248</v>
      </c>
      <c r="E40" t="s">
        <v>117</v>
      </c>
      <c r="F40" t="s">
        <v>1392</v>
      </c>
      <c r="G40" s="2">
        <v>1</v>
      </c>
      <c r="H40" t="s">
        <v>217</v>
      </c>
      <c r="I40" t="s">
        <v>1498</v>
      </c>
      <c r="J40" t="s">
        <v>1499</v>
      </c>
      <c r="K40" s="4" t="s">
        <v>2035</v>
      </c>
      <c r="L40" t="s">
        <v>2104</v>
      </c>
      <c r="M40" t="s">
        <v>2104</v>
      </c>
      <c r="N40" t="s">
        <v>3721</v>
      </c>
      <c r="O40" t="s">
        <v>3722</v>
      </c>
      <c r="P40">
        <v>0</v>
      </c>
      <c r="Q40" t="s">
        <v>3723</v>
      </c>
      <c r="R40">
        <v>9270190</v>
      </c>
      <c r="S40" t="s">
        <v>926</v>
      </c>
      <c r="T40">
        <v>7057</v>
      </c>
      <c r="U40" t="s">
        <v>1392</v>
      </c>
      <c r="V40" t="s">
        <v>2736</v>
      </c>
      <c r="W40" t="s">
        <v>3724</v>
      </c>
      <c r="X40">
        <v>0</v>
      </c>
      <c r="Y40">
        <v>0</v>
      </c>
      <c r="Z40" s="5">
        <v>0</v>
      </c>
      <c r="AA40" s="5">
        <v>0</v>
      </c>
      <c r="AB40" s="5">
        <v>0</v>
      </c>
    </row>
    <row r="41" spans="1:28">
      <c r="A41" t="s">
        <v>926</v>
      </c>
      <c r="B41" t="s">
        <v>1526</v>
      </c>
      <c r="C41" t="s">
        <v>197</v>
      </c>
      <c r="D41" t="s">
        <v>215</v>
      </c>
      <c r="E41" t="s">
        <v>117</v>
      </c>
      <c r="F41" t="s">
        <v>1047</v>
      </c>
      <c r="G41" s="2">
        <v>1</v>
      </c>
      <c r="H41" t="s">
        <v>217</v>
      </c>
      <c r="I41" t="s">
        <v>3968</v>
      </c>
      <c r="J41" t="s">
        <v>3968</v>
      </c>
      <c r="K41" s="4" t="s">
        <v>2043</v>
      </c>
      <c r="L41" t="s">
        <v>2111</v>
      </c>
      <c r="M41" t="s">
        <v>2111</v>
      </c>
      <c r="N41" t="s">
        <v>3725</v>
      </c>
      <c r="O41" t="s">
        <v>3726</v>
      </c>
      <c r="P41">
        <v>0</v>
      </c>
      <c r="Q41" t="s">
        <v>3727</v>
      </c>
      <c r="R41">
        <v>8810280</v>
      </c>
      <c r="S41" t="s">
        <v>926</v>
      </c>
      <c r="T41">
        <v>6713</v>
      </c>
      <c r="U41" t="s">
        <v>1047</v>
      </c>
      <c r="V41" t="s">
        <v>2212</v>
      </c>
      <c r="W41" t="s">
        <v>3728</v>
      </c>
      <c r="X41">
        <v>0</v>
      </c>
      <c r="Y41">
        <v>0</v>
      </c>
      <c r="Z41" s="5" t="s">
        <v>2212</v>
      </c>
      <c r="AA41" s="5" t="s">
        <v>3729</v>
      </c>
      <c r="AB41" s="5" t="s">
        <v>3730</v>
      </c>
    </row>
    <row r="42" spans="1:28">
      <c r="A42" t="s">
        <v>926</v>
      </c>
      <c r="B42" t="s">
        <v>1548</v>
      </c>
      <c r="C42" t="s">
        <v>247</v>
      </c>
      <c r="D42" t="s">
        <v>248</v>
      </c>
      <c r="E42" t="s">
        <v>117</v>
      </c>
      <c r="F42" t="s">
        <v>1039</v>
      </c>
      <c r="G42" s="2">
        <v>1</v>
      </c>
      <c r="H42" t="s">
        <v>217</v>
      </c>
      <c r="I42" t="s">
        <v>1549</v>
      </c>
      <c r="J42" t="s">
        <v>1550</v>
      </c>
      <c r="K42" s="4" t="s">
        <v>2049</v>
      </c>
      <c r="L42" t="s">
        <v>2111</v>
      </c>
      <c r="M42" t="s">
        <v>2111</v>
      </c>
      <c r="N42" t="s">
        <v>3731</v>
      </c>
      <c r="O42" t="s">
        <v>3243</v>
      </c>
      <c r="P42">
        <v>0</v>
      </c>
      <c r="Q42" t="s">
        <v>3732</v>
      </c>
      <c r="R42">
        <v>13024500</v>
      </c>
      <c r="S42" t="s">
        <v>926</v>
      </c>
      <c r="T42">
        <v>6291</v>
      </c>
      <c r="U42" t="s">
        <v>1039</v>
      </c>
      <c r="V42">
        <v>0</v>
      </c>
      <c r="W42">
        <v>0</v>
      </c>
      <c r="X42">
        <v>0</v>
      </c>
      <c r="Y42">
        <v>0</v>
      </c>
      <c r="Z42" s="5">
        <v>0</v>
      </c>
      <c r="AA42" s="5">
        <v>0</v>
      </c>
      <c r="AB42" s="5">
        <v>0</v>
      </c>
    </row>
    <row r="43" spans="1:28">
      <c r="A43" t="s">
        <v>926</v>
      </c>
      <c r="B43" t="s">
        <v>1555</v>
      </c>
      <c r="C43" t="s">
        <v>247</v>
      </c>
      <c r="D43" t="s">
        <v>248</v>
      </c>
      <c r="E43" t="s">
        <v>117</v>
      </c>
      <c r="F43" t="s">
        <v>928</v>
      </c>
      <c r="G43" s="2">
        <v>1</v>
      </c>
      <c r="H43" t="s">
        <v>217</v>
      </c>
      <c r="I43" t="s">
        <v>1556</v>
      </c>
      <c r="J43" t="s">
        <v>1557</v>
      </c>
      <c r="K43" s="4" t="s">
        <v>2051</v>
      </c>
      <c r="L43" t="s">
        <v>2111</v>
      </c>
      <c r="M43" t="s">
        <v>2111</v>
      </c>
      <c r="N43" t="s">
        <v>3733</v>
      </c>
      <c r="O43" t="s">
        <v>2343</v>
      </c>
      <c r="P43">
        <v>0</v>
      </c>
      <c r="Q43" t="s">
        <v>3734</v>
      </c>
      <c r="R43">
        <v>3385020</v>
      </c>
      <c r="S43" t="s">
        <v>926</v>
      </c>
      <c r="T43">
        <v>7107</v>
      </c>
      <c r="U43" t="s">
        <v>928</v>
      </c>
      <c r="V43" t="s">
        <v>2212</v>
      </c>
      <c r="W43" t="s">
        <v>3735</v>
      </c>
      <c r="X43">
        <v>0</v>
      </c>
      <c r="Y43">
        <v>0</v>
      </c>
      <c r="Z43" s="5" t="s">
        <v>2212</v>
      </c>
      <c r="AA43" s="5" t="s">
        <v>3735</v>
      </c>
      <c r="AB43" s="5" t="s">
        <v>3736</v>
      </c>
    </row>
    <row r="44" spans="1:28">
      <c r="A44" t="s">
        <v>926</v>
      </c>
      <c r="B44" t="s">
        <v>1558</v>
      </c>
      <c r="C44" t="s">
        <v>117</v>
      </c>
      <c r="D44" t="s">
        <v>1559</v>
      </c>
      <c r="E44" t="s">
        <v>6</v>
      </c>
      <c r="F44" t="s">
        <v>928</v>
      </c>
      <c r="G44" s="2">
        <v>3</v>
      </c>
      <c r="H44" t="s">
        <v>217</v>
      </c>
      <c r="I44" t="s">
        <v>1560</v>
      </c>
      <c r="J44" t="s">
        <v>1561</v>
      </c>
      <c r="K44" s="4" t="s">
        <v>2052</v>
      </c>
      <c r="L44" t="s">
        <v>2111</v>
      </c>
      <c r="M44" t="s">
        <v>2111</v>
      </c>
      <c r="N44" t="s">
        <v>3737</v>
      </c>
      <c r="O44" t="s">
        <v>3684</v>
      </c>
      <c r="P44">
        <v>0</v>
      </c>
      <c r="Q44" t="s">
        <v>3738</v>
      </c>
      <c r="R44">
        <v>3725030</v>
      </c>
      <c r="S44" t="s">
        <v>926</v>
      </c>
      <c r="T44">
        <v>7107</v>
      </c>
      <c r="U44" t="s">
        <v>928</v>
      </c>
      <c r="V44" t="s">
        <v>2212</v>
      </c>
      <c r="W44" t="s">
        <v>3739</v>
      </c>
      <c r="X44">
        <v>0</v>
      </c>
      <c r="Y44">
        <v>0</v>
      </c>
      <c r="Z44" s="5" t="s">
        <v>2212</v>
      </c>
      <c r="AA44" s="5" t="s">
        <v>3739</v>
      </c>
      <c r="AB44" s="5">
        <v>0</v>
      </c>
    </row>
    <row r="45" spans="1:28">
      <c r="A45" t="s">
        <v>926</v>
      </c>
      <c r="B45" t="s">
        <v>1570</v>
      </c>
      <c r="C45" t="s">
        <v>197</v>
      </c>
      <c r="D45" t="s">
        <v>215</v>
      </c>
      <c r="E45" t="s">
        <v>117</v>
      </c>
      <c r="F45" t="s">
        <v>1571</v>
      </c>
      <c r="G45" s="2">
        <v>1</v>
      </c>
      <c r="H45" t="s">
        <v>217</v>
      </c>
      <c r="I45" t="s">
        <v>1572</v>
      </c>
      <c r="J45" t="s">
        <v>1573</v>
      </c>
      <c r="K45" s="4" t="s">
        <v>2055</v>
      </c>
      <c r="L45" t="s">
        <v>2400</v>
      </c>
      <c r="M45" t="s">
        <v>2400</v>
      </c>
      <c r="N45" t="s">
        <v>3740</v>
      </c>
      <c r="O45" t="s">
        <v>3741</v>
      </c>
      <c r="P45">
        <v>0</v>
      </c>
      <c r="Q45" t="s">
        <v>3742</v>
      </c>
      <c r="R45">
        <v>13190000</v>
      </c>
      <c r="S45" t="s">
        <v>926</v>
      </c>
      <c r="T45">
        <v>6737</v>
      </c>
      <c r="U45" t="s">
        <v>1571</v>
      </c>
      <c r="V45" t="s">
        <v>2799</v>
      </c>
      <c r="W45" t="s">
        <v>3743</v>
      </c>
      <c r="X45">
        <v>0</v>
      </c>
      <c r="Y45">
        <v>0</v>
      </c>
      <c r="Z45" s="5">
        <v>0</v>
      </c>
      <c r="AA45" s="5">
        <v>0</v>
      </c>
      <c r="AB45" s="5" t="s">
        <v>3744</v>
      </c>
    </row>
    <row r="46" spans="1:28">
      <c r="A46" t="s">
        <v>926</v>
      </c>
      <c r="B46" t="s">
        <v>1579</v>
      </c>
      <c r="C46" t="s">
        <v>247</v>
      </c>
      <c r="D46" t="s">
        <v>248</v>
      </c>
      <c r="E46" t="s">
        <v>117</v>
      </c>
      <c r="F46" t="s">
        <v>965</v>
      </c>
      <c r="G46" s="2">
        <v>1</v>
      </c>
      <c r="H46" t="s">
        <v>217</v>
      </c>
      <c r="I46" t="s">
        <v>1580</v>
      </c>
      <c r="J46" t="s">
        <v>1581</v>
      </c>
      <c r="K46" s="4" t="s">
        <v>2057</v>
      </c>
      <c r="L46" t="s">
        <v>2104</v>
      </c>
      <c r="M46" t="s">
        <v>2104</v>
      </c>
      <c r="N46" t="s">
        <v>3745</v>
      </c>
      <c r="O46" t="s">
        <v>3304</v>
      </c>
      <c r="P46" t="s">
        <v>3746</v>
      </c>
      <c r="Q46" t="s">
        <v>3747</v>
      </c>
      <c r="R46">
        <v>9960120</v>
      </c>
      <c r="S46" t="s">
        <v>926</v>
      </c>
      <c r="T46">
        <v>6377</v>
      </c>
      <c r="U46" t="s">
        <v>965</v>
      </c>
      <c r="V46" t="s">
        <v>2212</v>
      </c>
      <c r="W46" t="s">
        <v>3748</v>
      </c>
      <c r="X46">
        <v>0</v>
      </c>
      <c r="Y46">
        <v>0</v>
      </c>
      <c r="Z46" s="5" t="s">
        <v>2212</v>
      </c>
      <c r="AA46" s="5" t="s">
        <v>3748</v>
      </c>
      <c r="AB46" s="5" t="s">
        <v>3749</v>
      </c>
    </row>
    <row r="47" spans="1:28">
      <c r="A47" t="s">
        <v>926</v>
      </c>
      <c r="B47" t="s">
        <v>1653</v>
      </c>
      <c r="C47" t="s">
        <v>1446</v>
      </c>
      <c r="D47" t="s">
        <v>117</v>
      </c>
      <c r="E47" t="s">
        <v>117</v>
      </c>
      <c r="F47" t="s">
        <v>928</v>
      </c>
      <c r="G47" s="2">
        <v>1</v>
      </c>
      <c r="H47" t="s">
        <v>217</v>
      </c>
      <c r="I47" t="s">
        <v>1654</v>
      </c>
      <c r="J47" t="s">
        <v>1655</v>
      </c>
      <c r="K47" s="4" t="s">
        <v>2076</v>
      </c>
      <c r="L47" t="s">
        <v>2111</v>
      </c>
      <c r="M47" t="s">
        <v>2111</v>
      </c>
      <c r="N47" t="s">
        <v>3750</v>
      </c>
      <c r="O47" t="s">
        <v>3751</v>
      </c>
      <c r="P47">
        <v>0</v>
      </c>
      <c r="Q47" t="s">
        <v>3752</v>
      </c>
      <c r="R47">
        <v>2712070</v>
      </c>
      <c r="S47" t="s">
        <v>926</v>
      </c>
      <c r="T47">
        <v>7107</v>
      </c>
      <c r="U47" t="s">
        <v>928</v>
      </c>
      <c r="V47" t="s">
        <v>2212</v>
      </c>
      <c r="W47" t="s">
        <v>3753</v>
      </c>
      <c r="X47" t="s">
        <v>2212</v>
      </c>
      <c r="Y47" t="s">
        <v>3754</v>
      </c>
      <c r="Z47" s="5" t="s">
        <v>2212</v>
      </c>
      <c r="AA47" s="5" t="s">
        <v>3753</v>
      </c>
      <c r="AB47" s="5" t="s">
        <v>3755</v>
      </c>
    </row>
  </sheetData>
  <mergeCells count="1">
    <mergeCell ref="A1:I1"/>
  </mergeCells>
  <pageMargins left="0.511811024" right="0.511811024" top="0.78740157499999996" bottom="0.78740157499999996" header="0.31496062000000002" footer="0.31496062000000002"/>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42"/>
  <sheetViews>
    <sheetView workbookViewId="0">
      <selection activeCell="I10" sqref="I10"/>
    </sheetView>
  </sheetViews>
  <sheetFormatPr defaultRowHeight="15"/>
  <cols>
    <col min="2" max="2" width="18.28515625" customWidth="1"/>
    <col min="3" max="3" width="20.7109375" customWidth="1"/>
    <col min="4" max="4" width="23" customWidth="1"/>
    <col min="5" max="5" width="19.42578125" customWidth="1"/>
    <col min="6" max="6" width="15.85546875" customWidth="1"/>
    <col min="7" max="7" width="13.28515625" style="3" customWidth="1"/>
    <col min="8" max="8" width="28.28515625" customWidth="1"/>
    <col min="9" max="9" width="37.28515625" customWidth="1"/>
  </cols>
  <sheetData>
    <row r="1" spans="1:28">
      <c r="A1" s="6" t="s">
        <v>1692</v>
      </c>
      <c r="B1" s="6"/>
      <c r="C1" s="6"/>
      <c r="D1" s="6"/>
      <c r="E1" s="6"/>
      <c r="F1" s="6"/>
      <c r="G1" s="6"/>
      <c r="H1" s="6"/>
      <c r="I1" s="6"/>
    </row>
    <row r="2" spans="1:28" ht="18" customHeight="1">
      <c r="A2" t="s">
        <v>1694</v>
      </c>
      <c r="B2" t="s">
        <v>1695</v>
      </c>
      <c r="C2" t="s">
        <v>1696</v>
      </c>
      <c r="D2" t="s">
        <v>1697</v>
      </c>
      <c r="E2" t="s">
        <v>1698</v>
      </c>
      <c r="F2" t="s">
        <v>1699</v>
      </c>
      <c r="G2" s="1" t="s">
        <v>1700</v>
      </c>
      <c r="H2" t="s">
        <v>0</v>
      </c>
      <c r="I2" t="s">
        <v>1</v>
      </c>
      <c r="J2" t="s">
        <v>1690</v>
      </c>
      <c r="K2" t="s">
        <v>2086</v>
      </c>
      <c r="L2" t="s">
        <v>2087</v>
      </c>
      <c r="M2" t="s">
        <v>2088</v>
      </c>
      <c r="N2" t="s">
        <v>2089</v>
      </c>
      <c r="O2" t="s">
        <v>2090</v>
      </c>
      <c r="P2" t="s">
        <v>2091</v>
      </c>
      <c r="Q2" t="s">
        <v>2092</v>
      </c>
      <c r="R2" t="s">
        <v>2093</v>
      </c>
      <c r="S2" t="s">
        <v>2103</v>
      </c>
      <c r="T2" t="s">
        <v>2094</v>
      </c>
      <c r="U2" t="s">
        <v>2095</v>
      </c>
      <c r="V2" t="s">
        <v>2096</v>
      </c>
      <c r="W2" t="s">
        <v>2097</v>
      </c>
      <c r="X2" t="s">
        <v>2098</v>
      </c>
      <c r="Y2" t="s">
        <v>2099</v>
      </c>
      <c r="Z2" t="s">
        <v>2100</v>
      </c>
      <c r="AA2" t="s">
        <v>2101</v>
      </c>
      <c r="AB2" t="s">
        <v>2102</v>
      </c>
    </row>
    <row r="3" spans="1:28">
      <c r="A3" t="s">
        <v>27</v>
      </c>
      <c r="B3" t="s">
        <v>28</v>
      </c>
      <c r="C3" t="s">
        <v>29</v>
      </c>
      <c r="D3" t="s">
        <v>30</v>
      </c>
      <c r="E3" t="s">
        <v>31</v>
      </c>
      <c r="F3" t="s">
        <v>32</v>
      </c>
      <c r="G3" s="2">
        <v>1</v>
      </c>
      <c r="H3" t="s">
        <v>33</v>
      </c>
      <c r="I3" t="s">
        <v>34</v>
      </c>
      <c r="J3" t="s">
        <v>35</v>
      </c>
      <c r="K3" s="4" t="s">
        <v>1704</v>
      </c>
      <c r="L3" t="s">
        <v>2111</v>
      </c>
      <c r="M3" t="s">
        <v>2111</v>
      </c>
      <c r="N3" t="s">
        <v>3756</v>
      </c>
      <c r="O3" t="s">
        <v>3757</v>
      </c>
      <c r="P3">
        <v>0</v>
      </c>
      <c r="Q3" t="s">
        <v>3758</v>
      </c>
      <c r="R3">
        <v>60822390</v>
      </c>
      <c r="S3" t="s">
        <v>27</v>
      </c>
      <c r="T3">
        <v>1389</v>
      </c>
      <c r="U3" t="s">
        <v>32</v>
      </c>
      <c r="V3" t="s">
        <v>3326</v>
      </c>
      <c r="W3" t="s">
        <v>3759</v>
      </c>
      <c r="X3" t="s">
        <v>3326</v>
      </c>
      <c r="Y3" t="s">
        <v>3760</v>
      </c>
      <c r="Z3" s="5" t="s">
        <v>3326</v>
      </c>
      <c r="AA3" s="5" t="s">
        <v>3761</v>
      </c>
      <c r="AB3" s="5">
        <v>0</v>
      </c>
    </row>
    <row r="4" spans="1:28">
      <c r="A4" t="s">
        <v>47</v>
      </c>
      <c r="B4" t="s">
        <v>54</v>
      </c>
      <c r="C4" t="s">
        <v>55</v>
      </c>
      <c r="D4" t="s">
        <v>6</v>
      </c>
      <c r="E4" t="s">
        <v>6</v>
      </c>
      <c r="F4" t="s">
        <v>56</v>
      </c>
      <c r="G4" s="2">
        <v>1</v>
      </c>
      <c r="H4" t="s">
        <v>33</v>
      </c>
      <c r="I4" t="s">
        <v>57</v>
      </c>
      <c r="J4" t="s">
        <v>58</v>
      </c>
      <c r="K4" s="4" t="s">
        <v>1708</v>
      </c>
      <c r="L4" t="s">
        <v>2104</v>
      </c>
      <c r="M4" t="s">
        <v>2104</v>
      </c>
      <c r="N4" t="s">
        <v>3762</v>
      </c>
      <c r="O4" t="s">
        <v>3763</v>
      </c>
      <c r="P4">
        <v>0</v>
      </c>
      <c r="Q4" t="s">
        <v>3764</v>
      </c>
      <c r="R4">
        <v>29255000</v>
      </c>
      <c r="S4" t="s">
        <v>47</v>
      </c>
      <c r="T4">
        <v>2929</v>
      </c>
      <c r="U4" t="s">
        <v>56</v>
      </c>
      <c r="V4" t="s">
        <v>3765</v>
      </c>
      <c r="W4" t="s">
        <v>3766</v>
      </c>
      <c r="X4" t="s">
        <v>3765</v>
      </c>
      <c r="Y4" t="s">
        <v>3766</v>
      </c>
      <c r="Z4" s="5" t="s">
        <v>3765</v>
      </c>
      <c r="AA4" s="5" t="s">
        <v>3766</v>
      </c>
      <c r="AB4" s="5" t="s">
        <v>3767</v>
      </c>
    </row>
    <row r="5" spans="1:28">
      <c r="A5" t="s">
        <v>47</v>
      </c>
      <c r="B5" t="s">
        <v>59</v>
      </c>
      <c r="C5" t="s">
        <v>55</v>
      </c>
      <c r="D5" t="s">
        <v>60</v>
      </c>
      <c r="E5" t="s">
        <v>6</v>
      </c>
      <c r="F5" t="s">
        <v>61</v>
      </c>
      <c r="G5" s="2">
        <v>1</v>
      </c>
      <c r="H5" t="s">
        <v>33</v>
      </c>
      <c r="I5" t="s">
        <v>62</v>
      </c>
      <c r="J5" t="s">
        <v>63</v>
      </c>
      <c r="K5" s="4" t="s">
        <v>1709</v>
      </c>
      <c r="L5" t="s">
        <v>2111</v>
      </c>
      <c r="M5" t="s">
        <v>2111</v>
      </c>
      <c r="N5" t="s">
        <v>3768</v>
      </c>
      <c r="O5" t="s">
        <v>3769</v>
      </c>
      <c r="P5" t="s">
        <v>3770</v>
      </c>
      <c r="Q5" t="s">
        <v>3771</v>
      </c>
      <c r="R5">
        <v>29168070</v>
      </c>
      <c r="S5" t="s">
        <v>47</v>
      </c>
      <c r="T5">
        <v>5699</v>
      </c>
      <c r="U5" t="s">
        <v>61</v>
      </c>
      <c r="V5" t="s">
        <v>3765</v>
      </c>
      <c r="W5" t="s">
        <v>3772</v>
      </c>
      <c r="X5">
        <v>0</v>
      </c>
      <c r="Y5">
        <v>0</v>
      </c>
      <c r="Z5" s="5" t="s">
        <v>3765</v>
      </c>
      <c r="AA5" s="5" t="s">
        <v>3773</v>
      </c>
      <c r="AB5" s="5" t="s">
        <v>3774</v>
      </c>
    </row>
    <row r="6" spans="1:28">
      <c r="A6" t="s">
        <v>64</v>
      </c>
      <c r="B6" t="s">
        <v>70</v>
      </c>
      <c r="C6" t="s">
        <v>55</v>
      </c>
      <c r="D6" t="s">
        <v>71</v>
      </c>
      <c r="E6" t="s">
        <v>6</v>
      </c>
      <c r="F6" t="s">
        <v>72</v>
      </c>
      <c r="G6" s="2">
        <v>3</v>
      </c>
      <c r="H6" t="s">
        <v>33</v>
      </c>
      <c r="I6" t="s">
        <v>73</v>
      </c>
      <c r="J6" t="s">
        <v>74</v>
      </c>
      <c r="K6" s="4" t="s">
        <v>1711</v>
      </c>
      <c r="L6" t="s">
        <v>2111</v>
      </c>
      <c r="M6" t="s">
        <v>2111</v>
      </c>
      <c r="N6" t="s">
        <v>3020</v>
      </c>
      <c r="O6" t="s">
        <v>2616</v>
      </c>
      <c r="P6" t="s">
        <v>3775</v>
      </c>
      <c r="Q6" t="s">
        <v>3776</v>
      </c>
      <c r="R6">
        <v>74985220</v>
      </c>
      <c r="S6" t="s">
        <v>64</v>
      </c>
      <c r="T6">
        <v>9227</v>
      </c>
      <c r="U6" t="s">
        <v>72</v>
      </c>
      <c r="V6" t="s">
        <v>2139</v>
      </c>
      <c r="W6" t="s">
        <v>3777</v>
      </c>
      <c r="X6">
        <v>0</v>
      </c>
      <c r="Y6">
        <v>0</v>
      </c>
      <c r="Z6" s="5" t="s">
        <v>2149</v>
      </c>
      <c r="AA6" s="5" t="s">
        <v>3778</v>
      </c>
      <c r="AB6" s="5" t="s">
        <v>3779</v>
      </c>
    </row>
    <row r="7" spans="1:28">
      <c r="A7" t="s">
        <v>64</v>
      </c>
      <c r="B7" t="s">
        <v>75</v>
      </c>
      <c r="C7" t="s">
        <v>55</v>
      </c>
      <c r="D7" t="s">
        <v>76</v>
      </c>
      <c r="E7" t="s">
        <v>6</v>
      </c>
      <c r="F7" t="s">
        <v>77</v>
      </c>
      <c r="G7" s="2"/>
      <c r="H7" t="s">
        <v>33</v>
      </c>
      <c r="I7" t="s">
        <v>3968</v>
      </c>
      <c r="J7" t="s">
        <v>3968</v>
      </c>
      <c r="K7" s="4" t="s">
        <v>1712</v>
      </c>
      <c r="L7" t="s">
        <v>2111</v>
      </c>
      <c r="M7" t="s">
        <v>2111</v>
      </c>
      <c r="N7" t="s">
        <v>3780</v>
      </c>
      <c r="O7" t="s">
        <v>3781</v>
      </c>
      <c r="P7" t="s">
        <v>3782</v>
      </c>
      <c r="Q7" t="s">
        <v>3783</v>
      </c>
      <c r="R7">
        <v>74303010</v>
      </c>
      <c r="S7" t="s">
        <v>64</v>
      </c>
      <c r="T7">
        <v>9373</v>
      </c>
      <c r="U7" t="s">
        <v>77</v>
      </c>
      <c r="V7" t="s">
        <v>2139</v>
      </c>
      <c r="W7" t="s">
        <v>3784</v>
      </c>
      <c r="X7" t="s">
        <v>2139</v>
      </c>
      <c r="Y7" t="s">
        <v>3785</v>
      </c>
      <c r="Z7" s="5">
        <v>0</v>
      </c>
      <c r="AA7" s="5">
        <v>0</v>
      </c>
      <c r="AB7" s="5" t="s">
        <v>3786</v>
      </c>
    </row>
    <row r="8" spans="1:28">
      <c r="A8" t="s">
        <v>99</v>
      </c>
      <c r="B8" t="s">
        <v>100</v>
      </c>
      <c r="C8" t="s">
        <v>101</v>
      </c>
      <c r="D8" t="s">
        <v>102</v>
      </c>
      <c r="E8" t="s">
        <v>103</v>
      </c>
      <c r="F8" t="s">
        <v>104</v>
      </c>
      <c r="G8" s="2">
        <v>2</v>
      </c>
      <c r="H8" t="s">
        <v>33</v>
      </c>
      <c r="I8" t="s">
        <v>105</v>
      </c>
      <c r="J8" t="s">
        <v>106</v>
      </c>
      <c r="K8" s="4" t="s">
        <v>1717</v>
      </c>
      <c r="L8" t="s">
        <v>2111</v>
      </c>
      <c r="M8" t="s">
        <v>2111</v>
      </c>
      <c r="N8" t="s">
        <v>3787</v>
      </c>
      <c r="O8" t="s">
        <v>3788</v>
      </c>
      <c r="P8" t="s">
        <v>2107</v>
      </c>
      <c r="Q8" t="s">
        <v>3787</v>
      </c>
      <c r="R8">
        <v>65727000</v>
      </c>
      <c r="S8" t="s">
        <v>99</v>
      </c>
      <c r="T8">
        <v>258</v>
      </c>
      <c r="U8" t="s">
        <v>104</v>
      </c>
      <c r="V8" t="s">
        <v>3789</v>
      </c>
      <c r="W8" t="s">
        <v>3790</v>
      </c>
      <c r="X8">
        <v>0</v>
      </c>
      <c r="Y8">
        <v>0</v>
      </c>
      <c r="Z8" s="5">
        <v>0</v>
      </c>
      <c r="AA8" s="5">
        <v>0</v>
      </c>
      <c r="AB8" s="5" t="s">
        <v>3791</v>
      </c>
    </row>
    <row r="9" spans="1:28">
      <c r="A9" t="s">
        <v>107</v>
      </c>
      <c r="B9" t="s">
        <v>256</v>
      </c>
      <c r="C9" t="s">
        <v>101</v>
      </c>
      <c r="D9" t="s">
        <v>257</v>
      </c>
      <c r="E9" t="s">
        <v>6</v>
      </c>
      <c r="F9" t="s">
        <v>258</v>
      </c>
      <c r="G9" s="2">
        <v>1</v>
      </c>
      <c r="H9" t="s">
        <v>33</v>
      </c>
      <c r="I9" t="s">
        <v>3968</v>
      </c>
      <c r="J9" t="s">
        <v>3968</v>
      </c>
      <c r="K9" s="4" t="s">
        <v>1747</v>
      </c>
      <c r="L9" t="s">
        <v>2104</v>
      </c>
      <c r="M9" t="s">
        <v>2104</v>
      </c>
      <c r="N9" t="s">
        <v>3792</v>
      </c>
      <c r="O9" t="s">
        <v>3793</v>
      </c>
      <c r="P9">
        <v>0</v>
      </c>
      <c r="Q9" t="s">
        <v>2607</v>
      </c>
      <c r="R9">
        <v>37135516</v>
      </c>
      <c r="S9" t="s">
        <v>107</v>
      </c>
      <c r="T9">
        <v>4031</v>
      </c>
      <c r="U9" t="s">
        <v>258</v>
      </c>
      <c r="V9" t="s">
        <v>2185</v>
      </c>
      <c r="W9" t="s">
        <v>3794</v>
      </c>
      <c r="X9">
        <v>0</v>
      </c>
      <c r="Y9">
        <v>0</v>
      </c>
      <c r="Z9" s="5">
        <v>0</v>
      </c>
      <c r="AA9" s="5">
        <v>0</v>
      </c>
      <c r="AB9" s="5">
        <v>0</v>
      </c>
    </row>
    <row r="10" spans="1:28">
      <c r="A10" t="s">
        <v>107</v>
      </c>
      <c r="B10" t="s">
        <v>259</v>
      </c>
      <c r="C10" t="s">
        <v>55</v>
      </c>
      <c r="D10" t="s">
        <v>260</v>
      </c>
      <c r="E10" t="s">
        <v>6</v>
      </c>
      <c r="F10" t="s">
        <v>261</v>
      </c>
      <c r="G10" s="2">
        <v>1</v>
      </c>
      <c r="H10" t="s">
        <v>33</v>
      </c>
      <c r="I10" t="s">
        <v>262</v>
      </c>
      <c r="J10" t="s">
        <v>263</v>
      </c>
      <c r="K10" s="4" t="s">
        <v>1748</v>
      </c>
      <c r="L10" t="s">
        <v>2111</v>
      </c>
      <c r="M10" t="s">
        <v>2111</v>
      </c>
      <c r="N10" t="s">
        <v>3795</v>
      </c>
      <c r="O10" t="s">
        <v>2377</v>
      </c>
      <c r="P10">
        <v>0</v>
      </c>
      <c r="Q10" t="s">
        <v>3796</v>
      </c>
      <c r="R10">
        <v>35681220</v>
      </c>
      <c r="S10" t="s">
        <v>107</v>
      </c>
      <c r="T10">
        <v>4675</v>
      </c>
      <c r="U10" t="s">
        <v>261</v>
      </c>
      <c r="V10" t="s">
        <v>3797</v>
      </c>
      <c r="W10" t="s">
        <v>3798</v>
      </c>
      <c r="X10">
        <v>0</v>
      </c>
      <c r="Y10">
        <v>0</v>
      </c>
      <c r="Z10" s="5" t="s">
        <v>3797</v>
      </c>
      <c r="AA10" s="5" t="s">
        <v>3799</v>
      </c>
      <c r="AB10" s="5" t="s">
        <v>3800</v>
      </c>
    </row>
    <row r="11" spans="1:28">
      <c r="A11" t="s">
        <v>339</v>
      </c>
      <c r="B11" t="s">
        <v>363</v>
      </c>
      <c r="C11" t="s">
        <v>55</v>
      </c>
      <c r="D11" t="s">
        <v>364</v>
      </c>
      <c r="E11" t="s">
        <v>6</v>
      </c>
      <c r="F11" t="s">
        <v>357</v>
      </c>
      <c r="G11" s="2">
        <v>1</v>
      </c>
      <c r="H11" t="s">
        <v>33</v>
      </c>
      <c r="I11" t="s">
        <v>365</v>
      </c>
      <c r="J11" t="s">
        <v>366</v>
      </c>
      <c r="K11" s="4" t="s">
        <v>1767</v>
      </c>
      <c r="L11" t="s">
        <v>2111</v>
      </c>
      <c r="M11" t="s">
        <v>2111</v>
      </c>
      <c r="N11" t="s">
        <v>3801</v>
      </c>
      <c r="O11" t="s">
        <v>3802</v>
      </c>
      <c r="P11">
        <v>0</v>
      </c>
      <c r="Q11" t="s">
        <v>3803</v>
      </c>
      <c r="R11">
        <v>86047780</v>
      </c>
      <c r="S11" t="s">
        <v>339</v>
      </c>
      <c r="T11">
        <v>7667</v>
      </c>
      <c r="U11" t="s">
        <v>357</v>
      </c>
      <c r="V11" t="s">
        <v>2343</v>
      </c>
      <c r="W11" t="s">
        <v>3804</v>
      </c>
      <c r="X11">
        <v>0</v>
      </c>
      <c r="Y11">
        <v>0</v>
      </c>
      <c r="Z11" s="5">
        <v>0</v>
      </c>
      <c r="AA11" s="5">
        <v>0</v>
      </c>
      <c r="AB11" s="5" t="s">
        <v>3805</v>
      </c>
    </row>
    <row r="12" spans="1:28">
      <c r="A12" t="s">
        <v>339</v>
      </c>
      <c r="B12" t="s">
        <v>367</v>
      </c>
      <c r="C12" t="s">
        <v>368</v>
      </c>
      <c r="D12" t="s">
        <v>369</v>
      </c>
      <c r="E12" t="s">
        <v>101</v>
      </c>
      <c r="F12" t="s">
        <v>357</v>
      </c>
      <c r="G12" s="2">
        <v>1</v>
      </c>
      <c r="H12" t="s">
        <v>33</v>
      </c>
      <c r="I12" t="s">
        <v>370</v>
      </c>
      <c r="J12" t="s">
        <v>371</v>
      </c>
      <c r="K12" s="4" t="s">
        <v>1768</v>
      </c>
      <c r="L12" t="s">
        <v>2111</v>
      </c>
      <c r="M12" t="s">
        <v>2111</v>
      </c>
      <c r="N12" t="s">
        <v>3806</v>
      </c>
      <c r="O12" t="s">
        <v>3807</v>
      </c>
      <c r="P12">
        <v>0</v>
      </c>
      <c r="Q12" t="s">
        <v>3808</v>
      </c>
      <c r="R12">
        <v>86075140</v>
      </c>
      <c r="S12" t="s">
        <v>339</v>
      </c>
      <c r="T12">
        <v>7667</v>
      </c>
      <c r="U12" t="s">
        <v>357</v>
      </c>
      <c r="V12" t="s">
        <v>2343</v>
      </c>
      <c r="W12" t="s">
        <v>3809</v>
      </c>
      <c r="X12" t="s">
        <v>2343</v>
      </c>
      <c r="Y12" t="s">
        <v>3810</v>
      </c>
      <c r="Z12" s="5" t="s">
        <v>2343</v>
      </c>
      <c r="AA12" s="5" t="s">
        <v>3811</v>
      </c>
      <c r="AB12" s="5" t="s">
        <v>3812</v>
      </c>
    </row>
    <row r="13" spans="1:28">
      <c r="A13" t="s">
        <v>339</v>
      </c>
      <c r="B13" t="s">
        <v>418</v>
      </c>
      <c r="C13" t="s">
        <v>55</v>
      </c>
      <c r="D13" t="s">
        <v>6</v>
      </c>
      <c r="E13" t="s">
        <v>6</v>
      </c>
      <c r="F13" t="s">
        <v>342</v>
      </c>
      <c r="G13" s="2">
        <v>2</v>
      </c>
      <c r="H13" t="s">
        <v>33</v>
      </c>
      <c r="I13" t="s">
        <v>419</v>
      </c>
      <c r="J13" t="s">
        <v>420</v>
      </c>
      <c r="K13" s="4" t="s">
        <v>1778</v>
      </c>
      <c r="L13" t="s">
        <v>2111</v>
      </c>
      <c r="M13" t="s">
        <v>2111</v>
      </c>
      <c r="N13" t="s">
        <v>3813</v>
      </c>
      <c r="O13" t="s">
        <v>3814</v>
      </c>
      <c r="P13">
        <v>0</v>
      </c>
      <c r="Q13" t="s">
        <v>3815</v>
      </c>
      <c r="R13">
        <v>81560390</v>
      </c>
      <c r="S13" t="s">
        <v>339</v>
      </c>
      <c r="T13">
        <v>7535</v>
      </c>
      <c r="U13" t="s">
        <v>342</v>
      </c>
      <c r="V13">
        <v>0</v>
      </c>
      <c r="W13">
        <v>0</v>
      </c>
      <c r="X13">
        <v>0</v>
      </c>
      <c r="Y13">
        <v>0</v>
      </c>
      <c r="Z13" s="5">
        <v>0</v>
      </c>
      <c r="AA13" s="5">
        <v>0</v>
      </c>
      <c r="AB13" s="5">
        <v>0</v>
      </c>
    </row>
    <row r="14" spans="1:28">
      <c r="A14" t="s">
        <v>339</v>
      </c>
      <c r="B14" t="s">
        <v>424</v>
      </c>
      <c r="C14" t="s">
        <v>55</v>
      </c>
      <c r="D14" t="s">
        <v>6</v>
      </c>
      <c r="E14" t="s">
        <v>6</v>
      </c>
      <c r="F14" t="s">
        <v>342</v>
      </c>
      <c r="G14" s="2">
        <v>2</v>
      </c>
      <c r="H14" t="s">
        <v>33</v>
      </c>
      <c r="I14" t="s">
        <v>425</v>
      </c>
      <c r="J14" t="s">
        <v>426</v>
      </c>
      <c r="K14" s="4" t="s">
        <v>1780</v>
      </c>
      <c r="L14" t="s">
        <v>2111</v>
      </c>
      <c r="M14" t="s">
        <v>2111</v>
      </c>
      <c r="N14" t="s">
        <v>3816</v>
      </c>
      <c r="O14" t="s">
        <v>3817</v>
      </c>
      <c r="P14">
        <v>0</v>
      </c>
      <c r="Q14" t="s">
        <v>3818</v>
      </c>
      <c r="R14">
        <v>82530280</v>
      </c>
      <c r="S14" t="s">
        <v>339</v>
      </c>
      <c r="T14">
        <v>7535</v>
      </c>
      <c r="U14" t="s">
        <v>342</v>
      </c>
      <c r="V14" t="s">
        <v>2313</v>
      </c>
      <c r="W14" t="s">
        <v>3819</v>
      </c>
      <c r="X14" t="s">
        <v>2313</v>
      </c>
      <c r="Y14" t="s">
        <v>3820</v>
      </c>
      <c r="Z14" s="5">
        <v>0</v>
      </c>
      <c r="AA14" s="5">
        <v>0</v>
      </c>
      <c r="AB14" s="5" t="s">
        <v>3821</v>
      </c>
    </row>
    <row r="15" spans="1:28">
      <c r="A15" t="s">
        <v>339</v>
      </c>
      <c r="B15" t="s">
        <v>446</v>
      </c>
      <c r="C15" t="s">
        <v>55</v>
      </c>
      <c r="D15" t="s">
        <v>117</v>
      </c>
      <c r="E15" t="s">
        <v>117</v>
      </c>
      <c r="F15" t="s">
        <v>342</v>
      </c>
      <c r="G15" s="2">
        <v>2</v>
      </c>
      <c r="H15" t="s">
        <v>33</v>
      </c>
      <c r="I15" t="s">
        <v>370</v>
      </c>
      <c r="J15" t="s">
        <v>371</v>
      </c>
      <c r="K15" s="4" t="s">
        <v>1785</v>
      </c>
      <c r="L15" t="s">
        <v>2111</v>
      </c>
      <c r="M15" t="s">
        <v>2111</v>
      </c>
      <c r="N15" t="s">
        <v>3822</v>
      </c>
      <c r="O15" t="s">
        <v>3823</v>
      </c>
      <c r="P15">
        <v>0</v>
      </c>
      <c r="Q15" t="s">
        <v>2357</v>
      </c>
      <c r="R15">
        <v>81730020</v>
      </c>
      <c r="S15" t="s">
        <v>339</v>
      </c>
      <c r="T15">
        <v>7535</v>
      </c>
      <c r="U15" t="s">
        <v>342</v>
      </c>
      <c r="V15" t="s">
        <v>2313</v>
      </c>
      <c r="W15" t="s">
        <v>3824</v>
      </c>
      <c r="X15">
        <v>0</v>
      </c>
      <c r="Y15">
        <v>0</v>
      </c>
      <c r="Z15" s="5" t="s">
        <v>2313</v>
      </c>
      <c r="AA15" s="5" t="s">
        <v>3825</v>
      </c>
      <c r="AB15" s="5" t="s">
        <v>3826</v>
      </c>
    </row>
    <row r="16" spans="1:28">
      <c r="A16" t="s">
        <v>339</v>
      </c>
      <c r="B16" t="s">
        <v>474</v>
      </c>
      <c r="C16" t="s">
        <v>55</v>
      </c>
      <c r="D16" t="s">
        <v>475</v>
      </c>
      <c r="E16" t="s">
        <v>6</v>
      </c>
      <c r="F16" t="s">
        <v>476</v>
      </c>
      <c r="G16" s="2">
        <v>2</v>
      </c>
      <c r="H16" t="s">
        <v>33</v>
      </c>
      <c r="I16" t="s">
        <v>477</v>
      </c>
      <c r="J16" t="s">
        <v>478</v>
      </c>
      <c r="K16" s="4" t="s">
        <v>1792</v>
      </c>
      <c r="L16" t="s">
        <v>2400</v>
      </c>
      <c r="M16" t="s">
        <v>2400</v>
      </c>
      <c r="N16" t="s">
        <v>3827</v>
      </c>
      <c r="O16" t="s">
        <v>2113</v>
      </c>
      <c r="P16" t="s">
        <v>3828</v>
      </c>
      <c r="Q16">
        <v>0</v>
      </c>
      <c r="R16">
        <v>83430000</v>
      </c>
      <c r="S16" t="s">
        <v>339</v>
      </c>
      <c r="T16">
        <v>7477</v>
      </c>
      <c r="U16" t="s">
        <v>476</v>
      </c>
      <c r="V16">
        <v>0</v>
      </c>
      <c r="W16">
        <v>0</v>
      </c>
      <c r="X16">
        <v>0</v>
      </c>
      <c r="Y16">
        <v>0</v>
      </c>
      <c r="Z16" s="5">
        <v>0</v>
      </c>
      <c r="AA16" s="5">
        <v>0</v>
      </c>
      <c r="AB16" s="5">
        <v>0</v>
      </c>
    </row>
    <row r="17" spans="1:28">
      <c r="A17" t="s">
        <v>339</v>
      </c>
      <c r="B17" t="s">
        <v>479</v>
      </c>
      <c r="C17" t="s">
        <v>55</v>
      </c>
      <c r="D17" t="s">
        <v>6</v>
      </c>
      <c r="E17" t="s">
        <v>6</v>
      </c>
      <c r="F17" t="s">
        <v>353</v>
      </c>
      <c r="G17" s="2">
        <v>1</v>
      </c>
      <c r="H17" t="s">
        <v>33</v>
      </c>
      <c r="I17" t="s">
        <v>480</v>
      </c>
      <c r="J17" t="s">
        <v>481</v>
      </c>
      <c r="K17" s="4" t="s">
        <v>1793</v>
      </c>
      <c r="L17" t="s">
        <v>2111</v>
      </c>
      <c r="M17" t="s">
        <v>2111</v>
      </c>
      <c r="N17" t="s">
        <v>3829</v>
      </c>
      <c r="O17" t="s">
        <v>3830</v>
      </c>
      <c r="P17" t="s">
        <v>3831</v>
      </c>
      <c r="Q17" t="s">
        <v>3832</v>
      </c>
      <c r="R17">
        <v>83403150</v>
      </c>
      <c r="S17" t="s">
        <v>339</v>
      </c>
      <c r="T17">
        <v>7513</v>
      </c>
      <c r="U17" t="s">
        <v>353</v>
      </c>
      <c r="V17" t="s">
        <v>2313</v>
      </c>
      <c r="W17" t="s">
        <v>3833</v>
      </c>
      <c r="X17">
        <v>0</v>
      </c>
      <c r="Y17">
        <v>0</v>
      </c>
      <c r="Z17" s="5" t="s">
        <v>2313</v>
      </c>
      <c r="AA17" s="5" t="s">
        <v>3833</v>
      </c>
      <c r="AB17" s="5" t="s">
        <v>3834</v>
      </c>
    </row>
    <row r="18" spans="1:28">
      <c r="A18" t="s">
        <v>523</v>
      </c>
      <c r="B18" t="s">
        <v>572</v>
      </c>
      <c r="C18" t="s">
        <v>55</v>
      </c>
      <c r="D18" t="s">
        <v>513</v>
      </c>
      <c r="E18" t="s">
        <v>6</v>
      </c>
      <c r="F18" t="s">
        <v>532</v>
      </c>
      <c r="G18" s="2">
        <v>1</v>
      </c>
      <c r="H18" t="s">
        <v>33</v>
      </c>
      <c r="I18" t="s">
        <v>3968</v>
      </c>
      <c r="J18" t="s">
        <v>3968</v>
      </c>
      <c r="K18" s="4" t="s">
        <v>1814</v>
      </c>
      <c r="L18" t="s">
        <v>3835</v>
      </c>
      <c r="M18" t="s">
        <v>3835</v>
      </c>
      <c r="N18" t="s">
        <v>3836</v>
      </c>
      <c r="O18" t="s">
        <v>3837</v>
      </c>
      <c r="P18" t="s">
        <v>3838</v>
      </c>
      <c r="Q18" t="s">
        <v>3519</v>
      </c>
      <c r="R18">
        <v>21941904</v>
      </c>
      <c r="S18" t="s">
        <v>523</v>
      </c>
      <c r="T18">
        <v>6001</v>
      </c>
      <c r="U18" t="s">
        <v>532</v>
      </c>
      <c r="V18" t="s">
        <v>2443</v>
      </c>
      <c r="W18" t="s">
        <v>3839</v>
      </c>
      <c r="X18" t="s">
        <v>2443</v>
      </c>
      <c r="Y18" t="s">
        <v>3840</v>
      </c>
      <c r="Z18" s="5" t="s">
        <v>2443</v>
      </c>
      <c r="AA18" s="5" t="s">
        <v>3841</v>
      </c>
      <c r="AB18" s="5">
        <v>0</v>
      </c>
    </row>
    <row r="19" spans="1:28">
      <c r="A19" t="s">
        <v>523</v>
      </c>
      <c r="B19" t="s">
        <v>602</v>
      </c>
      <c r="C19" t="s">
        <v>101</v>
      </c>
      <c r="D19" t="s">
        <v>55</v>
      </c>
      <c r="E19" t="s">
        <v>55</v>
      </c>
      <c r="F19" t="s">
        <v>590</v>
      </c>
      <c r="G19" s="2">
        <v>2</v>
      </c>
      <c r="H19" t="s">
        <v>33</v>
      </c>
      <c r="I19" t="s">
        <v>603</v>
      </c>
      <c r="J19" t="s">
        <v>604</v>
      </c>
      <c r="K19" s="4" t="s">
        <v>1822</v>
      </c>
      <c r="L19" t="s">
        <v>2104</v>
      </c>
      <c r="M19" t="s">
        <v>2104</v>
      </c>
      <c r="N19" t="s">
        <v>3842</v>
      </c>
      <c r="O19" t="s">
        <v>3843</v>
      </c>
      <c r="P19" t="s">
        <v>3844</v>
      </c>
      <c r="Q19" t="s">
        <v>590</v>
      </c>
      <c r="R19">
        <v>25230030</v>
      </c>
      <c r="S19" t="s">
        <v>523</v>
      </c>
      <c r="T19">
        <v>5833</v>
      </c>
      <c r="U19" t="s">
        <v>590</v>
      </c>
      <c r="V19">
        <v>0</v>
      </c>
      <c r="W19">
        <v>0</v>
      </c>
      <c r="X19">
        <v>0</v>
      </c>
      <c r="Y19">
        <v>0</v>
      </c>
      <c r="Z19" s="5">
        <v>0</v>
      </c>
      <c r="AA19" s="5">
        <v>0</v>
      </c>
      <c r="AB19" s="5">
        <v>0</v>
      </c>
    </row>
    <row r="20" spans="1:28">
      <c r="A20" t="s">
        <v>617</v>
      </c>
      <c r="B20" t="s">
        <v>642</v>
      </c>
      <c r="C20" t="s">
        <v>122</v>
      </c>
      <c r="D20" t="s">
        <v>643</v>
      </c>
      <c r="E20" t="s">
        <v>55</v>
      </c>
      <c r="F20" t="s">
        <v>644</v>
      </c>
      <c r="G20" s="2">
        <v>1</v>
      </c>
      <c r="H20" t="s">
        <v>33</v>
      </c>
      <c r="I20" t="s">
        <v>645</v>
      </c>
      <c r="J20" t="s">
        <v>646</v>
      </c>
      <c r="K20" s="4" t="s">
        <v>1831</v>
      </c>
      <c r="L20" t="s">
        <v>2104</v>
      </c>
      <c r="M20" t="s">
        <v>2104</v>
      </c>
      <c r="N20" t="s">
        <v>3845</v>
      </c>
      <c r="O20" t="s">
        <v>2126</v>
      </c>
      <c r="P20">
        <v>0</v>
      </c>
      <c r="Q20" t="s">
        <v>2607</v>
      </c>
      <c r="R20">
        <v>97030440</v>
      </c>
      <c r="S20" t="s">
        <v>617</v>
      </c>
      <c r="T20">
        <v>8841</v>
      </c>
      <c r="U20" t="s">
        <v>644</v>
      </c>
      <c r="V20" t="s">
        <v>2764</v>
      </c>
      <c r="W20" t="s">
        <v>3846</v>
      </c>
      <c r="X20" t="s">
        <v>2764</v>
      </c>
      <c r="Y20" t="s">
        <v>3847</v>
      </c>
      <c r="Z20" s="5">
        <v>0</v>
      </c>
      <c r="AA20" s="5">
        <v>0</v>
      </c>
      <c r="AB20" s="5">
        <v>0</v>
      </c>
    </row>
    <row r="21" spans="1:28">
      <c r="A21" t="s">
        <v>617</v>
      </c>
      <c r="B21" t="s">
        <v>667</v>
      </c>
      <c r="C21" t="s">
        <v>101</v>
      </c>
      <c r="D21" t="s">
        <v>668</v>
      </c>
      <c r="E21" t="s">
        <v>6</v>
      </c>
      <c r="F21" t="s">
        <v>669</v>
      </c>
      <c r="G21" s="2">
        <v>1</v>
      </c>
      <c r="H21" t="s">
        <v>33</v>
      </c>
      <c r="I21" t="s">
        <v>670</v>
      </c>
      <c r="J21" t="s">
        <v>671</v>
      </c>
      <c r="K21" s="4" t="s">
        <v>1836</v>
      </c>
      <c r="L21" t="s">
        <v>2111</v>
      </c>
      <c r="M21" t="s">
        <v>2111</v>
      </c>
      <c r="N21" t="s">
        <v>3848</v>
      </c>
      <c r="O21" t="s">
        <v>3849</v>
      </c>
      <c r="P21">
        <v>0</v>
      </c>
      <c r="Q21" t="s">
        <v>2210</v>
      </c>
      <c r="R21">
        <v>96810076</v>
      </c>
      <c r="S21" t="s">
        <v>617</v>
      </c>
      <c r="T21">
        <v>8839</v>
      </c>
      <c r="U21" t="s">
        <v>669</v>
      </c>
      <c r="V21" t="s">
        <v>2517</v>
      </c>
      <c r="W21" t="s">
        <v>3850</v>
      </c>
      <c r="X21">
        <v>0</v>
      </c>
      <c r="Y21">
        <v>0</v>
      </c>
      <c r="Z21" s="5">
        <v>0</v>
      </c>
      <c r="AA21" s="5">
        <v>0</v>
      </c>
      <c r="AB21" s="5">
        <v>0</v>
      </c>
    </row>
    <row r="22" spans="1:28">
      <c r="A22" t="s">
        <v>617</v>
      </c>
      <c r="B22" t="s">
        <v>734</v>
      </c>
      <c r="C22" t="s">
        <v>55</v>
      </c>
      <c r="D22" t="s">
        <v>735</v>
      </c>
      <c r="E22" t="s">
        <v>6</v>
      </c>
      <c r="F22" t="s">
        <v>736</v>
      </c>
      <c r="G22" s="2">
        <v>1</v>
      </c>
      <c r="H22" t="s">
        <v>33</v>
      </c>
      <c r="I22" t="s">
        <v>737</v>
      </c>
      <c r="J22" t="s">
        <v>738</v>
      </c>
      <c r="K22" s="4" t="s">
        <v>1850</v>
      </c>
      <c r="L22" t="s">
        <v>2111</v>
      </c>
      <c r="M22" t="s">
        <v>2111</v>
      </c>
      <c r="N22" t="s">
        <v>3851</v>
      </c>
      <c r="O22" t="s">
        <v>2212</v>
      </c>
      <c r="P22">
        <v>0</v>
      </c>
      <c r="Q22" t="s">
        <v>3852</v>
      </c>
      <c r="R22">
        <v>95520000</v>
      </c>
      <c r="S22" t="s">
        <v>617</v>
      </c>
      <c r="T22">
        <v>8773</v>
      </c>
      <c r="U22" t="s">
        <v>736</v>
      </c>
      <c r="V22" t="s">
        <v>2517</v>
      </c>
      <c r="W22" t="s">
        <v>3853</v>
      </c>
      <c r="X22">
        <v>0</v>
      </c>
      <c r="Y22">
        <v>0</v>
      </c>
      <c r="Z22" s="5">
        <v>0</v>
      </c>
      <c r="AA22" s="5">
        <v>0</v>
      </c>
      <c r="AB22" s="5" t="s">
        <v>3854</v>
      </c>
    </row>
    <row r="23" spans="1:28">
      <c r="A23" t="s">
        <v>775</v>
      </c>
      <c r="B23" t="s">
        <v>812</v>
      </c>
      <c r="C23" t="s">
        <v>368</v>
      </c>
      <c r="D23" t="s">
        <v>813</v>
      </c>
      <c r="E23" t="s">
        <v>814</v>
      </c>
      <c r="F23" t="s">
        <v>815</v>
      </c>
      <c r="G23" s="2">
        <v>1</v>
      </c>
      <c r="H23" t="s">
        <v>33</v>
      </c>
      <c r="I23" t="s">
        <v>816</v>
      </c>
      <c r="J23" t="s">
        <v>817</v>
      </c>
      <c r="K23" s="4" t="s">
        <v>1866</v>
      </c>
      <c r="L23" t="s">
        <v>2400</v>
      </c>
      <c r="M23" t="s">
        <v>2400</v>
      </c>
      <c r="N23" t="s">
        <v>3855</v>
      </c>
      <c r="O23" t="s">
        <v>2113</v>
      </c>
      <c r="P23" t="s">
        <v>3856</v>
      </c>
      <c r="Q23" t="s">
        <v>3857</v>
      </c>
      <c r="R23">
        <v>89816116</v>
      </c>
      <c r="S23" t="s">
        <v>775</v>
      </c>
      <c r="T23">
        <v>8081</v>
      </c>
      <c r="U23" t="s">
        <v>815</v>
      </c>
      <c r="V23" t="s">
        <v>2618</v>
      </c>
      <c r="W23" t="s">
        <v>3858</v>
      </c>
      <c r="X23" t="s">
        <v>2618</v>
      </c>
      <c r="Y23" t="s">
        <v>3859</v>
      </c>
      <c r="Z23" s="5" t="s">
        <v>2618</v>
      </c>
      <c r="AA23" s="5" t="s">
        <v>3860</v>
      </c>
      <c r="AB23" s="5">
        <v>0</v>
      </c>
    </row>
    <row r="24" spans="1:28">
      <c r="A24" t="s">
        <v>775</v>
      </c>
      <c r="B24" t="s">
        <v>879</v>
      </c>
      <c r="C24" t="s">
        <v>55</v>
      </c>
      <c r="D24" t="s">
        <v>880</v>
      </c>
      <c r="E24" t="s">
        <v>6</v>
      </c>
      <c r="F24" t="s">
        <v>881</v>
      </c>
      <c r="G24" s="2">
        <v>1</v>
      </c>
      <c r="H24" t="s">
        <v>33</v>
      </c>
      <c r="I24" t="s">
        <v>882</v>
      </c>
      <c r="J24" t="s">
        <v>883</v>
      </c>
      <c r="K24" s="4" t="s">
        <v>1880</v>
      </c>
      <c r="L24">
        <v>0</v>
      </c>
      <c r="M24">
        <v>0</v>
      </c>
      <c r="N24" t="s">
        <v>3861</v>
      </c>
      <c r="O24" t="s">
        <v>2888</v>
      </c>
      <c r="P24">
        <v>0</v>
      </c>
      <c r="Q24" t="s">
        <v>3862</v>
      </c>
      <c r="R24">
        <v>88701970</v>
      </c>
      <c r="S24" t="s">
        <v>775</v>
      </c>
      <c r="T24">
        <v>8367</v>
      </c>
      <c r="U24" t="s">
        <v>881</v>
      </c>
      <c r="V24">
        <v>0</v>
      </c>
      <c r="W24">
        <v>0</v>
      </c>
      <c r="X24">
        <v>0</v>
      </c>
      <c r="Y24">
        <v>0</v>
      </c>
      <c r="Z24" s="5">
        <v>0</v>
      </c>
      <c r="AA24" s="5">
        <v>0</v>
      </c>
      <c r="AB24" s="5">
        <v>0</v>
      </c>
    </row>
    <row r="25" spans="1:28">
      <c r="A25" t="s">
        <v>775</v>
      </c>
      <c r="B25" t="s">
        <v>894</v>
      </c>
      <c r="C25" t="s">
        <v>210</v>
      </c>
      <c r="D25" t="s">
        <v>895</v>
      </c>
      <c r="E25" t="s">
        <v>55</v>
      </c>
      <c r="F25" t="s">
        <v>845</v>
      </c>
      <c r="G25" s="2">
        <v>1</v>
      </c>
      <c r="H25" t="s">
        <v>33</v>
      </c>
      <c r="I25" t="s">
        <v>896</v>
      </c>
      <c r="J25" t="s">
        <v>897</v>
      </c>
      <c r="K25" s="4" t="s">
        <v>1883</v>
      </c>
      <c r="L25" t="s">
        <v>2104</v>
      </c>
      <c r="M25" t="s">
        <v>2104</v>
      </c>
      <c r="N25" t="s">
        <v>3863</v>
      </c>
      <c r="O25" t="s">
        <v>3864</v>
      </c>
      <c r="P25">
        <v>0</v>
      </c>
      <c r="Q25" t="s">
        <v>3865</v>
      </c>
      <c r="R25">
        <v>89218100</v>
      </c>
      <c r="S25" t="s">
        <v>775</v>
      </c>
      <c r="T25">
        <v>8179</v>
      </c>
      <c r="U25" t="s">
        <v>845</v>
      </c>
      <c r="V25">
        <v>0</v>
      </c>
      <c r="W25">
        <v>0</v>
      </c>
      <c r="X25">
        <v>0</v>
      </c>
      <c r="Y25">
        <v>0</v>
      </c>
      <c r="Z25" s="5">
        <v>0</v>
      </c>
      <c r="AA25" s="5">
        <v>0</v>
      </c>
      <c r="AB25" s="5">
        <v>0</v>
      </c>
    </row>
    <row r="26" spans="1:28">
      <c r="A26" t="s">
        <v>775</v>
      </c>
      <c r="B26" t="s">
        <v>898</v>
      </c>
      <c r="C26" t="s">
        <v>101</v>
      </c>
      <c r="D26" t="s">
        <v>899</v>
      </c>
      <c r="E26" t="s">
        <v>900</v>
      </c>
      <c r="F26" t="s">
        <v>901</v>
      </c>
      <c r="G26" s="2">
        <v>1</v>
      </c>
      <c r="H26" t="s">
        <v>33</v>
      </c>
      <c r="I26" t="s">
        <v>902</v>
      </c>
      <c r="J26" t="s">
        <v>903</v>
      </c>
      <c r="K26" s="4" t="s">
        <v>1884</v>
      </c>
      <c r="L26" t="s">
        <v>2111</v>
      </c>
      <c r="M26" t="s">
        <v>2111</v>
      </c>
      <c r="N26" t="s">
        <v>3866</v>
      </c>
      <c r="O26" t="s">
        <v>3867</v>
      </c>
      <c r="P26">
        <v>0</v>
      </c>
      <c r="Q26" t="s">
        <v>2210</v>
      </c>
      <c r="R26">
        <v>88180000</v>
      </c>
      <c r="S26" t="s">
        <v>775</v>
      </c>
      <c r="T26">
        <v>8023</v>
      </c>
      <c r="U26" t="s">
        <v>901</v>
      </c>
      <c r="V26" t="s">
        <v>2634</v>
      </c>
      <c r="W26" t="s">
        <v>3868</v>
      </c>
      <c r="X26">
        <v>0</v>
      </c>
      <c r="Y26">
        <v>0</v>
      </c>
      <c r="Z26" s="5" t="s">
        <v>3612</v>
      </c>
      <c r="AA26" s="5" t="s">
        <v>3869</v>
      </c>
      <c r="AB26" s="5" t="s">
        <v>3870</v>
      </c>
    </row>
    <row r="27" spans="1:28">
      <c r="A27" t="s">
        <v>775</v>
      </c>
      <c r="B27" t="s">
        <v>914</v>
      </c>
      <c r="C27" t="s">
        <v>757</v>
      </c>
      <c r="D27" t="s">
        <v>915</v>
      </c>
      <c r="E27" t="s">
        <v>331</v>
      </c>
      <c r="F27" t="s">
        <v>916</v>
      </c>
      <c r="G27" s="2">
        <v>2</v>
      </c>
      <c r="H27" t="s">
        <v>33</v>
      </c>
      <c r="I27" t="s">
        <v>917</v>
      </c>
      <c r="J27" t="s">
        <v>918</v>
      </c>
      <c r="K27" s="4" t="s">
        <v>1888</v>
      </c>
      <c r="L27" t="s">
        <v>2111</v>
      </c>
      <c r="M27" t="s">
        <v>2111</v>
      </c>
      <c r="N27" t="s">
        <v>3871</v>
      </c>
      <c r="O27" t="s">
        <v>3872</v>
      </c>
      <c r="P27" t="s">
        <v>3873</v>
      </c>
      <c r="Q27" t="s">
        <v>2607</v>
      </c>
      <c r="R27">
        <v>89600000</v>
      </c>
      <c r="S27" t="s">
        <v>775</v>
      </c>
      <c r="T27">
        <v>8177</v>
      </c>
      <c r="U27" t="s">
        <v>916</v>
      </c>
      <c r="V27" t="s">
        <v>2618</v>
      </c>
      <c r="W27" t="s">
        <v>3874</v>
      </c>
      <c r="X27" t="s">
        <v>2618</v>
      </c>
      <c r="Y27" t="s">
        <v>3875</v>
      </c>
      <c r="Z27" s="5" t="s">
        <v>2618</v>
      </c>
      <c r="AA27" s="5" t="s">
        <v>3874</v>
      </c>
      <c r="AB27" s="5" t="s">
        <v>3876</v>
      </c>
    </row>
    <row r="28" spans="1:28">
      <c r="A28" t="s">
        <v>926</v>
      </c>
      <c r="B28" t="s">
        <v>950</v>
      </c>
      <c r="C28" t="s">
        <v>55</v>
      </c>
      <c r="D28" t="s">
        <v>951</v>
      </c>
      <c r="E28" t="s">
        <v>6</v>
      </c>
      <c r="F28" t="s">
        <v>952</v>
      </c>
      <c r="G28" s="2">
        <v>1</v>
      </c>
      <c r="H28" t="s">
        <v>33</v>
      </c>
      <c r="I28" t="s">
        <v>953</v>
      </c>
      <c r="J28" t="s">
        <v>954</v>
      </c>
      <c r="K28" s="4" t="s">
        <v>1897</v>
      </c>
      <c r="L28" t="s">
        <v>2111</v>
      </c>
      <c r="M28" t="s">
        <v>2111</v>
      </c>
      <c r="N28" t="s">
        <v>3877</v>
      </c>
      <c r="O28" t="s">
        <v>3878</v>
      </c>
      <c r="P28" t="s">
        <v>3879</v>
      </c>
      <c r="Q28" t="s">
        <v>3880</v>
      </c>
      <c r="R28">
        <v>6826280</v>
      </c>
      <c r="S28" t="s">
        <v>926</v>
      </c>
      <c r="T28">
        <v>6401</v>
      </c>
      <c r="U28" t="s">
        <v>952</v>
      </c>
      <c r="V28">
        <v>0</v>
      </c>
      <c r="W28">
        <v>0</v>
      </c>
      <c r="X28">
        <v>0</v>
      </c>
      <c r="Y28">
        <v>0</v>
      </c>
      <c r="Z28" s="5">
        <v>0</v>
      </c>
      <c r="AA28" s="5">
        <v>0</v>
      </c>
      <c r="AB28" s="5">
        <v>0</v>
      </c>
    </row>
    <row r="29" spans="1:28">
      <c r="A29" t="s">
        <v>926</v>
      </c>
      <c r="B29" t="s">
        <v>1084</v>
      </c>
      <c r="C29" t="s">
        <v>639</v>
      </c>
      <c r="D29" t="s">
        <v>1085</v>
      </c>
      <c r="E29" t="s">
        <v>1086</v>
      </c>
      <c r="F29" t="s">
        <v>1087</v>
      </c>
      <c r="G29" s="2">
        <v>11</v>
      </c>
      <c r="H29" t="s">
        <v>33</v>
      </c>
      <c r="I29" t="s">
        <v>1088</v>
      </c>
      <c r="J29" t="s">
        <v>1089</v>
      </c>
      <c r="K29" s="4" t="s">
        <v>1929</v>
      </c>
      <c r="L29" t="s">
        <v>2111</v>
      </c>
      <c r="M29" t="s">
        <v>2111</v>
      </c>
      <c r="N29" t="s">
        <v>3881</v>
      </c>
      <c r="O29" t="s">
        <v>3028</v>
      </c>
      <c r="P29" t="s">
        <v>3882</v>
      </c>
      <c r="Q29" t="s">
        <v>3113</v>
      </c>
      <c r="R29">
        <v>6618010</v>
      </c>
      <c r="S29" t="s">
        <v>926</v>
      </c>
      <c r="T29">
        <v>6601</v>
      </c>
      <c r="U29" t="s">
        <v>1087</v>
      </c>
      <c r="V29" t="s">
        <v>2212</v>
      </c>
      <c r="W29" t="s">
        <v>3883</v>
      </c>
      <c r="X29">
        <v>0</v>
      </c>
      <c r="Y29">
        <v>0</v>
      </c>
      <c r="Z29" s="5">
        <v>0</v>
      </c>
      <c r="AA29" s="5">
        <v>0</v>
      </c>
      <c r="AB29" s="5" t="s">
        <v>3884</v>
      </c>
    </row>
    <row r="30" spans="1:28">
      <c r="A30" t="s">
        <v>926</v>
      </c>
      <c r="B30" t="s">
        <v>1168</v>
      </c>
      <c r="C30" t="s">
        <v>55</v>
      </c>
      <c r="D30" t="s">
        <v>535</v>
      </c>
      <c r="E30" t="s">
        <v>6</v>
      </c>
      <c r="F30" t="s">
        <v>1133</v>
      </c>
      <c r="G30" s="2">
        <v>1</v>
      </c>
      <c r="H30" t="s">
        <v>33</v>
      </c>
      <c r="I30" t="s">
        <v>1169</v>
      </c>
      <c r="J30" t="s">
        <v>1170</v>
      </c>
      <c r="K30" s="4" t="s">
        <v>1950</v>
      </c>
      <c r="L30" t="s">
        <v>2104</v>
      </c>
      <c r="M30" t="s">
        <v>2104</v>
      </c>
      <c r="N30" t="s">
        <v>3885</v>
      </c>
      <c r="O30" t="s">
        <v>3886</v>
      </c>
      <c r="P30">
        <v>0</v>
      </c>
      <c r="Q30" t="s">
        <v>3887</v>
      </c>
      <c r="R30">
        <v>18105002</v>
      </c>
      <c r="S30" t="s">
        <v>926</v>
      </c>
      <c r="T30">
        <v>7145</v>
      </c>
      <c r="U30" t="s">
        <v>1133</v>
      </c>
      <c r="V30" t="s">
        <v>2212</v>
      </c>
      <c r="W30" t="s">
        <v>3888</v>
      </c>
      <c r="X30" t="s">
        <v>2212</v>
      </c>
      <c r="Y30" t="s">
        <v>3889</v>
      </c>
      <c r="Z30" s="5" t="s">
        <v>2212</v>
      </c>
      <c r="AA30" s="5" t="s">
        <v>3889</v>
      </c>
      <c r="AB30" s="5" t="s">
        <v>3890</v>
      </c>
    </row>
    <row r="31" spans="1:28">
      <c r="A31" t="s">
        <v>926</v>
      </c>
      <c r="B31" t="s">
        <v>1223</v>
      </c>
      <c r="C31" t="s">
        <v>55</v>
      </c>
      <c r="D31" t="s">
        <v>535</v>
      </c>
      <c r="E31" t="s">
        <v>6</v>
      </c>
      <c r="F31" t="s">
        <v>928</v>
      </c>
      <c r="G31" s="2">
        <v>1</v>
      </c>
      <c r="H31" t="s">
        <v>33</v>
      </c>
      <c r="I31" t="s">
        <v>1224</v>
      </c>
      <c r="J31" t="s">
        <v>1225</v>
      </c>
      <c r="K31" s="4" t="s">
        <v>1966</v>
      </c>
      <c r="L31" t="s">
        <v>2104</v>
      </c>
      <c r="M31" t="s">
        <v>2104</v>
      </c>
      <c r="N31" t="s">
        <v>3891</v>
      </c>
      <c r="O31" t="s">
        <v>3892</v>
      </c>
      <c r="P31">
        <v>0</v>
      </c>
      <c r="Q31" t="s">
        <v>3893</v>
      </c>
      <c r="R31">
        <v>3014000</v>
      </c>
      <c r="S31" t="s">
        <v>926</v>
      </c>
      <c r="T31">
        <v>7107</v>
      </c>
      <c r="U31" t="s">
        <v>928</v>
      </c>
      <c r="V31">
        <v>0</v>
      </c>
      <c r="W31">
        <v>0</v>
      </c>
      <c r="X31">
        <v>0</v>
      </c>
      <c r="Y31">
        <v>0</v>
      </c>
      <c r="Z31" s="5">
        <v>0</v>
      </c>
      <c r="AA31" s="5">
        <v>0</v>
      </c>
      <c r="AB31" s="5">
        <v>0</v>
      </c>
    </row>
    <row r="32" spans="1:28">
      <c r="A32" t="s">
        <v>926</v>
      </c>
      <c r="B32" t="s">
        <v>1258</v>
      </c>
      <c r="C32" t="s">
        <v>55</v>
      </c>
      <c r="D32" t="s">
        <v>1259</v>
      </c>
      <c r="E32" t="s">
        <v>6</v>
      </c>
      <c r="F32" t="s">
        <v>1260</v>
      </c>
      <c r="G32" s="2">
        <v>2</v>
      </c>
      <c r="H32" t="s">
        <v>33</v>
      </c>
      <c r="I32" t="s">
        <v>1261</v>
      </c>
      <c r="J32" t="s">
        <v>1262</v>
      </c>
      <c r="K32" s="4" t="s">
        <v>1976</v>
      </c>
      <c r="L32" t="s">
        <v>2400</v>
      </c>
      <c r="M32" t="s">
        <v>2400</v>
      </c>
      <c r="N32" t="s">
        <v>3894</v>
      </c>
      <c r="O32" t="s">
        <v>3895</v>
      </c>
      <c r="P32">
        <v>0</v>
      </c>
      <c r="Q32" t="s">
        <v>3896</v>
      </c>
      <c r="R32">
        <v>18131220</v>
      </c>
      <c r="S32" t="s">
        <v>926</v>
      </c>
      <c r="T32">
        <v>7113</v>
      </c>
      <c r="U32" t="s">
        <v>1260</v>
      </c>
      <c r="V32" t="s">
        <v>2212</v>
      </c>
      <c r="W32" t="s">
        <v>3897</v>
      </c>
      <c r="X32" t="s">
        <v>2212</v>
      </c>
      <c r="Y32" t="s">
        <v>3898</v>
      </c>
      <c r="Z32" s="5" t="s">
        <v>2212</v>
      </c>
      <c r="AA32" s="5" t="s">
        <v>3899</v>
      </c>
      <c r="AB32" s="5" t="s">
        <v>3900</v>
      </c>
    </row>
    <row r="33" spans="1:28">
      <c r="A33" t="s">
        <v>926</v>
      </c>
      <c r="B33" t="s">
        <v>1299</v>
      </c>
      <c r="C33" t="s">
        <v>265</v>
      </c>
      <c r="D33" t="s">
        <v>1300</v>
      </c>
      <c r="E33" t="s">
        <v>1301</v>
      </c>
      <c r="F33" t="s">
        <v>928</v>
      </c>
      <c r="G33" s="2">
        <v>1</v>
      </c>
      <c r="H33" t="s">
        <v>33</v>
      </c>
      <c r="I33" t="s">
        <v>1302</v>
      </c>
      <c r="J33" t="s">
        <v>1303</v>
      </c>
      <c r="K33" s="4" t="s">
        <v>1985</v>
      </c>
      <c r="L33" t="s">
        <v>2104</v>
      </c>
      <c r="M33" t="s">
        <v>2104</v>
      </c>
      <c r="N33" t="s">
        <v>3901</v>
      </c>
      <c r="O33" t="s">
        <v>3902</v>
      </c>
      <c r="P33">
        <v>0</v>
      </c>
      <c r="Q33" t="s">
        <v>3903</v>
      </c>
      <c r="R33">
        <v>4634011</v>
      </c>
      <c r="S33" t="s">
        <v>926</v>
      </c>
      <c r="T33">
        <v>7107</v>
      </c>
      <c r="U33" t="s">
        <v>928</v>
      </c>
      <c r="V33">
        <v>0</v>
      </c>
      <c r="W33">
        <v>0</v>
      </c>
      <c r="X33">
        <v>0</v>
      </c>
      <c r="Y33">
        <v>0</v>
      </c>
      <c r="Z33" s="5">
        <v>0</v>
      </c>
      <c r="AA33" s="5">
        <v>0</v>
      </c>
      <c r="AB33" s="5">
        <v>0</v>
      </c>
    </row>
    <row r="34" spans="1:28">
      <c r="A34" t="s">
        <v>926</v>
      </c>
      <c r="B34" t="s">
        <v>1307</v>
      </c>
      <c r="C34" t="s">
        <v>247</v>
      </c>
      <c r="D34" t="s">
        <v>1308</v>
      </c>
      <c r="E34" t="s">
        <v>117</v>
      </c>
      <c r="F34" t="s">
        <v>928</v>
      </c>
      <c r="G34" s="2">
        <v>4</v>
      </c>
      <c r="H34" t="s">
        <v>33</v>
      </c>
      <c r="I34" t="s">
        <v>1309</v>
      </c>
      <c r="J34" t="s">
        <v>1310</v>
      </c>
      <c r="K34" s="4" t="s">
        <v>1987</v>
      </c>
      <c r="L34" t="s">
        <v>2111</v>
      </c>
      <c r="M34" t="s">
        <v>2111</v>
      </c>
      <c r="N34" t="s">
        <v>3904</v>
      </c>
      <c r="O34" t="s">
        <v>3905</v>
      </c>
      <c r="P34">
        <v>0</v>
      </c>
      <c r="Q34" t="s">
        <v>3058</v>
      </c>
      <c r="R34">
        <v>1539010</v>
      </c>
      <c r="S34" t="s">
        <v>926</v>
      </c>
      <c r="T34">
        <v>7107</v>
      </c>
      <c r="U34" t="s">
        <v>928</v>
      </c>
      <c r="V34" t="s">
        <v>2212</v>
      </c>
      <c r="W34" t="s">
        <v>3906</v>
      </c>
      <c r="X34">
        <v>0</v>
      </c>
      <c r="Y34">
        <v>0</v>
      </c>
      <c r="Z34" s="5">
        <v>0</v>
      </c>
      <c r="AA34" s="5">
        <v>0</v>
      </c>
      <c r="AB34" s="5" t="s">
        <v>3907</v>
      </c>
    </row>
    <row r="35" spans="1:28">
      <c r="A35" t="s">
        <v>926</v>
      </c>
      <c r="B35" t="s">
        <v>1414</v>
      </c>
      <c r="C35" t="s">
        <v>368</v>
      </c>
      <c r="D35" t="s">
        <v>1086</v>
      </c>
      <c r="E35" t="s">
        <v>1086</v>
      </c>
      <c r="F35" t="s">
        <v>1415</v>
      </c>
      <c r="G35" s="2">
        <v>1</v>
      </c>
      <c r="H35" t="s">
        <v>33</v>
      </c>
      <c r="I35" t="s">
        <v>1416</v>
      </c>
      <c r="J35" t="s">
        <v>1417</v>
      </c>
      <c r="K35" s="4" t="s">
        <v>2013</v>
      </c>
      <c r="L35" t="s">
        <v>2111</v>
      </c>
      <c r="M35" t="s">
        <v>2111</v>
      </c>
      <c r="N35" t="s">
        <v>3908</v>
      </c>
      <c r="O35" t="s">
        <v>3909</v>
      </c>
      <c r="P35" t="s">
        <v>3910</v>
      </c>
      <c r="Q35" t="s">
        <v>3911</v>
      </c>
      <c r="R35">
        <v>17300000</v>
      </c>
      <c r="S35" t="s">
        <v>926</v>
      </c>
      <c r="T35">
        <v>6383</v>
      </c>
      <c r="U35" t="s">
        <v>1415</v>
      </c>
      <c r="V35" t="s">
        <v>3020</v>
      </c>
      <c r="W35" t="s">
        <v>3912</v>
      </c>
      <c r="X35">
        <v>0</v>
      </c>
      <c r="Y35">
        <v>0</v>
      </c>
      <c r="Z35" s="5">
        <v>0</v>
      </c>
      <c r="AA35" s="5">
        <v>0</v>
      </c>
      <c r="AB35" s="5" t="s">
        <v>3913</v>
      </c>
    </row>
    <row r="36" spans="1:28">
      <c r="A36" t="s">
        <v>926</v>
      </c>
      <c r="B36" t="s">
        <v>1418</v>
      </c>
      <c r="C36" t="s">
        <v>55</v>
      </c>
      <c r="D36" t="s">
        <v>1419</v>
      </c>
      <c r="E36" t="s">
        <v>6</v>
      </c>
      <c r="F36" t="s">
        <v>1420</v>
      </c>
      <c r="G36" s="2">
        <v>1</v>
      </c>
      <c r="H36" t="s">
        <v>33</v>
      </c>
      <c r="I36" t="s">
        <v>1421</v>
      </c>
      <c r="J36" t="s">
        <v>1422</v>
      </c>
      <c r="K36" s="4" t="s">
        <v>2014</v>
      </c>
      <c r="L36" t="s">
        <v>2111</v>
      </c>
      <c r="M36" t="s">
        <v>2111</v>
      </c>
      <c r="N36" t="s">
        <v>3914</v>
      </c>
      <c r="O36" t="s">
        <v>2361</v>
      </c>
      <c r="P36">
        <v>0</v>
      </c>
      <c r="Q36" t="s">
        <v>3915</v>
      </c>
      <c r="R36">
        <v>13971025</v>
      </c>
      <c r="S36" t="s">
        <v>926</v>
      </c>
      <c r="T36">
        <v>6553</v>
      </c>
      <c r="U36" t="s">
        <v>1420</v>
      </c>
      <c r="V36">
        <v>0</v>
      </c>
      <c r="W36">
        <v>0</v>
      </c>
      <c r="X36">
        <v>0</v>
      </c>
      <c r="Y36">
        <v>0</v>
      </c>
      <c r="Z36" s="5">
        <v>0</v>
      </c>
      <c r="AA36" s="5">
        <v>0</v>
      </c>
      <c r="AB36" s="5">
        <v>0</v>
      </c>
    </row>
    <row r="37" spans="1:28">
      <c r="A37" t="s">
        <v>926</v>
      </c>
      <c r="B37" t="s">
        <v>1425</v>
      </c>
      <c r="C37" t="s">
        <v>368</v>
      </c>
      <c r="D37" t="s">
        <v>1426</v>
      </c>
      <c r="E37" t="s">
        <v>31</v>
      </c>
      <c r="F37" t="s">
        <v>1427</v>
      </c>
      <c r="G37" s="2">
        <v>1</v>
      </c>
      <c r="H37" t="s">
        <v>33</v>
      </c>
      <c r="I37" t="s">
        <v>1428</v>
      </c>
      <c r="J37" t="s">
        <v>1429</v>
      </c>
      <c r="K37" s="4" t="s">
        <v>2016</v>
      </c>
      <c r="L37" t="s">
        <v>2104</v>
      </c>
      <c r="M37" t="s">
        <v>2104</v>
      </c>
      <c r="N37" t="s">
        <v>3916</v>
      </c>
      <c r="O37" t="s">
        <v>3917</v>
      </c>
      <c r="P37">
        <v>0</v>
      </c>
      <c r="Q37" t="s">
        <v>3918</v>
      </c>
      <c r="R37">
        <v>14808123</v>
      </c>
      <c r="S37" t="s">
        <v>926</v>
      </c>
      <c r="T37">
        <v>6163</v>
      </c>
      <c r="U37" t="s">
        <v>1427</v>
      </c>
      <c r="V37" t="s">
        <v>2826</v>
      </c>
      <c r="W37" t="s">
        <v>3919</v>
      </c>
      <c r="X37" t="s">
        <v>2826</v>
      </c>
      <c r="Y37" t="s">
        <v>3919</v>
      </c>
      <c r="Z37" s="5" t="s">
        <v>2826</v>
      </c>
      <c r="AA37" s="5" t="s">
        <v>3919</v>
      </c>
      <c r="AB37" s="5" t="s">
        <v>3920</v>
      </c>
    </row>
    <row r="38" spans="1:28">
      <c r="A38" t="s">
        <v>926</v>
      </c>
      <c r="B38" t="s">
        <v>1435</v>
      </c>
      <c r="C38" t="s">
        <v>55</v>
      </c>
      <c r="D38" t="s">
        <v>535</v>
      </c>
      <c r="E38" t="s">
        <v>6</v>
      </c>
      <c r="F38" t="s">
        <v>1436</v>
      </c>
      <c r="G38" s="2">
        <v>1</v>
      </c>
      <c r="H38" t="s">
        <v>33</v>
      </c>
      <c r="I38" t="s">
        <v>3968</v>
      </c>
      <c r="J38" t="s">
        <v>3968</v>
      </c>
      <c r="K38" s="4" t="s">
        <v>2018</v>
      </c>
      <c r="L38" t="s">
        <v>2111</v>
      </c>
      <c r="M38" t="s">
        <v>2111</v>
      </c>
      <c r="N38" t="s">
        <v>3921</v>
      </c>
      <c r="O38" t="s">
        <v>3922</v>
      </c>
      <c r="P38">
        <v>0</v>
      </c>
      <c r="Q38" t="s">
        <v>3923</v>
      </c>
      <c r="R38">
        <v>19050340</v>
      </c>
      <c r="S38" t="s">
        <v>926</v>
      </c>
      <c r="T38">
        <v>6929</v>
      </c>
      <c r="U38" t="s">
        <v>1436</v>
      </c>
      <c r="V38" t="s">
        <v>3228</v>
      </c>
      <c r="W38" t="s">
        <v>3924</v>
      </c>
      <c r="X38">
        <v>0</v>
      </c>
      <c r="Y38">
        <v>0</v>
      </c>
      <c r="Z38" s="5" t="s">
        <v>3228</v>
      </c>
      <c r="AA38" s="5" t="s">
        <v>3925</v>
      </c>
      <c r="AB38" s="5" t="s">
        <v>3926</v>
      </c>
    </row>
    <row r="39" spans="1:28">
      <c r="A39" t="s">
        <v>926</v>
      </c>
      <c r="B39" t="s">
        <v>1437</v>
      </c>
      <c r="C39" t="s">
        <v>403</v>
      </c>
      <c r="D39" t="s">
        <v>1438</v>
      </c>
      <c r="E39" t="s">
        <v>1086</v>
      </c>
      <c r="F39" t="s">
        <v>1427</v>
      </c>
      <c r="G39" s="2">
        <v>1</v>
      </c>
      <c r="H39" t="s">
        <v>33</v>
      </c>
      <c r="I39" t="s">
        <v>3968</v>
      </c>
      <c r="J39" t="s">
        <v>3968</v>
      </c>
      <c r="K39" s="4" t="s">
        <v>2019</v>
      </c>
      <c r="L39" t="s">
        <v>2111</v>
      </c>
      <c r="M39" t="s">
        <v>2111</v>
      </c>
      <c r="N39" t="s">
        <v>3927</v>
      </c>
      <c r="O39" t="s">
        <v>3928</v>
      </c>
      <c r="P39" t="s">
        <v>3929</v>
      </c>
      <c r="Q39" t="s">
        <v>3930</v>
      </c>
      <c r="R39">
        <v>14808110</v>
      </c>
      <c r="S39" t="s">
        <v>926</v>
      </c>
      <c r="T39">
        <v>6163</v>
      </c>
      <c r="U39" t="s">
        <v>1427</v>
      </c>
      <c r="V39" t="s">
        <v>2826</v>
      </c>
      <c r="W39" t="s">
        <v>3931</v>
      </c>
      <c r="X39" t="s">
        <v>2826</v>
      </c>
      <c r="Y39" t="s">
        <v>3932</v>
      </c>
      <c r="Z39" s="5">
        <v>0</v>
      </c>
      <c r="AA39" s="5">
        <v>0</v>
      </c>
      <c r="AB39" s="5" t="s">
        <v>3933</v>
      </c>
    </row>
    <row r="40" spans="1:28">
      <c r="A40" t="s">
        <v>926</v>
      </c>
      <c r="B40" t="s">
        <v>1483</v>
      </c>
      <c r="C40" t="s">
        <v>55</v>
      </c>
      <c r="D40" t="s">
        <v>513</v>
      </c>
      <c r="E40" t="s">
        <v>6</v>
      </c>
      <c r="F40" t="s">
        <v>1269</v>
      </c>
      <c r="G40" s="2">
        <v>1</v>
      </c>
      <c r="H40" t="s">
        <v>33</v>
      </c>
      <c r="I40" t="s">
        <v>1484</v>
      </c>
      <c r="J40" t="s">
        <v>1485</v>
      </c>
      <c r="K40" s="4" t="s">
        <v>2031</v>
      </c>
      <c r="L40" t="s">
        <v>2111</v>
      </c>
      <c r="M40" t="s">
        <v>2111</v>
      </c>
      <c r="N40" t="s">
        <v>3934</v>
      </c>
      <c r="O40" t="s">
        <v>3935</v>
      </c>
      <c r="P40">
        <v>0</v>
      </c>
      <c r="Q40" t="s">
        <v>3000</v>
      </c>
      <c r="R40">
        <v>6795020</v>
      </c>
      <c r="S40" t="s">
        <v>926</v>
      </c>
      <c r="T40">
        <v>7157</v>
      </c>
      <c r="U40" t="s">
        <v>1269</v>
      </c>
      <c r="V40" t="s">
        <v>2212</v>
      </c>
      <c r="W40" t="s">
        <v>3936</v>
      </c>
      <c r="X40" t="s">
        <v>2212</v>
      </c>
      <c r="Y40" t="s">
        <v>3937</v>
      </c>
      <c r="Z40" s="5" t="s">
        <v>2212</v>
      </c>
      <c r="AA40" s="5" t="s">
        <v>3938</v>
      </c>
      <c r="AB40" s="5" t="s">
        <v>3939</v>
      </c>
    </row>
    <row r="41" spans="1:28">
      <c r="A41" t="s">
        <v>926</v>
      </c>
      <c r="B41" t="s">
        <v>1603</v>
      </c>
      <c r="C41" t="s">
        <v>1604</v>
      </c>
      <c r="D41" t="s">
        <v>55</v>
      </c>
      <c r="E41" t="s">
        <v>55</v>
      </c>
      <c r="F41" t="s">
        <v>1473</v>
      </c>
      <c r="G41" s="2">
        <v>1</v>
      </c>
      <c r="H41" t="s">
        <v>33</v>
      </c>
      <c r="I41" t="s">
        <v>1605</v>
      </c>
      <c r="J41" t="s">
        <v>1606</v>
      </c>
      <c r="K41" s="4" t="s">
        <v>2063</v>
      </c>
      <c r="L41" t="s">
        <v>2111</v>
      </c>
      <c r="M41" t="s">
        <v>2111</v>
      </c>
      <c r="N41" t="s">
        <v>3940</v>
      </c>
      <c r="O41" t="s">
        <v>3941</v>
      </c>
      <c r="P41">
        <v>0</v>
      </c>
      <c r="Q41" t="s">
        <v>3942</v>
      </c>
      <c r="R41">
        <v>13347395</v>
      </c>
      <c r="S41" t="s">
        <v>926</v>
      </c>
      <c r="T41">
        <v>6511</v>
      </c>
      <c r="U41" t="s">
        <v>1473</v>
      </c>
      <c r="V41" t="s">
        <v>2799</v>
      </c>
      <c r="W41" t="s">
        <v>3943</v>
      </c>
      <c r="X41">
        <v>0</v>
      </c>
      <c r="Y41">
        <v>0</v>
      </c>
      <c r="Z41" s="5" t="s">
        <v>2799</v>
      </c>
      <c r="AA41" s="5" t="s">
        <v>3944</v>
      </c>
      <c r="AB41" s="5" t="s">
        <v>3945</v>
      </c>
    </row>
    <row r="42" spans="1:28">
      <c r="A42" t="s">
        <v>926</v>
      </c>
      <c r="B42" t="s">
        <v>1614</v>
      </c>
      <c r="C42" t="s">
        <v>1615</v>
      </c>
      <c r="D42" t="s">
        <v>1616</v>
      </c>
      <c r="E42" t="s">
        <v>55</v>
      </c>
      <c r="F42" t="s">
        <v>1617</v>
      </c>
      <c r="G42" s="2">
        <v>8</v>
      </c>
      <c r="H42" t="s">
        <v>33</v>
      </c>
      <c r="I42" t="s">
        <v>3968</v>
      </c>
      <c r="J42" t="s">
        <v>3968</v>
      </c>
      <c r="K42" s="4" t="s">
        <v>2066</v>
      </c>
      <c r="L42" t="s">
        <v>2104</v>
      </c>
      <c r="M42" t="s">
        <v>2104</v>
      </c>
      <c r="N42" t="s">
        <v>3946</v>
      </c>
      <c r="O42" t="s">
        <v>3947</v>
      </c>
      <c r="P42" t="s">
        <v>3948</v>
      </c>
      <c r="Q42" t="s">
        <v>3043</v>
      </c>
      <c r="R42">
        <v>14401402</v>
      </c>
      <c r="S42" t="s">
        <v>926</v>
      </c>
      <c r="T42">
        <v>6425</v>
      </c>
      <c r="U42" t="s">
        <v>1617</v>
      </c>
      <c r="V42" t="s">
        <v>2826</v>
      </c>
      <c r="W42" t="s">
        <v>3949</v>
      </c>
      <c r="X42">
        <v>0</v>
      </c>
      <c r="Y42">
        <v>0</v>
      </c>
      <c r="Z42" s="5">
        <v>0</v>
      </c>
      <c r="AA42" s="5">
        <v>0</v>
      </c>
      <c r="AB42" s="5" t="s">
        <v>3950</v>
      </c>
    </row>
  </sheetData>
  <mergeCells count="1">
    <mergeCell ref="A1:I1"/>
  </mergeCell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6"/>
  <sheetViews>
    <sheetView workbookViewId="0">
      <selection activeCell="E10" sqref="E10"/>
    </sheetView>
  </sheetViews>
  <sheetFormatPr defaultRowHeight="15"/>
  <cols>
    <col min="2" max="2" width="18.28515625" customWidth="1"/>
    <col min="3" max="3" width="20.7109375" customWidth="1"/>
    <col min="4" max="4" width="23" customWidth="1"/>
    <col min="5" max="5" width="29.5703125" customWidth="1"/>
    <col min="6" max="6" width="15.85546875" customWidth="1"/>
    <col min="7" max="7" width="23.85546875" style="3" customWidth="1"/>
    <col min="8" max="8" width="18" customWidth="1"/>
    <col min="9" max="9" width="37.28515625" customWidth="1"/>
  </cols>
  <sheetData>
    <row r="1" spans="1:28">
      <c r="A1" s="6" t="s">
        <v>1693</v>
      </c>
      <c r="B1" s="6"/>
      <c r="C1" s="6"/>
      <c r="D1" s="6"/>
      <c r="E1" s="6"/>
      <c r="F1" s="6"/>
      <c r="G1" s="6"/>
      <c r="H1" s="6"/>
      <c r="I1" s="6"/>
      <c r="J1" s="6"/>
      <c r="K1" s="6"/>
      <c r="L1" s="6"/>
      <c r="M1" s="6"/>
      <c r="N1" s="6"/>
      <c r="O1" s="6"/>
      <c r="P1" s="6"/>
      <c r="Q1" s="6"/>
      <c r="R1" s="6"/>
      <c r="S1" s="6"/>
      <c r="T1" s="6"/>
      <c r="U1" s="6"/>
      <c r="V1" s="6"/>
      <c r="W1" s="6"/>
      <c r="X1" s="6"/>
      <c r="Y1" s="6"/>
      <c r="Z1" s="6"/>
      <c r="AA1" s="6"/>
      <c r="AB1" s="6"/>
    </row>
    <row r="2" spans="1:28" ht="31.9" customHeight="1">
      <c r="A2" t="s">
        <v>1694</v>
      </c>
      <c r="B2" t="s">
        <v>1695</v>
      </c>
      <c r="C2" t="s">
        <v>1696</v>
      </c>
      <c r="D2" t="s">
        <v>1697</v>
      </c>
      <c r="E2" t="s">
        <v>1698</v>
      </c>
      <c r="F2" t="s">
        <v>1699</v>
      </c>
      <c r="G2" s="1" t="s">
        <v>1700</v>
      </c>
      <c r="H2" t="s">
        <v>0</v>
      </c>
      <c r="I2" t="s">
        <v>1</v>
      </c>
      <c r="J2" t="s">
        <v>1690</v>
      </c>
      <c r="K2" t="s">
        <v>2086</v>
      </c>
      <c r="L2" t="s">
        <v>2087</v>
      </c>
      <c r="M2" t="s">
        <v>2088</v>
      </c>
      <c r="N2" t="s">
        <v>2089</v>
      </c>
      <c r="O2" t="s">
        <v>2090</v>
      </c>
      <c r="P2" t="s">
        <v>2091</v>
      </c>
      <c r="Q2" t="s">
        <v>2092</v>
      </c>
      <c r="R2" t="s">
        <v>2093</v>
      </c>
      <c r="S2" t="s">
        <v>2103</v>
      </c>
      <c r="T2" t="s">
        <v>2094</v>
      </c>
      <c r="U2" t="s">
        <v>2095</v>
      </c>
      <c r="V2" t="s">
        <v>2096</v>
      </c>
      <c r="W2" t="s">
        <v>2097</v>
      </c>
      <c r="X2" t="s">
        <v>2098</v>
      </c>
      <c r="Y2" t="s">
        <v>2099</v>
      </c>
      <c r="Z2" t="s">
        <v>2100</v>
      </c>
      <c r="AA2" t="s">
        <v>2101</v>
      </c>
      <c r="AB2" t="s">
        <v>2102</v>
      </c>
    </row>
    <row r="3" spans="1:28">
      <c r="A3" t="s">
        <v>339</v>
      </c>
      <c r="B3" t="s">
        <v>402</v>
      </c>
      <c r="C3" t="s">
        <v>403</v>
      </c>
      <c r="D3" t="s">
        <v>404</v>
      </c>
      <c r="E3" t="s">
        <v>103</v>
      </c>
      <c r="F3" t="s">
        <v>405</v>
      </c>
      <c r="G3" s="2">
        <v>1</v>
      </c>
      <c r="H3" t="s">
        <v>406</v>
      </c>
      <c r="I3" t="s">
        <v>407</v>
      </c>
      <c r="J3" t="s">
        <v>408</v>
      </c>
      <c r="K3" s="4" t="s">
        <v>1775</v>
      </c>
      <c r="L3" t="s">
        <v>2111</v>
      </c>
      <c r="M3" t="s">
        <v>2111</v>
      </c>
      <c r="N3" t="s">
        <v>3951</v>
      </c>
      <c r="O3" t="s">
        <v>3952</v>
      </c>
      <c r="P3">
        <v>0</v>
      </c>
      <c r="Q3" t="s">
        <v>2607</v>
      </c>
      <c r="R3">
        <v>84043752</v>
      </c>
      <c r="S3" t="s">
        <v>339</v>
      </c>
      <c r="T3">
        <v>7777</v>
      </c>
      <c r="U3" t="s">
        <v>405</v>
      </c>
      <c r="V3" t="s">
        <v>2421</v>
      </c>
      <c r="W3" t="s">
        <v>3953</v>
      </c>
      <c r="X3" t="s">
        <v>2421</v>
      </c>
      <c r="Y3" t="s">
        <v>3953</v>
      </c>
      <c r="Z3" s="5" t="s">
        <v>2421</v>
      </c>
      <c r="AA3" s="5" t="s">
        <v>3953</v>
      </c>
      <c r="AB3" s="5" t="s">
        <v>3954</v>
      </c>
    </row>
    <row r="4" spans="1:28">
      <c r="A4" t="s">
        <v>523</v>
      </c>
      <c r="B4" t="s">
        <v>568</v>
      </c>
      <c r="C4" t="s">
        <v>103</v>
      </c>
      <c r="D4" t="s">
        <v>569</v>
      </c>
      <c r="E4" t="s">
        <v>6</v>
      </c>
      <c r="F4" t="s">
        <v>532</v>
      </c>
      <c r="G4" s="2">
        <v>1</v>
      </c>
      <c r="H4" t="s">
        <v>406</v>
      </c>
      <c r="I4" t="s">
        <v>570</v>
      </c>
      <c r="J4" t="s">
        <v>571</v>
      </c>
      <c r="K4" s="4" t="s">
        <v>1813</v>
      </c>
      <c r="L4" t="s">
        <v>3835</v>
      </c>
      <c r="M4" t="s">
        <v>3835</v>
      </c>
      <c r="N4" t="s">
        <v>3836</v>
      </c>
      <c r="O4" t="s">
        <v>3955</v>
      </c>
      <c r="P4" t="s">
        <v>3956</v>
      </c>
      <c r="Q4" t="s">
        <v>3519</v>
      </c>
      <c r="R4">
        <v>21941614</v>
      </c>
      <c r="S4" t="s">
        <v>523</v>
      </c>
      <c r="T4">
        <v>6001</v>
      </c>
      <c r="U4" t="s">
        <v>532</v>
      </c>
      <c r="V4" t="s">
        <v>2443</v>
      </c>
      <c r="W4" t="s">
        <v>3957</v>
      </c>
      <c r="X4">
        <v>0</v>
      </c>
      <c r="Y4">
        <v>0</v>
      </c>
      <c r="Z4" s="5">
        <v>0</v>
      </c>
      <c r="AA4" s="5">
        <v>0</v>
      </c>
      <c r="AB4" s="5" t="s">
        <v>3958</v>
      </c>
    </row>
    <row r="5" spans="1:28">
      <c r="A5" t="s">
        <v>523</v>
      </c>
      <c r="B5" t="s">
        <v>597</v>
      </c>
      <c r="C5" t="s">
        <v>598</v>
      </c>
      <c r="D5" t="s">
        <v>599</v>
      </c>
      <c r="E5" t="s">
        <v>103</v>
      </c>
      <c r="F5" t="s">
        <v>532</v>
      </c>
      <c r="G5" s="2">
        <v>1</v>
      </c>
      <c r="H5" t="s">
        <v>406</v>
      </c>
      <c r="I5" t="s">
        <v>600</v>
      </c>
      <c r="J5" t="s">
        <v>601</v>
      </c>
      <c r="K5" s="4" t="s">
        <v>1821</v>
      </c>
      <c r="L5" t="s">
        <v>2111</v>
      </c>
      <c r="M5" t="s">
        <v>2111</v>
      </c>
      <c r="N5" t="s">
        <v>3959</v>
      </c>
      <c r="O5" t="s">
        <v>3960</v>
      </c>
      <c r="P5">
        <v>0</v>
      </c>
      <c r="Q5" t="s">
        <v>3961</v>
      </c>
      <c r="R5">
        <v>20961050</v>
      </c>
      <c r="S5" t="s">
        <v>523</v>
      </c>
      <c r="T5">
        <v>6001</v>
      </c>
      <c r="U5" t="s">
        <v>532</v>
      </c>
      <c r="V5" t="s">
        <v>2443</v>
      </c>
      <c r="W5" t="s">
        <v>3962</v>
      </c>
      <c r="X5">
        <v>0</v>
      </c>
      <c r="Y5">
        <v>0</v>
      </c>
      <c r="Z5" s="5" t="s">
        <v>2443</v>
      </c>
      <c r="AA5" s="5" t="s">
        <v>3962</v>
      </c>
      <c r="AB5" s="5" t="s">
        <v>3963</v>
      </c>
    </row>
    <row r="6" spans="1:28">
      <c r="A6" t="s">
        <v>926</v>
      </c>
      <c r="B6" t="s">
        <v>1430</v>
      </c>
      <c r="C6" t="s">
        <v>103</v>
      </c>
      <c r="D6" t="s">
        <v>1431</v>
      </c>
      <c r="E6" t="s">
        <v>6</v>
      </c>
      <c r="F6" t="s">
        <v>1432</v>
      </c>
      <c r="G6" s="2">
        <v>2</v>
      </c>
      <c r="H6" t="s">
        <v>406</v>
      </c>
      <c r="I6" t="s">
        <v>1433</v>
      </c>
      <c r="J6" t="s">
        <v>1434</v>
      </c>
      <c r="K6" s="4" t="s">
        <v>2017</v>
      </c>
      <c r="L6" t="s">
        <v>2104</v>
      </c>
      <c r="M6" t="s">
        <v>2104</v>
      </c>
      <c r="N6" t="s">
        <v>3964</v>
      </c>
      <c r="O6" t="s">
        <v>3965</v>
      </c>
      <c r="P6">
        <v>0</v>
      </c>
      <c r="Q6" t="s">
        <v>2607</v>
      </c>
      <c r="R6">
        <v>14860000</v>
      </c>
      <c r="S6" t="s">
        <v>926</v>
      </c>
      <c r="T6">
        <v>6211</v>
      </c>
      <c r="U6" t="s">
        <v>1432</v>
      </c>
      <c r="V6" t="s">
        <v>2826</v>
      </c>
      <c r="W6" t="s">
        <v>3966</v>
      </c>
      <c r="X6" t="s">
        <v>2826</v>
      </c>
      <c r="Y6" t="s">
        <v>3966</v>
      </c>
      <c r="Z6" s="5" t="s">
        <v>2826</v>
      </c>
      <c r="AA6" s="5" t="s">
        <v>3966</v>
      </c>
      <c r="AB6" s="5" t="s">
        <v>3967</v>
      </c>
    </row>
  </sheetData>
  <mergeCells count="1">
    <mergeCell ref="A1:AB1"/>
  </mergeCells>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Pequeno porte - Geral</vt:lpstr>
      <vt:lpstr>Tec apli medicina</vt:lpstr>
      <vt:lpstr>Produtos Farmacêuticos</vt:lpstr>
      <vt:lpstr>Biotecnologia</vt:lpstr>
      <vt:lpstr>Acessórios segurança</vt:lpstr>
      <vt:lpstr>Desinfetantes, higienizantes</vt:lpstr>
      <vt:lpstr>Prod Químicos orgânicos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valter da silva schumacher</dc:creator>
  <cp:lastModifiedBy>Adelaide</cp:lastModifiedBy>
  <dcterms:created xsi:type="dcterms:W3CDTF">2020-04-28T14:15:38Z</dcterms:created>
  <dcterms:modified xsi:type="dcterms:W3CDTF">2020-05-22T15:47:42Z</dcterms:modified>
</cp:coreProperties>
</file>