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6230" windowHeight="12900" activeTab="0"/>
  </bookViews>
  <sheets>
    <sheet name="2019" sheetId="1" r:id="rId1"/>
  </sheets>
  <definedNames>
    <definedName name="_xlnm.Print_Area" localSheetId="0">'2019'!$A$1:$N$141</definedName>
  </definedNames>
  <calcPr fullCalcOnLoad="1"/>
</workbook>
</file>

<file path=xl/sharedStrings.xml><?xml version="1.0" encoding="utf-8"?>
<sst xmlns="http://schemas.openxmlformats.org/spreadsheetml/2006/main" count="246" uniqueCount="64">
  <si>
    <t>Jan.</t>
  </si>
  <si>
    <t>Fev.</t>
  </si>
  <si>
    <t>Mar.</t>
  </si>
  <si>
    <t>Abr.</t>
  </si>
  <si>
    <t>Jun.</t>
  </si>
  <si>
    <t>Jul.</t>
  </si>
  <si>
    <t>Ago.</t>
  </si>
  <si>
    <t>Set.</t>
  </si>
  <si>
    <t>Out.</t>
  </si>
  <si>
    <t>Nov.</t>
  </si>
  <si>
    <t>Dez.</t>
  </si>
  <si>
    <t>Total</t>
  </si>
  <si>
    <t>MARCAS</t>
  </si>
  <si>
    <t>Arquivamentos</t>
  </si>
  <si>
    <t>Concessões</t>
  </si>
  <si>
    <t>Indeferimentos</t>
  </si>
  <si>
    <t>Mai.</t>
  </si>
  <si>
    <t>Notas:</t>
  </si>
  <si>
    <t>CONTRATOS DE TECNOLOGIA</t>
  </si>
  <si>
    <t>DESENHOS INDUSTRIAIS</t>
  </si>
  <si>
    <t>INDICAÇÕES GEOGRÁFICAS</t>
  </si>
  <si>
    <t>PROGRAMAS DE COMPUTADOR</t>
  </si>
  <si>
    <t>Registros</t>
  </si>
  <si>
    <t>TOPOGRAFIAS DE CIRCUITO INTEGRADO</t>
  </si>
  <si>
    <r>
      <t>Depósitos</t>
    </r>
    <r>
      <rPr>
        <b/>
        <i/>
        <vertAlign val="superscript"/>
        <sz val="11"/>
        <color indexed="56"/>
        <rFont val="Arial"/>
        <family val="2"/>
      </rPr>
      <t>1</t>
    </r>
  </si>
  <si>
    <r>
      <t>Decisões</t>
    </r>
    <r>
      <rPr>
        <b/>
        <i/>
        <vertAlign val="superscript"/>
        <sz val="11"/>
        <color indexed="56"/>
        <rFont val="Arial"/>
        <family val="2"/>
      </rPr>
      <t>2</t>
    </r>
  </si>
  <si>
    <t>Averbações</t>
  </si>
  <si>
    <t>Pedidos Considerados Inexistentes</t>
  </si>
  <si>
    <t>Desistências Homologadas</t>
  </si>
  <si>
    <r>
      <t>Decisões</t>
    </r>
    <r>
      <rPr>
        <b/>
        <i/>
        <vertAlign val="superscript"/>
        <sz val="11"/>
        <color indexed="56"/>
        <rFont val="Arial"/>
        <family val="2"/>
      </rPr>
      <t>4</t>
    </r>
  </si>
  <si>
    <t>Decisão de considerar pedido inexistente por exigência de pagamento não respondida</t>
  </si>
  <si>
    <t>Decisão de considerar pedido inexistente por exigência formal não cumprida</t>
  </si>
  <si>
    <t>Inexistente</t>
  </si>
  <si>
    <t>11.1.1 - Arquivamento definitivo por falta de requerimento do pedido de exame  - Art. 33 da LPI</t>
  </si>
  <si>
    <t>11.11 - Arquivamento definitivo por reivindicação de prioridade - Art. 17 § 2º da LPI</t>
  </si>
  <si>
    <t xml:space="preserve">11.2 - Arquivamento definitivo por falta de cumprimento de exigência formulada - Art. 36 §1° da LPI </t>
  </si>
  <si>
    <t xml:space="preserve">11.4 - Arquivamento definitivo por falta de pagamento da retribuição de expedição da carta-patente  - Art. 38 § 2° da LPI </t>
  </si>
  <si>
    <t>11.5 - Arquivamento definitivo por falta de cumprimento de exigências decorrentes do pedido de exame - Art. 34  da LPI</t>
  </si>
  <si>
    <t xml:space="preserve">11.6 - Arquivamento definitivo por falta de apresentação de procuração  - Art. 216 §2° da LPI </t>
  </si>
  <si>
    <t>8.11 - Arquivamento definitivo por falta de pagamento da retribuição anual - Art. 87 da LPI</t>
  </si>
  <si>
    <t>Pedido Retirado</t>
  </si>
  <si>
    <t>Pedido Inexistente</t>
  </si>
  <si>
    <t>Desistência Homologada</t>
  </si>
  <si>
    <t>Outros</t>
  </si>
  <si>
    <t>DADOS ESTATÍSTICOS MENSAIS - 2019</t>
  </si>
  <si>
    <t>PATENTES (PI + MU + CA)</t>
  </si>
  <si>
    <t>PATENTE DE INVENÇÃO</t>
  </si>
  <si>
    <t>MODELO DE UTILIDADE</t>
  </si>
  <si>
    <t>CERTIFICADO DE ADIÇÃO</t>
  </si>
  <si>
    <t>Arquivamento definitivo de pedido de registro por falta de procuração</t>
  </si>
  <si>
    <t>Arquivamento definitivo de pedido de registro por falta de cumprimento de exigência de mérito</t>
  </si>
  <si>
    <t>Arquivamento definitivo de pedido de registro por falta de pagamento da concessão</t>
  </si>
  <si>
    <t>Arquivamento definitivo de pedido de registro por falta de documentos de marca de certificação</t>
  </si>
  <si>
    <t>Arquivamento definitivo de pedido de registro por falta de documentos de marca coletiva</t>
  </si>
  <si>
    <t>Arquivamento de ofício de pedido de registro de marca</t>
  </si>
  <si>
    <t>Decisão de considerar pedido inexistente por falta de pagamento</t>
  </si>
  <si>
    <t>Decisão de considerar pedido inexistente por exigência formal não respondida</t>
  </si>
  <si>
    <t xml:space="preserve">1 - São considerados aqueles protocolados ao longo do mês de referência. Fonte: Sistema de Protocolo Automatizado Geral - PAG </t>
  </si>
  <si>
    <t>2 - São considerados aqueles despachos publicados na RPI ao longo do mês de referência. Fonte: Revista da Propriedade Industrial - RPI.</t>
  </si>
  <si>
    <r>
      <t>Requerimentos de Averbação/Registro</t>
    </r>
    <r>
      <rPr>
        <b/>
        <i/>
        <vertAlign val="superscript"/>
        <sz val="11"/>
        <color indexed="56"/>
        <rFont val="Arial"/>
        <family val="2"/>
      </rPr>
      <t>3</t>
    </r>
  </si>
  <si>
    <t xml:space="preserve">2 - São considerados aqueles despachos publicados na RPI ao longo do mês de referência. Fonte: Revista da Propriedade Industrial - RPI. Os dados de Registros de Programas de Computador de Setembro foram retificados </t>
  </si>
  <si>
    <t xml:space="preserve">3 - Requerimentos de averbação englobam os contratos novos e as petições de alteração de certificados de averbação. Fonte: Sistema de Protocolo Automatizado Geral - PAG </t>
  </si>
  <si>
    <t>4 - As decisões de arquivamento e averbação não discriminam contratos novos e petições à processos já constituídos. Fonte: Revista da Propriedade Industrial - RPI.</t>
  </si>
  <si>
    <t>Decisões2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</si>
</sst>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* #,##0.00_);_(* \(#,##0.00\);_(* \-??_);_(@_)"/>
    <numFmt numFmtId="179" formatCode="_(* #,##0_);_(* \(#,##0\);_(* \-??_);_(@_)"/>
    <numFmt numFmtId="180" formatCode="&quot;pagamento em  &quot;0&quot; parcelas&quot;"/>
    <numFmt numFmtId="181" formatCode="[$-416]dddd\,\ d&quot; de &quot;mmmm&quot; de &quot;yyyy"/>
    <numFmt numFmtId="182" formatCode="_(* #,##0.0_);_(* \(#,##0.0\);_(* \-??_);_(@_)"/>
    <numFmt numFmtId="183" formatCode="_-* #,##0_-;\-* #,##0_-;_-* &quot;-&quot;??_-;_-@_-"/>
    <numFmt numFmtId="184" formatCode="0.0%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4"/>
      <color indexed="56"/>
      <name val="Calibri"/>
      <family val="2"/>
    </font>
    <font>
      <b/>
      <sz val="16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i/>
      <vertAlign val="superscript"/>
      <sz val="11"/>
      <color indexed="56"/>
      <name val="Arial"/>
      <family val="2"/>
    </font>
    <font>
      <i/>
      <sz val="11"/>
      <color indexed="56"/>
      <name val="Arial"/>
      <family val="2"/>
    </font>
    <font>
      <i/>
      <sz val="9"/>
      <color indexed="56"/>
      <name val="Arial"/>
      <family val="2"/>
    </font>
    <font>
      <sz val="8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name val="Times New Roman"/>
      <family val="1"/>
    </font>
    <font>
      <sz val="10"/>
      <color indexed="5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2" tint="-0.7499799728393555"/>
      <name val="Calibri"/>
      <family val="2"/>
    </font>
    <font>
      <i/>
      <sz val="9"/>
      <color rgb="FF00206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ck">
        <color indexed="62"/>
      </top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6" fillId="25" borderId="0" applyNumberFormat="0" applyBorder="0" applyAlignment="0" applyProtection="0"/>
    <xf numFmtId="0" fontId="39" fillId="26" borderId="0" applyNumberFormat="0" applyBorder="0" applyAlignment="0" applyProtection="0"/>
    <xf numFmtId="0" fontId="16" fillId="17" borderId="0" applyNumberFormat="0" applyBorder="0" applyAlignment="0" applyProtection="0"/>
    <xf numFmtId="0" fontId="39" fillId="18" borderId="0" applyNumberFormat="0" applyBorder="0" applyAlignment="0" applyProtection="0"/>
    <xf numFmtId="0" fontId="16" fillId="19" borderId="0" applyNumberFormat="0" applyBorder="0" applyAlignment="0" applyProtection="0"/>
    <xf numFmtId="0" fontId="39" fillId="27" borderId="0" applyNumberFormat="0" applyBorder="0" applyAlignment="0" applyProtection="0"/>
    <xf numFmtId="0" fontId="16" fillId="28" borderId="0" applyNumberFormat="0" applyBorder="0" applyAlignment="0" applyProtection="0"/>
    <xf numFmtId="0" fontId="39" fillId="29" borderId="0" applyNumberFormat="0" applyBorder="0" applyAlignment="0" applyProtection="0"/>
    <xf numFmtId="0" fontId="16" fillId="30" borderId="0" applyNumberFormat="0" applyBorder="0" applyAlignment="0" applyProtection="0"/>
    <xf numFmtId="0" fontId="39" fillId="31" borderId="0" applyNumberFormat="0" applyBorder="0" applyAlignment="0" applyProtection="0"/>
    <xf numFmtId="0" fontId="16" fillId="32" borderId="0" applyNumberFormat="0" applyBorder="0" applyAlignment="0" applyProtection="0"/>
    <xf numFmtId="0" fontId="40" fillId="33" borderId="0" applyNumberFormat="0" applyBorder="0" applyAlignment="0" applyProtection="0"/>
    <xf numFmtId="0" fontId="17" fillId="7" borderId="0" applyNumberFormat="0" applyBorder="0" applyAlignment="0" applyProtection="0"/>
    <xf numFmtId="0" fontId="41" fillId="34" borderId="1" applyNumberFormat="0" applyAlignment="0" applyProtection="0"/>
    <xf numFmtId="0" fontId="18" fillId="35" borderId="2" applyNumberFormat="0" applyAlignment="0" applyProtection="0"/>
    <xf numFmtId="0" fontId="42" fillId="36" borderId="3" applyNumberFormat="0" applyAlignment="0" applyProtection="0"/>
    <xf numFmtId="0" fontId="19" fillId="37" borderId="4" applyNumberFormat="0" applyAlignment="0" applyProtection="0"/>
    <xf numFmtId="0" fontId="43" fillId="0" borderId="5" applyNumberFormat="0" applyFill="0" applyAlignment="0" applyProtection="0"/>
    <xf numFmtId="0" fontId="20" fillId="0" borderId="6" applyNumberFormat="0" applyFill="0" applyAlignment="0" applyProtection="0"/>
    <xf numFmtId="0" fontId="39" fillId="38" borderId="0" applyNumberFormat="0" applyBorder="0" applyAlignment="0" applyProtection="0"/>
    <xf numFmtId="0" fontId="16" fillId="39" borderId="0" applyNumberFormat="0" applyBorder="0" applyAlignment="0" applyProtection="0"/>
    <xf numFmtId="0" fontId="39" fillId="40" borderId="0" applyNumberFormat="0" applyBorder="0" applyAlignment="0" applyProtection="0"/>
    <xf numFmtId="0" fontId="16" fillId="41" borderId="0" applyNumberFormat="0" applyBorder="0" applyAlignment="0" applyProtection="0"/>
    <xf numFmtId="0" fontId="39" fillId="42" borderId="0" applyNumberFormat="0" applyBorder="0" applyAlignment="0" applyProtection="0"/>
    <xf numFmtId="0" fontId="16" fillId="43" borderId="0" applyNumberFormat="0" applyBorder="0" applyAlignment="0" applyProtection="0"/>
    <xf numFmtId="0" fontId="39" fillId="44" borderId="0" applyNumberFormat="0" applyBorder="0" applyAlignment="0" applyProtection="0"/>
    <xf numFmtId="0" fontId="16" fillId="28" borderId="0" applyNumberFormat="0" applyBorder="0" applyAlignment="0" applyProtection="0"/>
    <xf numFmtId="0" fontId="39" fillId="45" borderId="0" applyNumberFormat="0" applyBorder="0" applyAlignment="0" applyProtection="0"/>
    <xf numFmtId="0" fontId="16" fillId="30" borderId="0" applyNumberFormat="0" applyBorder="0" applyAlignment="0" applyProtection="0"/>
    <xf numFmtId="0" fontId="39" fillId="46" borderId="0" applyNumberFormat="0" applyBorder="0" applyAlignment="0" applyProtection="0"/>
    <xf numFmtId="0" fontId="16" fillId="47" borderId="0" applyNumberFormat="0" applyBorder="0" applyAlignment="0" applyProtection="0"/>
    <xf numFmtId="0" fontId="44" fillId="48" borderId="1" applyNumberFormat="0" applyAlignment="0" applyProtection="0"/>
    <xf numFmtId="0" fontId="21" fillId="13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22" fillId="5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50" borderId="0" applyNumberFormat="0" applyBorder="0" applyAlignment="0" applyProtection="0"/>
    <xf numFmtId="0" fontId="23" fillId="51" borderId="0" applyNumberFormat="0" applyBorder="0" applyAlignment="0" applyProtection="0"/>
    <xf numFmtId="0" fontId="0" fillId="52" borderId="7" applyNumberFormat="0" applyFont="0" applyAlignment="0" applyProtection="0"/>
    <xf numFmtId="0" fontId="0" fillId="53" borderId="8" applyNumberFormat="0" applyAlignment="0" applyProtection="0"/>
    <xf numFmtId="9" fontId="0" fillId="0" borderId="0" applyFont="0" applyFill="0" applyBorder="0" applyAlignment="0" applyProtection="0"/>
    <xf numFmtId="0" fontId="49" fillId="34" borderId="9" applyNumberFormat="0" applyAlignment="0" applyProtection="0"/>
    <xf numFmtId="0" fontId="24" fillId="35" borderId="10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28" fillId="0" borderId="14" applyNumberFormat="0" applyFill="0" applyAlignment="0" applyProtection="0"/>
    <xf numFmtId="0" fontId="55" fillId="0" borderId="15" applyNumberFormat="0" applyFill="0" applyAlignment="0" applyProtection="0"/>
    <xf numFmtId="0" fontId="29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30" fillId="0" borderId="18" applyNumberFormat="0" applyFill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179" fontId="3" fillId="0" borderId="0" xfId="103" applyNumberFormat="1" applyFont="1" applyFill="1" applyBorder="1" applyAlignment="1" applyProtection="1">
      <alignment/>
      <protection/>
    </xf>
    <xf numFmtId="179" fontId="4" fillId="0" borderId="0" xfId="103" applyNumberFormat="1" applyFont="1" applyFill="1" applyBorder="1" applyAlignment="1" applyProtection="1">
      <alignment/>
      <protection/>
    </xf>
    <xf numFmtId="179" fontId="5" fillId="54" borderId="0" xfId="103" applyNumberFormat="1" applyFont="1" applyFill="1" applyBorder="1" applyAlignment="1" applyProtection="1">
      <alignment horizontal="center" vertical="center"/>
      <protection/>
    </xf>
    <xf numFmtId="179" fontId="3" fillId="0" borderId="0" xfId="103" applyNumberFormat="1" applyFont="1" applyFill="1" applyBorder="1" applyAlignment="1" applyProtection="1">
      <alignment vertical="center"/>
      <protection/>
    </xf>
    <xf numFmtId="179" fontId="0" fillId="0" borderId="0" xfId="103" applyNumberFormat="1" applyFont="1" applyFill="1" applyBorder="1" applyAlignment="1" applyProtection="1">
      <alignment vertical="center"/>
      <protection/>
    </xf>
    <xf numFmtId="179" fontId="0" fillId="0" borderId="0" xfId="103" applyNumberFormat="1" applyFont="1" applyFill="1" applyBorder="1" applyAlignment="1" applyProtection="1">
      <alignment horizontal="left" indent="2"/>
      <protection/>
    </xf>
    <xf numFmtId="179" fontId="2" fillId="0" borderId="0" xfId="103" applyNumberFormat="1" applyFont="1" applyFill="1" applyBorder="1" applyAlignment="1" applyProtection="1">
      <alignment horizontal="center" vertical="center"/>
      <protection/>
    </xf>
    <xf numFmtId="179" fontId="9" fillId="0" borderId="0" xfId="103" applyNumberFormat="1" applyFont="1" applyFill="1" applyBorder="1" applyAlignment="1" applyProtection="1">
      <alignment horizontal="center" vertical="center"/>
      <protection/>
    </xf>
    <xf numFmtId="179" fontId="10" fillId="54" borderId="0" xfId="103" applyNumberFormat="1" applyFont="1" applyFill="1" applyBorder="1" applyAlignment="1" applyProtection="1">
      <alignment horizontal="left" vertical="center"/>
      <protection/>
    </xf>
    <xf numFmtId="179" fontId="13" fillId="0" borderId="0" xfId="103" applyNumberFormat="1" applyFont="1" applyFill="1" applyBorder="1" applyAlignment="1" applyProtection="1">
      <alignment horizontal="left" indent="2"/>
      <protection/>
    </xf>
    <xf numFmtId="179" fontId="15" fillId="0" borderId="0" xfId="103" applyNumberFormat="1" applyFont="1" applyFill="1" applyBorder="1" applyAlignment="1" applyProtection="1">
      <alignment/>
      <protection/>
    </xf>
    <xf numFmtId="0" fontId="11" fillId="0" borderId="19" xfId="0" applyFont="1" applyBorder="1" applyAlignment="1">
      <alignment horizontal="left" indent="1"/>
    </xf>
    <xf numFmtId="179" fontId="6" fillId="35" borderId="19" xfId="103" applyNumberFormat="1" applyFont="1" applyFill="1" applyBorder="1" applyAlignment="1" applyProtection="1">
      <alignment vertical="center"/>
      <protection/>
    </xf>
    <xf numFmtId="0" fontId="11" fillId="0" borderId="20" xfId="0" applyFont="1" applyBorder="1" applyAlignment="1">
      <alignment horizontal="left" indent="1"/>
    </xf>
    <xf numFmtId="179" fontId="6" fillId="35" borderId="20" xfId="103" applyNumberFormat="1" applyFont="1" applyFill="1" applyBorder="1" applyAlignment="1" applyProtection="1">
      <alignment horizontal="center" vertical="center"/>
      <protection/>
    </xf>
    <xf numFmtId="179" fontId="6" fillId="35" borderId="20" xfId="103" applyNumberFormat="1" applyFont="1" applyFill="1" applyBorder="1" applyAlignment="1" applyProtection="1">
      <alignment vertical="center"/>
      <protection/>
    </xf>
    <xf numFmtId="0" fontId="11" fillId="0" borderId="21" xfId="0" applyFont="1" applyBorder="1" applyAlignment="1">
      <alignment horizontal="left" indent="1"/>
    </xf>
    <xf numFmtId="179" fontId="6" fillId="35" borderId="21" xfId="103" applyNumberFormat="1" applyFont="1" applyFill="1" applyBorder="1" applyAlignment="1" applyProtection="1">
      <alignment vertical="center"/>
      <protection/>
    </xf>
    <xf numFmtId="179" fontId="6" fillId="35" borderId="20" xfId="103" applyNumberFormat="1" applyFont="1" applyFill="1" applyBorder="1" applyAlignment="1" applyProtection="1">
      <alignment/>
      <protection/>
    </xf>
    <xf numFmtId="179" fontId="6" fillId="35" borderId="21" xfId="103" applyNumberFormat="1" applyFont="1" applyFill="1" applyBorder="1" applyAlignment="1" applyProtection="1">
      <alignment horizontal="center" vertical="center"/>
      <protection/>
    </xf>
    <xf numFmtId="179" fontId="0" fillId="35" borderId="21" xfId="103" applyNumberFormat="1" applyFont="1" applyFill="1" applyBorder="1" applyAlignment="1" applyProtection="1">
      <alignment/>
      <protection/>
    </xf>
    <xf numFmtId="179" fontId="8" fillId="55" borderId="11" xfId="92" applyNumberFormat="1" applyFont="1" applyFill="1" applyAlignment="1" applyProtection="1">
      <alignment horizontal="left" vertical="center"/>
      <protection/>
    </xf>
    <xf numFmtId="179" fontId="53" fillId="55" borderId="11" xfId="92" applyNumberFormat="1" applyFill="1" applyAlignment="1" applyProtection="1">
      <alignment horizontal="center" vertical="center"/>
      <protection/>
    </xf>
    <xf numFmtId="179" fontId="8" fillId="55" borderId="11" xfId="92" applyNumberFormat="1" applyFont="1" applyFill="1" applyAlignment="1" applyProtection="1">
      <alignment horizontal="left" vertical="center"/>
      <protection/>
    </xf>
    <xf numFmtId="179" fontId="8" fillId="55" borderId="11" xfId="92" applyNumberFormat="1" applyFont="1" applyFill="1" applyAlignment="1" applyProtection="1">
      <alignment horizontal="center" vertical="center"/>
      <protection/>
    </xf>
    <xf numFmtId="179" fontId="13" fillId="0" borderId="21" xfId="103" applyNumberFormat="1" applyFont="1" applyFill="1" applyBorder="1" applyAlignment="1" applyProtection="1">
      <alignment horizontal="left" indent="2"/>
      <protection/>
    </xf>
    <xf numFmtId="179" fontId="31" fillId="0" borderId="21" xfId="103" applyNumberFormat="1" applyFont="1" applyFill="1" applyBorder="1" applyAlignment="1" applyProtection="1">
      <alignment/>
      <protection/>
    </xf>
    <xf numFmtId="179" fontId="32" fillId="0" borderId="20" xfId="103" applyNumberFormat="1" applyFont="1" applyFill="1" applyBorder="1" applyAlignment="1" applyProtection="1">
      <alignment vertical="center"/>
      <protection/>
    </xf>
    <xf numFmtId="179" fontId="32" fillId="0" borderId="21" xfId="103" applyNumberFormat="1" applyFont="1" applyFill="1" applyBorder="1" applyAlignment="1" applyProtection="1">
      <alignment vertical="center"/>
      <protection/>
    </xf>
    <xf numFmtId="179" fontId="32" fillId="0" borderId="20" xfId="103" applyNumberFormat="1" applyFont="1" applyFill="1" applyBorder="1" applyAlignment="1" applyProtection="1">
      <alignment horizontal="center" vertical="center"/>
      <protection/>
    </xf>
    <xf numFmtId="179" fontId="32" fillId="0" borderId="19" xfId="103" applyNumberFormat="1" applyFont="1" applyFill="1" applyBorder="1" applyAlignment="1" applyProtection="1">
      <alignment vertical="center"/>
      <protection/>
    </xf>
    <xf numFmtId="179" fontId="32" fillId="0" borderId="21" xfId="103" applyNumberFormat="1" applyFont="1" applyFill="1" applyBorder="1" applyAlignment="1" applyProtection="1">
      <alignment horizontal="center" vertical="center"/>
      <protection/>
    </xf>
    <xf numFmtId="179" fontId="31" fillId="0" borderId="0" xfId="103" applyNumberFormat="1" applyFont="1" applyFill="1" applyBorder="1" applyAlignment="1" applyProtection="1">
      <alignment/>
      <protection/>
    </xf>
    <xf numFmtId="179" fontId="32" fillId="0" borderId="0" xfId="103" applyNumberFormat="1" applyFont="1" applyFill="1" applyBorder="1" applyAlignment="1" applyProtection="1">
      <alignment horizontal="center" vertical="center"/>
      <protection/>
    </xf>
    <xf numFmtId="179" fontId="32" fillId="56" borderId="20" xfId="103" applyNumberFormat="1" applyFont="1" applyFill="1" applyBorder="1" applyAlignment="1" applyProtection="1">
      <alignment horizontal="center" vertical="center"/>
      <protection/>
    </xf>
    <xf numFmtId="179" fontId="32" fillId="56" borderId="19" xfId="103" applyNumberFormat="1" applyFont="1" applyFill="1" applyBorder="1" applyAlignment="1" applyProtection="1">
      <alignment vertical="center"/>
      <protection/>
    </xf>
    <xf numFmtId="179" fontId="32" fillId="56" borderId="20" xfId="103" applyNumberFormat="1" applyFont="1" applyFill="1" applyBorder="1" applyAlignment="1" applyProtection="1">
      <alignment vertical="center"/>
      <protection/>
    </xf>
    <xf numFmtId="179" fontId="57" fillId="0" borderId="21" xfId="89" applyNumberFormat="1" applyFont="1" applyFill="1" applyBorder="1" applyAlignment="1" applyProtection="1">
      <alignment/>
      <protection/>
    </xf>
    <xf numFmtId="179" fontId="0" fillId="57" borderId="21" xfId="103" applyNumberFormat="1" applyFont="1" applyFill="1" applyBorder="1" applyAlignment="1" applyProtection="1">
      <alignment/>
      <protection/>
    </xf>
    <xf numFmtId="179" fontId="13" fillId="0" borderId="19" xfId="103" applyNumberFormat="1" applyFont="1" applyFill="1" applyBorder="1" applyAlignment="1" applyProtection="1">
      <alignment horizontal="left" indent="2"/>
      <protection/>
    </xf>
    <xf numFmtId="179" fontId="31" fillId="0" borderId="19" xfId="103" applyNumberFormat="1" applyFont="1" applyFill="1" applyBorder="1" applyAlignment="1" applyProtection="1">
      <alignment vertical="center"/>
      <protection/>
    </xf>
    <xf numFmtId="179" fontId="31" fillId="56" borderId="19" xfId="103" applyNumberFormat="1" applyFont="1" applyFill="1" applyBorder="1" applyAlignment="1" applyProtection="1">
      <alignment vertical="center"/>
      <protection/>
    </xf>
    <xf numFmtId="179" fontId="0" fillId="35" borderId="19" xfId="103" applyNumberFormat="1" applyFont="1" applyFill="1" applyBorder="1" applyAlignment="1" applyProtection="1">
      <alignment vertical="center"/>
      <protection/>
    </xf>
    <xf numFmtId="179" fontId="31" fillId="0" borderId="19" xfId="103" applyNumberFormat="1" applyFont="1" applyFill="1" applyBorder="1" applyAlignment="1" applyProtection="1">
      <alignment/>
      <protection/>
    </xf>
    <xf numFmtId="179" fontId="31" fillId="56" borderId="19" xfId="103" applyNumberFormat="1" applyFont="1" applyFill="1" applyBorder="1" applyAlignment="1" applyProtection="1">
      <alignment/>
      <protection/>
    </xf>
    <xf numFmtId="179" fontId="31" fillId="56" borderId="19" xfId="103" applyNumberFormat="1" applyFont="1" applyFill="1" applyBorder="1" applyAlignment="1" applyProtection="1">
      <alignment horizontal="right"/>
      <protection/>
    </xf>
    <xf numFmtId="179" fontId="31" fillId="0" borderId="19" xfId="103" applyNumberFormat="1" applyFont="1" applyFill="1" applyBorder="1" applyAlignment="1" applyProtection="1">
      <alignment horizontal="right"/>
      <protection/>
    </xf>
    <xf numFmtId="179" fontId="0" fillId="35" borderId="19" xfId="103" applyNumberFormat="1" applyFont="1" applyFill="1" applyBorder="1" applyAlignment="1" applyProtection="1">
      <alignment/>
      <protection/>
    </xf>
    <xf numFmtId="179" fontId="13" fillId="0" borderId="21" xfId="103" applyNumberFormat="1" applyFont="1" applyFill="1" applyBorder="1" applyAlignment="1" applyProtection="1">
      <alignment horizontal="left" indent="2"/>
      <protection/>
    </xf>
    <xf numFmtId="179" fontId="0" fillId="0" borderId="21" xfId="103" applyNumberFormat="1" applyFont="1" applyFill="1" applyBorder="1" applyAlignment="1" applyProtection="1">
      <alignment vertical="center"/>
      <protection/>
    </xf>
    <xf numFmtId="179" fontId="31" fillId="0" borderId="21" xfId="103" applyNumberFormat="1" applyFont="1" applyFill="1" applyBorder="1" applyAlignment="1" applyProtection="1">
      <alignment horizontal="center" vertical="center"/>
      <protection/>
    </xf>
    <xf numFmtId="179" fontId="0" fillId="35" borderId="21" xfId="103" applyNumberFormat="1" applyFont="1" applyFill="1" applyBorder="1" applyAlignment="1" applyProtection="1">
      <alignment vertical="center"/>
      <protection/>
    </xf>
    <xf numFmtId="179" fontId="57" fillId="0" borderId="21" xfId="89" applyNumberFormat="1" applyFont="1" applyFill="1" applyBorder="1" applyAlignment="1" applyProtection="1">
      <alignment horizontal="left" indent="3"/>
      <protection/>
    </xf>
    <xf numFmtId="179" fontId="6" fillId="35" borderId="21" xfId="103" applyNumberFormat="1" applyFont="1" applyFill="1" applyBorder="1" applyAlignment="1" applyProtection="1">
      <alignment/>
      <protection/>
    </xf>
    <xf numFmtId="179" fontId="31" fillId="0" borderId="19" xfId="104" applyNumberFormat="1" applyFont="1" applyFill="1" applyBorder="1" applyAlignment="1" applyProtection="1">
      <alignment vertical="center"/>
      <protection/>
    </xf>
    <xf numFmtId="49" fontId="58" fillId="0" borderId="0" xfId="103" applyNumberFormat="1" applyFont="1" applyFill="1" applyBorder="1" applyAlignment="1" applyProtection="1">
      <alignment horizontal="left" vertical="top" wrapText="1" indent="1"/>
      <protection/>
    </xf>
    <xf numFmtId="179" fontId="13" fillId="0" borderId="22" xfId="103" applyNumberFormat="1" applyFont="1" applyFill="1" applyBorder="1" applyAlignment="1" applyProtection="1">
      <alignment horizontal="left" indent="2"/>
      <protection/>
    </xf>
    <xf numFmtId="179" fontId="33" fillId="0" borderId="0" xfId="103" applyNumberFormat="1" applyFont="1" applyFill="1" applyBorder="1" applyAlignment="1" applyProtection="1">
      <alignment vertical="center"/>
      <protection/>
    </xf>
    <xf numFmtId="179" fontId="33" fillId="0" borderId="0" xfId="103" applyNumberFormat="1" applyFont="1" applyFill="1" applyBorder="1" applyAlignment="1" applyProtection="1">
      <alignment horizontal="center" vertical="center"/>
      <protection/>
    </xf>
    <xf numFmtId="179" fontId="34" fillId="0" borderId="0" xfId="103" applyNumberFormat="1" applyFont="1" applyFill="1" applyBorder="1" applyAlignment="1" applyProtection="1">
      <alignment horizontal="left"/>
      <protection/>
    </xf>
    <xf numFmtId="179" fontId="33" fillId="0" borderId="0" xfId="103" applyNumberFormat="1" applyFont="1" applyFill="1" applyBorder="1" applyAlignment="1" applyProtection="1">
      <alignment/>
      <protection/>
    </xf>
    <xf numFmtId="179" fontId="34" fillId="0" borderId="0" xfId="103" applyNumberFormat="1" applyFont="1" applyFill="1" applyBorder="1" applyAlignment="1" applyProtection="1">
      <alignment/>
      <protection/>
    </xf>
    <xf numFmtId="179" fontId="34" fillId="0" borderId="0" xfId="103" applyNumberFormat="1" applyFont="1" applyFill="1" applyBorder="1" applyAlignment="1" applyProtection="1">
      <alignment horizontal="left" indent="1"/>
      <protection/>
    </xf>
    <xf numFmtId="179" fontId="34" fillId="0" borderId="0" xfId="103" applyNumberFormat="1" applyFont="1" applyFill="1" applyBorder="1" applyAlignment="1" applyProtection="1">
      <alignment horizontal="left" vertical="top" indent="1"/>
      <protection/>
    </xf>
    <xf numFmtId="179" fontId="0" fillId="0" borderId="0" xfId="103" applyNumberFormat="1" applyFont="1" applyFill="1" applyBorder="1" applyAlignment="1" applyProtection="1">
      <alignment/>
      <protection/>
    </xf>
    <xf numFmtId="179" fontId="31" fillId="56" borderId="0" xfId="103" applyNumberFormat="1" applyFont="1" applyFill="1" applyBorder="1" applyAlignment="1" applyProtection="1">
      <alignment/>
      <protection/>
    </xf>
    <xf numFmtId="179" fontId="0" fillId="35" borderId="0" xfId="103" applyNumberFormat="1" applyFont="1" applyFill="1" applyBorder="1" applyAlignment="1" applyProtection="1">
      <alignment vertical="center"/>
      <protection/>
    </xf>
    <xf numFmtId="179" fontId="3" fillId="0" borderId="0" xfId="103" applyNumberFormat="1" applyFont="1" applyFill="1" applyBorder="1" applyAlignment="1" applyProtection="1">
      <alignment horizontal="center" vertical="center"/>
      <protection/>
    </xf>
    <xf numFmtId="179" fontId="57" fillId="0" borderId="21" xfId="89" applyNumberFormat="1" applyFont="1" applyFill="1" applyBorder="1" applyAlignment="1" applyProtection="1">
      <alignment horizontal="center" vertical="center"/>
      <protection/>
    </xf>
    <xf numFmtId="179" fontId="0" fillId="0" borderId="0" xfId="103" applyNumberFormat="1" applyFont="1" applyFill="1" applyBorder="1" applyAlignment="1" applyProtection="1">
      <alignment horizontal="center" vertical="center"/>
      <protection/>
    </xf>
    <xf numFmtId="179" fontId="31" fillId="0" borderId="0" xfId="103" applyNumberFormat="1" applyFont="1" applyFill="1" applyBorder="1" applyAlignment="1" applyProtection="1">
      <alignment horizontal="center" vertical="center"/>
      <protection/>
    </xf>
    <xf numFmtId="179" fontId="32" fillId="0" borderId="19" xfId="103" applyNumberFormat="1" applyFont="1" applyFill="1" applyBorder="1" applyAlignment="1" applyProtection="1">
      <alignment horizontal="center" vertical="center"/>
      <protection/>
    </xf>
    <xf numFmtId="49" fontId="58" fillId="0" borderId="0" xfId="103" applyNumberFormat="1" applyFont="1" applyFill="1" applyBorder="1" applyAlignment="1" applyProtection="1">
      <alignment horizontal="center" vertical="center" wrapText="1"/>
      <protection/>
    </xf>
    <xf numFmtId="179" fontId="31" fillId="0" borderId="19" xfId="103" applyNumberFormat="1" applyFont="1" applyFill="1" applyBorder="1" applyAlignment="1" applyProtection="1">
      <alignment horizontal="center" vertical="center"/>
      <protection/>
    </xf>
    <xf numFmtId="179" fontId="31" fillId="0" borderId="19" xfId="104" applyNumberFormat="1" applyFont="1" applyFill="1" applyBorder="1" applyAlignment="1" applyProtection="1">
      <alignment horizontal="center" vertical="center"/>
      <protection/>
    </xf>
    <xf numFmtId="179" fontId="34" fillId="0" borderId="0" xfId="103" applyNumberFormat="1" applyFont="1" applyFill="1" applyBorder="1" applyAlignment="1" applyProtection="1">
      <alignment horizontal="center" vertical="center"/>
      <protection/>
    </xf>
    <xf numFmtId="179" fontId="31" fillId="56" borderId="21" xfId="103" applyNumberFormat="1" applyFont="1" applyFill="1" applyBorder="1" applyAlignment="1" applyProtection="1">
      <alignment horizontal="center" vertical="center"/>
      <protection/>
    </xf>
    <xf numFmtId="184" fontId="3" fillId="0" borderId="0" xfId="83" applyNumberFormat="1" applyFont="1" applyFill="1" applyBorder="1" applyAlignment="1" applyProtection="1">
      <alignment/>
      <protection/>
    </xf>
    <xf numFmtId="179" fontId="14" fillId="0" borderId="0" xfId="103" applyNumberFormat="1" applyFont="1" applyFill="1" applyBorder="1" applyAlignment="1" applyProtection="1">
      <alignment horizontal="left" vertical="top" wrapText="1"/>
      <protection/>
    </xf>
    <xf numFmtId="0" fontId="34" fillId="0" borderId="0" xfId="103" applyNumberFormat="1" applyFont="1" applyFill="1" applyBorder="1" applyAlignment="1" applyProtection="1">
      <alignment horizontal="left" wrapText="1" indent="1"/>
      <protection/>
    </xf>
    <xf numFmtId="179" fontId="9" fillId="0" borderId="0" xfId="103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ta" xfId="81"/>
    <cellStyle name="Nota 2" xfId="82"/>
    <cellStyle name="Percent" xfId="83"/>
    <cellStyle name="Saída" xfId="84"/>
    <cellStyle name="Saída 2" xfId="85"/>
    <cellStyle name="Comma [0]" xfId="86"/>
    <cellStyle name="Texto de Aviso" xfId="87"/>
    <cellStyle name="Texto de Aviso 2" xfId="88"/>
    <cellStyle name="Texto Explicativo" xfId="89"/>
    <cellStyle name="Texto Explicativo 2" xfId="90"/>
    <cellStyle name="Título" xfId="91"/>
    <cellStyle name="Título 1" xfId="92"/>
    <cellStyle name="Título 1 1" xfId="93"/>
    <cellStyle name="Título 1 2" xfId="94"/>
    <cellStyle name="Título 2" xfId="95"/>
    <cellStyle name="Título 2 2" xfId="96"/>
    <cellStyle name="Título 3" xfId="97"/>
    <cellStyle name="Título 3 2" xfId="98"/>
    <cellStyle name="Título 4" xfId="99"/>
    <cellStyle name="Título 4 2" xfId="100"/>
    <cellStyle name="Total" xfId="101"/>
    <cellStyle name="Total 2" xfId="102"/>
    <cellStyle name="Comma" xfId="103"/>
    <cellStyle name="Vírgula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42"/>
  <sheetViews>
    <sheetView showGridLines="0" tabSelected="1" zoomScale="80" zoomScaleNormal="80" zoomScaleSheetLayoutView="70" zoomScalePageLayoutView="90" workbookViewId="0" topLeftCell="A1">
      <selection activeCell="F123" sqref="F123"/>
    </sheetView>
  </sheetViews>
  <sheetFormatPr defaultColWidth="9.140625" defaultRowHeight="12.75"/>
  <cols>
    <col min="1" max="1" width="94.00390625" style="11" customWidth="1"/>
    <col min="2" max="2" width="11.00390625" style="1" customWidth="1"/>
    <col min="3" max="3" width="9.7109375" style="1" customWidth="1"/>
    <col min="4" max="4" width="10.140625" style="68" customWidth="1"/>
    <col min="5" max="5" width="9.7109375" style="68" customWidth="1"/>
    <col min="6" max="6" width="10.140625" style="1" customWidth="1"/>
    <col min="7" max="7" width="10.57421875" style="1" customWidth="1"/>
    <col min="8" max="8" width="9.7109375" style="1" customWidth="1"/>
    <col min="9" max="9" width="10.140625" style="1" customWidth="1"/>
    <col min="10" max="11" width="9.7109375" style="1" customWidth="1"/>
    <col min="12" max="12" width="10.140625" style="1" customWidth="1"/>
    <col min="13" max="13" width="8.57421875" style="1" customWidth="1"/>
    <col min="14" max="14" width="10.8515625" style="1" customWidth="1"/>
    <col min="15" max="16384" width="9.140625" style="1" customWidth="1"/>
  </cols>
  <sheetData>
    <row r="1" ht="5.25" customHeight="1"/>
    <row r="2" spans="1:14" ht="12.75" customHeight="1">
      <c r="A2" s="81" t="s">
        <v>44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6" customHeight="1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8.75" customHeight="1">
      <c r="A4" s="3"/>
      <c r="B4" s="3" t="s">
        <v>0</v>
      </c>
      <c r="C4" s="3" t="s">
        <v>1</v>
      </c>
      <c r="D4" s="3" t="s">
        <v>2</v>
      </c>
      <c r="E4" s="3" t="s">
        <v>3</v>
      </c>
      <c r="F4" s="3" t="s">
        <v>16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</row>
    <row r="5" spans="1:14" ht="17.25" customHeight="1" thickBot="1">
      <c r="A5" s="22" t="s">
        <v>45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6" ht="14.25" customHeight="1" thickTop="1">
      <c r="A6" s="14" t="s">
        <v>24</v>
      </c>
      <c r="B6" s="28">
        <f aca="true" t="shared" si="0" ref="B6:G6">B22+B38+B57</f>
        <v>2061</v>
      </c>
      <c r="C6" s="28">
        <f t="shared" si="0"/>
        <v>2206</v>
      </c>
      <c r="D6" s="30">
        <f t="shared" si="0"/>
        <v>2272</v>
      </c>
      <c r="E6" s="30">
        <f t="shared" si="0"/>
        <v>2335</v>
      </c>
      <c r="F6" s="30">
        <f t="shared" si="0"/>
        <v>2478</v>
      </c>
      <c r="G6" s="30">
        <f t="shared" si="0"/>
        <v>2290</v>
      </c>
      <c r="H6" s="30">
        <f>H22+H38+H57</f>
        <v>2286</v>
      </c>
      <c r="I6" s="30">
        <f>I22+I38+I57</f>
        <v>2279</v>
      </c>
      <c r="J6" s="30">
        <f>J22+J38+J57</f>
        <v>2394</v>
      </c>
      <c r="K6" s="28"/>
      <c r="L6" s="28"/>
      <c r="M6" s="28"/>
      <c r="N6" s="16">
        <f>SUM(B6:M6)</f>
        <v>20601</v>
      </c>
      <c r="P6" s="78"/>
    </row>
    <row r="7" spans="1:16" ht="14.25" customHeight="1">
      <c r="A7" s="12" t="s">
        <v>25</v>
      </c>
      <c r="B7" s="27">
        <f>B10+B8+B9+B18</f>
        <v>2846</v>
      </c>
      <c r="C7" s="27">
        <f>C10+C8+C9+C18</f>
        <v>3843</v>
      </c>
      <c r="D7" s="51">
        <f>D10+D8+D9+D18</f>
        <v>3423</v>
      </c>
      <c r="E7" s="51">
        <f>E10+E8+E9+E18</f>
        <v>4278</v>
      </c>
      <c r="F7" s="51">
        <f aca="true" t="shared" si="1" ref="F7:N7">F10+F8+F9+F18</f>
        <v>2988</v>
      </c>
      <c r="G7" s="51">
        <f>G10+G8+G9+G18</f>
        <v>2355</v>
      </c>
      <c r="H7" s="51">
        <f>H10+H8+H9+H18</f>
        <v>4531</v>
      </c>
      <c r="I7" s="51">
        <f>I10+I8+I9+I18</f>
        <v>3430</v>
      </c>
      <c r="J7" s="51">
        <f>J10+J8+J9+J18</f>
        <v>3551</v>
      </c>
      <c r="K7" s="51">
        <f t="shared" si="1"/>
        <v>0</v>
      </c>
      <c r="L7" s="51">
        <f t="shared" si="1"/>
        <v>0</v>
      </c>
      <c r="M7" s="51">
        <f t="shared" si="1"/>
        <v>0</v>
      </c>
      <c r="N7" s="18">
        <f t="shared" si="1"/>
        <v>31245</v>
      </c>
      <c r="P7" s="78"/>
    </row>
    <row r="8" spans="1:16" ht="14.25" customHeight="1">
      <c r="A8" s="40" t="s">
        <v>14</v>
      </c>
      <c r="B8" s="27">
        <v>883</v>
      </c>
      <c r="C8" s="27">
        <v>839</v>
      </c>
      <c r="D8" s="51">
        <f aca="true" t="shared" si="2" ref="D8:F9">D24+D40+D59</f>
        <v>708</v>
      </c>
      <c r="E8" s="51">
        <f t="shared" si="2"/>
        <v>1477</v>
      </c>
      <c r="F8" s="51">
        <f t="shared" si="2"/>
        <v>1069</v>
      </c>
      <c r="G8" s="51">
        <f aca="true" t="shared" si="3" ref="G8:I9">G24+G40+G59</f>
        <v>812</v>
      </c>
      <c r="H8" s="51">
        <f t="shared" si="3"/>
        <v>1407</v>
      </c>
      <c r="I8" s="51">
        <f t="shared" si="3"/>
        <v>1055</v>
      </c>
      <c r="J8" s="51">
        <f>J24+J40+J59</f>
        <v>1253</v>
      </c>
      <c r="K8" s="27"/>
      <c r="L8" s="27"/>
      <c r="M8" s="27"/>
      <c r="N8" s="21">
        <f aca="true" t="shared" si="4" ref="N8:N18">SUM(B8:M8)</f>
        <v>9503</v>
      </c>
      <c r="P8" s="78"/>
    </row>
    <row r="9" spans="1:16" ht="14.25" customHeight="1">
      <c r="A9" s="49" t="s">
        <v>15</v>
      </c>
      <c r="B9" s="27">
        <v>495</v>
      </c>
      <c r="C9" s="27">
        <v>442</v>
      </c>
      <c r="D9" s="51">
        <f t="shared" si="2"/>
        <v>420</v>
      </c>
      <c r="E9" s="51">
        <f t="shared" si="2"/>
        <v>512</v>
      </c>
      <c r="F9" s="51">
        <f t="shared" si="2"/>
        <v>321</v>
      </c>
      <c r="G9" s="51">
        <f t="shared" si="3"/>
        <v>321</v>
      </c>
      <c r="H9" s="51">
        <f t="shared" si="3"/>
        <v>574</v>
      </c>
      <c r="I9" s="51">
        <f t="shared" si="3"/>
        <v>451</v>
      </c>
      <c r="J9" s="51">
        <f>J25+J41+J60</f>
        <v>366</v>
      </c>
      <c r="K9" s="27"/>
      <c r="L9" s="27"/>
      <c r="M9" s="27"/>
      <c r="N9" s="21">
        <f t="shared" si="4"/>
        <v>3902</v>
      </c>
      <c r="P9" s="78"/>
    </row>
    <row r="10" spans="1:16" ht="14.25" customHeight="1">
      <c r="A10" s="57" t="s">
        <v>13</v>
      </c>
      <c r="B10" s="27">
        <f aca="true" t="shared" si="5" ref="B10:G10">SUM(B11:B17)</f>
        <v>1458</v>
      </c>
      <c r="C10" s="27">
        <f t="shared" si="5"/>
        <v>2544</v>
      </c>
      <c r="D10" s="51">
        <f t="shared" si="5"/>
        <v>2295</v>
      </c>
      <c r="E10" s="51">
        <f t="shared" si="5"/>
        <v>2255</v>
      </c>
      <c r="F10" s="51">
        <f t="shared" si="5"/>
        <v>1585</v>
      </c>
      <c r="G10" s="51">
        <f t="shared" si="5"/>
        <v>1210</v>
      </c>
      <c r="H10" s="51">
        <f>SUM(H11:H17)</f>
        <v>2540</v>
      </c>
      <c r="I10" s="51">
        <f>SUM(I11:I17)</f>
        <v>1911</v>
      </c>
      <c r="J10" s="51">
        <f>SUM(J11:J17)</f>
        <v>1926</v>
      </c>
      <c r="K10" s="27"/>
      <c r="L10" s="27"/>
      <c r="M10" s="27"/>
      <c r="N10" s="21">
        <f t="shared" si="4"/>
        <v>17724</v>
      </c>
      <c r="P10" s="78"/>
    </row>
    <row r="11" spans="1:16" ht="14.25" customHeight="1">
      <c r="A11" s="53" t="s">
        <v>33</v>
      </c>
      <c r="B11" s="38">
        <v>632</v>
      </c>
      <c r="C11" s="38">
        <v>376</v>
      </c>
      <c r="D11" s="69">
        <f aca="true" t="shared" si="6" ref="D11:E18">D27+D43+D62</f>
        <v>279</v>
      </c>
      <c r="E11" s="69">
        <f t="shared" si="6"/>
        <v>214</v>
      </c>
      <c r="F11" s="69">
        <f aca="true" t="shared" si="7" ref="F11:G15">F27+F43+F62</f>
        <v>197</v>
      </c>
      <c r="G11" s="69">
        <f t="shared" si="7"/>
        <v>309</v>
      </c>
      <c r="H11" s="69">
        <f aca="true" t="shared" si="8" ref="H11:I15">H27+H43+H62</f>
        <v>424</v>
      </c>
      <c r="I11" s="69">
        <f t="shared" si="8"/>
        <v>168</v>
      </c>
      <c r="J11" s="69">
        <f>J27+J43+J62</f>
        <v>366</v>
      </c>
      <c r="K11" s="38"/>
      <c r="L11" s="38"/>
      <c r="M11" s="38"/>
      <c r="N11" s="39">
        <f t="shared" si="4"/>
        <v>2965</v>
      </c>
      <c r="P11" s="78"/>
    </row>
    <row r="12" spans="1:16" ht="14.25" customHeight="1">
      <c r="A12" s="53" t="s">
        <v>34</v>
      </c>
      <c r="B12" s="38">
        <v>15</v>
      </c>
      <c r="C12" s="38">
        <v>9</v>
      </c>
      <c r="D12" s="69">
        <f t="shared" si="6"/>
        <v>4</v>
      </c>
      <c r="E12" s="69">
        <f t="shared" si="6"/>
        <v>11</v>
      </c>
      <c r="F12" s="69">
        <f t="shared" si="7"/>
        <v>2</v>
      </c>
      <c r="G12" s="69">
        <f t="shared" si="7"/>
        <v>2</v>
      </c>
      <c r="H12" s="69">
        <f t="shared" si="8"/>
        <v>5</v>
      </c>
      <c r="I12" s="69">
        <f t="shared" si="8"/>
        <v>6</v>
      </c>
      <c r="J12" s="69">
        <f>J28+J44+J63</f>
        <v>1</v>
      </c>
      <c r="K12" s="38"/>
      <c r="L12" s="38"/>
      <c r="M12" s="38"/>
      <c r="N12" s="39">
        <f t="shared" si="4"/>
        <v>55</v>
      </c>
      <c r="P12" s="78"/>
    </row>
    <row r="13" spans="1:16" ht="14.25" customHeight="1">
      <c r="A13" s="53" t="s">
        <v>35</v>
      </c>
      <c r="B13" s="38">
        <v>92</v>
      </c>
      <c r="C13" s="38">
        <v>66</v>
      </c>
      <c r="D13" s="69">
        <f t="shared" si="6"/>
        <v>63</v>
      </c>
      <c r="E13" s="69">
        <f t="shared" si="6"/>
        <v>73</v>
      </c>
      <c r="F13" s="69">
        <f t="shared" si="7"/>
        <v>51</v>
      </c>
      <c r="G13" s="69">
        <f t="shared" si="7"/>
        <v>25</v>
      </c>
      <c r="H13" s="69">
        <f t="shared" si="8"/>
        <v>105</v>
      </c>
      <c r="I13" s="69">
        <f t="shared" si="8"/>
        <v>72</v>
      </c>
      <c r="J13" s="69">
        <f>J29+J45+J64</f>
        <v>72</v>
      </c>
      <c r="K13" s="38"/>
      <c r="L13" s="38"/>
      <c r="M13" s="38"/>
      <c r="N13" s="39">
        <f t="shared" si="4"/>
        <v>619</v>
      </c>
      <c r="P13" s="78"/>
    </row>
    <row r="14" spans="1:16" ht="14.25" customHeight="1">
      <c r="A14" s="53" t="s">
        <v>36</v>
      </c>
      <c r="B14" s="38">
        <v>53</v>
      </c>
      <c r="C14" s="38">
        <v>57</v>
      </c>
      <c r="D14" s="69">
        <f t="shared" si="6"/>
        <v>40</v>
      </c>
      <c r="E14" s="69">
        <f t="shared" si="6"/>
        <v>57</v>
      </c>
      <c r="F14" s="69">
        <f t="shared" si="7"/>
        <v>69</v>
      </c>
      <c r="G14" s="69">
        <f t="shared" si="7"/>
        <v>54</v>
      </c>
      <c r="H14" s="69">
        <f t="shared" si="8"/>
        <v>88</v>
      </c>
      <c r="I14" s="69">
        <f t="shared" si="8"/>
        <v>119</v>
      </c>
      <c r="J14" s="69">
        <f>J30+J46+J65</f>
        <v>71</v>
      </c>
      <c r="K14" s="38"/>
      <c r="L14" s="38"/>
      <c r="M14" s="38"/>
      <c r="N14" s="39">
        <f t="shared" si="4"/>
        <v>608</v>
      </c>
      <c r="P14" s="78"/>
    </row>
    <row r="15" spans="1:16" ht="14.25" customHeight="1">
      <c r="A15" s="53" t="s">
        <v>37</v>
      </c>
      <c r="B15" s="38">
        <v>488</v>
      </c>
      <c r="C15" s="38">
        <v>270</v>
      </c>
      <c r="D15" s="69">
        <f t="shared" si="6"/>
        <v>170</v>
      </c>
      <c r="E15" s="69">
        <f t="shared" si="6"/>
        <v>400</v>
      </c>
      <c r="F15" s="69">
        <f t="shared" si="7"/>
        <v>305</v>
      </c>
      <c r="G15" s="69">
        <f t="shared" si="7"/>
        <v>179</v>
      </c>
      <c r="H15" s="69">
        <f t="shared" si="8"/>
        <v>430</v>
      </c>
      <c r="I15" s="69">
        <f t="shared" si="8"/>
        <v>471</v>
      </c>
      <c r="J15" s="69">
        <f>J31+J47+J66</f>
        <v>580</v>
      </c>
      <c r="K15" s="38"/>
      <c r="L15" s="38"/>
      <c r="M15" s="38"/>
      <c r="N15" s="39">
        <f t="shared" si="4"/>
        <v>3293</v>
      </c>
      <c r="P15" s="78"/>
    </row>
    <row r="16" spans="1:16" ht="14.25" customHeight="1">
      <c r="A16" s="53" t="s">
        <v>38</v>
      </c>
      <c r="B16" s="38">
        <v>2</v>
      </c>
      <c r="C16" s="38">
        <v>0</v>
      </c>
      <c r="D16" s="69">
        <f t="shared" si="6"/>
        <v>0</v>
      </c>
      <c r="E16" s="69">
        <f t="shared" si="6"/>
        <v>2</v>
      </c>
      <c r="F16" s="69">
        <f aca="true" t="shared" si="9" ref="F16:H17">F32+F49+F67</f>
        <v>83</v>
      </c>
      <c r="G16" s="69">
        <f t="shared" si="9"/>
        <v>28</v>
      </c>
      <c r="H16" s="69">
        <f t="shared" si="9"/>
        <v>52</v>
      </c>
      <c r="I16" s="69">
        <f>I32+I49+I67</f>
        <v>66</v>
      </c>
      <c r="J16" s="69">
        <f>J32+J49+J67</f>
        <v>47</v>
      </c>
      <c r="K16" s="38"/>
      <c r="L16" s="38"/>
      <c r="M16" s="38"/>
      <c r="N16" s="39">
        <f t="shared" si="4"/>
        <v>280</v>
      </c>
      <c r="P16" s="78"/>
    </row>
    <row r="17" spans="1:16" ht="14.25" customHeight="1">
      <c r="A17" s="53" t="s">
        <v>39</v>
      </c>
      <c r="B17" s="38">
        <v>176</v>
      </c>
      <c r="C17" s="38">
        <v>1766</v>
      </c>
      <c r="D17" s="69">
        <f t="shared" si="6"/>
        <v>1739</v>
      </c>
      <c r="E17" s="69">
        <f t="shared" si="6"/>
        <v>1498</v>
      </c>
      <c r="F17" s="69">
        <f t="shared" si="9"/>
        <v>878</v>
      </c>
      <c r="G17" s="69">
        <f t="shared" si="9"/>
        <v>613</v>
      </c>
      <c r="H17" s="69">
        <f t="shared" si="9"/>
        <v>1436</v>
      </c>
      <c r="I17" s="69">
        <f>I33+I50+I68</f>
        <v>1009</v>
      </c>
      <c r="J17" s="69">
        <f>J33+J50+J68</f>
        <v>789</v>
      </c>
      <c r="K17" s="38"/>
      <c r="L17" s="38"/>
      <c r="M17" s="38"/>
      <c r="N17" s="39">
        <f t="shared" si="4"/>
        <v>9904</v>
      </c>
      <c r="P17" s="78"/>
    </row>
    <row r="18" spans="1:16" ht="14.25" customHeight="1">
      <c r="A18" s="49" t="s">
        <v>28</v>
      </c>
      <c r="B18" s="27">
        <v>10</v>
      </c>
      <c r="C18" s="27">
        <v>18</v>
      </c>
      <c r="D18" s="69">
        <f t="shared" si="6"/>
        <v>0</v>
      </c>
      <c r="E18" s="69">
        <f>E34+E50+E69</f>
        <v>34</v>
      </c>
      <c r="F18" s="69">
        <f>F34+F50+F69</f>
        <v>13</v>
      </c>
      <c r="G18" s="69">
        <f>G34+G50+G69</f>
        <v>12</v>
      </c>
      <c r="H18" s="69">
        <f>H34+H50+H69</f>
        <v>10</v>
      </c>
      <c r="I18" s="69">
        <f>I34+I50+I69</f>
        <v>13</v>
      </c>
      <c r="J18" s="69">
        <f>J34+J50+J69</f>
        <v>6</v>
      </c>
      <c r="K18" s="27"/>
      <c r="L18" s="27"/>
      <c r="M18" s="27"/>
      <c r="N18" s="21">
        <f t="shared" si="4"/>
        <v>116</v>
      </c>
      <c r="P18" s="78"/>
    </row>
    <row r="19" spans="1:16" ht="7.5" customHeight="1">
      <c r="A19" s="4"/>
      <c r="B19" s="6"/>
      <c r="C19" s="6"/>
      <c r="D19" s="70"/>
      <c r="E19" s="70"/>
      <c r="F19" s="6"/>
      <c r="G19" s="6"/>
      <c r="H19" s="6"/>
      <c r="I19" s="6"/>
      <c r="J19" s="6"/>
      <c r="K19" s="6"/>
      <c r="L19" s="6"/>
      <c r="M19" s="6"/>
      <c r="N19" s="6"/>
      <c r="P19" s="78"/>
    </row>
    <row r="20" spans="1:16" ht="18.75" customHeight="1">
      <c r="A20" s="3"/>
      <c r="B20" s="3" t="s">
        <v>0</v>
      </c>
      <c r="C20" s="3" t="s">
        <v>1</v>
      </c>
      <c r="D20" s="3" t="s">
        <v>2</v>
      </c>
      <c r="E20" s="3" t="s">
        <v>3</v>
      </c>
      <c r="F20" s="3" t="s">
        <v>16</v>
      </c>
      <c r="G20" s="3" t="s">
        <v>4</v>
      </c>
      <c r="H20" s="3" t="s">
        <v>5</v>
      </c>
      <c r="I20" s="3" t="s">
        <v>6</v>
      </c>
      <c r="J20" s="3" t="s">
        <v>7</v>
      </c>
      <c r="K20" s="3" t="s">
        <v>8</v>
      </c>
      <c r="L20" s="3" t="s">
        <v>9</v>
      </c>
      <c r="M20" s="3" t="s">
        <v>10</v>
      </c>
      <c r="N20" s="3" t="s">
        <v>11</v>
      </c>
      <c r="P20" s="78"/>
    </row>
    <row r="21" spans="1:16" ht="17.25" customHeight="1" thickBot="1">
      <c r="A21" s="22" t="s">
        <v>46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P21" s="78"/>
    </row>
    <row r="22" spans="1:16" ht="14.25" customHeight="1" thickTop="1">
      <c r="A22" s="14" t="s">
        <v>24</v>
      </c>
      <c r="B22" s="28">
        <v>1836</v>
      </c>
      <c r="C22" s="28">
        <v>1987</v>
      </c>
      <c r="D22" s="30">
        <v>2055</v>
      </c>
      <c r="E22" s="30">
        <v>2082</v>
      </c>
      <c r="F22" s="28">
        <v>2203</v>
      </c>
      <c r="G22" s="37">
        <v>2078</v>
      </c>
      <c r="H22" s="28">
        <v>2021</v>
      </c>
      <c r="I22" s="28">
        <v>1986</v>
      </c>
      <c r="J22" s="28">
        <v>2139</v>
      </c>
      <c r="K22" s="28"/>
      <c r="L22" s="28"/>
      <c r="M22" s="28"/>
      <c r="N22" s="16">
        <f>SUM(B22:M22)</f>
        <v>18387</v>
      </c>
      <c r="P22" s="78"/>
    </row>
    <row r="23" spans="1:16" ht="14.25" customHeight="1">
      <c r="A23" s="12" t="s">
        <v>25</v>
      </c>
      <c r="B23" s="27">
        <f aca="true" t="shared" si="10" ref="B23:K23">B26+B24+B25+B34</f>
        <v>2588</v>
      </c>
      <c r="C23" s="27">
        <f t="shared" si="10"/>
        <v>3582</v>
      </c>
      <c r="D23" s="51">
        <f t="shared" si="10"/>
        <v>3113</v>
      </c>
      <c r="E23" s="51">
        <f t="shared" si="10"/>
        <v>4020</v>
      </c>
      <c r="F23" s="51">
        <f t="shared" si="10"/>
        <v>2737</v>
      </c>
      <c r="G23" s="51">
        <f t="shared" si="10"/>
        <v>2178</v>
      </c>
      <c r="H23" s="51">
        <f t="shared" si="10"/>
        <v>4209</v>
      </c>
      <c r="I23" s="51">
        <f t="shared" si="10"/>
        <v>3185</v>
      </c>
      <c r="J23" s="51">
        <f t="shared" si="10"/>
        <v>3325</v>
      </c>
      <c r="K23" s="51">
        <f t="shared" si="10"/>
        <v>0</v>
      </c>
      <c r="L23" s="29"/>
      <c r="M23" s="29"/>
      <c r="N23" s="18">
        <f aca="true" t="shared" si="11" ref="N23:N34">SUM(B23:M23)</f>
        <v>28937</v>
      </c>
      <c r="P23" s="78"/>
    </row>
    <row r="24" spans="1:16" ht="14.25" customHeight="1">
      <c r="A24" s="40" t="s">
        <v>14</v>
      </c>
      <c r="B24" s="27">
        <v>813</v>
      </c>
      <c r="C24" s="27">
        <v>776</v>
      </c>
      <c r="D24" s="51">
        <v>661</v>
      </c>
      <c r="E24" s="51">
        <v>1367</v>
      </c>
      <c r="F24" s="27">
        <v>1003</v>
      </c>
      <c r="G24" s="27">
        <v>754</v>
      </c>
      <c r="H24" s="27">
        <v>1309</v>
      </c>
      <c r="I24" s="27">
        <v>958</v>
      </c>
      <c r="J24" s="27">
        <v>1151</v>
      </c>
      <c r="K24" s="27"/>
      <c r="L24" s="27"/>
      <c r="M24" s="27"/>
      <c r="N24" s="21">
        <f t="shared" si="11"/>
        <v>8792</v>
      </c>
      <c r="P24" s="78"/>
    </row>
    <row r="25" spans="1:16" ht="14.25" customHeight="1">
      <c r="A25" s="49" t="s">
        <v>15</v>
      </c>
      <c r="B25" s="27">
        <v>427</v>
      </c>
      <c r="C25" s="27">
        <v>385</v>
      </c>
      <c r="D25" s="51">
        <v>373</v>
      </c>
      <c r="E25" s="51">
        <v>469</v>
      </c>
      <c r="F25" s="27">
        <v>283</v>
      </c>
      <c r="G25" s="27">
        <v>296</v>
      </c>
      <c r="H25" s="27">
        <v>502</v>
      </c>
      <c r="I25" s="27">
        <v>413</v>
      </c>
      <c r="J25" s="27">
        <v>346</v>
      </c>
      <c r="K25" s="27"/>
      <c r="L25" s="27"/>
      <c r="M25" s="27"/>
      <c r="N25" s="21">
        <f t="shared" si="11"/>
        <v>3494</v>
      </c>
      <c r="P25" s="78"/>
    </row>
    <row r="26" spans="1:16" ht="14.25" customHeight="1">
      <c r="A26" s="57" t="s">
        <v>13</v>
      </c>
      <c r="B26" s="27">
        <f aca="true" t="shared" si="12" ref="B26:K26">SUM(B27:B33)</f>
        <v>1340</v>
      </c>
      <c r="C26" s="27">
        <f t="shared" si="12"/>
        <v>2403</v>
      </c>
      <c r="D26" s="51">
        <f t="shared" si="12"/>
        <v>2079</v>
      </c>
      <c r="E26" s="51">
        <f t="shared" si="12"/>
        <v>2151</v>
      </c>
      <c r="F26" s="51">
        <f t="shared" si="12"/>
        <v>1438</v>
      </c>
      <c r="G26" s="51">
        <f t="shared" si="12"/>
        <v>1116</v>
      </c>
      <c r="H26" s="51">
        <f t="shared" si="12"/>
        <v>2389</v>
      </c>
      <c r="I26" s="51">
        <f t="shared" si="12"/>
        <v>1803</v>
      </c>
      <c r="J26" s="51">
        <f t="shared" si="12"/>
        <v>1822</v>
      </c>
      <c r="K26" s="51">
        <f t="shared" si="12"/>
        <v>0</v>
      </c>
      <c r="L26" s="27"/>
      <c r="M26" s="27"/>
      <c r="N26" s="21">
        <f t="shared" si="11"/>
        <v>16541</v>
      </c>
      <c r="P26" s="78"/>
    </row>
    <row r="27" spans="1:16" ht="14.25" customHeight="1">
      <c r="A27" s="53" t="s">
        <v>33</v>
      </c>
      <c r="B27" s="38">
        <v>551</v>
      </c>
      <c r="C27" s="38">
        <v>346</v>
      </c>
      <c r="D27" s="69">
        <v>261</v>
      </c>
      <c r="E27" s="69">
        <v>201</v>
      </c>
      <c r="F27" s="27">
        <v>170</v>
      </c>
      <c r="G27" s="38">
        <v>255</v>
      </c>
      <c r="H27" s="1">
        <v>348</v>
      </c>
      <c r="I27" s="38">
        <v>148</v>
      </c>
      <c r="J27" s="38">
        <v>319</v>
      </c>
      <c r="K27" s="38"/>
      <c r="L27" s="38"/>
      <c r="M27" s="38"/>
      <c r="N27" s="39">
        <f t="shared" si="11"/>
        <v>2599</v>
      </c>
      <c r="P27" s="78"/>
    </row>
    <row r="28" spans="1:16" ht="14.25" customHeight="1">
      <c r="A28" s="53" t="s">
        <v>34</v>
      </c>
      <c r="B28" s="38">
        <v>14</v>
      </c>
      <c r="C28" s="38">
        <v>7</v>
      </c>
      <c r="D28" s="69">
        <v>4</v>
      </c>
      <c r="E28" s="69">
        <v>11</v>
      </c>
      <c r="F28" s="27">
        <v>2</v>
      </c>
      <c r="G28" s="38">
        <v>2</v>
      </c>
      <c r="H28" s="38">
        <v>4</v>
      </c>
      <c r="I28" s="38">
        <v>6</v>
      </c>
      <c r="J28" s="38">
        <v>1</v>
      </c>
      <c r="K28" s="38"/>
      <c r="L28" s="38"/>
      <c r="M28" s="38"/>
      <c r="N28" s="39">
        <f t="shared" si="11"/>
        <v>51</v>
      </c>
      <c r="P28" s="78"/>
    </row>
    <row r="29" spans="1:16" ht="14.25" customHeight="1">
      <c r="A29" s="53" t="s">
        <v>35</v>
      </c>
      <c r="B29" s="38">
        <v>74</v>
      </c>
      <c r="C29" s="38">
        <v>54</v>
      </c>
      <c r="D29" s="69">
        <v>54</v>
      </c>
      <c r="E29" s="69">
        <v>71</v>
      </c>
      <c r="F29" s="27">
        <v>37</v>
      </c>
      <c r="G29" s="38">
        <v>20</v>
      </c>
      <c r="H29" s="38">
        <v>96</v>
      </c>
      <c r="I29" s="38">
        <v>58</v>
      </c>
      <c r="J29" s="38">
        <v>71</v>
      </c>
      <c r="K29" s="38"/>
      <c r="L29" s="38"/>
      <c r="M29" s="38"/>
      <c r="N29" s="39">
        <f t="shared" si="11"/>
        <v>535</v>
      </c>
      <c r="P29" s="78"/>
    </row>
    <row r="30" spans="1:16" ht="14.25" customHeight="1">
      <c r="A30" s="53" t="s">
        <v>36</v>
      </c>
      <c r="B30" s="38">
        <v>44</v>
      </c>
      <c r="C30" s="38">
        <v>52</v>
      </c>
      <c r="D30" s="69">
        <v>32</v>
      </c>
      <c r="E30" s="69">
        <v>54</v>
      </c>
      <c r="F30" s="27">
        <v>48</v>
      </c>
      <c r="G30" s="38">
        <v>46</v>
      </c>
      <c r="H30" s="38">
        <v>76</v>
      </c>
      <c r="I30" s="38">
        <v>114</v>
      </c>
      <c r="J30" s="38">
        <v>61</v>
      </c>
      <c r="K30" s="38"/>
      <c r="L30" s="38"/>
      <c r="M30" s="38"/>
      <c r="N30" s="39">
        <f t="shared" si="11"/>
        <v>527</v>
      </c>
      <c r="P30" s="78"/>
    </row>
    <row r="31" spans="1:16" ht="14.25" customHeight="1">
      <c r="A31" s="53" t="s">
        <v>37</v>
      </c>
      <c r="B31" s="38">
        <v>488</v>
      </c>
      <c r="C31" s="38">
        <v>270</v>
      </c>
      <c r="D31" s="69">
        <v>170</v>
      </c>
      <c r="E31" s="69">
        <v>400</v>
      </c>
      <c r="F31" s="27">
        <v>305</v>
      </c>
      <c r="G31" s="38">
        <v>179</v>
      </c>
      <c r="H31" s="38">
        <v>430</v>
      </c>
      <c r="I31" s="38">
        <v>471</v>
      </c>
      <c r="J31" s="38">
        <v>580</v>
      </c>
      <c r="K31" s="38"/>
      <c r="L31" s="38"/>
      <c r="M31" s="38"/>
      <c r="N31" s="39">
        <f t="shared" si="11"/>
        <v>3293</v>
      </c>
      <c r="P31" s="78"/>
    </row>
    <row r="32" spans="1:16" ht="14.25" customHeight="1">
      <c r="A32" s="53" t="s">
        <v>38</v>
      </c>
      <c r="B32" s="38">
        <v>0</v>
      </c>
      <c r="C32" s="38">
        <v>0</v>
      </c>
      <c r="D32" s="69">
        <v>0</v>
      </c>
      <c r="E32" s="69">
        <v>1</v>
      </c>
      <c r="F32" s="27">
        <v>0</v>
      </c>
      <c r="G32" s="38">
        <v>1</v>
      </c>
      <c r="H32" s="38">
        <v>0</v>
      </c>
      <c r="I32" s="38">
        <v>0</v>
      </c>
      <c r="J32" s="38">
        <v>1</v>
      </c>
      <c r="K32" s="38"/>
      <c r="L32" s="38"/>
      <c r="M32" s="38"/>
      <c r="N32" s="39">
        <f t="shared" si="11"/>
        <v>3</v>
      </c>
      <c r="P32" s="78"/>
    </row>
    <row r="33" spans="1:16" ht="14.25" customHeight="1">
      <c r="A33" s="53" t="s">
        <v>39</v>
      </c>
      <c r="B33" s="38">
        <v>169</v>
      </c>
      <c r="C33" s="38">
        <v>1674</v>
      </c>
      <c r="D33" s="69">
        <v>1558</v>
      </c>
      <c r="E33" s="69">
        <v>1413</v>
      </c>
      <c r="F33" s="27">
        <v>876</v>
      </c>
      <c r="G33" s="38">
        <v>613</v>
      </c>
      <c r="H33" s="38">
        <v>1435</v>
      </c>
      <c r="I33" s="38">
        <v>1006</v>
      </c>
      <c r="J33" s="38">
        <v>789</v>
      </c>
      <c r="K33" s="38"/>
      <c r="L33" s="38"/>
      <c r="M33" s="38"/>
      <c r="N33" s="39">
        <f t="shared" si="11"/>
        <v>9533</v>
      </c>
      <c r="P33" s="78"/>
    </row>
    <row r="34" spans="1:16" ht="14.25" customHeight="1">
      <c r="A34" s="49" t="s">
        <v>28</v>
      </c>
      <c r="B34" s="27">
        <v>8</v>
      </c>
      <c r="C34" s="27">
        <v>18</v>
      </c>
      <c r="D34" s="51">
        <v>0</v>
      </c>
      <c r="E34" s="51">
        <v>33</v>
      </c>
      <c r="F34" s="27">
        <v>13</v>
      </c>
      <c r="G34" s="27">
        <v>12</v>
      </c>
      <c r="H34" s="38">
        <v>9</v>
      </c>
      <c r="I34" s="27">
        <v>11</v>
      </c>
      <c r="J34" s="27">
        <v>6</v>
      </c>
      <c r="K34" s="27"/>
      <c r="L34" s="27"/>
      <c r="M34" s="27"/>
      <c r="N34" s="21">
        <f t="shared" si="11"/>
        <v>110</v>
      </c>
      <c r="P34" s="78"/>
    </row>
    <row r="35" spans="1:16" ht="6.75" customHeight="1">
      <c r="A35" s="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P35" s="78"/>
    </row>
    <row r="36" spans="1:16" ht="18.75" customHeight="1">
      <c r="A36" s="3"/>
      <c r="B36" s="3" t="s">
        <v>0</v>
      </c>
      <c r="C36" s="3" t="s">
        <v>1</v>
      </c>
      <c r="D36" s="3" t="s">
        <v>2</v>
      </c>
      <c r="E36" s="3" t="s">
        <v>3</v>
      </c>
      <c r="F36" s="3" t="s">
        <v>16</v>
      </c>
      <c r="G36" s="3" t="s">
        <v>4</v>
      </c>
      <c r="H36" s="3" t="s">
        <v>5</v>
      </c>
      <c r="I36" s="3" t="s">
        <v>6</v>
      </c>
      <c r="J36" s="3" t="s">
        <v>7</v>
      </c>
      <c r="K36" s="3" t="s">
        <v>8</v>
      </c>
      <c r="L36" s="3" t="s">
        <v>9</v>
      </c>
      <c r="M36" s="3" t="s">
        <v>10</v>
      </c>
      <c r="N36" s="3" t="s">
        <v>11</v>
      </c>
      <c r="P36" s="78"/>
    </row>
    <row r="37" spans="1:16" ht="17.25" customHeight="1" thickBot="1">
      <c r="A37" s="22" t="s">
        <v>47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P37" s="78"/>
    </row>
    <row r="38" spans="1:16" ht="14.25" customHeight="1" thickTop="1">
      <c r="A38" s="14" t="s">
        <v>24</v>
      </c>
      <c r="B38" s="28">
        <v>222</v>
      </c>
      <c r="C38" s="28">
        <v>210</v>
      </c>
      <c r="D38" s="30">
        <v>210</v>
      </c>
      <c r="E38" s="30">
        <v>246</v>
      </c>
      <c r="F38" s="28">
        <v>266</v>
      </c>
      <c r="G38" s="37">
        <v>204</v>
      </c>
      <c r="H38" s="28">
        <v>257</v>
      </c>
      <c r="I38" s="28">
        <v>276</v>
      </c>
      <c r="J38" s="28">
        <v>248</v>
      </c>
      <c r="K38" s="28"/>
      <c r="L38" s="28"/>
      <c r="M38" s="28"/>
      <c r="N38" s="16">
        <f>SUM(B38:M38)</f>
        <v>2139</v>
      </c>
      <c r="P38" s="78"/>
    </row>
    <row r="39" spans="1:16" ht="14.25" customHeight="1">
      <c r="A39" s="12" t="s">
        <v>25</v>
      </c>
      <c r="B39" s="27">
        <f aca="true" t="shared" si="13" ref="B39:J39">B42+B40+B41+B50</f>
        <v>254</v>
      </c>
      <c r="C39" s="27">
        <f t="shared" si="13"/>
        <v>256</v>
      </c>
      <c r="D39" s="51">
        <f t="shared" si="13"/>
        <v>297</v>
      </c>
      <c r="E39" s="51">
        <f t="shared" si="13"/>
        <v>253</v>
      </c>
      <c r="F39" s="51">
        <f t="shared" si="13"/>
        <v>245</v>
      </c>
      <c r="G39" s="51">
        <f t="shared" si="13"/>
        <v>173</v>
      </c>
      <c r="H39" s="51">
        <f t="shared" si="13"/>
        <v>321</v>
      </c>
      <c r="I39" s="51">
        <f t="shared" si="13"/>
        <v>241</v>
      </c>
      <c r="J39" s="51">
        <f t="shared" si="13"/>
        <v>223</v>
      </c>
      <c r="K39" s="29"/>
      <c r="L39" s="29"/>
      <c r="M39" s="29"/>
      <c r="N39" s="18">
        <f aca="true" t="shared" si="14" ref="N39:N50">SUM(B39:M39)</f>
        <v>2263</v>
      </c>
      <c r="P39" s="78"/>
    </row>
    <row r="40" spans="1:16" ht="14.25" customHeight="1">
      <c r="A40" s="40" t="s">
        <v>14</v>
      </c>
      <c r="B40" s="27">
        <v>67</v>
      </c>
      <c r="C40" s="27">
        <v>62</v>
      </c>
      <c r="D40" s="51">
        <v>45</v>
      </c>
      <c r="E40" s="51">
        <v>109</v>
      </c>
      <c r="F40" s="27">
        <v>64</v>
      </c>
      <c r="G40" s="27">
        <v>56</v>
      </c>
      <c r="H40" s="27">
        <v>97</v>
      </c>
      <c r="I40" s="27">
        <v>94</v>
      </c>
      <c r="J40" s="27">
        <v>100</v>
      </c>
      <c r="K40" s="27"/>
      <c r="L40" s="27"/>
      <c r="M40" s="27"/>
      <c r="N40" s="21">
        <f t="shared" si="14"/>
        <v>694</v>
      </c>
      <c r="P40" s="78"/>
    </row>
    <row r="41" spans="1:16" ht="14.25" customHeight="1">
      <c r="A41" s="49" t="s">
        <v>15</v>
      </c>
      <c r="B41" s="27">
        <v>68</v>
      </c>
      <c r="C41" s="27">
        <v>56</v>
      </c>
      <c r="D41" s="51">
        <v>46</v>
      </c>
      <c r="E41" s="77">
        <v>43</v>
      </c>
      <c r="F41" s="27">
        <v>37</v>
      </c>
      <c r="G41" s="27">
        <v>24</v>
      </c>
      <c r="H41" s="27">
        <v>72</v>
      </c>
      <c r="I41" s="27">
        <v>38</v>
      </c>
      <c r="J41" s="27">
        <v>20</v>
      </c>
      <c r="K41" s="27"/>
      <c r="L41" s="27"/>
      <c r="M41" s="27"/>
      <c r="N41" s="21">
        <f t="shared" si="14"/>
        <v>404</v>
      </c>
      <c r="P41" s="78"/>
    </row>
    <row r="42" spans="1:16" ht="14.25" customHeight="1">
      <c r="A42" s="57" t="s">
        <v>13</v>
      </c>
      <c r="B42" s="27">
        <f>SUM(B43:B49)</f>
        <v>117</v>
      </c>
      <c r="C42" s="27">
        <f>SUM(C43:C49)</f>
        <v>138</v>
      </c>
      <c r="D42" s="51">
        <f>SUM(D43:D49)</f>
        <v>206</v>
      </c>
      <c r="E42" s="77">
        <f>SUM(E43:E49)</f>
        <v>101</v>
      </c>
      <c r="F42" s="77">
        <f>SUM(F43:F50)</f>
        <v>144</v>
      </c>
      <c r="G42" s="77">
        <f>SUM(G43:G50)</f>
        <v>93</v>
      </c>
      <c r="H42" s="77">
        <f>SUM(H43:H50)</f>
        <v>151</v>
      </c>
      <c r="I42" s="77">
        <f>SUM(I43:I50)</f>
        <v>107</v>
      </c>
      <c r="J42" s="77">
        <f>SUM(J43:J50)</f>
        <v>103</v>
      </c>
      <c r="K42" s="27"/>
      <c r="L42" s="27"/>
      <c r="M42" s="27"/>
      <c r="N42" s="21">
        <f t="shared" si="14"/>
        <v>1160</v>
      </c>
      <c r="P42" s="78"/>
    </row>
    <row r="43" spans="1:16" ht="14.25" customHeight="1">
      <c r="A43" s="53" t="s">
        <v>33</v>
      </c>
      <c r="B43" s="38">
        <v>80</v>
      </c>
      <c r="C43" s="38">
        <v>30</v>
      </c>
      <c r="D43" s="69">
        <v>18</v>
      </c>
      <c r="E43" s="77">
        <v>12</v>
      </c>
      <c r="F43" s="27">
        <v>26</v>
      </c>
      <c r="G43" s="38">
        <v>53</v>
      </c>
      <c r="H43" s="27">
        <v>76</v>
      </c>
      <c r="I43" s="38">
        <v>20</v>
      </c>
      <c r="J43" s="38">
        <v>46</v>
      </c>
      <c r="K43" s="38"/>
      <c r="L43" s="38"/>
      <c r="M43" s="38"/>
      <c r="N43" s="39">
        <f t="shared" si="14"/>
        <v>361</v>
      </c>
      <c r="P43" s="78"/>
    </row>
    <row r="44" spans="1:16" ht="14.25" customHeight="1">
      <c r="A44" s="53" t="s">
        <v>34</v>
      </c>
      <c r="B44" s="38">
        <v>1</v>
      </c>
      <c r="C44" s="38">
        <v>2</v>
      </c>
      <c r="D44" s="69">
        <v>0</v>
      </c>
      <c r="E44" s="69">
        <v>0</v>
      </c>
      <c r="F44" s="27">
        <v>0</v>
      </c>
      <c r="G44" s="38">
        <v>0</v>
      </c>
      <c r="H44" s="27">
        <v>1</v>
      </c>
      <c r="I44" s="38">
        <v>0</v>
      </c>
      <c r="J44" s="38">
        <v>0</v>
      </c>
      <c r="K44" s="38"/>
      <c r="L44" s="38"/>
      <c r="M44" s="38"/>
      <c r="N44" s="39">
        <f t="shared" si="14"/>
        <v>4</v>
      </c>
      <c r="P44" s="78"/>
    </row>
    <row r="45" spans="1:16" ht="14.25" customHeight="1">
      <c r="A45" s="53" t="s">
        <v>35</v>
      </c>
      <c r="B45" s="38">
        <v>18</v>
      </c>
      <c r="C45" s="38">
        <v>12</v>
      </c>
      <c r="D45" s="69">
        <v>9</v>
      </c>
      <c r="E45" s="69">
        <v>2</v>
      </c>
      <c r="F45" s="27">
        <v>14</v>
      </c>
      <c r="G45" s="38">
        <v>5</v>
      </c>
      <c r="H45" s="27">
        <v>9</v>
      </c>
      <c r="I45" s="38">
        <v>14</v>
      </c>
      <c r="J45" s="38">
        <v>1</v>
      </c>
      <c r="K45" s="38"/>
      <c r="L45" s="38"/>
      <c r="M45" s="38"/>
      <c r="N45" s="39">
        <f t="shared" si="14"/>
        <v>84</v>
      </c>
      <c r="P45" s="78"/>
    </row>
    <row r="46" spans="1:16" ht="14.25" customHeight="1">
      <c r="A46" s="53" t="s">
        <v>36</v>
      </c>
      <c r="B46" s="38">
        <v>9</v>
      </c>
      <c r="C46" s="38">
        <v>5</v>
      </c>
      <c r="D46" s="69">
        <v>7</v>
      </c>
      <c r="E46" s="69">
        <v>2</v>
      </c>
      <c r="F46" s="27">
        <v>21</v>
      </c>
      <c r="G46" s="38">
        <v>8</v>
      </c>
      <c r="H46" s="27">
        <v>12</v>
      </c>
      <c r="I46" s="38">
        <v>5</v>
      </c>
      <c r="J46" s="38">
        <v>10</v>
      </c>
      <c r="K46" s="38"/>
      <c r="L46" s="38"/>
      <c r="M46" s="38"/>
      <c r="N46" s="39">
        <f t="shared" si="14"/>
        <v>79</v>
      </c>
      <c r="P46" s="78"/>
    </row>
    <row r="47" spans="1:16" ht="14.25" customHeight="1">
      <c r="A47" s="53" t="s">
        <v>37</v>
      </c>
      <c r="B47" s="38">
        <v>0</v>
      </c>
      <c r="C47" s="38">
        <v>0</v>
      </c>
      <c r="D47" s="69">
        <v>0</v>
      </c>
      <c r="F47" s="27">
        <v>0</v>
      </c>
      <c r="G47" s="38">
        <v>0</v>
      </c>
      <c r="H47" s="27">
        <v>0</v>
      </c>
      <c r="I47" s="38">
        <v>0</v>
      </c>
      <c r="J47" s="38">
        <v>0</v>
      </c>
      <c r="K47" s="38"/>
      <c r="L47" s="38"/>
      <c r="M47" s="38"/>
      <c r="N47" s="39">
        <f t="shared" si="14"/>
        <v>0</v>
      </c>
      <c r="P47" s="78"/>
    </row>
    <row r="48" spans="1:16" ht="14.25" customHeight="1">
      <c r="A48" s="53" t="s">
        <v>38</v>
      </c>
      <c r="B48" s="38">
        <v>2</v>
      </c>
      <c r="C48" s="38">
        <v>0</v>
      </c>
      <c r="D48" s="69">
        <v>0</v>
      </c>
      <c r="E48" s="69">
        <v>1</v>
      </c>
      <c r="F48" s="1">
        <v>0</v>
      </c>
      <c r="H48" s="27">
        <v>0</v>
      </c>
      <c r="I48" s="38">
        <v>0</v>
      </c>
      <c r="J48" s="38">
        <v>1</v>
      </c>
      <c r="K48" s="38"/>
      <c r="L48" s="38"/>
      <c r="M48" s="38"/>
      <c r="N48" s="39">
        <f t="shared" si="14"/>
        <v>4</v>
      </c>
      <c r="P48" s="78"/>
    </row>
    <row r="49" spans="1:16" ht="14.25" customHeight="1">
      <c r="A49" s="53" t="s">
        <v>39</v>
      </c>
      <c r="B49" s="38">
        <v>7</v>
      </c>
      <c r="C49" s="38">
        <v>89</v>
      </c>
      <c r="D49" s="69">
        <v>172</v>
      </c>
      <c r="E49" s="69">
        <v>84</v>
      </c>
      <c r="F49" s="27">
        <v>83</v>
      </c>
      <c r="G49" s="38">
        <v>27</v>
      </c>
      <c r="H49" s="27">
        <v>52</v>
      </c>
      <c r="I49" s="38">
        <v>66</v>
      </c>
      <c r="J49" s="38">
        <v>45</v>
      </c>
      <c r="K49" s="38"/>
      <c r="L49" s="38"/>
      <c r="M49" s="38"/>
      <c r="N49" s="39">
        <f t="shared" si="14"/>
        <v>625</v>
      </c>
      <c r="P49" s="78"/>
    </row>
    <row r="50" spans="1:16" ht="14.25" customHeight="1">
      <c r="A50" s="49" t="s">
        <v>28</v>
      </c>
      <c r="B50" s="27">
        <v>2</v>
      </c>
      <c r="C50" s="27">
        <v>0</v>
      </c>
      <c r="D50" s="51">
        <v>0</v>
      </c>
      <c r="E50" s="51">
        <v>0</v>
      </c>
      <c r="F50" s="27">
        <v>0</v>
      </c>
      <c r="G50" s="27">
        <v>0</v>
      </c>
      <c r="H50" s="27">
        <v>1</v>
      </c>
      <c r="I50" s="27">
        <v>2</v>
      </c>
      <c r="J50" s="27">
        <v>0</v>
      </c>
      <c r="K50" s="27"/>
      <c r="L50" s="27"/>
      <c r="M50" s="27"/>
      <c r="N50" s="21">
        <f t="shared" si="14"/>
        <v>5</v>
      </c>
      <c r="P50" s="78"/>
    </row>
    <row r="51" spans="1:16" ht="14.25" customHeight="1">
      <c r="A51" s="60" t="s">
        <v>17</v>
      </c>
      <c r="B51" s="33"/>
      <c r="C51" s="33"/>
      <c r="D51" s="71"/>
      <c r="E51" s="71"/>
      <c r="F51" s="33"/>
      <c r="G51" s="33"/>
      <c r="H51" s="33"/>
      <c r="I51" s="33"/>
      <c r="J51" s="33"/>
      <c r="K51" s="33"/>
      <c r="L51" s="33"/>
      <c r="M51" s="33"/>
      <c r="N51" s="65"/>
      <c r="P51" s="78"/>
    </row>
    <row r="52" spans="1:16" ht="14.25" customHeight="1">
      <c r="A52" s="63" t="s">
        <v>57</v>
      </c>
      <c r="B52" s="33"/>
      <c r="C52" s="33"/>
      <c r="D52" s="71"/>
      <c r="E52" s="71"/>
      <c r="F52" s="33"/>
      <c r="G52" s="33"/>
      <c r="H52" s="33"/>
      <c r="I52" s="33"/>
      <c r="J52" s="33"/>
      <c r="K52" s="33"/>
      <c r="L52" s="33"/>
      <c r="M52" s="33"/>
      <c r="N52" s="65"/>
      <c r="P52" s="78"/>
    </row>
    <row r="53" spans="1:16" ht="18" customHeight="1">
      <c r="A53" s="64" t="s">
        <v>58</v>
      </c>
      <c r="B53" s="33"/>
      <c r="C53" s="33"/>
      <c r="D53" s="71"/>
      <c r="E53" s="71"/>
      <c r="F53" s="33"/>
      <c r="G53" s="33"/>
      <c r="H53" s="33"/>
      <c r="I53" s="33"/>
      <c r="J53" s="33"/>
      <c r="K53" s="33"/>
      <c r="L53" s="33"/>
      <c r="M53" s="33"/>
      <c r="N53" s="65"/>
      <c r="P53" s="78"/>
    </row>
    <row r="54" spans="1:16" ht="7.5" customHeight="1">
      <c r="A54" s="10"/>
      <c r="B54" s="33"/>
      <c r="C54" s="33"/>
      <c r="D54" s="71"/>
      <c r="E54" s="71"/>
      <c r="F54" s="33"/>
      <c r="G54" s="33"/>
      <c r="H54" s="33"/>
      <c r="I54" s="33"/>
      <c r="J54" s="33"/>
      <c r="K54" s="33"/>
      <c r="L54" s="33"/>
      <c r="M54" s="33"/>
      <c r="N54" s="65"/>
      <c r="P54" s="78"/>
    </row>
    <row r="55" spans="1:16" ht="18.75" customHeight="1">
      <c r="A55" s="3"/>
      <c r="B55" s="3" t="s">
        <v>0</v>
      </c>
      <c r="C55" s="3" t="s">
        <v>1</v>
      </c>
      <c r="D55" s="3" t="s">
        <v>2</v>
      </c>
      <c r="E55" s="3" t="s">
        <v>3</v>
      </c>
      <c r="F55" s="3" t="s">
        <v>16</v>
      </c>
      <c r="G55" s="3" t="s">
        <v>4</v>
      </c>
      <c r="H55" s="3" t="s">
        <v>5</v>
      </c>
      <c r="I55" s="3" t="s">
        <v>6</v>
      </c>
      <c r="J55" s="3" t="s">
        <v>7</v>
      </c>
      <c r="K55" s="3" t="s">
        <v>8</v>
      </c>
      <c r="L55" s="3" t="s">
        <v>9</v>
      </c>
      <c r="M55" s="3" t="s">
        <v>10</v>
      </c>
      <c r="N55" s="3" t="s">
        <v>11</v>
      </c>
      <c r="P55" s="78"/>
    </row>
    <row r="56" spans="1:16" ht="17.25" customHeight="1" thickBot="1">
      <c r="A56" s="22" t="s">
        <v>48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P56" s="78"/>
    </row>
    <row r="57" spans="1:16" ht="14.25" customHeight="1" thickTop="1">
      <c r="A57" s="14" t="s">
        <v>24</v>
      </c>
      <c r="B57" s="28">
        <v>3</v>
      </c>
      <c r="C57" s="28">
        <v>9</v>
      </c>
      <c r="D57" s="30">
        <v>7</v>
      </c>
      <c r="E57" s="30">
        <v>7</v>
      </c>
      <c r="F57" s="28">
        <v>9</v>
      </c>
      <c r="G57" s="37">
        <v>8</v>
      </c>
      <c r="H57" s="28">
        <v>8</v>
      </c>
      <c r="I57" s="28">
        <v>17</v>
      </c>
      <c r="J57" s="28">
        <v>7</v>
      </c>
      <c r="K57" s="28"/>
      <c r="L57" s="28"/>
      <c r="M57" s="28"/>
      <c r="N57" s="16">
        <f>SUM(B57:M57)</f>
        <v>75</v>
      </c>
      <c r="P57" s="78"/>
    </row>
    <row r="58" spans="1:16" ht="14.25" customHeight="1">
      <c r="A58" s="12" t="s">
        <v>25</v>
      </c>
      <c r="B58" s="27">
        <f>B61+B59+B60+B69</f>
        <v>4</v>
      </c>
      <c r="C58" s="27">
        <f>C61+C59+C60+C69</f>
        <v>5</v>
      </c>
      <c r="D58" s="51">
        <f>D61+D59+D60+D69</f>
        <v>13</v>
      </c>
      <c r="E58" s="51">
        <f>E61+E59+E60+E69</f>
        <v>5</v>
      </c>
      <c r="F58" s="51">
        <f aca="true" t="shared" si="15" ref="F58:N58">F61+F59+F60+F69</f>
        <v>6</v>
      </c>
      <c r="G58" s="51">
        <f t="shared" si="15"/>
        <v>4</v>
      </c>
      <c r="H58" s="51">
        <f t="shared" si="15"/>
        <v>1</v>
      </c>
      <c r="I58" s="51">
        <f t="shared" si="15"/>
        <v>4</v>
      </c>
      <c r="J58" s="51">
        <f t="shared" si="15"/>
        <v>4</v>
      </c>
      <c r="K58" s="51">
        <f t="shared" si="15"/>
        <v>0</v>
      </c>
      <c r="L58" s="51">
        <f t="shared" si="15"/>
        <v>0</v>
      </c>
      <c r="M58" s="51">
        <f t="shared" si="15"/>
        <v>0</v>
      </c>
      <c r="N58" s="18">
        <f t="shared" si="15"/>
        <v>46</v>
      </c>
      <c r="P58" s="78"/>
    </row>
    <row r="59" spans="1:16" ht="14.25" customHeight="1">
      <c r="A59" s="40" t="s">
        <v>14</v>
      </c>
      <c r="B59" s="27">
        <v>3</v>
      </c>
      <c r="C59" s="27">
        <v>1</v>
      </c>
      <c r="D59" s="51">
        <v>2</v>
      </c>
      <c r="E59" s="51">
        <v>1</v>
      </c>
      <c r="F59" s="27">
        <v>2</v>
      </c>
      <c r="G59" s="27">
        <v>2</v>
      </c>
      <c r="H59" s="27">
        <v>1</v>
      </c>
      <c r="I59" s="27">
        <v>3</v>
      </c>
      <c r="J59" s="27">
        <v>2</v>
      </c>
      <c r="K59" s="27"/>
      <c r="L59" s="27"/>
      <c r="M59" s="27"/>
      <c r="N59" s="21">
        <f aca="true" t="shared" si="16" ref="N59:N69">SUM(B59:M59)</f>
        <v>17</v>
      </c>
      <c r="P59" s="78"/>
    </row>
    <row r="60" spans="1:16" ht="14.25" customHeight="1">
      <c r="A60" s="49" t="s">
        <v>15</v>
      </c>
      <c r="B60" s="27">
        <v>0</v>
      </c>
      <c r="C60" s="27">
        <v>1</v>
      </c>
      <c r="D60" s="51">
        <v>1</v>
      </c>
      <c r="E60" s="51">
        <v>0</v>
      </c>
      <c r="F60" s="27">
        <v>1</v>
      </c>
      <c r="G60" s="27">
        <v>1</v>
      </c>
      <c r="H60" s="27">
        <v>0</v>
      </c>
      <c r="I60" s="27">
        <v>0</v>
      </c>
      <c r="J60" s="27">
        <v>0</v>
      </c>
      <c r="K60" s="27"/>
      <c r="L60" s="27"/>
      <c r="M60" s="27"/>
      <c r="N60" s="21">
        <f t="shared" si="16"/>
        <v>4</v>
      </c>
      <c r="P60" s="78"/>
    </row>
    <row r="61" spans="1:16" ht="14.25" customHeight="1">
      <c r="A61" s="57" t="s">
        <v>13</v>
      </c>
      <c r="B61" s="27">
        <f>SUM(B62:B68)</f>
        <v>1</v>
      </c>
      <c r="C61" s="27">
        <f>SUM(C62:C68)</f>
        <v>3</v>
      </c>
      <c r="D61" s="51">
        <f>SUM(D62:D68)</f>
        <v>10</v>
      </c>
      <c r="E61" s="51">
        <f>SUM(E62:E68)</f>
        <v>3</v>
      </c>
      <c r="F61" s="51">
        <f>SUM(F62:F68)</f>
        <v>3</v>
      </c>
      <c r="G61" s="51">
        <f aca="true" t="shared" si="17" ref="G61:N61">SUM(G62:G68)</f>
        <v>1</v>
      </c>
      <c r="H61" s="51">
        <f t="shared" si="17"/>
        <v>0</v>
      </c>
      <c r="I61" s="51">
        <f t="shared" si="17"/>
        <v>1</v>
      </c>
      <c r="J61" s="51">
        <f t="shared" si="17"/>
        <v>2</v>
      </c>
      <c r="K61" s="51">
        <f t="shared" si="17"/>
        <v>0</v>
      </c>
      <c r="L61" s="51">
        <f t="shared" si="17"/>
        <v>0</v>
      </c>
      <c r="M61" s="51">
        <f t="shared" si="17"/>
        <v>0</v>
      </c>
      <c r="N61" s="21">
        <f t="shared" si="17"/>
        <v>24</v>
      </c>
      <c r="P61" s="78"/>
    </row>
    <row r="62" spans="1:16" ht="14.25" customHeight="1">
      <c r="A62" s="53" t="s">
        <v>33</v>
      </c>
      <c r="B62" s="38">
        <v>1</v>
      </c>
      <c r="C62" s="38">
        <v>0</v>
      </c>
      <c r="D62" s="69">
        <v>0</v>
      </c>
      <c r="E62" s="69">
        <v>1</v>
      </c>
      <c r="F62" s="38">
        <v>1</v>
      </c>
      <c r="G62" s="38">
        <v>1</v>
      </c>
      <c r="H62" s="38">
        <v>0</v>
      </c>
      <c r="I62" s="38">
        <v>0</v>
      </c>
      <c r="J62" s="38">
        <v>1</v>
      </c>
      <c r="K62" s="38"/>
      <c r="L62" s="38"/>
      <c r="M62" s="38"/>
      <c r="N62" s="39">
        <f t="shared" si="16"/>
        <v>5</v>
      </c>
      <c r="P62" s="78"/>
    </row>
    <row r="63" spans="1:16" ht="14.25" customHeight="1">
      <c r="A63" s="53" t="s">
        <v>34</v>
      </c>
      <c r="B63" s="38">
        <v>0</v>
      </c>
      <c r="C63" s="38">
        <v>0</v>
      </c>
      <c r="D63" s="69">
        <v>0</v>
      </c>
      <c r="E63" s="69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/>
      <c r="L63" s="38"/>
      <c r="M63" s="38"/>
      <c r="N63" s="39">
        <f t="shared" si="16"/>
        <v>0</v>
      </c>
      <c r="P63" s="78"/>
    </row>
    <row r="64" spans="1:16" ht="14.25" customHeight="1">
      <c r="A64" s="53" t="s">
        <v>35</v>
      </c>
      <c r="B64" s="38">
        <v>0</v>
      </c>
      <c r="C64" s="38">
        <v>0</v>
      </c>
      <c r="D64" s="69">
        <v>0</v>
      </c>
      <c r="E64" s="69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/>
      <c r="L64" s="38"/>
      <c r="M64" s="38"/>
      <c r="N64" s="39">
        <f t="shared" si="16"/>
        <v>0</v>
      </c>
      <c r="P64" s="78"/>
    </row>
    <row r="65" spans="1:16" ht="14.25" customHeight="1">
      <c r="A65" s="53" t="s">
        <v>36</v>
      </c>
      <c r="B65" s="38">
        <v>0</v>
      </c>
      <c r="C65" s="38">
        <v>0</v>
      </c>
      <c r="D65" s="69">
        <v>1</v>
      </c>
      <c r="E65" s="69">
        <v>1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/>
      <c r="L65" s="38"/>
      <c r="M65" s="38"/>
      <c r="N65" s="39">
        <f t="shared" si="16"/>
        <v>2</v>
      </c>
      <c r="P65" s="78"/>
    </row>
    <row r="66" spans="1:16" ht="14.25" customHeight="1">
      <c r="A66" s="53" t="s">
        <v>37</v>
      </c>
      <c r="B66" s="38">
        <v>0</v>
      </c>
      <c r="C66" s="38">
        <v>0</v>
      </c>
      <c r="D66" s="69">
        <v>0</v>
      </c>
      <c r="E66" s="69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/>
      <c r="L66" s="38"/>
      <c r="M66" s="38"/>
      <c r="N66" s="39">
        <f t="shared" si="16"/>
        <v>0</v>
      </c>
      <c r="P66" s="78"/>
    </row>
    <row r="67" spans="1:16" ht="14.25" customHeight="1">
      <c r="A67" s="53" t="s">
        <v>38</v>
      </c>
      <c r="B67" s="38">
        <v>0</v>
      </c>
      <c r="C67" s="38">
        <v>0</v>
      </c>
      <c r="D67" s="69">
        <v>0</v>
      </c>
      <c r="E67" s="69">
        <v>0</v>
      </c>
      <c r="F67" s="38">
        <v>0</v>
      </c>
      <c r="G67" s="38">
        <v>0</v>
      </c>
      <c r="H67" s="38">
        <v>0</v>
      </c>
      <c r="I67" s="38">
        <v>0</v>
      </c>
      <c r="J67" s="38">
        <v>1</v>
      </c>
      <c r="K67" s="38"/>
      <c r="L67" s="38"/>
      <c r="M67" s="38"/>
      <c r="N67" s="39">
        <f t="shared" si="16"/>
        <v>1</v>
      </c>
      <c r="P67" s="78"/>
    </row>
    <row r="68" spans="1:16" ht="14.25" customHeight="1">
      <c r="A68" s="53" t="s">
        <v>39</v>
      </c>
      <c r="B68" s="38">
        <v>0</v>
      </c>
      <c r="C68" s="38">
        <v>3</v>
      </c>
      <c r="D68" s="69">
        <v>9</v>
      </c>
      <c r="E68" s="69">
        <v>1</v>
      </c>
      <c r="F68" s="38">
        <v>2</v>
      </c>
      <c r="G68" s="38">
        <v>0</v>
      </c>
      <c r="H68" s="38">
        <v>0</v>
      </c>
      <c r="I68" s="38">
        <v>1</v>
      </c>
      <c r="J68" s="38">
        <v>0</v>
      </c>
      <c r="K68" s="38"/>
      <c r="L68" s="38"/>
      <c r="M68" s="38"/>
      <c r="N68" s="39">
        <f t="shared" si="16"/>
        <v>16</v>
      </c>
      <c r="P68" s="78"/>
    </row>
    <row r="69" spans="1:16" ht="14.25" customHeight="1">
      <c r="A69" s="49" t="s">
        <v>28</v>
      </c>
      <c r="B69" s="27">
        <v>0</v>
      </c>
      <c r="C69" s="27">
        <v>0</v>
      </c>
      <c r="D69" s="51">
        <v>0</v>
      </c>
      <c r="E69" s="51">
        <v>1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/>
      <c r="L69" s="27"/>
      <c r="M69" s="27"/>
      <c r="N69" s="21">
        <f t="shared" si="16"/>
        <v>1</v>
      </c>
      <c r="P69" s="78"/>
    </row>
    <row r="70" spans="1:16" ht="6" customHeight="1">
      <c r="A70" s="63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P70" s="78"/>
    </row>
    <row r="71" spans="1:16" ht="18.75" customHeight="1">
      <c r="A71" s="3"/>
      <c r="B71" s="3" t="s">
        <v>0</v>
      </c>
      <c r="C71" s="3" t="s">
        <v>1</v>
      </c>
      <c r="D71" s="3" t="s">
        <v>2</v>
      </c>
      <c r="E71" s="3" t="s">
        <v>3</v>
      </c>
      <c r="F71" s="3" t="s">
        <v>16</v>
      </c>
      <c r="G71" s="3" t="s">
        <v>4</v>
      </c>
      <c r="H71" s="3" t="s">
        <v>5</v>
      </c>
      <c r="I71" s="3" t="s">
        <v>6</v>
      </c>
      <c r="J71" s="3" t="s">
        <v>7</v>
      </c>
      <c r="K71" s="3" t="s">
        <v>8</v>
      </c>
      <c r="L71" s="3" t="s">
        <v>9</v>
      </c>
      <c r="M71" s="3" t="s">
        <v>10</v>
      </c>
      <c r="N71" s="3" t="s">
        <v>11</v>
      </c>
      <c r="P71" s="78"/>
    </row>
    <row r="72" spans="1:16" ht="17.25" customHeight="1" thickBot="1">
      <c r="A72" s="24" t="s">
        <v>12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P72" s="78"/>
    </row>
    <row r="73" spans="1:16" s="4" customFormat="1" ht="16.5" thickTop="1">
      <c r="A73" s="14" t="s">
        <v>24</v>
      </c>
      <c r="B73" s="30">
        <v>15436</v>
      </c>
      <c r="C73" s="30">
        <v>18302</v>
      </c>
      <c r="D73" s="30">
        <v>17545</v>
      </c>
      <c r="E73" s="30">
        <v>20547</v>
      </c>
      <c r="F73" s="30">
        <v>22652</v>
      </c>
      <c r="G73" s="30">
        <v>17654</v>
      </c>
      <c r="H73" s="30">
        <v>23120</v>
      </c>
      <c r="I73" s="30">
        <v>24646</v>
      </c>
      <c r="J73" s="30">
        <v>23630</v>
      </c>
      <c r="K73" s="30"/>
      <c r="L73" s="30"/>
      <c r="M73" s="30"/>
      <c r="N73" s="15">
        <f aca="true" t="shared" si="18" ref="N73:N88">SUM(B73:M73)</f>
        <v>183532</v>
      </c>
      <c r="P73" s="78"/>
    </row>
    <row r="74" spans="1:16" s="4" customFormat="1" ht="14.25">
      <c r="A74" s="12" t="s">
        <v>63</v>
      </c>
      <c r="B74" s="31">
        <f>B75+B76+B77+B84</f>
        <v>31955</v>
      </c>
      <c r="C74" s="31">
        <f aca="true" t="shared" si="19" ref="C74:M74">C75+C76+C77+C84</f>
        <v>38827</v>
      </c>
      <c r="D74" s="72">
        <f t="shared" si="19"/>
        <v>35337</v>
      </c>
      <c r="E74" s="72">
        <f t="shared" si="19"/>
        <v>52043</v>
      </c>
      <c r="F74" s="31">
        <f t="shared" si="19"/>
        <v>30899</v>
      </c>
      <c r="G74" s="31">
        <f t="shared" si="19"/>
        <v>19793</v>
      </c>
      <c r="H74" s="31">
        <f t="shared" si="19"/>
        <v>39664</v>
      </c>
      <c r="I74" s="31">
        <f t="shared" si="19"/>
        <v>23405</v>
      </c>
      <c r="J74" s="31">
        <f t="shared" si="19"/>
        <v>33335</v>
      </c>
      <c r="K74" s="31">
        <f t="shared" si="19"/>
        <v>0</v>
      </c>
      <c r="L74" s="31">
        <f t="shared" si="19"/>
        <v>0</v>
      </c>
      <c r="M74" s="31">
        <f t="shared" si="19"/>
        <v>0</v>
      </c>
      <c r="N74" s="54">
        <f>SUM(B74:M74)</f>
        <v>305258</v>
      </c>
      <c r="P74" s="78"/>
    </row>
    <row r="75" spans="1:16" ht="14.25">
      <c r="A75" s="26" t="s">
        <v>14</v>
      </c>
      <c r="B75" s="27">
        <v>22250</v>
      </c>
      <c r="C75" s="27">
        <v>17351</v>
      </c>
      <c r="D75" s="51">
        <v>14739</v>
      </c>
      <c r="E75" s="51">
        <v>23144</v>
      </c>
      <c r="F75" s="27">
        <v>18616</v>
      </c>
      <c r="G75" s="27">
        <v>11231</v>
      </c>
      <c r="H75" s="27">
        <v>24190</v>
      </c>
      <c r="I75" s="27">
        <v>13898</v>
      </c>
      <c r="J75" s="27">
        <v>16790</v>
      </c>
      <c r="K75" s="27"/>
      <c r="L75" s="27"/>
      <c r="M75" s="27"/>
      <c r="N75" s="21">
        <f>SUM(B75:M75)</f>
        <v>162209</v>
      </c>
      <c r="P75" s="78"/>
    </row>
    <row r="76" spans="1:16" ht="14.25">
      <c r="A76" s="26" t="s">
        <v>15</v>
      </c>
      <c r="B76" s="27">
        <v>7515</v>
      </c>
      <c r="C76" s="27">
        <v>7995</v>
      </c>
      <c r="D76" s="51">
        <v>7253</v>
      </c>
      <c r="E76" s="51">
        <v>10174</v>
      </c>
      <c r="F76" s="27">
        <v>7939</v>
      </c>
      <c r="G76" s="27">
        <v>6540</v>
      </c>
      <c r="H76" s="27">
        <v>7066</v>
      </c>
      <c r="I76" s="27">
        <v>7013</v>
      </c>
      <c r="J76" s="27">
        <v>6256</v>
      </c>
      <c r="K76" s="27"/>
      <c r="L76" s="27"/>
      <c r="M76" s="27"/>
      <c r="N76" s="21">
        <f>SUM(B76:M76)</f>
        <v>67751</v>
      </c>
      <c r="P76" s="78"/>
    </row>
    <row r="77" spans="1:16" ht="14.25">
      <c r="A77" s="26" t="s">
        <v>13</v>
      </c>
      <c r="B77" s="27">
        <f>SUM(B78:B83)</f>
        <v>1574</v>
      </c>
      <c r="C77" s="27">
        <f aca="true" t="shared" si="20" ref="C77:M77">SUM(C78:C83)</f>
        <v>12789</v>
      </c>
      <c r="D77" s="51">
        <f t="shared" si="20"/>
        <v>13340</v>
      </c>
      <c r="E77" s="51">
        <f t="shared" si="20"/>
        <v>18725</v>
      </c>
      <c r="F77" s="27">
        <f t="shared" si="20"/>
        <v>2649</v>
      </c>
      <c r="G77" s="27">
        <f t="shared" si="20"/>
        <v>2021</v>
      </c>
      <c r="H77" s="27">
        <f t="shared" si="20"/>
        <v>7253</v>
      </c>
      <c r="I77" s="27">
        <f t="shared" si="20"/>
        <v>1850</v>
      </c>
      <c r="J77" s="27">
        <f t="shared" si="20"/>
        <v>9834</v>
      </c>
      <c r="K77" s="27">
        <f t="shared" si="20"/>
        <v>0</v>
      </c>
      <c r="L77" s="27">
        <f t="shared" si="20"/>
        <v>0</v>
      </c>
      <c r="M77" s="27">
        <f t="shared" si="20"/>
        <v>0</v>
      </c>
      <c r="N77" s="21">
        <f t="shared" si="18"/>
        <v>70035</v>
      </c>
      <c r="P77" s="78"/>
    </row>
    <row r="78" spans="1:16" ht="15">
      <c r="A78" s="53" t="s">
        <v>49</v>
      </c>
      <c r="B78" s="38">
        <v>94</v>
      </c>
      <c r="C78" s="38">
        <v>118</v>
      </c>
      <c r="D78" s="69">
        <v>111</v>
      </c>
      <c r="E78" s="69">
        <v>159</v>
      </c>
      <c r="F78" s="38">
        <v>135</v>
      </c>
      <c r="G78" s="27">
        <v>76</v>
      </c>
      <c r="H78" s="27">
        <v>86</v>
      </c>
      <c r="I78" s="38">
        <v>118</v>
      </c>
      <c r="J78" s="38">
        <v>93</v>
      </c>
      <c r="K78" s="38"/>
      <c r="L78" s="38"/>
      <c r="M78" s="38"/>
      <c r="N78" s="39">
        <f t="shared" si="18"/>
        <v>990</v>
      </c>
      <c r="P78" s="78"/>
    </row>
    <row r="79" spans="1:16" ht="15">
      <c r="A79" s="53" t="s">
        <v>50</v>
      </c>
      <c r="B79" s="38">
        <v>406</v>
      </c>
      <c r="C79" s="38">
        <v>335</v>
      </c>
      <c r="D79" s="69">
        <v>290</v>
      </c>
      <c r="E79" s="69">
        <v>323</v>
      </c>
      <c r="F79" s="38">
        <v>432</v>
      </c>
      <c r="G79" s="38">
        <v>284</v>
      </c>
      <c r="H79" s="38">
        <v>330</v>
      </c>
      <c r="I79" s="38">
        <v>247</v>
      </c>
      <c r="J79" s="38">
        <v>259</v>
      </c>
      <c r="K79" s="38"/>
      <c r="L79" s="38"/>
      <c r="M79" s="38"/>
      <c r="N79" s="39">
        <f t="shared" si="18"/>
        <v>2906</v>
      </c>
      <c r="P79" s="78"/>
    </row>
    <row r="80" spans="1:16" ht="15">
      <c r="A80" s="53" t="s">
        <v>51</v>
      </c>
      <c r="B80" s="38">
        <v>937</v>
      </c>
      <c r="C80" s="38">
        <v>12251</v>
      </c>
      <c r="D80" s="69">
        <v>12798</v>
      </c>
      <c r="E80" s="69">
        <v>18135</v>
      </c>
      <c r="F80" s="38">
        <v>1890</v>
      </c>
      <c r="G80" s="38">
        <v>1512</v>
      </c>
      <c r="H80" s="38">
        <v>6768</v>
      </c>
      <c r="I80" s="38">
        <v>1212</v>
      </c>
      <c r="J80" s="38">
        <v>9351</v>
      </c>
      <c r="K80" s="38"/>
      <c r="L80" s="38"/>
      <c r="M80" s="38"/>
      <c r="N80" s="39">
        <f t="shared" si="18"/>
        <v>64854</v>
      </c>
      <c r="P80" s="78"/>
    </row>
    <row r="81" spans="1:16" ht="15">
      <c r="A81" s="53" t="s">
        <v>52</v>
      </c>
      <c r="B81" s="38">
        <v>30</v>
      </c>
      <c r="C81" s="38">
        <v>21</v>
      </c>
      <c r="D81" s="69">
        <v>30</v>
      </c>
      <c r="E81" s="69">
        <v>20</v>
      </c>
      <c r="F81" s="38">
        <v>37</v>
      </c>
      <c r="G81" s="38">
        <v>31</v>
      </c>
      <c r="H81" s="38">
        <v>13</v>
      </c>
      <c r="I81" s="38">
        <v>62</v>
      </c>
      <c r="J81" s="38">
        <v>31</v>
      </c>
      <c r="K81" s="38"/>
      <c r="L81" s="38"/>
      <c r="M81" s="38"/>
      <c r="N81" s="39">
        <f t="shared" si="18"/>
        <v>275</v>
      </c>
      <c r="P81" s="78"/>
    </row>
    <row r="82" spans="1:16" ht="15">
      <c r="A82" s="53" t="s">
        <v>53</v>
      </c>
      <c r="B82" s="38">
        <v>96</v>
      </c>
      <c r="C82" s="38">
        <v>57</v>
      </c>
      <c r="D82" s="69">
        <v>102</v>
      </c>
      <c r="E82" s="69">
        <v>85</v>
      </c>
      <c r="F82" s="38">
        <v>145</v>
      </c>
      <c r="G82" s="38">
        <v>115</v>
      </c>
      <c r="H82" s="38">
        <v>41</v>
      </c>
      <c r="I82" s="38">
        <v>204</v>
      </c>
      <c r="J82" s="38">
        <v>98</v>
      </c>
      <c r="K82" s="38"/>
      <c r="L82" s="38"/>
      <c r="M82" s="38"/>
      <c r="N82" s="39">
        <f t="shared" si="18"/>
        <v>943</v>
      </c>
      <c r="P82" s="78"/>
    </row>
    <row r="83" spans="1:16" ht="15">
      <c r="A83" s="53" t="s">
        <v>54</v>
      </c>
      <c r="B83" s="38">
        <v>11</v>
      </c>
      <c r="C83" s="38">
        <v>7</v>
      </c>
      <c r="D83" s="69">
        <v>9</v>
      </c>
      <c r="E83" s="69">
        <v>3</v>
      </c>
      <c r="F83" s="38">
        <v>10</v>
      </c>
      <c r="G83" s="38">
        <v>3</v>
      </c>
      <c r="H83" s="38">
        <v>15</v>
      </c>
      <c r="I83" s="38">
        <v>7</v>
      </c>
      <c r="J83" s="38">
        <v>2</v>
      </c>
      <c r="K83" s="38"/>
      <c r="L83" s="38"/>
      <c r="M83" s="38"/>
      <c r="N83" s="39">
        <f t="shared" si="18"/>
        <v>67</v>
      </c>
      <c r="P83" s="78"/>
    </row>
    <row r="84" spans="1:16" ht="14.25">
      <c r="A84" s="26" t="s">
        <v>27</v>
      </c>
      <c r="B84" s="27">
        <f>SUM(B85:B88)</f>
        <v>616</v>
      </c>
      <c r="C84" s="27">
        <f aca="true" t="shared" si="21" ref="C84:M84">SUM(C85:C88)</f>
        <v>692</v>
      </c>
      <c r="D84" s="51">
        <f t="shared" si="21"/>
        <v>5</v>
      </c>
      <c r="E84" s="51">
        <f t="shared" si="21"/>
        <v>0</v>
      </c>
      <c r="F84" s="27">
        <f t="shared" si="21"/>
        <v>1695</v>
      </c>
      <c r="G84" s="27">
        <f>SUM(G85:G88)</f>
        <v>1</v>
      </c>
      <c r="H84" s="27">
        <f>SUM(H85:H88)</f>
        <v>1155</v>
      </c>
      <c r="I84" s="27">
        <f>SUM(I85:I88)</f>
        <v>644</v>
      </c>
      <c r="J84" s="27">
        <f t="shared" si="21"/>
        <v>455</v>
      </c>
      <c r="K84" s="27">
        <f t="shared" si="21"/>
        <v>0</v>
      </c>
      <c r="L84" s="27">
        <f>SUM(L85:L88)</f>
        <v>0</v>
      </c>
      <c r="M84" s="27">
        <f t="shared" si="21"/>
        <v>0</v>
      </c>
      <c r="N84" s="21">
        <f t="shared" si="18"/>
        <v>5263</v>
      </c>
      <c r="P84" s="78"/>
    </row>
    <row r="85" spans="1:16" ht="15">
      <c r="A85" s="53" t="s">
        <v>30</v>
      </c>
      <c r="B85" s="38">
        <v>0</v>
      </c>
      <c r="C85" s="38">
        <v>16</v>
      </c>
      <c r="D85" s="69">
        <v>0</v>
      </c>
      <c r="E85" s="69">
        <v>0</v>
      </c>
      <c r="F85" s="38">
        <v>0</v>
      </c>
      <c r="G85" s="38">
        <v>0</v>
      </c>
      <c r="H85" s="27">
        <v>0</v>
      </c>
      <c r="I85" s="27">
        <v>0</v>
      </c>
      <c r="J85" s="38">
        <v>0</v>
      </c>
      <c r="K85" s="38"/>
      <c r="L85" s="38"/>
      <c r="M85" s="38"/>
      <c r="N85" s="39">
        <f t="shared" si="18"/>
        <v>16</v>
      </c>
      <c r="P85" s="78"/>
    </row>
    <row r="86" spans="1:16" ht="15">
      <c r="A86" s="53" t="s">
        <v>55</v>
      </c>
      <c r="B86" s="38">
        <v>513</v>
      </c>
      <c r="C86" s="38">
        <v>603</v>
      </c>
      <c r="D86" s="69">
        <v>5</v>
      </c>
      <c r="E86" s="69">
        <v>0</v>
      </c>
      <c r="F86" s="38">
        <v>1692</v>
      </c>
      <c r="G86" s="38">
        <v>0</v>
      </c>
      <c r="H86" s="38">
        <v>1154</v>
      </c>
      <c r="I86" s="38">
        <v>434</v>
      </c>
      <c r="J86" s="38">
        <v>455</v>
      </c>
      <c r="K86" s="38"/>
      <c r="L86" s="38"/>
      <c r="M86" s="38"/>
      <c r="N86" s="39">
        <f t="shared" si="18"/>
        <v>4856</v>
      </c>
      <c r="P86" s="78"/>
    </row>
    <row r="87" spans="1:16" ht="15">
      <c r="A87" s="53" t="s">
        <v>56</v>
      </c>
      <c r="B87" s="38">
        <v>103</v>
      </c>
      <c r="C87" s="38">
        <v>73</v>
      </c>
      <c r="D87" s="69">
        <v>0</v>
      </c>
      <c r="E87" s="69">
        <v>0</v>
      </c>
      <c r="F87" s="38">
        <v>1</v>
      </c>
      <c r="G87" s="38">
        <v>0</v>
      </c>
      <c r="H87" s="38">
        <v>0</v>
      </c>
      <c r="I87" s="1">
        <v>209</v>
      </c>
      <c r="J87" s="38">
        <v>0</v>
      </c>
      <c r="K87" s="38"/>
      <c r="L87" s="38"/>
      <c r="M87" s="38"/>
      <c r="N87" s="39">
        <f t="shared" si="18"/>
        <v>386</v>
      </c>
      <c r="P87" s="78"/>
    </row>
    <row r="88" spans="1:16" ht="15.75" customHeight="1">
      <c r="A88" s="53" t="s">
        <v>31</v>
      </c>
      <c r="B88" s="38">
        <v>0</v>
      </c>
      <c r="C88" s="38">
        <v>0</v>
      </c>
      <c r="D88" s="69">
        <v>0</v>
      </c>
      <c r="E88" s="69">
        <v>0</v>
      </c>
      <c r="F88" s="38">
        <v>2</v>
      </c>
      <c r="G88" s="38">
        <v>1</v>
      </c>
      <c r="H88" s="38">
        <v>1</v>
      </c>
      <c r="I88" s="38">
        <v>1</v>
      </c>
      <c r="J88" s="38">
        <v>0</v>
      </c>
      <c r="K88" s="38"/>
      <c r="L88" s="38"/>
      <c r="M88" s="38"/>
      <c r="N88" s="39">
        <f t="shared" si="18"/>
        <v>5</v>
      </c>
      <c r="P88" s="78"/>
    </row>
    <row r="89" spans="1:26" ht="12" customHeight="1">
      <c r="A89" s="56"/>
      <c r="B89" s="56"/>
      <c r="C89" s="56"/>
      <c r="D89" s="73"/>
      <c r="E89" s="73"/>
      <c r="F89" s="56"/>
      <c r="G89" s="56"/>
      <c r="H89" s="56"/>
      <c r="I89" s="56"/>
      <c r="J89" s="56"/>
      <c r="K89" s="56"/>
      <c r="L89" s="56"/>
      <c r="M89" s="56"/>
      <c r="N89" s="56"/>
      <c r="O89" s="2"/>
      <c r="P89" s="78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3"/>
      <c r="B90" s="3" t="s">
        <v>0</v>
      </c>
      <c r="C90" s="3" t="s">
        <v>1</v>
      </c>
      <c r="D90" s="3" t="s">
        <v>2</v>
      </c>
      <c r="E90" s="3" t="s">
        <v>3</v>
      </c>
      <c r="F90" s="3" t="s">
        <v>16</v>
      </c>
      <c r="G90" s="3" t="s">
        <v>4</v>
      </c>
      <c r="H90" s="3" t="s">
        <v>5</v>
      </c>
      <c r="I90" s="3" t="s">
        <v>6</v>
      </c>
      <c r="J90" s="3" t="s">
        <v>7</v>
      </c>
      <c r="K90" s="3" t="s">
        <v>8</v>
      </c>
      <c r="L90" s="3" t="s">
        <v>9</v>
      </c>
      <c r="M90" s="3" t="s">
        <v>10</v>
      </c>
      <c r="N90" s="3" t="s">
        <v>11</v>
      </c>
      <c r="O90" s="2"/>
      <c r="P90" s="78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0.25" thickBot="1">
      <c r="A91" s="22" t="s">
        <v>19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"/>
      <c r="P91" s="78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thickTop="1">
      <c r="A92" s="14" t="s">
        <v>24</v>
      </c>
      <c r="B92" s="28">
        <v>418</v>
      </c>
      <c r="C92" s="28">
        <v>405</v>
      </c>
      <c r="D92" s="30">
        <v>467</v>
      </c>
      <c r="E92" s="30">
        <v>557</v>
      </c>
      <c r="F92" s="28">
        <v>559</v>
      </c>
      <c r="G92" s="37">
        <v>470</v>
      </c>
      <c r="H92" s="28">
        <v>626</v>
      </c>
      <c r="I92" s="28">
        <v>596</v>
      </c>
      <c r="J92" s="28">
        <v>567</v>
      </c>
      <c r="K92" s="28"/>
      <c r="L92" s="28"/>
      <c r="M92" s="28"/>
      <c r="N92" s="16">
        <f aca="true" t="shared" si="22" ref="N92:N100">SUM(B92:M92)</f>
        <v>4665</v>
      </c>
      <c r="O92" s="2"/>
      <c r="P92" s="78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>
      <c r="A93" s="17" t="s">
        <v>25</v>
      </c>
      <c r="B93" s="32">
        <f>SUM(B94:B97)</f>
        <v>563</v>
      </c>
      <c r="C93" s="32">
        <f aca="true" t="shared" si="23" ref="C93:M93">SUM(C94:C97)</f>
        <v>1113</v>
      </c>
      <c r="D93" s="32">
        <f t="shared" si="23"/>
        <v>371</v>
      </c>
      <c r="E93" s="32">
        <f t="shared" si="23"/>
        <v>194</v>
      </c>
      <c r="F93" s="32">
        <f t="shared" si="23"/>
        <v>111</v>
      </c>
      <c r="G93" s="32">
        <f>SUM(G94:G97)</f>
        <v>162</v>
      </c>
      <c r="H93" s="32">
        <f t="shared" si="23"/>
        <v>524</v>
      </c>
      <c r="I93" s="32">
        <f t="shared" si="23"/>
        <v>989</v>
      </c>
      <c r="J93" s="32">
        <f t="shared" si="23"/>
        <v>533</v>
      </c>
      <c r="K93" s="32">
        <f>SUM(K94:K97)</f>
        <v>0</v>
      </c>
      <c r="L93" s="32">
        <f t="shared" si="23"/>
        <v>0</v>
      </c>
      <c r="M93" s="32">
        <f t="shared" si="23"/>
        <v>0</v>
      </c>
      <c r="N93" s="20">
        <f>SUM(B93:M93)</f>
        <v>4560</v>
      </c>
      <c r="O93" s="2"/>
      <c r="P93" s="78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>
      <c r="A94" s="40" t="s">
        <v>14</v>
      </c>
      <c r="B94" s="41">
        <v>404</v>
      </c>
      <c r="C94" s="41">
        <v>940</v>
      </c>
      <c r="D94" s="74">
        <v>261</v>
      </c>
      <c r="E94" s="74">
        <v>88</v>
      </c>
      <c r="F94" s="42">
        <v>41</v>
      </c>
      <c r="G94" s="42">
        <v>69</v>
      </c>
      <c r="H94" s="41">
        <v>380</v>
      </c>
      <c r="I94" s="41">
        <v>787</v>
      </c>
      <c r="J94" s="41">
        <v>388</v>
      </c>
      <c r="K94" s="41"/>
      <c r="L94" s="41"/>
      <c r="M94" s="41"/>
      <c r="N94" s="43">
        <f t="shared" si="22"/>
        <v>3358</v>
      </c>
      <c r="O94" s="2"/>
      <c r="P94" s="78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>
      <c r="A95" s="40" t="s">
        <v>15</v>
      </c>
      <c r="B95" s="41">
        <v>24</v>
      </c>
      <c r="C95" s="41">
        <v>66</v>
      </c>
      <c r="D95" s="74">
        <v>35</v>
      </c>
      <c r="E95" s="74">
        <v>3</v>
      </c>
      <c r="F95" s="42">
        <v>2</v>
      </c>
      <c r="G95" s="42">
        <v>2</v>
      </c>
      <c r="H95" s="41">
        <v>16</v>
      </c>
      <c r="I95" s="41">
        <v>16</v>
      </c>
      <c r="J95" s="41">
        <v>1</v>
      </c>
      <c r="K95" s="41"/>
      <c r="L95" s="41"/>
      <c r="M95" s="41"/>
      <c r="N95" s="43">
        <f t="shared" si="22"/>
        <v>165</v>
      </c>
      <c r="O95" s="2"/>
      <c r="P95" s="78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>
      <c r="A96" s="40" t="s">
        <v>13</v>
      </c>
      <c r="B96" s="41">
        <v>37</v>
      </c>
      <c r="C96" s="41">
        <v>70</v>
      </c>
      <c r="D96" s="74">
        <v>59</v>
      </c>
      <c r="E96" s="74">
        <v>78</v>
      </c>
      <c r="F96" s="42">
        <v>34</v>
      </c>
      <c r="G96" s="42">
        <v>13</v>
      </c>
      <c r="H96" s="41">
        <v>74</v>
      </c>
      <c r="I96" s="41">
        <v>86</v>
      </c>
      <c r="J96" s="41">
        <v>58</v>
      </c>
      <c r="K96" s="41"/>
      <c r="L96" s="41"/>
      <c r="M96" s="41"/>
      <c r="N96" s="43">
        <f t="shared" si="22"/>
        <v>509</v>
      </c>
      <c r="O96" s="2"/>
      <c r="P96" s="78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>
      <c r="A97" s="40" t="s">
        <v>43</v>
      </c>
      <c r="B97" s="55">
        <f>B100+B99+B98</f>
        <v>98</v>
      </c>
      <c r="C97" s="55">
        <f aca="true" t="shared" si="24" ref="C97:M97">C100+C99+C98</f>
        <v>37</v>
      </c>
      <c r="D97" s="75">
        <f t="shared" si="24"/>
        <v>16</v>
      </c>
      <c r="E97" s="75">
        <f t="shared" si="24"/>
        <v>25</v>
      </c>
      <c r="F97" s="55">
        <f t="shared" si="24"/>
        <v>34</v>
      </c>
      <c r="G97" s="55">
        <f t="shared" si="24"/>
        <v>78</v>
      </c>
      <c r="H97" s="55">
        <f t="shared" si="24"/>
        <v>54</v>
      </c>
      <c r="I97" s="55">
        <f t="shared" si="24"/>
        <v>100</v>
      </c>
      <c r="J97" s="41">
        <f t="shared" si="24"/>
        <v>86</v>
      </c>
      <c r="K97" s="41">
        <f>K100+K99+K98</f>
        <v>0</v>
      </c>
      <c r="L97" s="41">
        <f t="shared" si="24"/>
        <v>0</v>
      </c>
      <c r="M97" s="41">
        <f t="shared" si="24"/>
        <v>0</v>
      </c>
      <c r="N97" s="43">
        <f>SUM(B97:M97)</f>
        <v>528</v>
      </c>
      <c r="O97" s="2"/>
      <c r="P97" s="78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>
      <c r="A98" s="53" t="s">
        <v>40</v>
      </c>
      <c r="B98" s="55">
        <v>0</v>
      </c>
      <c r="C98" s="55">
        <v>0</v>
      </c>
      <c r="D98" s="75">
        <v>0</v>
      </c>
      <c r="E98" s="75">
        <v>0</v>
      </c>
      <c r="F98" s="55">
        <v>0</v>
      </c>
      <c r="G98" s="55">
        <v>0</v>
      </c>
      <c r="H98" s="55">
        <v>0</v>
      </c>
      <c r="I98" s="55">
        <v>0</v>
      </c>
      <c r="J98" s="41">
        <v>0</v>
      </c>
      <c r="K98" s="41"/>
      <c r="L98" s="41"/>
      <c r="M98" s="41"/>
      <c r="N98" s="43">
        <f t="shared" si="22"/>
        <v>0</v>
      </c>
      <c r="O98" s="2"/>
      <c r="P98" s="78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53" t="s">
        <v>41</v>
      </c>
      <c r="B99" s="55">
        <v>96</v>
      </c>
      <c r="C99" s="55">
        <v>36</v>
      </c>
      <c r="D99" s="75">
        <v>12</v>
      </c>
      <c r="E99" s="75">
        <v>24</v>
      </c>
      <c r="F99" s="55">
        <v>32</v>
      </c>
      <c r="G99" s="55">
        <v>78</v>
      </c>
      <c r="H99" s="55">
        <v>52</v>
      </c>
      <c r="I99" s="55">
        <v>99</v>
      </c>
      <c r="J99" s="41">
        <v>86</v>
      </c>
      <c r="K99" s="41"/>
      <c r="L99" s="41"/>
      <c r="M99" s="41"/>
      <c r="N99" s="43">
        <f t="shared" si="22"/>
        <v>515</v>
      </c>
      <c r="O99" s="2"/>
      <c r="P99" s="78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53" t="s">
        <v>42</v>
      </c>
      <c r="B100" s="55">
        <v>2</v>
      </c>
      <c r="C100" s="55">
        <v>1</v>
      </c>
      <c r="D100" s="75">
        <v>4</v>
      </c>
      <c r="E100" s="75">
        <v>1</v>
      </c>
      <c r="F100" s="55">
        <v>2</v>
      </c>
      <c r="G100" s="55">
        <v>0</v>
      </c>
      <c r="H100" s="55">
        <v>2</v>
      </c>
      <c r="I100" s="55">
        <v>1</v>
      </c>
      <c r="J100" s="41">
        <v>0</v>
      </c>
      <c r="K100" s="41"/>
      <c r="L100" s="41"/>
      <c r="M100" s="41"/>
      <c r="N100" s="43">
        <f t="shared" si="22"/>
        <v>13</v>
      </c>
      <c r="O100" s="2"/>
      <c r="P100" s="78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16" s="61" customFormat="1" ht="6.75" customHeight="1">
      <c r="A101" s="62"/>
      <c r="D101" s="59"/>
      <c r="E101" s="59"/>
      <c r="P101" s="78"/>
    </row>
    <row r="102" spans="1:16" s="61" customFormat="1" ht="13.5" customHeight="1">
      <c r="A102" s="60" t="s">
        <v>17</v>
      </c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8"/>
      <c r="P102" s="78"/>
    </row>
    <row r="103" spans="1:16" s="61" customFormat="1" ht="12.75">
      <c r="A103" s="63" t="s">
        <v>57</v>
      </c>
      <c r="D103" s="59"/>
      <c r="E103" s="59"/>
      <c r="P103" s="78"/>
    </row>
    <row r="104" spans="1:16" s="61" customFormat="1" ht="12.75">
      <c r="A104" s="63" t="s">
        <v>58</v>
      </c>
      <c r="D104" s="59"/>
      <c r="E104" s="59"/>
      <c r="P104" s="78"/>
    </row>
    <row r="105" spans="1:16" s="4" customFormat="1" ht="6.75" customHeight="1">
      <c r="A105" s="10"/>
      <c r="B105" s="6"/>
      <c r="C105" s="6"/>
      <c r="D105" s="70"/>
      <c r="E105" s="70"/>
      <c r="F105" s="6"/>
      <c r="G105" s="6"/>
      <c r="H105" s="6"/>
      <c r="I105" s="6"/>
      <c r="J105" s="6"/>
      <c r="K105" s="6"/>
      <c r="L105" s="6"/>
      <c r="M105" s="6"/>
      <c r="N105" s="6"/>
      <c r="P105" s="78"/>
    </row>
    <row r="106" spans="1:16" ht="15">
      <c r="A106" s="9"/>
      <c r="B106" s="3" t="s">
        <v>0</v>
      </c>
      <c r="C106" s="3" t="s">
        <v>1</v>
      </c>
      <c r="D106" s="3" t="s">
        <v>2</v>
      </c>
      <c r="E106" s="3" t="s">
        <v>3</v>
      </c>
      <c r="F106" s="3" t="s">
        <v>16</v>
      </c>
      <c r="G106" s="3" t="s">
        <v>4</v>
      </c>
      <c r="H106" s="3" t="s">
        <v>5</v>
      </c>
      <c r="I106" s="3" t="s">
        <v>6</v>
      </c>
      <c r="J106" s="3" t="s">
        <v>7</v>
      </c>
      <c r="K106" s="3" t="s">
        <v>8</v>
      </c>
      <c r="L106" s="3" t="s">
        <v>9</v>
      </c>
      <c r="M106" s="3" t="s">
        <v>10</v>
      </c>
      <c r="N106" s="3" t="s">
        <v>11</v>
      </c>
      <c r="P106" s="78"/>
    </row>
    <row r="107" spans="1:16" ht="20.25" thickBot="1">
      <c r="A107" s="22" t="s">
        <v>20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P107" s="78"/>
    </row>
    <row r="108" spans="1:16" ht="16.5" thickTop="1">
      <c r="A108" s="14" t="s">
        <v>24</v>
      </c>
      <c r="B108" s="28">
        <v>1</v>
      </c>
      <c r="C108" s="28">
        <v>3</v>
      </c>
      <c r="D108" s="30">
        <v>1</v>
      </c>
      <c r="E108" s="30">
        <v>2</v>
      </c>
      <c r="F108" s="30">
        <v>0</v>
      </c>
      <c r="G108" s="28">
        <v>0</v>
      </c>
      <c r="H108" s="28">
        <v>1</v>
      </c>
      <c r="I108" s="28">
        <v>0</v>
      </c>
      <c r="J108" s="28">
        <v>4</v>
      </c>
      <c r="K108" s="28"/>
      <c r="L108" s="28"/>
      <c r="M108" s="28"/>
      <c r="N108" s="16">
        <f>SUM(B108:M108)</f>
        <v>12</v>
      </c>
      <c r="P108" s="78"/>
    </row>
    <row r="109" spans="1:16" s="4" customFormat="1" ht="15.75">
      <c r="A109" s="17" t="s">
        <v>25</v>
      </c>
      <c r="B109" s="29">
        <f>SUM(B110:B112)</f>
        <v>1</v>
      </c>
      <c r="C109" s="29">
        <f aca="true" t="shared" si="25" ref="C109:M109">SUM(C110:C112)</f>
        <v>2</v>
      </c>
      <c r="D109" s="32">
        <f t="shared" si="25"/>
        <v>0</v>
      </c>
      <c r="E109" s="32">
        <f t="shared" si="25"/>
        <v>2</v>
      </c>
      <c r="F109" s="29">
        <f t="shared" si="25"/>
        <v>1</v>
      </c>
      <c r="G109" s="29">
        <f t="shared" si="25"/>
        <v>2</v>
      </c>
      <c r="H109" s="29">
        <f t="shared" si="25"/>
        <v>2</v>
      </c>
      <c r="I109" s="29">
        <f t="shared" si="25"/>
        <v>1</v>
      </c>
      <c r="J109" s="29">
        <f t="shared" si="25"/>
        <v>0</v>
      </c>
      <c r="K109" s="29">
        <f t="shared" si="25"/>
        <v>0</v>
      </c>
      <c r="L109" s="29">
        <f t="shared" si="25"/>
        <v>0</v>
      </c>
      <c r="M109" s="29">
        <f t="shared" si="25"/>
        <v>0</v>
      </c>
      <c r="N109" s="18">
        <f>SUM(B109:M109)</f>
        <v>11</v>
      </c>
      <c r="P109" s="78"/>
    </row>
    <row r="110" spans="1:16" ht="14.25">
      <c r="A110" s="40" t="s">
        <v>14</v>
      </c>
      <c r="B110" s="44">
        <v>1</v>
      </c>
      <c r="C110" s="44">
        <v>1</v>
      </c>
      <c r="D110" s="74">
        <v>0</v>
      </c>
      <c r="E110" s="74">
        <v>0</v>
      </c>
      <c r="F110" s="44">
        <v>1</v>
      </c>
      <c r="G110" s="44">
        <v>0</v>
      </c>
      <c r="H110" s="44">
        <v>1</v>
      </c>
      <c r="I110" s="44">
        <v>1</v>
      </c>
      <c r="J110" s="44">
        <v>0</v>
      </c>
      <c r="K110" s="50"/>
      <c r="L110" s="51"/>
      <c r="M110" s="51"/>
      <c r="N110" s="52">
        <f>SUM(B110:M110)</f>
        <v>5</v>
      </c>
      <c r="P110" s="78"/>
    </row>
    <row r="111" spans="1:16" ht="14.25">
      <c r="A111" s="49" t="s">
        <v>15</v>
      </c>
      <c r="B111" s="44">
        <v>0</v>
      </c>
      <c r="C111" s="44">
        <v>1</v>
      </c>
      <c r="D111" s="74">
        <v>0</v>
      </c>
      <c r="E111" s="7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50"/>
      <c r="L111" s="51"/>
      <c r="M111" s="51"/>
      <c r="N111" s="52">
        <f>SUM(B111:M111)</f>
        <v>1</v>
      </c>
      <c r="P111" s="78"/>
    </row>
    <row r="112" spans="1:16" ht="14.25">
      <c r="A112" s="49" t="s">
        <v>13</v>
      </c>
      <c r="B112" s="44">
        <v>0</v>
      </c>
      <c r="C112" s="44">
        <v>0</v>
      </c>
      <c r="D112" s="74">
        <v>0</v>
      </c>
      <c r="E112" s="74">
        <v>2</v>
      </c>
      <c r="F112" s="44">
        <v>0</v>
      </c>
      <c r="G112" s="44">
        <v>2</v>
      </c>
      <c r="H112" s="44">
        <v>1</v>
      </c>
      <c r="I112" s="44">
        <v>0</v>
      </c>
      <c r="J112" s="44">
        <v>0</v>
      </c>
      <c r="K112" s="50"/>
      <c r="L112" s="51"/>
      <c r="M112" s="51"/>
      <c r="N112" s="52">
        <f aca="true" t="shared" si="26" ref="N112:N118">SUM(B112:M112)</f>
        <v>5</v>
      </c>
      <c r="P112" s="78"/>
    </row>
    <row r="113" spans="1:16" ht="14.25">
      <c r="A113" s="10"/>
      <c r="B113" s="33"/>
      <c r="C113" s="33"/>
      <c r="D113" s="71"/>
      <c r="E113" s="71"/>
      <c r="F113" s="33"/>
      <c r="G113" s="33"/>
      <c r="H113" s="33"/>
      <c r="I113" s="33"/>
      <c r="J113" s="33"/>
      <c r="K113" s="5"/>
      <c r="L113" s="34"/>
      <c r="M113" s="34"/>
      <c r="N113" s="34">
        <f>SUM(B113:M113)</f>
        <v>0</v>
      </c>
      <c r="P113" s="78"/>
    </row>
    <row r="114" spans="1:16" ht="15">
      <c r="A114" s="9"/>
      <c r="B114" s="3" t="s">
        <v>0</v>
      </c>
      <c r="C114" s="3" t="s">
        <v>1</v>
      </c>
      <c r="D114" s="3" t="s">
        <v>2</v>
      </c>
      <c r="E114" s="3" t="s">
        <v>3</v>
      </c>
      <c r="F114" s="3" t="s">
        <v>16</v>
      </c>
      <c r="G114" s="3" t="s">
        <v>4</v>
      </c>
      <c r="H114" s="3" t="s">
        <v>5</v>
      </c>
      <c r="I114" s="3" t="s">
        <v>6</v>
      </c>
      <c r="J114" s="3" t="s">
        <v>7</v>
      </c>
      <c r="K114" s="3" t="s">
        <v>8</v>
      </c>
      <c r="L114" s="3" t="s">
        <v>9</v>
      </c>
      <c r="M114" s="3" t="s">
        <v>10</v>
      </c>
      <c r="N114" s="3" t="s">
        <v>11</v>
      </c>
      <c r="P114" s="78"/>
    </row>
    <row r="115" spans="1:16" ht="20.25" thickBot="1">
      <c r="A115" s="22" t="s">
        <v>21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P115" s="78"/>
    </row>
    <row r="116" spans="1:16" ht="16.5" thickTop="1">
      <c r="A116" s="14" t="s">
        <v>24</v>
      </c>
      <c r="B116" s="30">
        <v>173</v>
      </c>
      <c r="C116" s="30">
        <v>199</v>
      </c>
      <c r="D116" s="30">
        <v>201</v>
      </c>
      <c r="E116" s="30">
        <v>239</v>
      </c>
      <c r="F116" s="30">
        <v>288</v>
      </c>
      <c r="G116" s="35">
        <v>275</v>
      </c>
      <c r="H116" s="30">
        <v>286</v>
      </c>
      <c r="I116" s="30">
        <v>246</v>
      </c>
      <c r="J116" s="30">
        <v>242</v>
      </c>
      <c r="K116" s="30"/>
      <c r="L116" s="30"/>
      <c r="M116" s="30"/>
      <c r="N116" s="15">
        <f>SUM(B116:M116)</f>
        <v>2149</v>
      </c>
      <c r="P116" s="78"/>
    </row>
    <row r="117" spans="1:16" ht="15.75">
      <c r="A117" s="17" t="s">
        <v>25</v>
      </c>
      <c r="B117" s="31">
        <f aca="true" t="shared" si="27" ref="B117:M117">SUM(B118)</f>
        <v>194</v>
      </c>
      <c r="C117" s="31">
        <f t="shared" si="27"/>
        <v>188</v>
      </c>
      <c r="D117" s="72">
        <f t="shared" si="27"/>
        <v>201</v>
      </c>
      <c r="E117" s="72">
        <f t="shared" si="27"/>
        <v>252</v>
      </c>
      <c r="F117" s="31">
        <f t="shared" si="27"/>
        <v>245</v>
      </c>
      <c r="G117" s="36">
        <f t="shared" si="27"/>
        <v>236</v>
      </c>
      <c r="H117" s="31">
        <f t="shared" si="27"/>
        <v>349</v>
      </c>
      <c r="I117" s="31">
        <f t="shared" si="27"/>
        <v>231</v>
      </c>
      <c r="J117" s="31">
        <f>SUM(J118)</f>
        <v>227</v>
      </c>
      <c r="K117" s="31">
        <f>SUM(K118)</f>
        <v>0</v>
      </c>
      <c r="L117" s="31">
        <f t="shared" si="27"/>
        <v>0</v>
      </c>
      <c r="M117" s="31">
        <f t="shared" si="27"/>
        <v>0</v>
      </c>
      <c r="N117" s="13">
        <f t="shared" si="26"/>
        <v>2123</v>
      </c>
      <c r="P117" s="78"/>
    </row>
    <row r="118" spans="1:26" ht="14.25">
      <c r="A118" s="49" t="s">
        <v>22</v>
      </c>
      <c r="B118" s="44">
        <v>194</v>
      </c>
      <c r="C118" s="44">
        <v>188</v>
      </c>
      <c r="D118" s="74">
        <v>201</v>
      </c>
      <c r="E118" s="74">
        <v>252</v>
      </c>
      <c r="F118" s="45">
        <v>245</v>
      </c>
      <c r="G118" s="45">
        <v>236</v>
      </c>
      <c r="H118" s="44">
        <v>349</v>
      </c>
      <c r="I118" s="44">
        <v>231</v>
      </c>
      <c r="J118" s="44">
        <v>227</v>
      </c>
      <c r="K118" s="44"/>
      <c r="L118" s="44"/>
      <c r="M118" s="44"/>
      <c r="N118" s="52">
        <f t="shared" si="26"/>
        <v>2123</v>
      </c>
      <c r="P118" s="78"/>
      <c r="U118" s="2"/>
      <c r="V118" s="2"/>
      <c r="W118" s="2"/>
      <c r="X118" s="2"/>
      <c r="Y118" s="2"/>
      <c r="Z118" s="2"/>
    </row>
    <row r="119" spans="1:16" ht="14.25">
      <c r="A119" s="10"/>
      <c r="B119" s="33"/>
      <c r="C119" s="33"/>
      <c r="D119" s="71"/>
      <c r="E119" s="71"/>
      <c r="F119" s="33"/>
      <c r="G119" s="33"/>
      <c r="H119" s="33"/>
      <c r="I119" s="33"/>
      <c r="J119" s="33"/>
      <c r="K119" s="5"/>
      <c r="L119" s="34"/>
      <c r="M119" s="34"/>
      <c r="N119" s="34"/>
      <c r="P119" s="78"/>
    </row>
    <row r="120" spans="1:16" ht="15">
      <c r="A120" s="9"/>
      <c r="B120" s="3" t="s">
        <v>0</v>
      </c>
      <c r="C120" s="3" t="s">
        <v>1</v>
      </c>
      <c r="D120" s="3" t="s">
        <v>2</v>
      </c>
      <c r="E120" s="3" t="s">
        <v>3</v>
      </c>
      <c r="F120" s="3" t="s">
        <v>16</v>
      </c>
      <c r="G120" s="3" t="s">
        <v>4</v>
      </c>
      <c r="H120" s="3" t="s">
        <v>5</v>
      </c>
      <c r="I120" s="3" t="s">
        <v>6</v>
      </c>
      <c r="J120" s="3" t="s">
        <v>7</v>
      </c>
      <c r="K120" s="3" t="s">
        <v>8</v>
      </c>
      <c r="L120" s="3" t="s">
        <v>9</v>
      </c>
      <c r="M120" s="3" t="s">
        <v>10</v>
      </c>
      <c r="N120" s="3" t="s">
        <v>11</v>
      </c>
      <c r="P120" s="78"/>
    </row>
    <row r="121" spans="1:16" ht="20.25" thickBot="1">
      <c r="A121" s="22" t="s">
        <v>23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P121" s="78"/>
    </row>
    <row r="122" spans="1:16" ht="16.5" thickTop="1">
      <c r="A122" s="14" t="s">
        <v>24</v>
      </c>
      <c r="B122" s="30">
        <v>1</v>
      </c>
      <c r="C122" s="30">
        <v>0</v>
      </c>
      <c r="D122" s="30">
        <v>1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1</v>
      </c>
      <c r="K122" s="30"/>
      <c r="L122" s="30"/>
      <c r="M122" s="30"/>
      <c r="N122" s="16">
        <f>SUM(B122:M122)</f>
        <v>3</v>
      </c>
      <c r="P122" s="78"/>
    </row>
    <row r="123" spans="1:16" ht="15.75">
      <c r="A123" s="17" t="s">
        <v>25</v>
      </c>
      <c r="B123" s="31">
        <f aca="true" t="shared" si="28" ref="B123:M123">SUM(B124)</f>
        <v>0</v>
      </c>
      <c r="C123" s="31">
        <f t="shared" si="28"/>
        <v>1</v>
      </c>
      <c r="D123" s="72">
        <f t="shared" si="28"/>
        <v>0</v>
      </c>
      <c r="E123" s="72">
        <f t="shared" si="28"/>
        <v>0</v>
      </c>
      <c r="F123" s="31">
        <f t="shared" si="28"/>
        <v>2</v>
      </c>
      <c r="G123" s="36">
        <f t="shared" si="28"/>
        <v>0</v>
      </c>
      <c r="H123" s="31">
        <f t="shared" si="28"/>
        <v>1</v>
      </c>
      <c r="I123" s="31">
        <f t="shared" si="28"/>
        <v>0</v>
      </c>
      <c r="J123" s="31">
        <f>SUM(J124)</f>
        <v>0</v>
      </c>
      <c r="K123" s="31">
        <f t="shared" si="28"/>
        <v>0</v>
      </c>
      <c r="L123" s="31">
        <f t="shared" si="28"/>
        <v>0</v>
      </c>
      <c r="M123" s="31">
        <f t="shared" si="28"/>
        <v>0</v>
      </c>
      <c r="N123" s="13">
        <f>SUM(B123:M123)</f>
        <v>4</v>
      </c>
      <c r="P123" s="78"/>
    </row>
    <row r="124" spans="1:16" ht="14.25">
      <c r="A124" s="49" t="s">
        <v>22</v>
      </c>
      <c r="B124" s="44">
        <v>0</v>
      </c>
      <c r="C124" s="44">
        <v>1</v>
      </c>
      <c r="D124" s="74">
        <v>0</v>
      </c>
      <c r="E124" s="74">
        <v>0</v>
      </c>
      <c r="F124" s="45">
        <v>2</v>
      </c>
      <c r="G124" s="45">
        <v>0</v>
      </c>
      <c r="H124" s="44">
        <v>1</v>
      </c>
      <c r="I124" s="44">
        <v>0</v>
      </c>
      <c r="J124" s="44">
        <v>0</v>
      </c>
      <c r="K124" s="44"/>
      <c r="L124" s="44"/>
      <c r="M124" s="44"/>
      <c r="N124" s="52">
        <f>SUM(B124:M124)</f>
        <v>4</v>
      </c>
      <c r="P124" s="78"/>
    </row>
    <row r="125" spans="1:16" ht="14.25">
      <c r="A125" s="10"/>
      <c r="B125" s="33"/>
      <c r="C125" s="33"/>
      <c r="D125" s="71"/>
      <c r="E125" s="71"/>
      <c r="F125" s="66"/>
      <c r="G125" s="66"/>
      <c r="H125" s="33"/>
      <c r="I125" s="33"/>
      <c r="J125" s="33"/>
      <c r="K125" s="33"/>
      <c r="L125" s="33"/>
      <c r="M125" s="33"/>
      <c r="N125" s="67"/>
      <c r="P125" s="78"/>
    </row>
    <row r="126" spans="1:16" ht="15">
      <c r="A126" s="9"/>
      <c r="B126" s="3" t="s">
        <v>0</v>
      </c>
      <c r="C126" s="3" t="s">
        <v>1</v>
      </c>
      <c r="D126" s="3" t="s">
        <v>2</v>
      </c>
      <c r="E126" s="3" t="s">
        <v>3</v>
      </c>
      <c r="F126" s="3" t="s">
        <v>16</v>
      </c>
      <c r="G126" s="3" t="s">
        <v>4</v>
      </c>
      <c r="H126" s="3" t="s">
        <v>5</v>
      </c>
      <c r="I126" s="3" t="s">
        <v>6</v>
      </c>
      <c r="J126" s="3" t="s">
        <v>7</v>
      </c>
      <c r="K126" s="3" t="s">
        <v>8</v>
      </c>
      <c r="L126" s="3" t="s">
        <v>9</v>
      </c>
      <c r="M126" s="3" t="s">
        <v>10</v>
      </c>
      <c r="N126" s="3" t="s">
        <v>11</v>
      </c>
      <c r="P126" s="78"/>
    </row>
    <row r="127" spans="1:16" ht="20.25" thickBot="1">
      <c r="A127" s="22" t="s">
        <v>18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P127" s="78"/>
    </row>
    <row r="128" spans="1:16" ht="16.5" thickTop="1">
      <c r="A128" s="14" t="s">
        <v>59</v>
      </c>
      <c r="B128" s="28">
        <f>52+32+2</f>
        <v>86</v>
      </c>
      <c r="C128" s="28">
        <v>83</v>
      </c>
      <c r="D128" s="30">
        <v>83</v>
      </c>
      <c r="E128" s="30">
        <v>117</v>
      </c>
      <c r="F128" s="28">
        <v>69</v>
      </c>
      <c r="G128" s="37">
        <f>52+38+1</f>
        <v>91</v>
      </c>
      <c r="H128" s="28">
        <v>100</v>
      </c>
      <c r="I128" s="28">
        <f>79+29</f>
        <v>108</v>
      </c>
      <c r="J128" s="28">
        <v>116</v>
      </c>
      <c r="K128" s="28"/>
      <c r="L128" s="28"/>
      <c r="M128" s="28"/>
      <c r="N128" s="19">
        <f aca="true" t="shared" si="29" ref="N128:N133">SUM(B128:M128)</f>
        <v>853</v>
      </c>
      <c r="P128" s="78"/>
    </row>
    <row r="129" spans="1:16" ht="15.75">
      <c r="A129" s="17" t="s">
        <v>29</v>
      </c>
      <c r="B129" s="29">
        <f>SUM(B130:B133)</f>
        <v>136</v>
      </c>
      <c r="C129" s="29">
        <f aca="true" t="shared" si="30" ref="C129:M129">SUM(C130:C133)</f>
        <v>89</v>
      </c>
      <c r="D129" s="32">
        <f t="shared" si="30"/>
        <v>78</v>
      </c>
      <c r="E129" s="32">
        <f t="shared" si="30"/>
        <v>110</v>
      </c>
      <c r="F129" s="29">
        <f>SUM(F130:F133)</f>
        <v>98</v>
      </c>
      <c r="G129" s="29">
        <f t="shared" si="30"/>
        <v>72</v>
      </c>
      <c r="H129" s="29">
        <f t="shared" si="30"/>
        <v>134</v>
      </c>
      <c r="I129" s="29">
        <f t="shared" si="30"/>
        <v>90</v>
      </c>
      <c r="J129" s="29">
        <f t="shared" si="30"/>
        <v>112</v>
      </c>
      <c r="K129" s="29">
        <f t="shared" si="30"/>
        <v>0</v>
      </c>
      <c r="L129" s="29">
        <f t="shared" si="30"/>
        <v>0</v>
      </c>
      <c r="M129" s="29">
        <f t="shared" si="30"/>
        <v>0</v>
      </c>
      <c r="N129" s="18">
        <f t="shared" si="29"/>
        <v>919</v>
      </c>
      <c r="P129" s="78"/>
    </row>
    <row r="130" spans="1:16" ht="14.25">
      <c r="A130" s="49" t="s">
        <v>26</v>
      </c>
      <c r="B130" s="44">
        <f>123-12</f>
        <v>111</v>
      </c>
      <c r="C130" s="44">
        <v>77</v>
      </c>
      <c r="D130" s="74">
        <v>67</v>
      </c>
      <c r="E130" s="74">
        <v>93</v>
      </c>
      <c r="F130" s="44">
        <v>87</v>
      </c>
      <c r="G130" s="46">
        <v>56</v>
      </c>
      <c r="H130" s="47">
        <v>102</v>
      </c>
      <c r="I130" s="47">
        <v>72</v>
      </c>
      <c r="J130" s="47">
        <v>87</v>
      </c>
      <c r="K130" s="47"/>
      <c r="L130" s="47"/>
      <c r="M130" s="47"/>
      <c r="N130" s="48">
        <f t="shared" si="29"/>
        <v>752</v>
      </c>
      <c r="P130" s="78"/>
    </row>
    <row r="131" spans="1:16" ht="14.25">
      <c r="A131" s="40" t="s">
        <v>15</v>
      </c>
      <c r="B131" s="44">
        <v>0</v>
      </c>
      <c r="C131" s="44">
        <v>1</v>
      </c>
      <c r="D131" s="74">
        <v>0</v>
      </c>
      <c r="E131" s="74">
        <v>2</v>
      </c>
      <c r="F131" s="44">
        <v>1</v>
      </c>
      <c r="G131" s="46">
        <v>1</v>
      </c>
      <c r="H131" s="47">
        <v>8</v>
      </c>
      <c r="I131" s="47">
        <v>0</v>
      </c>
      <c r="J131" s="47">
        <v>0</v>
      </c>
      <c r="K131" s="47"/>
      <c r="L131" s="47"/>
      <c r="M131" s="47"/>
      <c r="N131" s="48">
        <f t="shared" si="29"/>
        <v>13</v>
      </c>
      <c r="P131" s="78"/>
    </row>
    <row r="132" spans="1:16" ht="14.25">
      <c r="A132" s="40" t="s">
        <v>13</v>
      </c>
      <c r="B132" s="44">
        <v>21</v>
      </c>
      <c r="C132" s="44">
        <v>10</v>
      </c>
      <c r="D132" s="74">
        <v>5</v>
      </c>
      <c r="E132" s="74">
        <v>9</v>
      </c>
      <c r="F132" s="44">
        <v>9</v>
      </c>
      <c r="G132" s="46">
        <v>11</v>
      </c>
      <c r="H132" s="47">
        <v>20</v>
      </c>
      <c r="I132" s="47">
        <v>15</v>
      </c>
      <c r="J132" s="47">
        <v>24</v>
      </c>
      <c r="K132" s="47"/>
      <c r="L132" s="47"/>
      <c r="M132" s="47"/>
      <c r="N132" s="48">
        <f t="shared" si="29"/>
        <v>124</v>
      </c>
      <c r="P132" s="78"/>
    </row>
    <row r="133" spans="1:16" ht="14.25">
      <c r="A133" s="40" t="s">
        <v>32</v>
      </c>
      <c r="B133" s="44">
        <v>4</v>
      </c>
      <c r="C133" s="44">
        <v>1</v>
      </c>
      <c r="D133" s="74">
        <v>6</v>
      </c>
      <c r="E133" s="74">
        <v>6</v>
      </c>
      <c r="F133" s="44">
        <v>1</v>
      </c>
      <c r="G133" s="46">
        <v>4</v>
      </c>
      <c r="H133" s="47">
        <v>4</v>
      </c>
      <c r="I133" s="47">
        <v>3</v>
      </c>
      <c r="J133" s="47">
        <v>1</v>
      </c>
      <c r="K133" s="47"/>
      <c r="L133" s="47"/>
      <c r="M133" s="47"/>
      <c r="N133" s="48">
        <f t="shared" si="29"/>
        <v>30</v>
      </c>
      <c r="P133" s="78"/>
    </row>
    <row r="134" spans="1:14" s="61" customFormat="1" ht="12.75">
      <c r="A134" s="60" t="s">
        <v>17</v>
      </c>
      <c r="B134" s="58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8"/>
    </row>
    <row r="135" spans="1:14" s="61" customFormat="1" ht="12" customHeight="1">
      <c r="A135" s="63" t="s">
        <v>57</v>
      </c>
      <c r="B135" s="63"/>
      <c r="C135" s="63"/>
      <c r="D135" s="76"/>
      <c r="E135" s="76"/>
      <c r="F135" s="63"/>
      <c r="G135" s="63"/>
      <c r="H135" s="63"/>
      <c r="I135" s="63"/>
      <c r="J135" s="63"/>
      <c r="K135" s="63"/>
      <c r="L135" s="63"/>
      <c r="M135" s="63"/>
      <c r="N135" s="63"/>
    </row>
    <row r="136" spans="1:5" s="61" customFormat="1" ht="12.75">
      <c r="A136" s="63" t="s">
        <v>60</v>
      </c>
      <c r="D136" s="59"/>
      <c r="E136" s="59"/>
    </row>
    <row r="137" spans="1:5" s="61" customFormat="1" ht="12.75">
      <c r="A137" s="63" t="s">
        <v>61</v>
      </c>
      <c r="D137" s="59"/>
      <c r="E137" s="59"/>
    </row>
    <row r="138" spans="1:5" s="61" customFormat="1" ht="12.75">
      <c r="A138" s="63" t="s">
        <v>62</v>
      </c>
      <c r="D138" s="59"/>
      <c r="E138" s="59"/>
    </row>
    <row r="139" spans="1:14" s="61" customFormat="1" ht="13.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</row>
    <row r="140" spans="1:14" s="61" customFormat="1" ht="13.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</row>
    <row r="141" spans="1:14" s="61" customFormat="1" ht="13.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</row>
    <row r="142" spans="1:14" s="2" customFormat="1" ht="14.2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</sheetData>
  <sheetProtection/>
  <mergeCells count="5">
    <mergeCell ref="A142:N142"/>
    <mergeCell ref="A141:N141"/>
    <mergeCell ref="A2:N2"/>
    <mergeCell ref="A139:N139"/>
    <mergeCell ref="A140:N14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1" r:id="rId2"/>
  <headerFooter>
    <oddHeader>&amp;R&amp;G</oddHeader>
    <oddFooter xml:space="preserve">&amp;LElaborado pela Assessoria de Assuntos Econômicos (AECON) do INPI. 
Versão atualizada em 12/03/2019. 
&amp;C </oddFooter>
  </headerFooter>
  <rowBreaks count="2" manualBreakCount="2">
    <brk id="53" max="13" man="1"/>
    <brk id="89" max="13" man="1"/>
  </rowBreaks>
  <ignoredErrors>
    <ignoredError sqref="B10:C10 B26:C26 B61:C61 B42:C42" formulaRange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cp:lastPrinted>2019-03-18T20:29:37Z</cp:lastPrinted>
  <dcterms:created xsi:type="dcterms:W3CDTF">2014-03-12T21:30:07Z</dcterms:created>
  <dcterms:modified xsi:type="dcterms:W3CDTF">2019-10-08T19:30:26Z</dcterms:modified>
  <cp:category/>
  <cp:version/>
  <cp:contentType/>
  <cp:contentStatus/>
</cp:coreProperties>
</file>