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autoCompressPictures="0"/>
  <mc:AlternateContent xmlns:mc="http://schemas.openxmlformats.org/markup-compatibility/2006">
    <mc:Choice Requires="x15">
      <x15ac:absPath xmlns:x15ac="http://schemas.microsoft.com/office/spreadsheetml/2010/11/ac" url="C:\Users\joana\Downloads\"/>
    </mc:Choice>
  </mc:AlternateContent>
  <xr:revisionPtr revIDLastSave="0" documentId="8_{3AC24C41-E4F7-4AEF-BC92-CD7BB786CE74}" xr6:coauthVersionLast="47" xr6:coauthVersionMax="47" xr10:uidLastSave="{00000000-0000-0000-0000-000000000000}"/>
  <bookViews>
    <workbookView xWindow="-120" yWindow="-120" windowWidth="20730" windowHeight="11160" tabRatio="747" firstSheet="8" activeTab="9"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3" i="2" l="1"/>
  <c r="D24" i="45"/>
  <c r="J37" i="45"/>
  <c r="I37" i="45"/>
  <c r="H37" i="45"/>
  <c r="G37" i="45"/>
  <c r="F37" i="45"/>
  <c r="E37" i="45"/>
  <c r="J32" i="45"/>
  <c r="I32" i="45"/>
  <c r="H32" i="45"/>
  <c r="G32" i="45"/>
  <c r="F32" i="45"/>
  <c r="E32" i="45"/>
  <c r="F15" i="45"/>
  <c r="B3" i="45"/>
  <c r="D20" i="45"/>
  <c r="D19" i="45"/>
  <c r="D18" i="45"/>
  <c r="D17" i="45"/>
  <c r="D16" i="45"/>
  <c r="D5" i="2"/>
  <c r="J32" i="2"/>
  <c r="F15" i="2"/>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c r="Z20" i="49" a="1"/>
  <c r="Z20" i="49"/>
  <c r="D20" i="49"/>
  <c r="AA19" i="49" a="1"/>
  <c r="AA19" i="49"/>
  <c r="Z19" i="49" a="1"/>
  <c r="Z19" i="49"/>
  <c r="D19" i="49"/>
  <c r="AA18" i="49" a="1"/>
  <c r="AA18" i="49"/>
  <c r="Z18" i="49" a="1"/>
  <c r="Z18" i="49"/>
  <c r="D18" i="49"/>
  <c r="AA17" i="49" a="1"/>
  <c r="AA17" i="49"/>
  <c r="Z17" i="49" a="1"/>
  <c r="Z17" i="49"/>
  <c r="D17" i="49"/>
  <c r="AA16" i="49"/>
  <c r="Z16" i="49"/>
  <c r="D16" i="49"/>
  <c r="F15" i="49"/>
  <c r="D7" i="49"/>
  <c r="D5" i="49"/>
  <c r="B3" i="49"/>
  <c r="D39" i="49"/>
  <c r="D38" i="49"/>
  <c r="D37" i="49"/>
  <c r="D36" i="49"/>
  <c r="D35" i="49"/>
  <c r="D34" i="49"/>
  <c r="D33" i="49"/>
  <c r="D32" i="49"/>
  <c r="F21" i="49"/>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c r="Z20" i="47" a="1"/>
  <c r="Z20" i="47"/>
  <c r="D20" i="47"/>
  <c r="AA19" i="47" a="1"/>
  <c r="AA19" i="47"/>
  <c r="Z19" i="47" a="1"/>
  <c r="Z19" i="47"/>
  <c r="AB19" i="47"/>
  <c r="D19" i="47"/>
  <c r="F19" i="47"/>
  <c r="AA18" i="47" a="1"/>
  <c r="AA18" i="47"/>
  <c r="Z18" i="47" a="1"/>
  <c r="Z18" i="47"/>
  <c r="D18" i="47"/>
  <c r="AA17" i="47" a="1"/>
  <c r="AA17" i="47"/>
  <c r="Z17" i="47" a="1"/>
  <c r="Z17" i="47"/>
  <c r="D17" i="47"/>
  <c r="AA16" i="47"/>
  <c r="Z16" i="47"/>
  <c r="D16" i="47"/>
  <c r="F15" i="47"/>
  <c r="D7" i="47"/>
  <c r="D5" i="47"/>
  <c r="B3" i="47"/>
  <c r="D39" i="47"/>
  <c r="D38" i="47"/>
  <c r="D37" i="47"/>
  <c r="D36" i="47"/>
  <c r="D35" i="47"/>
  <c r="D34" i="47"/>
  <c r="D33" i="47"/>
  <c r="D32" i="47"/>
  <c r="F21" i="47"/>
  <c r="J39" i="45"/>
  <c r="I39" i="45"/>
  <c r="H39" i="45"/>
  <c r="G39" i="45"/>
  <c r="F39" i="45"/>
  <c r="E39" i="45"/>
  <c r="J38" i="45"/>
  <c r="I38" i="45"/>
  <c r="H38" i="45"/>
  <c r="G38" i="45"/>
  <c r="F38" i="45"/>
  <c r="E38" i="45"/>
  <c r="J36" i="45"/>
  <c r="I36" i="45"/>
  <c r="H36" i="45"/>
  <c r="G36" i="45"/>
  <c r="F36" i="45"/>
  <c r="E36" i="45"/>
  <c r="J35" i="45"/>
  <c r="I35" i="45"/>
  <c r="H35" i="45"/>
  <c r="G35" i="45"/>
  <c r="F35" i="45"/>
  <c r="E35" i="45"/>
  <c r="J34" i="45"/>
  <c r="I34" i="45"/>
  <c r="H34" i="45"/>
  <c r="G34" i="45"/>
  <c r="F34" i="45"/>
  <c r="E34" i="45"/>
  <c r="J33" i="45"/>
  <c r="I33" i="45"/>
  <c r="H33" i="45"/>
  <c r="G33" i="45"/>
  <c r="F33" i="45"/>
  <c r="E33" i="45"/>
  <c r="D29" i="45"/>
  <c r="D23" i="45"/>
  <c r="AA20" i="45" a="1"/>
  <c r="AA20" i="45"/>
  <c r="Z20" i="45" a="1"/>
  <c r="Z20" i="45"/>
  <c r="AA19" i="45" a="1"/>
  <c r="AA19" i="45"/>
  <c r="Z19" i="45" a="1"/>
  <c r="Z19" i="45"/>
  <c r="AA18" i="45" a="1"/>
  <c r="AA18" i="45"/>
  <c r="Z18" i="45" a="1"/>
  <c r="Z18" i="45"/>
  <c r="AA17" i="45" a="1"/>
  <c r="AA17" i="45"/>
  <c r="Z17" i="45" a="1"/>
  <c r="Z17" i="45"/>
  <c r="AA16" i="45"/>
  <c r="Z16" i="45"/>
  <c r="D39" i="45"/>
  <c r="D38" i="45"/>
  <c r="F21" i="45"/>
  <c r="F33" i="2"/>
  <c r="G33" i="2"/>
  <c r="H33" i="2"/>
  <c r="I33" i="2"/>
  <c r="J33" i="2"/>
  <c r="AA16" i="2"/>
  <c r="Z16" i="2"/>
  <c r="Z17" i="2" a="1"/>
  <c r="Z17" i="2"/>
  <c r="D34" i="45"/>
  <c r="D33" i="45"/>
  <c r="D35" i="45"/>
  <c r="D37" i="45"/>
  <c r="AB18" i="45"/>
  <c r="F18" i="45"/>
  <c r="AB20" i="45"/>
  <c r="F20" i="45"/>
  <c r="D22" i="45"/>
  <c r="E17" i="45"/>
  <c r="D32" i="45"/>
  <c r="D36" i="45"/>
  <c r="D33" i="2"/>
  <c r="D22" i="47"/>
  <c r="E18" i="47"/>
  <c r="E16" i="47"/>
  <c r="E17" i="47"/>
  <c r="E19" i="47"/>
  <c r="E20" i="47"/>
  <c r="E22" i="47"/>
  <c r="AB16" i="2"/>
  <c r="AB16" i="45"/>
  <c r="F16" i="45"/>
  <c r="AB17" i="45"/>
  <c r="F17" i="45"/>
  <c r="AB16" i="47"/>
  <c r="AB20" i="47"/>
  <c r="F20" i="47"/>
  <c r="AB19" i="49"/>
  <c r="D22" i="49"/>
  <c r="E20" i="49"/>
  <c r="E16" i="49"/>
  <c r="E17" i="49"/>
  <c r="E18" i="49"/>
  <c r="E19" i="49"/>
  <c r="E22" i="49"/>
  <c r="AB16" i="49"/>
  <c r="F16" i="49"/>
  <c r="AB17" i="49"/>
  <c r="F17" i="49"/>
  <c r="AB18" i="49"/>
  <c r="F18" i="49"/>
  <c r="F19" i="49"/>
  <c r="AB20" i="49"/>
  <c r="F20" i="49"/>
  <c r="AB18" i="47"/>
  <c r="F18" i="47"/>
  <c r="AB17" i="47"/>
  <c r="F17" i="47"/>
  <c r="F16" i="47"/>
  <c r="AB19" i="45"/>
  <c r="F19" i="45"/>
  <c r="AA20" i="2" a="1"/>
  <c r="AA20" i="2"/>
  <c r="Z20" i="2" a="1"/>
  <c r="Z20" i="2"/>
  <c r="AB20" i="2"/>
  <c r="D20" i="2"/>
  <c r="F20" i="2"/>
  <c r="AA19" i="2" a="1"/>
  <c r="AA19" i="2"/>
  <c r="Z19" i="2" a="1"/>
  <c r="Z19" i="2"/>
  <c r="AB19" i="2"/>
  <c r="AA18" i="2" a="1"/>
  <c r="AA18" i="2"/>
  <c r="Z18" i="2" a="1"/>
  <c r="Z18" i="2"/>
  <c r="AA17" i="2" a="1"/>
  <c r="AA17" i="2"/>
  <c r="E18" i="45"/>
  <c r="E16" i="45"/>
  <c r="E19" i="45"/>
  <c r="E20" i="45"/>
  <c r="E22" i="45"/>
  <c r="D5" i="36"/>
  <c r="F25" i="36"/>
  <c r="G25" i="36"/>
  <c r="F26" i="36"/>
  <c r="G26" i="36"/>
  <c r="F27" i="36"/>
  <c r="G27" i="36"/>
  <c r="F28" i="36"/>
  <c r="G28" i="36"/>
  <c r="F29" i="36"/>
  <c r="G29" i="36"/>
  <c r="F30" i="36"/>
  <c r="G30" i="36"/>
  <c r="F31" i="36"/>
  <c r="G31" i="36"/>
  <c r="F32" i="36"/>
  <c r="G32" i="36"/>
  <c r="E32" i="36"/>
  <c r="E31" i="36"/>
  <c r="E30" i="36"/>
  <c r="E29" i="36"/>
  <c r="E28" i="36"/>
  <c r="D28" i="36"/>
  <c r="E27" i="36"/>
  <c r="D22" i="36"/>
  <c r="E26" i="36"/>
  <c r="E25" i="36"/>
  <c r="D17" i="36"/>
  <c r="D16" i="36"/>
  <c r="D15" i="36"/>
  <c r="D24" i="2"/>
  <c r="D23" i="2"/>
  <c r="D19" i="2"/>
  <c r="F19" i="2"/>
  <c r="D18" i="2"/>
  <c r="D16" i="2"/>
  <c r="F16" i="2"/>
  <c r="D17" i="2"/>
  <c r="B3" i="36"/>
  <c r="D7" i="2"/>
  <c r="E32" i="2"/>
  <c r="G32" i="2"/>
  <c r="H32" i="2"/>
  <c r="I32" i="2"/>
  <c r="G34" i="2"/>
  <c r="H34" i="2"/>
  <c r="F34" i="2"/>
  <c r="I34" i="2"/>
  <c r="J34" i="2"/>
  <c r="D34" i="2"/>
  <c r="G35" i="2"/>
  <c r="H35" i="2"/>
  <c r="I35" i="2"/>
  <c r="J35" i="2"/>
  <c r="G36" i="2"/>
  <c r="H36" i="2"/>
  <c r="I36" i="2"/>
  <c r="J36" i="2"/>
  <c r="G37" i="2"/>
  <c r="H37" i="2"/>
  <c r="I37" i="2"/>
  <c r="J37" i="2"/>
  <c r="G38" i="2"/>
  <c r="H38" i="2"/>
  <c r="I38" i="2"/>
  <c r="J38" i="2"/>
  <c r="G39" i="2"/>
  <c r="H39" i="2"/>
  <c r="I39" i="2"/>
  <c r="J39" i="2"/>
  <c r="F39" i="2"/>
  <c r="D39" i="2"/>
  <c r="F38" i="2"/>
  <c r="D38" i="2"/>
  <c r="F37" i="2"/>
  <c r="F36" i="2"/>
  <c r="F35" i="2"/>
  <c r="F32" i="2"/>
  <c r="D32" i="2"/>
  <c r="E39" i="2"/>
  <c r="E38" i="2"/>
  <c r="E37" i="2"/>
  <c r="E36" i="2"/>
  <c r="E35" i="2"/>
  <c r="E34" i="2"/>
  <c r="E33" i="2"/>
  <c r="F21" i="2"/>
  <c r="D29" i="2"/>
  <c r="D36" i="2"/>
  <c r="D35" i="2"/>
  <c r="D37" i="2"/>
  <c r="D31" i="36"/>
  <c r="AB18" i="2"/>
  <c r="F18" i="2"/>
  <c r="F22" i="47"/>
  <c r="G17" i="47"/>
  <c r="F22" i="49"/>
  <c r="G18" i="49"/>
  <c r="AB17" i="2"/>
  <c r="F17" i="2"/>
  <c r="G20" i="47"/>
  <c r="F22" i="45"/>
  <c r="G16" i="45"/>
  <c r="D22" i="2"/>
  <c r="D29" i="36"/>
  <c r="D26" i="36"/>
  <c r="D18" i="36"/>
  <c r="E15" i="36"/>
  <c r="D27" i="36"/>
  <c r="D32" i="36"/>
  <c r="D30" i="36"/>
  <c r="D25" i="36"/>
  <c r="E16" i="2"/>
  <c r="E20" i="2"/>
  <c r="E18" i="2"/>
  <c r="E17" i="2"/>
  <c r="G19" i="45"/>
  <c r="G21" i="45"/>
  <c r="G15" i="45"/>
  <c r="G16" i="49"/>
  <c r="G15" i="49"/>
  <c r="G19" i="49"/>
  <c r="G21" i="49"/>
  <c r="G17" i="49"/>
  <c r="E19" i="2"/>
  <c r="G20" i="45"/>
  <c r="G18" i="45"/>
  <c r="G17" i="45"/>
  <c r="G22" i="45"/>
  <c r="G18" i="47"/>
  <c r="G19" i="47"/>
  <c r="G21" i="47"/>
  <c r="G15" i="47"/>
  <c r="G16" i="47"/>
  <c r="G22" i="47"/>
  <c r="F22" i="2"/>
  <c r="G17" i="2"/>
  <c r="G20" i="49"/>
  <c r="E16" i="36"/>
  <c r="E17" i="36"/>
  <c r="G15" i="2"/>
  <c r="G21" i="2"/>
  <c r="G16" i="2"/>
  <c r="G19" i="2"/>
  <c r="G18" i="2"/>
  <c r="G20" i="2"/>
  <c r="G22" i="49"/>
  <c r="E22" i="2"/>
  <c r="E18" i="36"/>
  <c r="G22" i="2"/>
</calcChain>
</file>

<file path=xl/sharedStrings.xml><?xml version="1.0" encoding="utf-8"?>
<sst xmlns="http://schemas.openxmlformats.org/spreadsheetml/2006/main" count="2566" uniqueCount="1139">
  <si>
    <t>PLANO DE AÇÃO NACIONAL DE CONSERVAÇÃO DE ESPÉCIES AMEAÇADAS DE EXTINÇÃO - PAN</t>
  </si>
  <si>
    <t xml:space="preserve">Plano de Ação Nacional para a Conservação do Tamanduá-bandeira, Tatu-canastra e Tatu-bola </t>
  </si>
  <si>
    <t>Objetivo geral do PAN</t>
  </si>
  <si>
    <t>Minimizar as principais ameaças que acometem as espécies nos próximos 5 anos</t>
  </si>
  <si>
    <t>Data da monitoria</t>
  </si>
  <si>
    <t>21/9/2020 - 22/9/2020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</si>
  <si>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</si>
  <si>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</si>
  <si>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</si>
  <si>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</si>
  <si>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</si>
  <si>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</si>
  <si>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</si>
  <si>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</si>
  <si>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</si>
  <si>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</si>
  <si>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</si>
  <si>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</si>
  <si>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</si>
  <si>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</si>
  <si>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</si>
  <si>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</si>
  <si>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</si>
  <si>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</si>
  <si>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</si>
  <si>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</si>
  <si>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</si>
  <si>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</si>
  <si>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</si>
  <si>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</si>
  <si>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</si>
  <si>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</si>
  <si>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</si>
  <si>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</si>
  <si>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</si>
  <si>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</si>
  <si>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</si>
  <si>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</si>
  <si>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</si>
  <si>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</si>
  <si>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</si>
  <si>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</si>
  <si>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</si>
  <si>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</si>
  <si>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</si>
  <si>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</si>
  <si>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</si>
  <si>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</si>
  <si>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Desenvolver estratégias para a conservação e manejo da paisagem, visando a manutenção de populações viáveis</t>
  </si>
  <si>
    <t>1.1</t>
  </si>
  <si>
    <t>Classificar a adequabilidade de habitat para cada espécie em diferentes escalas.</t>
  </si>
  <si>
    <t>Mapas, Artigos e Notas técnicas amplamente divulgados e resultados apresentados  em eventos</t>
  </si>
  <si>
    <t>Alessandra Bertassoni (Instituto Tamanduá)</t>
  </si>
  <si>
    <t>irrelevante</t>
  </si>
  <si>
    <t>Nina Attias (ICAS), Alexandre Martins (Instituto Tamanduá), Arnaud Desbiez (ICAS), Letícia Koproski (ICAS), Milton Ribeiro (UNESP), Guilherme de Miranda (PF), Teresa Cristina da Silveira Anacleto (UNEMAT)</t>
  </si>
  <si>
    <t>Toda distribuição das espécies-alvo</t>
  </si>
  <si>
    <t>x</t>
  </si>
  <si>
    <t xml:space="preserve">1. Início do pós-doutoramento da Dra. Alessandra Bertassoni na UFG com projeto de modelar a adequabilidade de xenarthra em todo o Brasil;
2. A equipe do ICAS está em fase de conclusão de um artigo científico entitulado "Life stage, sex, and behavior shape resource selection and influence conservation strategies for a threatened fossorial mammal" que reporta os padrões de seleção da habitat dos tatus canastra em escala de área de vida e como estes padrões estão relacionados ao manejo tradicional da terra no Pantanal. O artigo está em fase final de formatação e deve ser submetido em julho. 
3. O ICAS começa um processo de parceria com a Dra. Katia Ferraz (USP) para desenvolver mapas de adequabilidade ambiental para o tatu-canastra em toda a região do Cerrado e Mata Atlântica do estado do Mato Grosso do Sul.
</t>
  </si>
  <si>
    <t xml:space="preserve">1. Publicação do artigo "Population viability analysis as a tool for giant anteater conservation", Desbiez et al 2020, na revista Perspectives in Ecology and Conservation.
</t>
  </si>
  <si>
    <t>O grupo ainda precisa sair das análises em escala local e buscar por padrões de adequabilidade em um contexto maior. O processo de pós-doutoramento da Dra. Alessandra vem nesse encontro, entretanto devido a pandemia de covid e paralização das ações da universidade pública atrasam o processo. Ainda, pelo curto espaço de tempo e a configuração atual de pandemia e crise governamental os demais membros desse objetivo ainda não conseguiram tempo hábil para avançar nesta ação.</t>
  </si>
  <si>
    <t>Alessandra Bertassoni; Nina Attias; Arnaud Desbiez; Débora R. Yogui</t>
  </si>
  <si>
    <t xml:space="preserve">1. Análises de adequabilidade em todas as escalas são necessárias, não somente regionalizadas nas áreas de estudo dos membros;
2. Artigo que pode ser utilizado como subsídio - Bertassoni et al. (março/2019) "Land-use changes and the expansion of biofuel crops threaten the giant anteater in southeastern Brazil". O artigo trata de áreas de adequabilidade ambiental para o tamanduá-bandeira no Estado de São Paulo frente à expansão da cana-de-açúcar;
</t>
  </si>
  <si>
    <t>Retirar o nome de Milton Ribeiro e Incluir Vinicius Alberici.</t>
  </si>
  <si>
    <t>1.2</t>
  </si>
  <si>
    <t xml:space="preserve">Identificar áreas chave para promover conservação e conectividade de diferentes populações.
</t>
  </si>
  <si>
    <t>Nina Attias (ICAS), Alexandre Martins (Instituto Tamanduá), Arnaud Desbiez (ICAS), Milton Ribeiro (UNESP), Guilherme de Miranda (PF), Eduardo Santos (CPB)</t>
  </si>
  <si>
    <t>Para toda distribuição das espécies-alvo com maior foco na porção centro-sul do país</t>
  </si>
  <si>
    <t>1. Doutorado em andamento - Vinícios Alberini: "Efeitos das estradas nos mamíferos de médio e grande porte do Cerrado";
2. Apresentação de trabalho  "Threshold effects of roads on giant antaters in the Brazilian Cerrado" no 10º Congresso de Mastozoologia, 2019, Águas de Lindoia, SP  (Vinícios Alberici et al., 2019).  As análises são parte do processo de doutoramento do Msc. Vinicius Alberici e ainda se configuram como preliminares. Na próxima monitoria, esses dados já estarão com as análises concluídas.</t>
  </si>
  <si>
    <t>1. Resumo publicado no 10º Congresso de Mastozoologia (2019), intitulado "Threshold effects of roads on giant antaters in the Brazilian Cerrado" - (Alberici et al., 2019)</t>
  </si>
  <si>
    <t>A execução da ação  1.1 irá facilitar o andamento da ação 1.2.</t>
  </si>
  <si>
    <t>1. Vinicius Alberici</t>
  </si>
  <si>
    <t xml:space="preserve">1. Esta ação é uma das mais importantes para avançar nas questões de conservação e manejo de ambas as espécies, há uma necessidade do grupo trabalhar mais afundo nesse tema.
</t>
  </si>
  <si>
    <t>2. Retirar o nome de Milton Ribeiro da lista de colaboradores. Inserir o nome do doutorando Vinicius Alberici (USP/ICAS) como colaborador.</t>
  </si>
  <si>
    <t>1.3</t>
  </si>
  <si>
    <t>Promover a articulação com orgãos pertinentes e iniciativa privada para incentivar a criação de áreas protegidas e recuperação de áreas degradadas, preferencialmente nas áreas chave, para promover a conservação e conectividade de populações.</t>
  </si>
  <si>
    <t>Reuniões realizadas, parcerias com a iniciativa privada e orgãos ambientais estabelecidas</t>
  </si>
  <si>
    <t>Criação de corredores ecológicos, APPs, mosaicos e UC's</t>
  </si>
  <si>
    <t>Laércio Sousa (RPPNs)</t>
  </si>
  <si>
    <t>Guilherme Mourão (EMBRAPA), Arnaud Desbiez (ICAS), Juliana Ferreira (ICMBio/CR11), Eduardo Santos (CPB)</t>
  </si>
  <si>
    <t xml:space="preserve">1. Em desenvolvimento o Projeto Reservas Privadas do CERRADO, com o intuito de incentivar os proprietários rurais do Cerrado a criarem RPPNs. O projeto é executado pela Fundação Pró-Natureza (Funatura), com recursos do Fundo de Parceria para Ecossistemas Críticos (CEPF) e apoio do Instituto Internacional de Educação do Brasil (IEB). O objetivo é criar 50 novas RPPNs e um banco de áreas disponíveis para a criação de futuras RPPNs, de acordo com os recursos financeiros disponíveis. O prazo para a criação dessas RPPNs é até o final de Fevereiro de 2021. Até o momento, existe o processo de criação de 20 novas áreas, sendo 10  no ICMBIo - SIMRPPN e 10 em processo de coleta de documentos e cartórios. Novas áreas estão sendo analisadas e coletadas informações de regularização fundiária e documental.
2. Reuniões com o Diretor de UCs do ICMBio: o projeto foi apresentado ao diretor. O mesmo apresentou o Sistema Informatizado de Monitoria de RPPN (SIMRPPN) e colocou a equipe da coordenação à disposição para averiguar os documentos das áreas com potencial de criação.
3. Criada a RPPN Águas Vivas, zona rural de Urbelândia - MG, zona de amortecimento do Parque Estadual do Pau Furado, que é área de soltura do Projeto TamanduASAS. No dia 03 de março houve um evento comemorativo que contou com a presença de representantes do Departamento Municipal de Água e Esgoto (Dmae), Instituto Estadual de Florestas (IEF), Ministério Público Estadual (MPE), Polícia Militar Ambiental, Secretaria Municipal de Meio Ambiente e Serviços Urbanos, Organizações da Sociedade Civil, representantes do Conselho Rural da Tenda do Moreno, dentre outros.
</t>
  </si>
  <si>
    <t>1. Parcerias Fundação Pró-Natureza (Funatura)/Fundo de Parceria para Ecossistemas Críticos (CEPF)/ Instituto Internacional de Educação do Brasil (IEB)/ICMBio;
2. Em processo de criação de 20 novas áreas, sendo 10 em processo no ICMBio - SIMRPPN e 10 em processo de coleta de documentos e cartórios;
3. Duas reuniões com o Diretor de UC do ICMBio;
4. Criação da RPPN Águas Vivas (28 hectares).</t>
  </si>
  <si>
    <t>1. Apoio e compartilhamento do projeto pelos parceiros e SEMA estaduais/locais.  
2. Desconhecimento do modelo de UC privada pelos proprietários rurais.</t>
  </si>
  <si>
    <t xml:space="preserve">Laércio Machado de Sousa; </t>
  </si>
  <si>
    <r>
      <rPr>
        <sz val="11"/>
        <color rgb="FF000000"/>
        <rFont val="Calibri"/>
        <family val="2"/>
        <scheme val="minor"/>
      </rPr>
      <t>Links para acesso do projeto:</t>
    </r>
    <r>
      <rPr>
        <u/>
        <sz val="11"/>
        <color rgb="FF000000"/>
        <rFont val="Calibri"/>
        <family val="2"/>
        <scheme val="minor"/>
      </rPr>
      <t xml:space="preserve"> www.reservasprivadasdocerrado.com.br; https://www.instagram.com/reservasdocerrado/ 
https://www.facebook.com/reservasdocerrado</t>
    </r>
  </si>
  <si>
    <t>1.4</t>
  </si>
  <si>
    <t>Promover a sensibilização de diferentes atores (produtor rural, comunidade rural e urbana, empreendedores) quanto à importância da conservação e restauração das áreas naturais.</t>
  </si>
  <si>
    <t>Parcerias estabelecidas</t>
  </si>
  <si>
    <t>Diminuição da perda de habitat e aumento da consciência ambiental</t>
  </si>
  <si>
    <t>Andréia Figueiredo (ICAS)</t>
  </si>
  <si>
    <r>
      <t>Arnaud Desbiez (ICAS), Vinícius Gasparotto</t>
    </r>
    <r>
      <rPr>
        <sz val="11"/>
        <color indexed="10"/>
        <rFont val="Calibri"/>
        <family val="2"/>
      </rPr>
      <t xml:space="preserve"> </t>
    </r>
    <r>
      <rPr>
        <sz val="11"/>
        <rFont val="Calibri"/>
        <family val="2"/>
      </rPr>
      <t>(Instituto Tamanduá), Alessandra Bertassoni (Instituto Tamanduá), Flávia Miranda (Instituto Tamanduá)</t>
    </r>
  </si>
  <si>
    <t>Principalmente no Cerrado</t>
  </si>
  <si>
    <t>Essa ação será executada pela Rede de Educação Ambiental estabelecida de acordo com a ação 6.4 Objetivo 6</t>
  </si>
  <si>
    <t>O ICAS estabeleceu parceria com a Secretaria Municipal de Educação (SEMED) de Campo Grande e com órgãos públicos de Aquidauana/MS. A partir disso: realizou uma exposição em Julho/2019 na SBPC (Campo Grande), palestrou em 2 escolas pantaneiras em agosto/2019, fez oficinas em escolas de Aquidauna em setembro/2019, participou do fórum de mobilidade do MS em setembro/2019, participou da Feira de Iniciação Científica da Educação Básica (Campo Grande) em novembro/2019 e ministrou oficinas on-line em abril/2020.</t>
  </si>
  <si>
    <t>1. Parceria do ICAS com a Secretaria de Educação Municipal de Campo Grande (SEMED);
2. Parceria do ICAS com a Secretaria de Trânsito de Aquidauana/MS.</t>
  </si>
  <si>
    <r>
      <t xml:space="preserve">1. A rede de Educação Ambiental não foi estabelecida ainda.
</t>
    </r>
    <r>
      <rPr>
        <sz val="11"/>
        <rFont val="Calibri"/>
        <family val="2"/>
        <scheme val="minor"/>
      </rPr>
      <t>2. Muitas oficinas que ocorreriam presencialmente foram canceladas, em virtude da pandemia. A distribuição de materiais didáticos físicos para serem usados nas escolas teve que ser cancelada. As atividades estão sendo repensadas, de modo a serem realizadas de forma virtual.</t>
    </r>
  </si>
  <si>
    <t>Andréia Figueiredo (ICAS); Débora R. Yogui</t>
  </si>
  <si>
    <t>Reestabelecer os contatos para o estabelecimento real da rede.</t>
  </si>
  <si>
    <t>Diminuir o impacto do fogo sobre as espécies-alvo</t>
  </si>
  <si>
    <t>2.1</t>
  </si>
  <si>
    <t>Analisar, compilar e divulgar informações técnicas sobre o manejo do fogo adequado à conservação das espécies-alvo.</t>
  </si>
  <si>
    <t>Material compilado e organizado para divulgação</t>
  </si>
  <si>
    <t>Cláudia Netto (IMASUL)</t>
  </si>
  <si>
    <t>Lea Cíntia Waksman (SEMA/MT), , Arnaud Desbiez (ICAS), Andréia Figueiredo (ICAS), Guilherme de Miranda (PF)</t>
  </si>
  <si>
    <t>Prioritariamente nos biomas Cerrado e Pantanal</t>
  </si>
  <si>
    <t xml:space="preserve">1. Foi encaminhado o link com os resumos apresentados no “ 7ª Conferência Internacional sobre o Incêndios Florestais: Resumos, Ano 9, Nº 1, 2019” que podem contribuir com a ação (http://www.icmbio.gov.br/revistaeletronica/index.php/BioBR/issue/view/65);
</t>
  </si>
  <si>
    <t>1. Licença - impossibilidade de realizar ação; 
2. Não houve estruturação da rede de Educação Ambiental, conversa com agentes relacionados no tema, mas sem chegar a estabelecer uma ação.</t>
  </si>
  <si>
    <t xml:space="preserve">Filipi Silva; Léa Cinthia  (SEMA - MT); Andréia Figueiredo (ICAS)                                                                                                                                                                                                                                                                                                                                                                                                                                                       </t>
  </si>
  <si>
    <t>1. Colaborador Arnaud Desbiez não respondeu a planilha. Serão realizados novos contatos.
2. "Criação de RPPNs (em torno de 50  Brasil) no Cerrado" - desenvolver dentro do plano da UC, técnicas de manejo de fogo e articulação com equipe do prev fogo para futuros treinamentos em RPPN  em Bonito- MS - Laércio Sousa (RPPNs);
3. Criação da RPPN Águas Vivas, zona rural de Urbelândia - MG, zona de amortecimento do Parque Estadual do Pau Furado que faz parte do Projeto ASA  e área de soltura do Projeto  TamanduASAS.
4. Léa sugere que Cláudia entre entre em contato com Barroso do MT (após o controle dos incêndios florestais), pois ele tem muitas informações e material para repassar. Cláudia vai tentar marcar reunião com colaboradores da ação para compilar as informações existentes.</t>
  </si>
  <si>
    <t>2.2</t>
  </si>
  <si>
    <t>Contactar as federações dos sindicatos rurais estaduais e municipais, para divulgar o PAN e estabelecer parcerias sobre os procedimentos de manejo do fogo (definição de períodos, procedimentos e magnitude).</t>
  </si>
  <si>
    <t>Reuniões com todas as federações do Cerrado e Pantanal realizadas</t>
  </si>
  <si>
    <t>Guilherme Mourão (EMBRAPA), Laércio Sousa (RPPNs), Arnaud Desbiez (ICAS), Andréia Figueiredo (ICAS), Juliana Magnino (IEF/MG)</t>
  </si>
  <si>
    <t xml:space="preserve">Contactar as federações de agricultura e EMATER estaduais;
Esta ação será apoiada pela Rede de Educação Ambiental estabelecida na Ação 6.4 do objetivo 6;
É importante considerar o apoio de ONGs e pesquisadores locais. 
</t>
  </si>
  <si>
    <t>Articulação para realização de palestras sobre os impactos do fogo nas populações de Tamanduás-bandeiras e Tatus-canastras no Estado do MS em UCs e áreas de empreendimentos - com consultores, produtores rurais, empreendedores, proprietários de RPPN, gestores de Ucs Estaduais.</t>
  </si>
  <si>
    <t xml:space="preserve">Claudia Coutinho, Laercio Sousa </t>
  </si>
  <si>
    <t xml:space="preserve">Os colaboradores Arnauld Desbiez e Guilherme de Mourão não responderam a planilha. Serão realizados novos contatos. 
</t>
  </si>
  <si>
    <t>2.3</t>
  </si>
  <si>
    <t>Promover o diálogo entre pesquisadores e ONGs voltadas à conservação da biodiversidade com produtores rurais e comunidade rural visando o uso de boas práticas no manejo do fogo.</t>
  </si>
  <si>
    <t>Participação em eventos e reuniões com produtores rurais e comunidades locais</t>
  </si>
  <si>
    <t>Arnaud Desbiez (ICAS)</t>
  </si>
  <si>
    <t>Laercio Sousa (RPPN), Lea Cíntia Waksman (SEMA/MT), Claudia Netto (IMASUL), Eduardo Santos (CPB)</t>
  </si>
  <si>
    <t>Participação especialmente em eventos organizados pelos produtores rurais e comunidade rural</t>
  </si>
  <si>
    <t xml:space="preserve">1. Foi encaminhado o link com os resumos apresentados no “ 7ª Conferência Internacional sobre o Incêndios Florestais: Resumos, Ano 9, Nº 1, 2019” que podem contribuir com a ação (http://www.icmbio.gov.br/revistaeletronica/index.php/BioBR/issue/view/65);
2. Em Novembro 2019, Gabriel Massocato (ICAS) participou do evento em Campo Grande sobre Fogo.
3. ICAS representado por Arnaud Desbiez participa no Observatorio do Pantanal. Recentemente, foi criado o Núcleo de Combate ao fogo do qual Arnaud Desbiez e Gabriel Massocato participam.
As ações recentemente definidas incluem: (1) Campanha de prevenção de incêndios - núcleo de Comunicação do Observatório; (4) Capacitação de Brigada (inclui bombeiros); podemos definir os responsáveis por essa ação, que farão uma lista com o que precisarão e um calendário para a capacitação; (2) Campanha de captação de recursos para combate ao fogo;  núcleo de Comunicação do Observatório; (11) Formação de uma mesa de trabalho trinacional; (3) Doação de materiais de combate para brigada comunitária.
4. Gabriel Massocato está desenvolvendo um questionário sobre fogo para entender a perspectiva dos pecuaristas. 
</t>
  </si>
  <si>
    <t xml:space="preserve">1. Participação de Gabriel Massocato (ICAS) , em novembro 2019, do evento "Campo Grande sobre Fogo"
2. Participação de Arnaud Desbiez (ICAS) no "Observatório do Pantanal" 
3. Criação do "Nucleo de Combate ao fogo"  com participação de Arnaud Desbiez e Gabriel Massocato (ICAS).
</t>
  </si>
  <si>
    <t>Por agora, a ação é mais focada no Pantanal.</t>
  </si>
  <si>
    <t>Filipi Silva, Arnaud Desbiez (ICAS) Gabriel Massocato (ICAS) Laercio Sousa (RPPN), Lea Cíntia Waksman (SEMA/MT), Claudia Netto (IMASUL), Eduardo Santos (CPB)</t>
  </si>
  <si>
    <t>2.4</t>
  </si>
  <si>
    <t>Contactar e articular com o Prevfogo e com o Programa Manejo Integrado de Fogo cursos e treinamentos para proprietários rurais e gerentes.</t>
  </si>
  <si>
    <t>Treinamentos realizados</t>
  </si>
  <si>
    <t>Laércio Sousa (RPPN)</t>
  </si>
  <si>
    <t>Guilherme Mourão (EMBRAPA), Arnaud Desbiez (ICAS), Lea Cíntia Waksman (SEMA/MT), Claudia Netto (IMASUL), Filipi Silva (IBAMA), Guilherme de Miranda (PF), Eduardo Santos (CPB)</t>
  </si>
  <si>
    <t>1. Contato com o Sr. Marcio Yule (Coordenador Estadual Prevfogo/MS) para a realização de treinamentos. Devido à pademia e aos incêndios ocorridos no Pantanal antes da época, que gerou uma enorme demanda de pessoal, equipamentos e recursos, os treinamentos foram adiados. 
2. Durante a "Wildfire 2019 - Conferência do Fogo" houve uma reunião com a Ivone Araújo (IBAMA), responsável substituta para os eventos de capacitação do Prevfogo, e foi comunicado o interesse do PAN em realizar os cursos e treinamentos. A Ivone orientou enviar um e-mail para prevfogo.nct@gmail.com explicando os objetivos, o público-alvo e o detalhamento de como seriam esses eventos. Segundo ela, esses cursos e treinamentos poderiam entrar no PNAPA (Plano Nacional Anual de Proteção Ambiental) do IBAMA para o ano de 2020, e assim seria mais fácil garantir que eles ocorram. Na época, informou que o PNAPA seria enviado para aprovação no começo de dezembro. Essas informações foram encaminhadas por e-mail ao articulador da ação. Além disso, foi encaminhado o link com os resumos apresentados na Conferência e que podem contribuir com a ação (http://www.icmbio.gov.br/revistaeletronica/index.php/BioBR/issue/view/65).</t>
  </si>
  <si>
    <t>Devido aos ínumeros incêndios no começo do ano (2020) em MS e a Pandemia COVID 19, todos os treinamentos ficaram para o 2º semestre 2020.</t>
  </si>
  <si>
    <t>Laercio Machado de Sousa; Filipi Silva</t>
  </si>
  <si>
    <t>1. Recomendo os parceiros a entrarem em contato com o Prev Fogo para articular estratégias de combate a incêndio florestais ou aplicação onde for possivel do Manejo Integrado do Fogo.
2. Verificar com Laércio se ele conseguiu contato com a Ivone do IBAMA e se teve algum retorno.</t>
  </si>
  <si>
    <t>Reduzir as colisões veiculares com as espécies-alvo em rodovias e estradas</t>
  </si>
  <si>
    <t>3.1</t>
  </si>
  <si>
    <t>Levantamento de ocorrência e priorização dos pontos críticos de atropelamento das espécies-alvo do PAN.</t>
  </si>
  <si>
    <t>Mapa, relatório</t>
  </si>
  <si>
    <t>Filipi Silva (IBAMA)</t>
  </si>
  <si>
    <t>Andréia Figueiredo (ICAS), Fernanda Abra (USP), Guilherme de Miranda (PF), Alexandre Martins (Instituto Tamanduá), Marcelo Reis (ICMBio), Juliana Ferreira (ICMBio/CR11), Teresa Cristina da Silveira Anacleto (UNEMAT), Daniel Raíces (ICMBIO/DIBIO/COESP)</t>
  </si>
  <si>
    <t>Prioritariamente no Pantanal</t>
  </si>
  <si>
    <t>1. Por meio de levantamento de informações, ainda em curso, Léa Cintia Waksman (SEMA/MT) compartilhou informações científicas publicadas no artigo [Giant anteater (Myrmecophaga tridactyla) conservation in Brazil: Analysing the relative effects of fragmentation and mortality due to roads – PINTO et al. 2018 - Biological Conservation], além de matérias jornalística sobre como as rodovias ameaçam a espécie (https://g1.globo.com/sp/campinas-regiao/terra-da-gente/noticia/2018/12/03/atropelamentos-em-rodovias-ameacam-populacoes-de-tamandua-bandeira.ghtml); 
2. Filipi (IBAMA) vem elaborando uma tabela com os dados obtidos em processos de licenciamento ambiental, que já conta com mais de 400 registros de atropelamentos das espécies alvo do PAN.
3. Fernanda Abra (ViaFauna) disponibilizou os dados de atropelamentos (Myrmecophaga tridactyla) registrados nas rodovias concedidas do estado de SP.
4. De fevereiro/2017 a fevereiro/2020 o ICAS realizou monitoramento sistemático de algumas rodovias do MS (BR262, BR267 e MS040) para mapear os locais de atropelamento de animais, incluindo as espécies alvo do PAN.
5. ICAS estabeleceu parceria com a Concessionária CCRMSVia (2019 a 2021), permitindo acesso aos dados de atropelamento da BR-163/MS.</t>
  </si>
  <si>
    <t>1. Tabela que pode ser consultada pelo link: encurtador.com.br/fpCL2;
2. Dados de atropelamentos (Myrmecophaga tridactyla) em SP (Fernanda Abra);
3. Dados brutos de atropelamento de tamanduás-bandeira e tatus-canastras em algumas rodovias do MS (BR-163, BR-267, BR-262, MS-040) de fev/2017 a fev/2020, coletados pelo ICAS. Estamos na fase de análise de dados e elaboração de mapas/artigos.</t>
  </si>
  <si>
    <t>Falta de padronização das informações apresentadas nos processos consultados (tipo de coordenadas utilizadas, ausência da data dos registros, ausência de planilha com os dados brutos,...), o que atrasou o andamento da Ação.</t>
  </si>
  <si>
    <t>Filipi Silva, Léa (SEMA-MT); Fernanda Abra (ViaFauna); Débora Yogui</t>
  </si>
  <si>
    <t>1. Necessidade de inclusão de mais dados; Necessidade de inclusão dos dados de licenciamentos estaduais; Necessidade de prorrogação do prazo da ação para elaboração do mapa de atropelamentos.
2. Juntar as informações já levantadas para produzir o produto.</t>
  </si>
  <si>
    <t>3.2</t>
  </si>
  <si>
    <t xml:space="preserve">Diagnóstico da percepção dos condutores em relação à eficácia das medidas de mitigação/prevenção (placas de sinalização de fauna, vibradores/sonorizadores, radares, etc.).
</t>
  </si>
  <si>
    <t>Relatório, publicação</t>
  </si>
  <si>
    <t>Mariana Catapani (ICAS)</t>
  </si>
  <si>
    <t>MS</t>
  </si>
  <si>
    <t>A ideia dessa ação é avaliar, a partir da percepção dos condutores, se as medidas adotadas influenciam o comportamento dos mesmos, se são medidas eficazes.</t>
  </si>
  <si>
    <t>[Mariana/ICAS] Foram entrevistados 111 caminhoneiros no Mato Grosso do Sul e os dados foram já tabulados e analisados. Um relatório sobre a análise dos dados obtidos e um paper que aborda parte desses resultados estão em fase final de elaboração.</t>
  </si>
  <si>
    <t xml:space="preserve">1. Essa atividade está sendo conduzida dentro do cronograma inicialmente proposto, mas não foi possível concluir os produtos.
</t>
  </si>
  <si>
    <t>Mariana Labão Catapani</t>
  </si>
  <si>
    <t xml:space="preserve"> Ação foi iniciada, mas perdeu o prazo de conclusão. Os produtos ainda não foram finalizados.</t>
  </si>
  <si>
    <t>3.3</t>
  </si>
  <si>
    <t>Definir e propôr medidas para minimizar os atropelamentos nas áreas identificadas pela ação 3.1  com base no diagnóstico realizado na ação 3.2.</t>
  </si>
  <si>
    <t>Planos de ação, Reunião realizada, Manual de medidas mitigadoras para o Tamanduá-bandeira</t>
  </si>
  <si>
    <t>Léa Cintia Waksman (SEMA/MT), Fernanda Abra (USP), Andréia Figueiredo (ICAS), Cláudia Netto (IMASUL), Guilherme de Miranda (PF), Filipi Silva (IBAMA), eresa Cristina da Silveira Anacleto (UNEMAT), Daniel Raíces (ICMBIO/DIBIO/COESP)</t>
  </si>
  <si>
    <t xml:space="preserve">Será realizada uma reunião (abril-2020) com especialistas da área para propor medidas  mitigadoras. </t>
  </si>
  <si>
    <r>
      <t xml:space="preserve">1. Ainda está sendo finalizada a identificação dos pontos críticos de atropelamento das espécies-alvo do PAN, referente à Ação 3.1;
2. A ICAS finalizou o monitoramento de rodovias que tinha a metodologia de percorrer 1000km, aproximadamente, a cada 15 dias. Como resultado, este trabalho contabilizou mais de 800 carcaças de tamanduás-bandeiras contados. Neste momento, está sendo preparado um artigo científico com este resultados e análises sobre este monitoramento. Ainda como resultado desse trabalho, mais de 50 Tamanduás-bandeiras estão sendo monitorados remotamente por meio de colar equipado com GPS;
</t>
    </r>
    <r>
      <rPr>
        <sz val="11"/>
        <rFont val="Calibri"/>
        <family val="2"/>
        <scheme val="minor"/>
      </rPr>
      <t>3. Léa informa que foi iniciado um projeto, financiado pela UNEMAT, de pesquisa de pontos críticos e medidas mitigadoras de atropelamentos nas UCs de MT, não se sabe ainda quando eles irão a campo.</t>
    </r>
  </si>
  <si>
    <r>
      <t xml:space="preserve">1. Artigo sobre Tatu-canastra - Banhos et. al. 2020: "Highways are a threat for giant armadillos that underpasses can mitigate" Biotropica
</t>
    </r>
    <r>
      <rPr>
        <sz val="11"/>
        <rFont val="Calibri"/>
        <family val="2"/>
        <scheme val="minor"/>
      </rPr>
      <t>2. Proposição de medidas de mitigação para BR-163/MS em forma de relatório, disponibilizado para a CCRMSVia.</t>
    </r>
  </si>
  <si>
    <r>
      <t xml:space="preserve">1. A reunião prevista em abril/2020 foi cancelada devido à Pandemia. Conseguimos recursos, mas tudo está cancelado/adiado;
</t>
    </r>
    <r>
      <rPr>
        <sz val="11"/>
        <rFont val="Calibri"/>
        <family val="2"/>
        <scheme val="minor"/>
      </rPr>
      <t>2. As medidas mitigatórias foram propostas para a BR-163/MS, mas a concessionária CCRMSVia não está implementando.</t>
    </r>
  </si>
  <si>
    <t xml:space="preserve">Arnaud Desbiez (ICAS), Léa Cintia Waksman (SEMA/MT), Fernanda Abra (USP), Andréia Figueiredo (ICAS), Cláudia Netto (IMASUL), Guilherme de Miranda (PF), Filipi Silva (IBAMA), Teresa Cristina da Silveira Anacleto (UNEMAT), Daniel Raíces (ICMBIO/DIBIO/COESP), Débora Yogui </t>
  </si>
  <si>
    <t>Reduzir a perda de indivíduos em decorrência da atividade de caça sobre as espécies-alvo</t>
  </si>
  <si>
    <t>4.1</t>
  </si>
  <si>
    <t>Diagnosticar os tipos de caça que acomentem as espécies-alvo nos diferentes biomas.</t>
  </si>
  <si>
    <t>Relatórios, publicações</t>
  </si>
  <si>
    <t>Diagnóstico, Mapa das áreas,  Ameaças prioritárias</t>
  </si>
  <si>
    <t>Flávia Miranda (instituto Tamanduá)</t>
  </si>
  <si>
    <t>Mariana Catapani (ICAS), Liana Sena (UFMG), Samuel Portela (Associação Caatinga), Alexandre Martins (Instituto Tamanduá), Guilherme de Miranda (PF), Marcelo Reis (IPÊ),Teresa Cristina da Silveira Anacleto (UNEMAT)</t>
  </si>
  <si>
    <t>Caatinga, Cerrado, Amazônia, Mata Atlântica</t>
  </si>
  <si>
    <t xml:space="preserve"> Como por exemplo: retaliação, troféu, comercial, subsistência, medicinal e religiosa</t>
  </si>
  <si>
    <t>Alexandre Martins (Instituto Tamanduá) está compilando informações para a Amazônia junto com o ICMBio</t>
  </si>
  <si>
    <t xml:space="preserve">Alexandre Martins </t>
  </si>
  <si>
    <t>Liana Sena (UFMG)</t>
  </si>
  <si>
    <t>Adicionar  Rodolfo Magalhães (UFMG)</t>
  </si>
  <si>
    <t>4.2</t>
  </si>
  <si>
    <t>Elaborar diagnóstico acerca das motivações e barreiras (internas e externas) dos atores envolvidos com a atividade de caça (compradores, caçadores, agentes de fiscalização).</t>
  </si>
  <si>
    <t xml:space="preserve"> Liana Sena (UFMG), Andréia Figueiredo (ICAS), Flávia Miranda (Instituto Tamanduá), Samuel Portela (Associação Caatinga), eresa Cristina da Silveira Anacleto (UNEMAT)</t>
  </si>
  <si>
    <t>Caatinga, Amazônia, Mata Atlântica, Cerrado</t>
  </si>
  <si>
    <t xml:space="preserve">Realizada através de ações de pesquisa (mestrado, doutorado).
Considerando que existem diferentes motivações para a caça (cultural, subsistência, comercial, etc), é preciso entender essa motivação para pensar em como trabalhar/agir em cada caso/grupo/público. </t>
  </si>
  <si>
    <t>Não executada: Conforme mencionado na reunião do PAN, as atividades relacionadas a esse objetivo serão enviadas para Liana Sena, que trabalha com a questão da caça de tatus na Caatinga, para que ela possa ser a articuladora desse objetivo a partir do próximo semestre.</t>
  </si>
  <si>
    <t>N.A.</t>
  </si>
  <si>
    <t>Liana Sena, que será articuladora das ações desse objetivo, não pôde assumir tal responsabilidade, pois esteve concentrada no ultimo ano na elaboração de sua tese de doutorado. A partir de julho de 2020, ela ficará responsável pelo andamento das ações relacionadas a esse objetivo.</t>
  </si>
  <si>
    <t>Até julho de 2020, Mariana Labão Catapani</t>
  </si>
  <si>
    <t xml:space="preserve">Liana Sena aceitou ser articuladora desta ação. </t>
  </si>
  <si>
    <t>4.3</t>
  </si>
  <si>
    <t>Propôr medidas para minimizar a atividade de caça nas áreas identificadas pelas ações 4.1 e 4.2.</t>
  </si>
  <si>
    <t>Plano de ação</t>
  </si>
  <si>
    <t>Medidas implementadas</t>
  </si>
  <si>
    <t>Workshop para elaborar as medidas. O produto deve ser encaminhado para os órgãos ambientais competentes</t>
  </si>
  <si>
    <t>Ação não executada.</t>
  </si>
  <si>
    <t>Liana Sena aceitou ser articuladora desta ação.</t>
  </si>
  <si>
    <t>Aprimorar o manejo integrado para a conservação (ex situ e in situ), considerando a viabilidade genética e sanitária das populações das espécies-alvo</t>
  </si>
  <si>
    <t>5.1</t>
  </si>
  <si>
    <t>Estabelecer o gerenciamento genético e  demográfico da população de cativeiro do Tamanduá-bandeira.</t>
  </si>
  <si>
    <t>Studbook</t>
  </si>
  <si>
    <t>Manejo adequado da população ex-situ de tamanduá-bandeira</t>
  </si>
  <si>
    <t>Filipe Reis (Zoo BSB)</t>
  </si>
  <si>
    <t>Ana Raquel Faria (Zoo Brasília/AZAB), Thaís Morgado (UFMT), Sandra Helena (UFMT), Mônica Montenegro (CPB)</t>
  </si>
  <si>
    <t>Brasil</t>
  </si>
  <si>
    <t>Custo para o treinamento</t>
  </si>
  <si>
    <t>1. Felipe Reis, studbook keeper do tamanduá-bandeira, vem elaborando um livro genealógico da espécie que conterá informações para, posteriormente, realizar indicação de pareamento de indivíduos com objetivo de estabelecer uma população genética e demograficamente viável;  Com relação aos dados de 2018, 19 insituições responderam ao questionário resultando em 82 indivíduos, sendo 40 machos, 40 fêmeas e 02 indeterminados. 29 do total são nascidos em cativeiro enquanto 40 vieram de vida livre e 13 tem origem desconhecida. Em 2019, 19 instituições também responderam ao questionário, mas estes dados ainda estão sendo compilados para o software.
2. Ocorreu, 2 a 6 de março/20, no Zoológico de São Paulo, o Curso de ZIMS para studbook keepers e de PMx dos programas de conservação ex situ ICMBio/AZAB treinamento para compilação e análise dos dados. O evento foi promovido pela AZAB.</t>
  </si>
  <si>
    <t>O treinamento para compilação e análise dos dados logo antes do início da pandemia do COVID19 no Brasil, atrasando assim o acesso ao softwares para compilação e análise dos dados.</t>
  </si>
  <si>
    <t>Filipe Carneiro Reis - Zoológico de Brasília</t>
  </si>
  <si>
    <t>5.2</t>
  </si>
  <si>
    <t xml:space="preserve">Estabelecer protocolos (mínimo) de recebimento, manutenção e destinação de indivíduos resgatados e distribuir para a polícia ambiental, hospitais veterinários e demais instituições que recebem esses animais.  </t>
  </si>
  <si>
    <t xml:space="preserve">Protocolos;  Instituições aplicando os protocolos
</t>
  </si>
  <si>
    <t>Diminuir a mortalidade; 
Aumentar as alternativas de destinação;
 Instituições aplicando esses protocolos.</t>
  </si>
  <si>
    <t>Juliana Magnino (IEF/MG)</t>
  </si>
  <si>
    <t xml:space="preserve">Karina Theodoro Molina (InstitutoTamanduá), Mara Marques (Zoo São Paulo), Ana Raquel Faria (Zoo Brasília/AZAB), Caue (CECFAU Zoo São Paulo), Alessandra (Instituto Tamanduá), Danilo Kluyber (ICAS), Cláudia Netto (IMASUL), Filipe Reis (Zoo BSB), Marcelo Reis (IPÊ), Teresa Cristina da Silveira Anacleto (UNEMAT), Thaís Morgado (UFMT), Sandra Helena (UFMT), Mônica Montenegro (CPB)
</t>
  </si>
  <si>
    <t>Agilizar a comunicação entre os orgãos;
Órgãos como a polícia ambiental, hospitais veterinários, utilizando os protocolos;
Montar um banco de dados.</t>
  </si>
  <si>
    <t xml:space="preserve">1.  Elaboração de perguntas sobre manejo, recebimento, criação, manutenção e destinação de tamanduás-bandeira adultos e filhotes. O Questionário Online será enviado para CETAS, CRAS, zoológicos, hospitais e clínicas veterinárias que recebem tamanduás-bandeira.  O objetivo é entender a casuística de recebimentos e destinação de tamanduás-bandeira no Brasil, reunir profissionais que estão trabalhando diretamente com a espécie em cativeiro e compilar dados sobre cuidados com tamanduás-bandeira para elaboração de um Protocolo de criação e reabilitação de tamanduás-bandeira destinados à soltura;
2. Estudo etológico pré e pós instalação do colete rastreador em tamanduás-bandeira criados e reabilitados em cativeiro para soltura. O objetivo foi avaliar a adaptação dos tamanduás-bandeira ao uso do colete rastreador.
3. Colheita de material biológico para avaliação sanitária de tamanduás-bandeira recém chegados de vida livre, em cativeiro durante o período de reabilitação, pré e pós soltura. O objetivo é pesquisar a ocorrência de patógenos e suas implicações para a espécie e para a conservação, e estabelecer protocolos sanitários mínimos para viabilizar a soltura responsável desses animais;
4.  Criação, reabilitação e soltura com rastreadores GPS e VHF de três tamanduás-bandeira que foram resgatados filhotes no estado de Minas Gerais. https://defesadafauna.blog.br/projeto-tamanduasas-executado-com-o-apoio-do-mpmg-apresenta-o-tamandua-bandeira-dumbo/ 
5. O livro Manutenção de Tamanduás em Cativeiro está sendo revisado para publicação de uma 2a edição.
</t>
  </si>
  <si>
    <t>1. Questionário Manejo Tamanduás em Cativeiro (https://docs.google.com/forms/d/e/1FAIpQLSeVJRd1t-_JlIxhiXXQdJHrWCrEpyaBzr2BXuZsY0JCGP6R8g/viewform); 2. Etograma: organização dos dados coletados; colheita de amostras em andamento; 
4. Monitoramento em andamento de um tamanduá-bandeira reabilitado e solto em MG.</t>
  </si>
  <si>
    <t xml:space="preserve">Juliana Magnino - Instituto Estadual de Florestas - Projeto TamanduASAS; Mara Marques; Débora Yogui; Flávia Miranda
 </t>
  </si>
  <si>
    <t xml:space="preserve">1. Mara Marques aguarda o contato e diretrizes da articuladora, e se diz pronta a colaborar;
2. CPB enviar ofício às OEMAS solicitando informações sobre o número de indivíduos das espécies do PAN resgatados, apreendidos, entregues anualmente. </t>
  </si>
  <si>
    <t>Estabelecer protocolos (mínimos) de resgate, recebimento, manutenção e destinação, disponibilizando-os para as instituições envolvidas.</t>
  </si>
  <si>
    <t>Reduzir a perda de indivíduos por conflitos socioculturais e econômicos</t>
  </si>
  <si>
    <t>6.1</t>
  </si>
  <si>
    <t>Identificar e mapear conflitos econômicos e/ou socioculturais envolvendo as espécies alvo.</t>
  </si>
  <si>
    <t>Relatório, mapas e publicações</t>
  </si>
  <si>
    <t xml:space="preserve"> Alessandra (Instituto Tamanduá), Andréia Figueiredo (ICAS) </t>
  </si>
  <si>
    <t>Foram identificados três conflitos envolvendo as espécies-alvo: 1. Conflito entre tatu-canastra e apicultores no Cerrado do Mato Grosso do Sul; 2. Perseguição ao tamanduá-bandeira motivada por superstições de mau-agouro; 3. Conflito homem-cão-tamanduá no Mato Grosso do Sul. Para investigar o primeiro conflito, foram conduzidas 111 entrevistas semi-estruturadas presenciais com apicultores, amostrados através da técnica de snowball, a fim de levantar informações sobre: i) o perfil sociodemográfico dos apicultores da região; ii) a extensão do dano causado pelo tatu-canastra aos apiários na área de estudo; iii) a relação entre o dano experienciado pelo apicultor e suas atitudes frente à espécie; v) o nível de tolerância dos apicultores à espécie. Detalhes sobre os resultados se encontram no arquivo em anexo (Anexo A). Para investigar o segundo conflito, foram conduzidas 100 entrevistas semi-estruturadas presenciais com moradores rurais no Pantanal do MS para investigar os fatores psicológicos e sociais associados à assimilação da crença supersticiosa em relação ao tamanduá-bandeira e entender como essa crença vira, de fato, perseguição à espécie. Detalhes sobre os resultados se encontram no arquivo em anexo (Anexo B). Para investigar o terceiro conflito, foram conduzidas 12 entrevistas qualitativas e 38 entrevistas semi-estruturadas com moradores rurais no Pantanal do MS. Os resultados de tais entrevistas ainda não foram analisados.</t>
  </si>
  <si>
    <t>1. Para o conflito canastra-apicultores, foi elaborado um relatório inicial com a análise dos dados das entrevistas e um mapa da ocorrência de potenciais conflitos entre o tatu-canastra e os apicultores no MS (ambos produtos inseridos no Anexo A); 
2. Para a perseguição ao tamanduá-bandeira motivada por superstições de mau-agouro, um relatório inicial foi elaborado e se encontra em anexo (Anexo B) e um paper está sendo elaborado, com submissão prevista para setembro de 2020 3. Em relação ao conflito homem-cão-tamanduá, um relatório inicial será em breve elaborado.</t>
  </si>
  <si>
    <t>Arquivos com os dados iniciais desta etapa em anexo.
Essas atividades estão sendo conduzidas dentro do cronograma proposto.</t>
  </si>
  <si>
    <t>6.2</t>
  </si>
  <si>
    <t>Identificar possíveis/potenciais medidas de mitigação
para os conflitos identificados na ação 6.1 e propor um manual de coexitência.</t>
  </si>
  <si>
    <t>Relatório com as possíveis/potenciais medidas de mitigação identificadas; Manual de coexistência</t>
  </si>
  <si>
    <t>ação complementar a ação 6.1</t>
  </si>
  <si>
    <r>
      <t xml:space="preserve">1. Em relação ao conflito do tatu-canastra com apicultores, foram colocadas 21 armadilhas fotográficas em seis propriedades para documentar o comportamento predatório do tatu-canastra às colméias e testar a eficiência de possíveis medidas de mitigação. Um total de 11 medidas diferentes foram registradas, mas apenas três são considerados 100% eficazes: elevar as caixas de abelhas acima de 1,30; cercamento elétrico; cercamento com construção de muro abaixo da terra. Com essas informações e outras levantadas sobre padrão de ataque da espécie, está sendo elaborado um Guia de Convivência com o tatu-canastra para ser trabalhado com os apicultores na área de estudo.
2. Para o conflito canastra-apicultores, um manual de convivência está em fase final de elaboração. Espera-se que até o final desse semestre ele esteja finalizado. 
</t>
    </r>
    <r>
      <rPr>
        <sz val="11"/>
        <rFont val="Calibri"/>
        <family val="2"/>
        <scheme val="minor"/>
      </rPr>
      <t>3. O paper "Bee careful! Conflict between beekeepers and giant armadillos (</t>
    </r>
    <r>
      <rPr>
        <i/>
        <sz val="11"/>
        <rFont val="Calibri"/>
        <family val="2"/>
        <scheme val="minor"/>
      </rPr>
      <t>Priodontes maximus</t>
    </r>
    <r>
      <rPr>
        <sz val="11"/>
        <rFont val="Calibri"/>
        <family val="2"/>
        <scheme val="minor"/>
      </rPr>
      <t>) and potential ways to coexist" foi submetido e aceito na revista Edentata. Aguardando publicação.</t>
    </r>
  </si>
  <si>
    <t>Mariana Labão Catapani; Débora Yogui</t>
  </si>
  <si>
    <t>Essas atividades estão sendo conduzidas dentro do cronograma proposto.</t>
  </si>
  <si>
    <t>6.3</t>
  </si>
  <si>
    <t>Identificar a prevalência de conflitos entre as espécies-alvo do PAN e criadores de abelha, bem como, avaliar a eficácia das medidas de mitigação existentes.</t>
  </si>
  <si>
    <t>Relatório e mapa</t>
  </si>
  <si>
    <t>Mariana Catapani (ICAS), Léa Cintia Waksman (SEMA/MT), Cláudia Netto (IMASUL), Andréia Figueiredo (ICAS)</t>
  </si>
  <si>
    <t>Ação em andamento</t>
  </si>
  <si>
    <t>O Guia de convivência com o tatu-canastra está em preparação. Ver relatório "Conflito entre tatu-canastra e apicultores no Cerrado do Mato Grosso do Sul" Mariana Catapani.</t>
  </si>
  <si>
    <t>Relatório e mapa de ocorrência potencial de conflito no Cerrado do Mato Grosso do Sul</t>
  </si>
  <si>
    <t>Arnaud Desbiez</t>
  </si>
  <si>
    <t>Foi considerado pelo GAT que está ação está contemplada nas duas anteriores. Assim, decidiu-se pelo seu agrupamento com a 6.1 e 6.2.</t>
  </si>
  <si>
    <t>6.4</t>
  </si>
  <si>
    <t>Implementar uma rede de educação ambiental e comunicação com ênfase na solução dos conflitos.</t>
  </si>
  <si>
    <t>Rede implementada e atuando; relatório das ações de educação e comunicação desenvolvidas</t>
  </si>
  <si>
    <t>Disseminar o conhecimento  sobre a biologia e comportamento das espécies-alvo; diminuir a percepção negativa das pessoas em relação às espécies-alvo</t>
  </si>
  <si>
    <t>Mariana Catapani (ICAS), Léa Cintia Waksman (SEMA/MT), Cláudia Netto (IMASUL), Alessandra (Instituto Tamanduá), Juliana (IEF/MG)</t>
  </si>
  <si>
    <t>Pensar em estratégias de educação e comunicação ambiental</t>
  </si>
  <si>
    <t>Não executada</t>
  </si>
  <si>
    <t>Nenhum</t>
  </si>
  <si>
    <t>1. A rede de Educação Ambiental não foi estabelecida ainda;
2. Não houve articulação com o colaboradores.</t>
  </si>
  <si>
    <t>1. Reestabelecer os contatos para o estabelecimento real da rede; 2. Conversar com Andréia para saber como podemos ajudar na formação do grupo;</t>
  </si>
  <si>
    <t>Ampliar o conhecimento da presença e dos efeitos de agrotóxicos e metais pesados sobre as espécies-alvo</t>
  </si>
  <si>
    <t>7.1</t>
  </si>
  <si>
    <t>Identificar a presença de agrotóxicos e metais pesados em indivíduos das espécies-alvo de vida livre.</t>
  </si>
  <si>
    <t>Banco de dados georreferenciados; Banco de amostras de material biológico; Rede de coleta de amostras; Relatórios; Artigos; Artigos na mídia</t>
  </si>
  <si>
    <t>Danilo Kluyber (ICAS)</t>
  </si>
  <si>
    <r>
      <t>Vinícius</t>
    </r>
    <r>
      <rPr>
        <sz val="11"/>
        <color indexed="10"/>
        <rFont val="Calibri"/>
        <family val="2"/>
      </rPr>
      <t xml:space="preserve"> </t>
    </r>
    <r>
      <rPr>
        <sz val="11"/>
        <rFont val="Calibri"/>
        <family val="2"/>
      </rPr>
      <t>Gasparotto</t>
    </r>
    <r>
      <rPr>
        <sz val="11"/>
        <color indexed="10"/>
        <rFont val="Calibri"/>
        <family val="2"/>
      </rPr>
      <t xml:space="preserve"> </t>
    </r>
    <r>
      <rPr>
        <sz val="11"/>
        <rFont val="Calibri"/>
        <family val="2"/>
      </rPr>
      <t>(Instituto Tamanduá), Mario Alves (Projeto Bandeiras &amp; Rodovias/ICAS), Débora Yogui Projeto Bandeiras &amp; Rodovias/ICAS), Mariana Silva (UNICAMP), Gabriel Oliveira (UFRJ), Marcelo Reis (IPÊ)</t>
    </r>
  </si>
  <si>
    <t xml:space="preserve">Cerrado; Pantanal
</t>
  </si>
  <si>
    <t>Mato Grosso do Sul -BR163; BR262; MS040</t>
  </si>
  <si>
    <t>Existem estudos em andamentos utilizados como piloto (PROJETO BR);
Amostra de animais atropelados, provenientes de zoológicos e CETAS</t>
  </si>
  <si>
    <t xml:space="preserve">1. O Projeto Bandeiras e Rodovias (ICAS) encaminhou amostras biológicas de 763 tamanduás-bandeiras atropelados para as instituições de pesquisa parceiras do projeto. Já foram obtidos padronizações de valores e técnicas para a espécie em parte das análises, como também foram obtidos resultados preliminares. Foram apenas realizadas análises de tamanduás-bandeiras mortos atropelados. Os resultados prévios do Projeto Bandeiras e Rodovias (ICAS) com amostras biológicas de animais atropelados em três rodovias do estado do Mato Grosso do Sul, estão sendo compilados em um documento e que serão submetidos para publicação este ano. Resultados sobre toxicologia será publicado na dissertação de mestrado - UNICAMP. Dados sobre mercúrio em tamanduás serão submetidos e publicados em revistas científicas este ano também pelo aluno de mestrado da UFRJ.;
2. Dissertação de Mestrado  "Ocorrência de mercúrio em pelos de tamanduá-bandeira (Myrmecophaga tridactyla): monitoramento nas rodovias do Mato Grosso do Sul e na Estação Ecológica de Santa Bárbara, São Paulo, Brasil", por Gabriel Oliveira de Carvalho (UFRJ), defendida em agosto de 2018. A partir desse estudo foi realizada a submissão de um artigo, com os principais resultados.
</t>
  </si>
  <si>
    <t xml:space="preserve">Dissertação de Mestrado: "Avaliação da exposição do tamanduá-bandeira (Myrmecophaga tridactyla) a agrotóxicos no cerrado brasileiro", por Mariana Cristina da Silva (UNICAMP) defendida em fevereiro de 2020. Foram analisadas 9 substâncias (2,4-D, aldicarbe, atrazina, carbofurano, clorpirifós, fentiona, mevinfós, fipronil e aldicarbe sulfona) em sangue de 27 tamanduás-bandeira atropelados e 37 capturados. Os compostos selecionados não foram detectados nas amostras;
</t>
  </si>
  <si>
    <t>1. Análise para toxicologia enfrentrou problemas com padronização de técnicas e interpretação dos resultados para a espécie. O que demandou mais tempo e ainda não são 100% confiáveis. Ainda estão em andamento e em processo de padronização. Não convém excluir. Não foram realizadas análises para a espécies tatu-canastras, pois apenas cinco indivíduos foram registrados atropelados, nos quais o material biológico já se encontrava em avançado estágio de autólise, inviabilizando a análise.
2. Ainda está em discussão qual é o melhor material biológico de animais vivos para a detecção das substâncias.</t>
  </si>
  <si>
    <t>Projeto Bandeiras e Rodovias - ICAS</t>
  </si>
  <si>
    <t xml:space="preserve">1. Esta ação foi fundida com a 7.2 com uma nova redação;
</t>
  </si>
  <si>
    <t>Identificar a presença de agrotóxicos e metais pesados em indivíduos das espécies-alvo de vida livre e cativeiro.</t>
  </si>
  <si>
    <t>Com relação ao cativeiro, focar nos indivíduos recém chegados da natureza.</t>
  </si>
  <si>
    <t>7.2</t>
  </si>
  <si>
    <t>Diagnosticar e monitorar a presença de agrotóxicos,  metais pesados e saúde em tamanduás-bandeira cativos.</t>
  </si>
  <si>
    <t>Banco de dados compartilhado com o studbook contendo os valores de referência de concentração de substâncias nos animais ao longo do tempo;</t>
  </si>
  <si>
    <t xml:space="preserve">Ana Raquel Faria (AZAB), Flávia Miranda (Instituto Tamanduá), Felipe Reis (Zoo Brasília), Mariana Silva (UNICAMP), Marcelo Reis (IPÊ)
</t>
  </si>
  <si>
    <r>
      <t xml:space="preserve">Nada foi feito com os animais </t>
    </r>
    <r>
      <rPr>
        <i/>
        <sz val="11"/>
        <color rgb="FF000000"/>
        <rFont val="Calibri"/>
        <family val="2"/>
        <scheme val="minor"/>
      </rPr>
      <t>ex situ</t>
    </r>
    <r>
      <rPr>
        <sz val="11"/>
        <color rgb="FF000000"/>
        <rFont val="Calibri"/>
        <family val="2"/>
        <scheme val="minor"/>
      </rPr>
      <t>.</t>
    </r>
  </si>
  <si>
    <t>Esta ação foi fundida com a 7.1 com uma nova redação;</t>
  </si>
  <si>
    <t>Ampliar o conhecimento científico sobre a história natural, ecologia, saúde, genética e conservação das populações de ambas as espécies nos diferentes biomas</t>
  </si>
  <si>
    <t>8.1</t>
  </si>
  <si>
    <t>Direcionar recursos e estimular projetos de pesquisa das espécies-alvo nas áreas carentes de informações.</t>
  </si>
  <si>
    <t xml:space="preserve">Projetos estabelecidos
</t>
  </si>
  <si>
    <t>Preenchimento de lacunas do conhecimento</t>
  </si>
  <si>
    <t>Alexandre Martins (Instituto Tamanduá)</t>
  </si>
  <si>
    <t>Filipi Silva (IBAMA), Léa Cintia Waksman (SEMA/MT), 
Cláudia Netto (IMASUL), Eduardo Santos (CPB)</t>
  </si>
  <si>
    <t>Recursos Financeiros e Humanos;
Sistematizar as informações de relatórios de EIA e RIMA de hidrelétricas</t>
  </si>
  <si>
    <t xml:space="preserve">1. Está sendo elaborada a tabela com os dados de atropelamento das espécies alvo do PAN, que pode ser consultada por meio do link encurtador.com.br/fpCL2. Constam também os números de processos de licenciamento de rodovias e ferrovias que possuem registros das espécies. Em anexo foi enviado o número de processos de licenciamento de hidrelétricas. Todos eles podem ser consultados por meio de pedido de acesso ao SEI. Por fim, encaminho o link do repositório do IBAMA, onde podem ser consultados alguns estudos mais antigos, das diferentes tipologias (http://licenciamento.ibama.gov.br/);
2. Gerência de Recursos Pesqueiros e Fauna - GPF/UNIFAUNA/IMASUL trabalha na elaboração de TR para PCH que considerem importante o estudo das espécies do PAN. </t>
  </si>
  <si>
    <t>1. Termo de Referência (TR)  da UNIFAUNA em conjunto com a equipe técnica do GLA (Gerência de Licenciamento Ambiental)</t>
  </si>
  <si>
    <t>1. Com o recente recebimento de algumas informações, será necessário um tempo para que seja trabalhado todos os dados repassados e assim organizar o banco de dados georeferênciado das espécies.                                                                                                           
2. É necessário um trabalho de integração entre os setores envolvidos. Há também o processo de elaboração de documentos, procedimentos que demanda  tempo.</t>
  </si>
  <si>
    <t xml:space="preserve">Filipi Silva, Alexandre Martins Costa Lopes, Claudia Regina M. Coutinho </t>
  </si>
  <si>
    <t>1. Cláudia vai enviar TRs UNIFAUNA e GLA para a coordenação do PAN</t>
  </si>
  <si>
    <t>8.2</t>
  </si>
  <si>
    <t>Identificar populações remanescentes das espécies-alvo na Caatinga.</t>
  </si>
  <si>
    <t>Mapas;
Relatórios;
Artigos científicos</t>
  </si>
  <si>
    <t>Flávia Miranda (Instituto Tamanduá)</t>
  </si>
  <si>
    <t>Alexandre Martins (Instituto Tamanduá), Karina Molina (Instituto Tamanduá), Gulherme de Miranda (PF)</t>
  </si>
  <si>
    <t>Caatinga</t>
  </si>
  <si>
    <t xml:space="preserve">Ação não foi iniciada.
</t>
  </si>
  <si>
    <t>Instituto Tamanduá</t>
  </si>
  <si>
    <r>
      <t>1. Artigo que pode ser utilizado como subsídio - Registro de tamanduá-bandeira (</t>
    </r>
    <r>
      <rPr>
        <i/>
        <sz val="11"/>
        <color theme="1"/>
        <rFont val="Calibri"/>
        <family val="2"/>
        <scheme val="minor"/>
      </rPr>
      <t>M. tridactyla</t>
    </r>
    <r>
      <rPr>
        <sz val="11"/>
        <color theme="1"/>
        <rFont val="Calibri"/>
        <family val="2"/>
        <scheme val="minor"/>
      </rPr>
      <t>) no bioma Caatinga, estado da Bahia. Artigo: Douglas de M. Dias; Flávia R. Miranda; Flávio H. G. Rodrigues. New record of giant anteater Myrmecophaga tridactyla (Pilosa, Myrmecophagidae) in Northeast Brazil, Neotropical Biology and conservation, abril/2019.</t>
    </r>
  </si>
  <si>
    <t>8.3</t>
  </si>
  <si>
    <t>Caracterizar a biologia reprodutiva e social das espécies-alvo.</t>
  </si>
  <si>
    <t>Artigos cientificos, teses</t>
  </si>
  <si>
    <t>Camila Luba (ICAS)</t>
  </si>
  <si>
    <t>Arnaud Desbiez (ICAS), Guilherme Mourão (EMBRAPA), Nina Attias (ICAS), Alessandra Bertassoni (Instituto Tamanduá), Rogério Z. (Instituto Tamanduá), Lijia Fromme (University of Veterinary Medicine Hannover, Germany), Filipe Reis (Zoo BSB)</t>
  </si>
  <si>
    <t>Pantanal</t>
  </si>
  <si>
    <t xml:space="preserve">1. Doutorado em andamento da Camila Luba (ICAS) sobre avaliação reprodutiva de tamanduás-bandeiras machos no Cerrado e Pantanal do MS.
2. Doutorado em andamento da Lilja Fromme (U.Hannover) sobre Anatomia comparada de Xenarthras.
3. Artigo sobre Reprodução de Tatus-canastra submetido e aceito, esperando publicação.
</t>
  </si>
  <si>
    <t>1. Publicação de short communication no periódico Edentata. Capatani, M. L.; Molina, K. T.; Lopes, A. M.C; Miranda, F. (2019)  "Report of three non-agonistic encounters of free-living giant anteaters (Myrmecophaga tridactyla)", que traz contribuição sobre o comportamento social da espécie.</t>
  </si>
  <si>
    <t>Mariana Capatani; Débora Yogui;</t>
  </si>
  <si>
    <t>8.4</t>
  </si>
  <si>
    <t>Caracterizar os requerimentos de habitats e sua relação com a variação da temperatura ambiente.</t>
  </si>
  <si>
    <t>Artigos cientificos, dissertações, teses, artigos de mídia</t>
  </si>
  <si>
    <t>Nina Attias (ICAS)</t>
  </si>
  <si>
    <t>Aline Giroux (UFMS), Luiz Gustavo Oliveira-Santos (UFMS), Arnaud (ICAS), Alessandra Bertassoni (Instituto Tamanduá), Guilherme Mourão (EMBRAPA), Alexandre Martins (Instituto Tamanduá)</t>
  </si>
  <si>
    <t>1. Projeto pós-doutorado da Nina Attias: "Synergies of climate change and habitat degradation on the behavior and demography of tropical wildlife" para avaliar o efeito da temperatura em associação a degradação ambiental no comportamento dos tamanduás bandeira.
2. Defesa de Mestrado da Aline Giroux (2019) "The role of environmental temperature on daily movement decisions of a physiologically imperfect homeotherm" em fevereiro de 2019. Essa dissertação deu origem ao artigo "The role of environmental temperature on movement patterns of giant anteaters", que está em processo de submissão e tem como co-autores vários colaboradores do PAN. 
3. Projeto de Doutorado da Aline Giroux intitulado: "Liking physiology and movement to understand how forest loss affect the energetic costs of animal thermoregulation" que abordará as consequências energéticas da mudança de temperatura e do desmatamento na ecologia dos tamanduás. O doutorado da Aline teve início em 01/06/19 e tem previsão de conclusão em 01/06/2023.</t>
  </si>
  <si>
    <t>1. Resumo do Projeto de doutorado da Aline Giroux</t>
  </si>
  <si>
    <t>Infelizmente, a solicitação da bolsa de pós-doc para execução do projeto de Nina Attias não foi aprovada. Agora estamos aguardando alguma outra oportunidade de financiamento para execução do projeto.</t>
  </si>
  <si>
    <t>Nina Attias</t>
  </si>
  <si>
    <t>8.5</t>
  </si>
  <si>
    <t>Identificar fatores antrópicos que moldam a ocorrência atual das espécies.</t>
  </si>
  <si>
    <t>Arnaud (ICAS), Adriano Chiarello (USP), Thadeu Sobral (UFLA), Milton Ribeiro (UNESP), Vinicius Alberici (ICAS)</t>
  </si>
  <si>
    <t xml:space="preserve">1. No artigo em preparação da equipe ICAS entitulado "Life stage, sex, and behavior shape resource selection and influence conservation strategies for a threatened fossorial mammal",  são discutidos os efeitos da conversão da mata nativa e o efeito do uso do fogo no manejo da paisagem sobre as áreas usadas pelo tatu canastra;
2. Submissão e etapa de revisão do artigo "Fire against the survival of Xenarthra: anteaters, armadillos, and sloths" que trata como os incêndios na Amazônia de 2019 ameaçaram ainda mais as espécies de xenarthras. Boletim do Museu Paraense Emílio Goeldi.
</t>
  </si>
  <si>
    <r>
      <t>1. Artigo publicado, Desbiez et al. 2020 "Population Viability Analysis as a Tool for Giant Anteater Conservation" que traz o modelo base para a população de tamanduás-bandeira de acordo com parâmetros populacionais para modelagem de PVA. Revista Perspectives in Ecology and Conservation;
3. Artigo de revisão de Bertassoni &amp; Ribeiro 2019 "Space use by the giant anteater (</t>
    </r>
    <r>
      <rPr>
        <i/>
        <sz val="11"/>
        <color rgb="FF000000"/>
        <rFont val="Calibri"/>
        <family val="2"/>
        <scheme val="minor"/>
      </rPr>
      <t>Myrmecophaga tridactyla</t>
    </r>
    <r>
      <rPr>
        <sz val="11"/>
        <color rgb="FF000000"/>
        <rFont val="Calibri"/>
        <family val="2"/>
        <scheme val="minor"/>
      </rPr>
      <t>): a review and key directions for future research" que compila os achados atuais sobre uso do espaço em tamanduás-bandeira. European Journal of Wildlife Research.
4. Artigo publicado de Bertassoni, A.; Mourão, G.; Bianchi, R. C (2020). Space use by giant anteaters (</t>
    </r>
    <r>
      <rPr>
        <i/>
        <sz val="11"/>
        <color rgb="FF000000"/>
        <rFont val="Calibri"/>
        <family val="2"/>
        <scheme val="minor"/>
      </rPr>
      <t>Myrmecophaga tridactyla</t>
    </r>
    <r>
      <rPr>
        <sz val="11"/>
        <color rgb="FF000000"/>
        <rFont val="Calibri"/>
        <family val="2"/>
        <scheme val="minor"/>
      </rPr>
      <t>) in a protected area within human-modified landscape, 2020. Ecology and Evolution.</t>
    </r>
  </si>
  <si>
    <t>Essa ação é bastante amplo e importante para avançarmos no entendimento dessas espécies de vários pontos de vista. Outras ações pontuais já começaram e pegam força para continuarem a se desenvolver no cenário atual.</t>
  </si>
  <si>
    <t>Nina Attias; Alessandra Bertassoni; Arnaud Desbiez; Alessandra Bertassoni;  Flávia Miranda; Alexandre Martins e equipe do Instituto Tamanduá</t>
  </si>
  <si>
    <t xml:space="preserve">Essa ação é bastante amplo e multidisciplinar já que há ainda a necessidade de conhecermos muitos aspectos biológicos de ambas as espécies.
</t>
  </si>
  <si>
    <t>Retirar os nomes dos pesquisadores Thadeu Sobral e Milton Ribeiro da lista colaboradores. Incluir o nome do Vinicius Alberici (USP/ICAS)</t>
  </si>
  <si>
    <t>8.6</t>
  </si>
  <si>
    <t>Identificar áreas de ocorrência e densidade populacional  das espécies-alvo na Amazônia.</t>
  </si>
  <si>
    <t>Karina Molina (Instituto Tamanduá), Flávia Miranda (Instituto Tamanduá), Marcelo Reis (ICMBio), Elildo Carvalho (ICMBio/CENAP), Teresa Cristina da Silveira Anacleto (UNEMAT)</t>
  </si>
  <si>
    <t>Amazônia</t>
  </si>
  <si>
    <t>1. Está sendo compilado dados coletados pelas amostragens do TEAM de cinco Unidades de Conservação sendo elas: ESEC Maracá, ESEC Terra do Meio, FLONA do Jamari, PARNA do Juruena e REBIO do Gurupi, sendo obtidos diversos registros para as duas espécies (Programa MONITORA).</t>
  </si>
  <si>
    <t>Com o recente recebimento de algumas informações, será necessário um tempo para que seja trabalhado todos os dados repassados e assim organizar o banco de dados georeferênciado das espécies.</t>
  </si>
  <si>
    <t>Alexandre Martins Costa Lopes, Elildo Carvalho Junior.</t>
  </si>
  <si>
    <t xml:space="preserve"> Colocar no campo de observações: alunos de mestrado e doutorado darão início, até o final do ano, à análise dos dados.</t>
  </si>
  <si>
    <t>8.7</t>
  </si>
  <si>
    <t>Caracterizar a variabilidade genética dos indivíduos ao longo da distribuição das espécies.</t>
  </si>
  <si>
    <t>Pedro Galletti (UFASCAR), Rullian Ribeiro (UNESP), Filipe Reis (Zoo BSB)</t>
  </si>
  <si>
    <t>1. Existem os dados da dissertação e tese da Débora Yogui. O laboratório de genética da UFSCAR está dando continuidade às análises desses dados.</t>
  </si>
  <si>
    <t>Débora Yogui</t>
  </si>
  <si>
    <t>Dissertação e tese que podem ser utilizadas como subsídios:
1. Tese de doutorado (concluída) Carmen Elena Barragán Ruiz (orientada do Pedro Galetti) "Consequências de matrizes antropizadas na distribuição da diversidade genética de Tamanduá-bandeira (Myrmecophaga tridactyla) e Tamanduá-mirim (Tamandua tetradactyla)"; 
2. Defesa de Mestrado de Nayra Rodrigues (UFSCAR): "Diversidade genética e estruturação populacional do tatu-canastra (Priodontes maximus) em uma área do Centro-Oeste do Brasil" em março/2020.</t>
  </si>
  <si>
    <t>8.8</t>
  </si>
  <si>
    <t>Compilar dados provenientes de processos de licenciamento ambiental (EIA/RIMA, PBA-Monitoramento)  SISBIO e Programa MONITORA.</t>
  </si>
  <si>
    <t xml:space="preserve">Banco de dados georreferenciado de ocorrências </t>
  </si>
  <si>
    <t>Filipi Silva (IBAMA), Léa Cintia Waksman (SEMA/MT), 
Cláudia Netto (IMASUL), Juliana Magnino (IEF/MG), Renata Azevedo (ICMBio/CPB), Marcelo Reis (IPÊ), Guilherme de Miranda (PF), Eduardo Santos (CPB)</t>
  </si>
  <si>
    <t>Detalhamento da Ação 8.1 - Necessidade de uma ação para viabilizar o acesso aos relatórios
Sugestão: exigir planilha com informações nos processos de licenciamento</t>
  </si>
  <si>
    <r>
      <t xml:space="preserve">1. Está sendo elaborada a tabela com os dados de atropelamento das espécies alvo do PAN, que pode ser consultada por meio do link encurtador.com.br/fpCL2. Constam também os números de processos de licenciamento de rodovias e ferrovias que possuem registros das espécies. Em anexo foi enviado o número de processos de licenciamento de hidrelétricas. Todos eles podem ser consultados por meio de pedido de acesso ao SEI. Por fim, encaminho o link do repositório do IBAMA, onde podem ser consultados alguns estudos mais antigos, das diferentes tipologias (http://licenciamento.ibama.gov.br/);
2. O Programa MONITORA tem registros das espécies nas seguintes UC: 
I. </t>
    </r>
    <r>
      <rPr>
        <i/>
        <sz val="11"/>
        <color theme="1"/>
        <rFont val="Calibri"/>
        <family val="2"/>
        <scheme val="minor"/>
      </rPr>
      <t>M. tridactyla</t>
    </r>
    <r>
      <rPr>
        <sz val="11"/>
        <color theme="1"/>
        <rFont val="Calibri"/>
        <family val="2"/>
        <scheme val="minor"/>
      </rPr>
      <t xml:space="preserve"> – ESEC Terra do Meio, FLONA Jamari, PARNA Serra da Cutia, REBIO Tapirapé, REBIO Uatumã, RESEX Cazumbá-Iracema, RESEX Riozinho do Anfrísio, RESEX Tapajós-Arapiuns, PARNA do Juruena, ESEC Maracá, REBIO Jaru, RESEX Chico Mendes e RESEX Rio Ouro Preto.            
II. </t>
    </r>
    <r>
      <rPr>
        <i/>
        <sz val="11"/>
        <color theme="1"/>
        <rFont val="Calibri"/>
        <family val="2"/>
        <scheme val="minor"/>
      </rPr>
      <t>P. maximus</t>
    </r>
    <r>
      <rPr>
        <sz val="11"/>
        <color theme="1"/>
        <rFont val="Calibri"/>
        <family val="2"/>
        <scheme val="minor"/>
      </rPr>
      <t xml:space="preserve"> – RESEX Cazumbá-Iracema, PARNA do Juruena, REBIO Tapirapé e REBIO Uatumã. Dados coletados no período de 2014 a 2019.</t>
    </r>
  </si>
  <si>
    <t xml:space="preserve">Com o recente recebimento de algumas informações, será necessário um tempo para que seja trabalhado todos os dados repassados e, assim, organizar o banco de dados georeferênciado das espécies.                                                                                                         
É preciso discutir melhor com a equipe do PANTATA para poder executar essa ação. A Claudia particularmente tem dificuldades de enxegar esses dados nos Relatórios Técnicos ou nas Propostas Técnicas Ambientais (PTAs) ou nos programas PBA (Plano Básico Ambiental), pois eles são relatados muito genericamente.
Léa - Não consegui fazer o levantamento por falta de recursos humanos e por falta de tempo. </t>
  </si>
  <si>
    <t>Filipi Silva, Alexandre Martins Costa Lopes, Claudia Regina M. Coutinho, Léa</t>
  </si>
  <si>
    <t>Compartilhar dados de distribuição base SALVE, que possui pontos do SISBio.
Entrar em contato com Alexandre para verificar a discussão.</t>
  </si>
  <si>
    <t>8.9</t>
  </si>
  <si>
    <t>Identificar patógenos relevantes para a saúde das espécies-alvo.</t>
  </si>
  <si>
    <t>Relatórios com identificação de patógenos;
Notificações de doenças;
Banco de dados.</t>
  </si>
  <si>
    <t>Flávia Miranda (Instituto Tamanduá), Vinicius Gaspatotto (Instituto Tamanduá), Juliana Magnino (IEF/MG), Selene Dall’ Acqua (UNIP), Eduardo Bagagli (UNESP Botucatu), Ana Maria Jansen (FIOCRUZ - RIO), André Roque (FIOCRUZ - RIO), Herbert Soares (USP), Jessica Ferreira (FIOCRUZ -RIO), Thiago F. Martins (USP), Marcelo B. Labruna (USP), Renata Santos (USP), Pedro Navas (USP), Eliana Matushima (USP), José Catão (USP), Gislaine Dalazen (USP), Juliana Galhardo (UFMS), Vinícius Yunes (Consultoria Ambiental), Guilherme Mourão (EMBRAPA), Filipe Reis (Zoo BSB), Danny Moraes (UFMT/SEMA MT)</t>
  </si>
  <si>
    <t>Relatório Anuais 
Considerar todos os agentes que possam causar doenças, incluindo os parasitos</t>
  </si>
  <si>
    <t xml:space="preserve">1. Todos os dados analisados sobre saúde do Projeto Bandeiras e Rodovias (3 anos) e do tatu-canastra (dez anos) serão compilados este ano para publicação de dois artigos cientícos reunindo informações sobre a saúde destas espécies em vida livre nas áreas de estudo de ambos os projetos. E junto a este documento será integrado um levantamento de estudos (revisão bibliográfica); Sobre os patógenos mais relevantes e de possível impacto para as espécies serão publicados e citados em ambos os artigos. Resultados preliminares sobre a saúde e de patógenos relevantes ou que causam impacto para a conservação da espécie, tanto para tamanduá- bandeira e tatu canastra serão submetidos para revistas científicas este ano pela equipe do projeto tatu-canastra e projeto bandeiras e rodovias.
</t>
  </si>
  <si>
    <t>1. Publicação do artigo "Ehrlichia spp. and Anaplasma spp. in Xenarthra mammals from Brazil, with evidence of novel ‘Candidatus Anaplasma spp.", Calchi et al. 2020. 
2. Publicação do artigo "Multi-locus sequencing reveals a novel Bartonella in mammals from the Superorder Xenarthra", Calchi et al. 2020.</t>
  </si>
  <si>
    <t>Ausência de estudos e/ou publicações e monitoramento da saúde destas espécies em vida livre e em longo prazo.</t>
  </si>
  <si>
    <t>Equipe Projeto bandeiras e rodovias, equipe projeto tatu-canastra (ICAS) e instituições parceiras.</t>
  </si>
  <si>
    <t>PLANEJAMENTO DE NOVAS AÇÕES</t>
  </si>
  <si>
    <t>NOVAS AÇÕES:</t>
  </si>
  <si>
    <t>OBJETIVO ESPECÍFICO</t>
  </si>
  <si>
    <t>INSERIR O NOME DO OBJETIVO ESPECÍFICO</t>
  </si>
  <si>
    <t>Inserir nova ação</t>
  </si>
  <si>
    <t>OBJETIVO</t>
  </si>
  <si>
    <t>Objetivo Geral do PAN</t>
  </si>
  <si>
    <t>PAINEL DE GESTÃO DO PAN</t>
  </si>
  <si>
    <t>RESUMO DA SITUAÇÃO DAS AÇÕES DO PAN</t>
  </si>
  <si>
    <t>SITUAÇÃO ATUAL DAS AÇÕES - 1ª MONITORIA (2020)</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</si>
  <si>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</si>
  <si>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</si>
  <si>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</si>
  <si>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</si>
  <si>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</si>
  <si>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</si>
  <si>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</si>
  <si>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</si>
  <si>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</si>
  <si>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</si>
  <si>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</si>
  <si>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</si>
  <si>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</si>
  <si>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</si>
  <si>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</si>
  <si>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</si>
  <si>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</si>
  <si>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</si>
  <si>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</si>
  <si>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</si>
  <si>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</si>
  <si>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</si>
  <si>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</si>
  <si>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</si>
  <si>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</si>
  <si>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</si>
  <si>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Plano de Ação Nacional para a Conservação do Tamanduá-bandeira, Tatu-canastra e Tatu-bola</t>
  </si>
  <si>
    <t>22/09/2021 - 23/09/2021</t>
  </si>
  <si>
    <t>OBJETIVOS
ESPECÍFICOS</t>
  </si>
  <si>
    <t>Ação não iniciada ou não concluída no período previsto</t>
  </si>
  <si>
    <t>1. Desenvolver estratégias para a conservação e manejo da paisagem, visando a manutenção de populações viáveis</t>
  </si>
  <si>
    <t>Mapas, Artigos e Notas técnicas amplamente divulgados e resultados apresentados em eventos.</t>
  </si>
  <si>
    <t>Alessandra Bertassoni (UFG)</t>
  </si>
  <si>
    <t>Nina Attias (ICAS), Alexandre Martins (Instituto Tamanduá), Arnaud Desbiez (ICAS), Letícia Koproski (ICAS), Milton Ribeiro (UNESP), Guilherme de Miranda (PF), Rodolfo Magalhães (UFMG), Flávio Rodrigues (UFMG), Liana Sena (IDEMA), Anderson Feijó (CAS), Samuel Portela (Associação Caatinga).</t>
  </si>
  <si>
    <t>Toda distribuição das espécies-alvo.</t>
  </si>
  <si>
    <r>
      <t xml:space="preserve">Incluir </t>
    </r>
    <r>
      <rPr>
        <i/>
        <sz val="11"/>
        <rFont val="Calibri"/>
        <family val="2"/>
      </rPr>
      <t>T. tricinctus</t>
    </r>
    <r>
      <rPr>
        <sz val="11"/>
        <rFont val="Calibri"/>
        <family val="2"/>
      </rPr>
      <t xml:space="preserve"> e </t>
    </r>
    <r>
      <rPr>
        <i/>
        <sz val="11"/>
        <rFont val="Calibri"/>
        <family val="2"/>
      </rPr>
      <t>T. matacus</t>
    </r>
  </si>
  <si>
    <r>
      <t xml:space="preserve">TATU-CANASTRA
</t>
    </r>
    <r>
      <rPr>
        <sz val="12"/>
        <color rgb="FF000000"/>
        <rFont val="Calibri"/>
        <family val="2"/>
        <scheme val="minor"/>
      </rPr>
      <t xml:space="preserve">1. Em fase de redação um artigo científico sobre o uso do hábitat para cada estado comportamental do tatu-canastra. Este estudo está sendo desenvolvido pelo ICAS em parceiria com pesquisadores da Universidade da Florida (Dr. Dennis Valle e Dr. Josh Cullen). A conclusão da redação e a submissão do artigo deve ser feita antes do fim de 2021;
2. Foi publicado um artigo científico pela equipe do ICAS mostrando o padrão de seleção de hábitat do tatu-canastra de acordo com o sexo, idade e status de atividade (Desbiez et al. 2020);
3. Foi publicado um artigo científico pela equipe do ICAS em parceira com a Dr. Kátia Ferraz identificando áreas com alta adequabilidade ambiental para o tatu-canastra nas regiões de Cerrado e Mata Atlantica do Mato Grosso do Sul (Ferraz et al, 2021);
</t>
    </r>
    <r>
      <rPr>
        <b/>
        <sz val="12"/>
        <color rgb="FF000000"/>
        <rFont val="Calibri"/>
        <family val="2"/>
        <scheme val="minor"/>
      </rPr>
      <t>TAMANDUÁ-BANDEIRA</t>
    </r>
    <r>
      <rPr>
        <sz val="12"/>
        <color rgb="FF000000"/>
        <rFont val="Calibri"/>
        <family val="2"/>
        <scheme val="minor"/>
      </rPr>
      <t xml:space="preserve">
4. Artigo científico publicado mostrando o efeito da proporção de áreas florestadas no padrão de uso do espaço em tamanduás-bandeiras (Giroux et al, 2021);
5. Em fase de redação um artigo científico sobre a adequabilidade ambiental para todas as espécies de Pilosa, incluindo o tamanduá-bandeira, contrastando os resultados com o cenário futuro e aplicando a metodologia de gap analysis. Participação da Dra. Alessandra Bertassoni e Dra. Flávia Miranda;
6. Modelos de adequabilidade para todas as espécies de Xenarthra, usando SDMs com ensemble, pelo pós-doc da Dra. Alessandra Bertassoni. Próximo passo, correlacionar os modelos.</t>
    </r>
  </si>
  <si>
    <r>
      <t>1. Desbiez, ALJ; Massocato, GF; Kluyber, D; Oliveira-Santos, L.G.R.; Attias, N. 2020. Life stage, sex, and behavior shape resource selection and influence conservation strategies for a threatened fossorial mammal. Hystrix, the Italian Journal of Mammalogy. 31(2). DOI: </t>
    </r>
    <r>
      <rPr>
        <u/>
        <sz val="12"/>
        <rFont val="Calibri"/>
        <family val="2"/>
        <scheme val="minor"/>
      </rPr>
      <t>https://doi.org/10.4404/hystrix-00375-2020;</t>
    </r>
    <r>
      <rPr>
        <sz val="12"/>
        <rFont val="Calibri"/>
        <family val="2"/>
        <scheme val="minor"/>
      </rPr>
      <t xml:space="preserve">
2. Ferraz, KMP; Oliveira, BG; Attias, N.; Desbiez, A.L.J. 2021. Species distribution reveals highly fragmented suitable patches remaining for giant armadillos in the Brazilian Cerrado. Perspectives in Ecology and Conservation. 19(1): 43-52. </t>
    </r>
    <r>
      <rPr>
        <u/>
        <sz val="12"/>
        <rFont val="Calibri"/>
        <family val="2"/>
        <scheme val="minor"/>
      </rPr>
      <t xml:space="preserve">https://doi.org/10.1016/j.pecon.2021.01.001;
</t>
    </r>
    <r>
      <rPr>
        <sz val="12"/>
        <rFont val="Calibri"/>
        <family val="2"/>
        <scheme val="minor"/>
      </rPr>
      <t>3. Giroux, A.; Ortega, Z.; Oliveira-Santos, L. G. R.; Attias, N.; Bertassoni, A.; Desbiez, A. L. J. 2021. Sexual, allometric and forest cover effects on giant anteaters’ movement ecology. PloS one, 16(8), e0253345. https://doi.org/10.1371/journal.pone.0253345;
4. Manuscrito in prep: Borges et al. Safeguarding sloths and anteaters in the future: priority areas for conservation under climate change.</t>
    </r>
  </si>
  <si>
    <t>Alessandra Bertassoni (UFG); Nina Attias (ICAS); Equipe do ICAS.</t>
  </si>
  <si>
    <t>1. A partir do estudo de Desbiez pode-se ver que áreas florestadas são essenciais para a reprodução do canastra (pois as fêmeas e o juvenis estão mais associados às florestas). E as áreas de closed savannah (murunduzais) são muito importantes para a alimentação da espécie. Sendo assim, estes elementos do hábitat devem ser alvo de estratégias de conservação em ambientes savânicos;
2. Neste artigo (Ferraz et al 2021), identificamos que áreas com adequabilidade ambiental para a espécie se encontram extremamemente fragmentadas/pulverizadas no MS. Estando contidas em sua maioria em fragmentos pequenos e com baixa conectividade, rodeados por uma matriz agrícola. Apenas 69 fragmentos de hábitat maiores que 25 km² (área de vida média do canastra no Pantanal) foram identificados no Cerrado do MS;
3. Giroux et al. 2021 reforçam a necessidade de áreas florestadas dentro das áreas de vida de tamanduás-bandeiras;
4.  Se faz necessário o desenvolvimento de pesquisas para as espécies de tatus-bola nessa ação;
5. A recomendação anterior de estudar a adequabilidade em múltiplas escalas tem sido atendida para o tatu-canastra e para o tamanduá-bandeira, entretanto ainda há esforços a serem feitos nesse sentido.
6. Incluir T. tricinctus e T. matacus.</t>
  </si>
  <si>
    <t>Identificar áreas chave para promover conservação e conectividade de diferentes populações.</t>
  </si>
  <si>
    <t>Nina Attias (ICAS), Alexandre Martins (Instituto Tamanduá), Arnaud Desbiez (ICAS), Vinícius Alberici (USP/ICAS), Guilherme de Miranda (PF), Eduardo Santos (CPB), Marcelo Lima Reis (ICMBio), Rodolfo Magalhães (UFMG), Flávio Rodrigues (UFMG), Liana Sena (IDEMA), Anderson Feijó (CAS), Samuel Portela (Associação Caatinga).</t>
  </si>
  <si>
    <t>Para toda distribuição das espécies-alvo com maior foco na porção centro-sul do país.</t>
  </si>
  <si>
    <r>
      <t xml:space="preserve">Incluir </t>
    </r>
    <r>
      <rPr>
        <i/>
        <sz val="11"/>
        <rFont val="Calibri"/>
        <family val="2"/>
      </rPr>
      <t>T. tricinctus</t>
    </r>
    <r>
      <rPr>
        <sz val="11"/>
        <rFont val="Calibri"/>
        <family val="2"/>
      </rPr>
      <t>.</t>
    </r>
  </si>
  <si>
    <r>
      <t xml:space="preserve">TATU-CANASTRA
</t>
    </r>
    <r>
      <rPr>
        <sz val="12"/>
        <color rgb="FF000000"/>
        <rFont val="Calibri"/>
        <family val="2"/>
        <scheme val="minor"/>
      </rPr>
      <t xml:space="preserve">1. Foi publicado um artigo científico pela equipe do ICAS, em parceira com a Dra. Kátia Ferraz, identificando áreas com alta adequabilidade ambiental para o tatu-canastra nas regiões de Cerrado e Mata Atlantica do Mato Grosso do Sul (Ferraz et al, 2021);
2. Foi iniciada um parceria entre o ICAS e pesquisadores da Universidade da Florida (Dr. Robert Fletcher e Savannah Troy) para definir áreas prioritárias para melhoria do manejo e aumento da conectividade para o tatu-canastra no cerrado do MS;
</t>
    </r>
    <r>
      <rPr>
        <b/>
        <sz val="12"/>
        <color rgb="FF000000"/>
        <rFont val="Calibri"/>
        <family val="2"/>
        <scheme val="minor"/>
      </rPr>
      <t xml:space="preserve">TAMANDUÁ-BANDEIRA
</t>
    </r>
    <r>
      <rPr>
        <sz val="12"/>
        <color rgb="FF000000"/>
        <rFont val="Calibri"/>
        <family val="2"/>
        <scheme val="minor"/>
      </rPr>
      <t>3. Mestrado de Marisa Oliveira Novaes: Influência das mudanças na cobertura e uso do solo na adequabilidade de paisagens para o tamanduá-bandeira (</t>
    </r>
    <r>
      <rPr>
        <i/>
        <sz val="12"/>
        <color rgb="FF000000"/>
        <rFont val="Calibri"/>
        <family val="2"/>
        <scheme val="minor"/>
      </rPr>
      <t>Myrmecophaga tridactyla</t>
    </r>
    <r>
      <rPr>
        <sz val="12"/>
        <color rgb="FF000000"/>
        <rFont val="Calibri"/>
        <family val="2"/>
        <scheme val="minor"/>
      </rPr>
      <t>) no Cerrado concluiu a fase de entrevista com pesquisadores especialistas na espécie e está avançando. Na próxima monitoria esperamos ter contribuições.</t>
    </r>
  </si>
  <si>
    <t xml:space="preserve">Ferraz, KMP; Oliveira, BG; Attias, N.; Desbiez, A.L.J. 2021. Species distribution reveals highly fragmented suitable patches remaining for giant armadillos in the Brazilian Cerrado. Perspectives in Ecology and Conservation. 19(1): 43-52. https://doi.org/10.1016/j.pecon.2021.01.001
</t>
  </si>
  <si>
    <t>Alessandra Bertassoni (UFG) e Nina Attias (ICAS).</t>
  </si>
  <si>
    <t>1. Neste artigo identificamos que áreas com adequabilidade ambiental para a espécie (tatu-canastra) se encontram extremamemente fragmentadas/pulverizadas no MS. As áreas estão contidas em sua maioria em fragmentos pequenos e com baixa conectividade, rodeados por uma matriz agrícola. Apenas 69 fragmentos de hábitat maiores que 25km² (área de vida média do canastra no Pantanal) foram identificados no Cerrado do MS;
2. São necessárias ações visando o tatu-bola;
3. Esse tema ainda carece de mais pesquisa e atenção pois é um dos objetivos de maior importância na conservação e manejo das espécies;
4. Incluir Marisa Oliveira Novaes como colaboradora.</t>
  </si>
  <si>
    <t>Marisa Oliveira Novaes (UFG)</t>
  </si>
  <si>
    <t>Reuniões realizadas, parcerias com a iniciativa privada e orgãos ambientais estabelecidas.</t>
  </si>
  <si>
    <t>Criação de corredores ecológicos, APPs, mosaicos e UC's.</t>
  </si>
  <si>
    <t>Guilherme Mourão (EMBRAPA), Arnaud Desbiez (ICAS), Eduardo Santos (CPB), Samuel Portela (Associação Caatinga).</t>
  </si>
  <si>
    <r>
      <t xml:space="preserve">Incluir </t>
    </r>
    <r>
      <rPr>
        <i/>
        <sz val="11"/>
        <rFont val="Calibri"/>
        <family val="2"/>
      </rPr>
      <t>T. tricinctus</t>
    </r>
  </si>
  <si>
    <t xml:space="preserve">1. Durante os meses de dezembro de 2020 a junho de 2021, a Associação Caatinga realizou os estudos para criação de duas unidades de conservação na região do Cânion do Rio Poti nos municípios cearenses de Crateús, Poranga e Ipaporanga: o Parque Estadual do Cânion Cearense do Rio Poti com 3.680,55 ha e a Área de Proteção Ambiental Estadual Boqueirão do Poti com 63.332,20 ha. No mês de junho, os Decretos de criação das UCs foram publicados (Parque Estadual do Cânion Cearense do Rio Poti - DECRETO Nº34.132, de 29 de junho de 2021 e APA Boqueirão do Poti - DECRETO Nº34.131, de 29 de junho de 2021). Estas UCs estão em possíveis áreas de ocorrência histórica do T. tricinctus e, aos poucos, estão formando conexões com o Parque Estadual do Cânion do Rio Poti no Estado do Piauí, área de ocorrência da espécie. 
Obs.: estas UCs estão dentro dos limites da APA Federal proposta e apresentada em uma das monitorias do PAN Tatu-bola como um produto do Programa de Conservação do Tatu-bola executado pela Associação Caatinga com o patrocínio da Fundação Grupo Boticário;
2. Tamanduasas, Nobilis e ICAS participaram da criação de uma RPPN em Minas Gerais;
3. Em curso o projeto Reservas Privadas do CERRADO com o intuito de incentivar os proprietários rurais do Cerrado a criarem RPPNs em 9 estados. Até o momento 9 RPPNs foram criadas (3 em Minas Gerais e 6 em Goiás) e várias outras já em processo de criação no orgão ambiental. 
</t>
  </si>
  <si>
    <t>1. DECRETO N° 34.131, de 29 de junho de 2021. Dispõe sobre a criação da Unidade de Conservação Estadual do grupo de uso sustentável denominada Area de Proteção Ambiental (APA) do Boqueirão do Poti nos municípios de Crateús, Ipaporanga e Poranga e dá outras providências;
2. DECRETO Nº 34.132, de 29 de junho de 2021. Dispõe sobre a criação da Unidade De Conservação Estadual do Grupo de Proteção Integral denominada Parque Estadual Do Cânion Cearense do Rio Poti, nos Municípios de Crateús e Poranga;
3. Criação de uma RPPN Águas Viva, Uberlândia - Minas Gerais (Portaria IEF Nº 118 de 12 de Novembro de 2020);
4. Até o momento 9 RPPNS criadas e outras em processo de criação. 
5. Projeto Tamanduasas em desenvolvimento.</t>
  </si>
  <si>
    <t>Reuniões devido ao momento/ Pandemia COVID.</t>
  </si>
  <si>
    <t>Samuel Portela (Associação Caatinga); Laércio Sousa (RPPNs).</t>
  </si>
  <si>
    <r>
      <t xml:space="preserve">Buscar novos </t>
    </r>
    <r>
      <rPr>
        <i/>
        <sz val="12"/>
        <color rgb="FF000000"/>
        <rFont val="Calibri"/>
        <family val="2"/>
        <scheme val="minor"/>
      </rPr>
      <t>players</t>
    </r>
    <r>
      <rPr>
        <sz val="12"/>
        <color rgb="FF000000"/>
        <rFont val="Calibri"/>
        <family val="2"/>
        <scheme val="minor"/>
      </rPr>
      <t xml:space="preserve"> para com recursos a fim de criar novas áreas nos Biomas Pantanal e Cerrado.</t>
    </r>
  </si>
  <si>
    <t>Parcerias estabelecidas.</t>
  </si>
  <si>
    <t>Diminuição da perda de habitat e aumento da consciência ambiental.</t>
  </si>
  <si>
    <t>Arnaud Desbiez (ICAS), Vinícius Gasparotto (Instituto Tamanduá), Alessandra Bertassoni (UFG), Flávia Miranda (Instituto Tamanduá), Samuel Portela (Associação Caatinga).</t>
  </si>
  <si>
    <t>Principalmente no Cerrado.</t>
  </si>
  <si>
    <r>
      <t xml:space="preserve">Essa ação será executada pela Rede de Educação Ambiental estabelecida de acordo com a ação 6.4 Objetivo 6; Incluir </t>
    </r>
    <r>
      <rPr>
        <i/>
        <sz val="11"/>
        <rFont val="Calibri"/>
        <family val="2"/>
      </rPr>
      <t>T. tricinctus</t>
    </r>
    <r>
      <rPr>
        <sz val="11"/>
        <rFont val="Calibri"/>
        <family val="2"/>
      </rPr>
      <t>.</t>
    </r>
  </si>
  <si>
    <t>1. O ICAS está desenvolvendo atividades de educação ambiental e sensibilização do público para o tatu-canastra, no Pantanal, Cerrado e Mata Atlântica; e para o tamanduá-bandeira no Cerrado;
2. Estamos com ações específicas para os apicultores. Programa de certificação;
3. Atividades com PrevFogo no Pantanal para diminuir os incêndios.</t>
  </si>
  <si>
    <t>Livro Bichos do Cerrado foi publicado. https://issuu.com/fuba_icas/docs/bichos_do_cerrado_livro</t>
  </si>
  <si>
    <t>Pandemia</t>
  </si>
  <si>
    <t>Andréia Figueiredo e equipe (ICAS).</t>
  </si>
  <si>
    <t>1.5</t>
  </si>
  <si>
    <t>Fazer gestão para acelerar a criação da Unidade de Conservação na região das Dunas do São Francisco (BA), que já está em curso.</t>
  </si>
  <si>
    <t>Atividades de articulação com a Coordenação de Criação do ICMBio e com o estado da BA.</t>
  </si>
  <si>
    <t>Marcelo Lima Reis (ICMBio)</t>
  </si>
  <si>
    <t>Renata Azevedo (ICMBio/CPB)</t>
  </si>
  <si>
    <r>
      <t xml:space="preserve">Ação específica para o </t>
    </r>
    <r>
      <rPr>
        <i/>
        <sz val="11"/>
        <rFont val="Calibri"/>
        <family val="2"/>
      </rPr>
      <t>T. tricinctus</t>
    </r>
    <r>
      <rPr>
        <sz val="11"/>
        <rFont val="Calibri"/>
        <family val="2"/>
      </rPr>
      <t>.</t>
    </r>
  </si>
  <si>
    <t xml:space="preserve">O processo para criação da UC foi aberto em 2007, principalmente devido à diversidade de répteis e anfíbios na região, inclusive com endemismos. Em 2010, foi realizado um estudo (consultoria) para subsidiar a criação de UCs na região das Dunas do São Francisco (BA). Como resultado, foi indicada uma área (campo de dunas e Serra do Estreito) para criação de uma Esec, outra (Brejos da Barra) com RDS e uma terceira (Dunas de Ibiraba) como Monumento Natural.  Depois disso nada foi feito. </t>
  </si>
  <si>
    <t>Marcelo Reis (ICMBio/DIBIO/CGPEQ/COMOB)</t>
  </si>
  <si>
    <t>Para retomar o andamento do processo, será necessária uma nova vistoria na região, pela equipe da Coordenação de Criação de Unidades de Conservação - COCUC, para verificar a situação atual dessas áreas.  Na região já existe uma APA estadual: APA Dunas e Veredas do Baixo-Médio São Francisco (1.085.000 ha.). Ação sugerida é de fazer uma carta do GAT, solicitando a retomada do processo de criação.</t>
  </si>
  <si>
    <t>2. Diminuir o impacto do fogo sobre as espécies-alvo</t>
  </si>
  <si>
    <t>Material compilado e organizado para divulgação.</t>
  </si>
  <si>
    <t>Lea Cíntia Waksman (SEMA/MT), , Arnaud Desbiez (ICAS), Andréia Figueiredo (ICAS), Guilherme de Miranda (PF).</t>
  </si>
  <si>
    <t>Prioritariamente nos biomas Cerrado e Pantanal.</t>
  </si>
  <si>
    <t xml:space="preserve">Houve discussão sobre a permanência da ação 2.1 uma vez que os produtos obtidos na ação relacionados pela a articuladora Claudia Netto não correspondiam ao que se previa originalmente. Após reflexão do GAT, decidiu-se por excluir esta ação uma vez que foi consensuado que o conhecimento sobre o manejo do fogo e sua prática já é consolidado e não se aplicaria à uma especificidade no nível das espécies-alvo. </t>
  </si>
  <si>
    <t>Cláudia Neto (IMASUL)</t>
  </si>
  <si>
    <t>Reuniões com todas as federações do Cerrado e Pantanal realizadas.</t>
  </si>
  <si>
    <t>Guilherme Mourão (EMBRAPA), Laércio Sousa (RPPNs), Arnaud Desbiez (ICAS), Andréia Figueiredo (ICAS), Juliana Magnino (IEF/MG), Nina Attias (ICAS).</t>
  </si>
  <si>
    <r>
      <t>Contactar as federações de agricultura e EMATER estaduais;
Esta ação será apoiada pela Rede de Educação Ambiental estabelecida na Ação 6.4 do objetivo 6;
É importante considerar o apoio de ONGs e pesquisadores locais.</t>
    </r>
    <r>
      <rPr>
        <sz val="11"/>
        <color indexed="21"/>
        <rFont val="Calibri"/>
        <family val="2"/>
      </rPr>
      <t xml:space="preserve"> </t>
    </r>
    <r>
      <rPr>
        <sz val="11"/>
        <rFont val="Calibri"/>
        <family val="2"/>
      </rPr>
      <t xml:space="preserve">Incluir </t>
    </r>
    <r>
      <rPr>
        <i/>
        <sz val="11"/>
        <rFont val="Calibri"/>
        <family val="2"/>
      </rPr>
      <t>T. matacus.</t>
    </r>
    <r>
      <rPr>
        <sz val="11"/>
        <rFont val="Calibri"/>
        <family val="2"/>
      </rPr>
      <t xml:space="preserve">
</t>
    </r>
  </si>
  <si>
    <t>X</t>
  </si>
  <si>
    <t xml:space="preserve">Foram identificados 3 sindicatos rurais os quais foram contatados por e-mails, contudo ainda não foi obtido retorno. Agora estamos elaborando uma lista de sindicatos e buscando uma melhor forma de aproximação.
</t>
  </si>
  <si>
    <t>Dificuldade em contactar os sindicatos.</t>
  </si>
  <si>
    <t>Participação em eventos e reuniões com produtores rurais e comunidades locais.</t>
  </si>
  <si>
    <t>Laercio Sousa (RPPN), Lea Cíntia Waksman (SEMA/MT), Claudia Netto (IMASUL), Eduardo Santos (CPB), Nina Attias (ICAS).</t>
  </si>
  <si>
    <r>
      <t xml:space="preserve">Participação especialmente em eventos organizados pelos produtores rurais e comunidade rural. Incluir </t>
    </r>
    <r>
      <rPr>
        <i/>
        <sz val="11"/>
        <rFont val="Calibri"/>
        <family val="2"/>
      </rPr>
      <t>T. matacus.</t>
    </r>
  </si>
  <si>
    <t>1. Compra de equipamentos de combate ao fogo;
2. Treinamento da comunidade local para o estabelecimento da Brigada de Combate ao Incêndio do Pantanal da Nhecolândia.</t>
  </si>
  <si>
    <t>1. Material de combate ao fogo comprado e entregue;
2. Treinamento de 50 pessoas em parceria com o PrevFogo, durante 4 dias, em Agosto de 2021.</t>
  </si>
  <si>
    <t>Dificuldade em levantar os recursos e, no início, ter a participação dos fazendeiros.</t>
  </si>
  <si>
    <t>Treinamentos realizados.</t>
  </si>
  <si>
    <t>Guilherme Mourão (EMBRAPA), Arnaud Desbiez (ICAS), Lea Cíntia Waksman (SEMA/MT), Claudia Netto (IMASUL), Filipi Silva (IBAMA), Guilherme de Miranda (PF), Eduardo Santos (CPB), Nina Attias (ICAS).</t>
  </si>
  <si>
    <r>
      <t xml:space="preserve">Incluir </t>
    </r>
    <r>
      <rPr>
        <i/>
        <sz val="11"/>
        <rFont val="Calibri"/>
        <family val="2"/>
      </rPr>
      <t>T. matacus</t>
    </r>
    <r>
      <rPr>
        <sz val="11"/>
        <rFont val="Calibri"/>
        <family val="2"/>
      </rPr>
      <t>.</t>
    </r>
  </si>
  <si>
    <t>Realizado por diversos parceiros, ONGs do Bioma Pantanal/Cerrado, realizado treinamento e cursos pelo PREV FOGO MS e MT.</t>
  </si>
  <si>
    <t xml:space="preserve">Mais de 30 Brigadas criadas e apoiadas por diversar organizações /oNGs e institutos que trabalham nos biomas. </t>
  </si>
  <si>
    <t>*Pandemia / Covid; * Tempo para implementação das brigadas.</t>
  </si>
  <si>
    <t>Equipe ICAS; Laércio Sousa (RPPN).</t>
  </si>
  <si>
    <t>Criar e manter um mapa com todas as BRIGADAS e seus respectivos instrumentos operacionais de combate.</t>
  </si>
  <si>
    <t>3. Reduzir as colisões veiculares com as espécies-alvo em rodovias e estradas</t>
  </si>
  <si>
    <t>Mapa, relatório.</t>
  </si>
  <si>
    <t>Andréia Figueiredo (ICAS), Fernanda Abra (USP), Guilherme de Miranda (PF), Alexandre Martins (Instituto Tamanduá), Marcelo Reis (ICMBio), Juliana Ferreira (ICMBio/CR11), Daniel Raíces (ICMBIO/DIBIO/COESP).</t>
  </si>
  <si>
    <t>Prioritariamente no Pantanal.</t>
  </si>
  <si>
    <t xml:space="preserve">Análise de dados de 3 anos de monitoramento sistemático de rodovias do MS. Modelagem de pontos críticos para acidentes com animais de grande porte (incluindo o tamanduá-bandeira) para o MS inteiro;
Em parceria com a Agesul foi elaborado relatório técnico sobre pontos críticos de atropelamentos "Bonito não Atropela".
</t>
  </si>
  <si>
    <t xml:space="preserve">Mapas de priorização para Bonito/MS no Relatório Técnico "Medidas de Mitigação para redução de atropelamento de Fauna – Estrada do Turismo, Bonito/MS, Agosto 2021. </t>
  </si>
  <si>
    <t>Equipe ICAS</t>
  </si>
  <si>
    <t xml:space="preserve">Lea identificará pessoas para  contirbuir nesta ação.
Incluir os artigos do Assunção nos produtos; conferir se já temos os mapas do Yuri (ICAS) nos produtos/Léa vai buscar pesquisadores no MT que estejam implementando essa ação.
</t>
  </si>
  <si>
    <t>Mato Grosso do Sul</t>
  </si>
  <si>
    <t>Diagnóstico da percepção dos condutores em relação à eficácia das medidas de mitigação/prevenção (placas de sinalização de fauna, vibradores/sonorizadores, radares, etc.).</t>
  </si>
  <si>
    <t>Relatório, publicação.</t>
  </si>
  <si>
    <t xml:space="preserve">Andréia Figueiredo (ICAS)
</t>
  </si>
  <si>
    <t>Mato grosso do Sul - MS</t>
  </si>
  <si>
    <t>Em janeiro de 2021, foi iniciado um estudo da percepção dos condutores em relação às sinalizações de fauna na BR 262. Até o momento, foram conduzidas 49 entrevistas semiestruturadas e 10 entrevistas exploratórias com condutores de caminhões. Os dados estão em análise. Teve início também um experimento para avaliar a efetividade de sinalizações de fauna através da verificação da velocidade dos veículos antes, no local e após a sinalização. Registrou-se a velocidade de 2720 veículos e os dados estão em análise.
Está sendo preparado um relatório sobre efetividade das sinalizações de fauna na BR 262 a ser entregue ao DNIT.</t>
  </si>
  <si>
    <t>O trabalho exige uma interface presencial de investigação que foi prejudicado com a pandemia COVID 19.</t>
  </si>
  <si>
    <t>Erika Naomi Saito (ICAS)</t>
  </si>
  <si>
    <t>Definir e propôr medidas para minimizar os atropelamentos nas áreas identificadas pela ação 3.1 com base no diagnóstico realizado na ação 3.2.</t>
  </si>
  <si>
    <t>Planos de ação, Reunião realizada, Manual de medidas mitigadoras para o Tamanduá-bandeira.</t>
  </si>
  <si>
    <t>Léa Cintia Waksman (SEMA/MT), Fernanda Abra (USP), Andréia Figueiredo (ICAS), Cláudia Netto (IMASUL), Guilherme de Miranda (PF), Filipi Silva (IBAMA), Daniel Raíces (ICMBIO/DIBIO/COESP).</t>
  </si>
  <si>
    <t>1. Análise de dados e de custo-benefício de cercamento para rodovias do MS. Publicação do artigo: Ascensão et al.,2021. Preventing wildlife roadkill can offset mitigation investments in short term. Biological Conservation. 253: 108902;
2. Débora Yogui está fazendo o mestrado dela para avaliar eficiência das cercas. Análise de dados de movimento, mostrando a importância do cercamento para o tamanduá-bandeira; 
3. Publicação do paper: Noonan et. al. 2021. Roads as ecological traps for giant anteaters. Animal Conservation. DOI: 10.1111/acv.12728.</t>
  </si>
  <si>
    <t>1. Ascensão, F.; Yogui, D.R.; Alves, M.H.; Alves, A.C.; Abra, F.; Desbiez, A.L.J. 2021. Preventing wildlife roadkill can offset mitigation investments in short term. Biological Conservation. 253: 108902;
2. Noonan, M.J., Ascensão, F. Yogui, D.R. &amp; A.L.J Desbiez. 2021 Roads as ecological traps for giant anteaters. Animal Conservation. DOI: 10.1111/acv.12728.</t>
  </si>
  <si>
    <t>4. Reduzir a perda de indivíduos em decorrência da atividade de caça sobre as espécies-alvo</t>
  </si>
  <si>
    <t>Diagnosticar os tipos de caça que acometem as espécies-alvo nos diferentes biomas.</t>
  </si>
  <si>
    <t>Relatórios, publicações.</t>
  </si>
  <si>
    <t>Diagnóstico, Mapa das áreas, Ameaças prioritárias.</t>
  </si>
  <si>
    <t>Liana Sena (IDEMA)</t>
  </si>
  <si>
    <t>Mariana Catapani (ICAS), Rodolfo Magalhães (UFMG), Samuel Portela (Associação Caatinga), Sandino Silva (Associação Caatinga), Alexandre Martins (Instituto Tamanduá), Guilherme de Miranda (PF), Marcelo Reis (ICMBio).</t>
  </si>
  <si>
    <t>Caatinga, Cerrado, Amazônia, Mata Atlântica.</t>
  </si>
  <si>
    <t xml:space="preserve">Como por exemplo: retaliação, troféu, comercial, subsistência, medicinal e religiosa. 
</t>
  </si>
  <si>
    <t>Em julho foi firmada uma parceria com o Prof Felipe Ferreira (Univasf) para compilação de dados de questionários sobre caça nos Estados do Piauí, Pernambuco e Bahia aplicados em comunidades rurais e feiras. Com o mesmo grupo, está avaliando a frequencia de tatu-bola nos autos de infração do Ibama e Icmbio entre 2008 a 2018.</t>
  </si>
  <si>
    <t>Há dificuldades quanto a obtenção de informações junto aos colaboradores da ação 4.1 (Diagnosticar os tipos de caça que acometem as espécies-alvo nos diferentes biomas).</t>
  </si>
  <si>
    <r>
      <t xml:space="preserve">Verificar se há iniciativas para o Tamanduá-bandeira e o Tatu-Canastra  e Incluir </t>
    </r>
    <r>
      <rPr>
        <i/>
        <sz val="12"/>
        <color theme="1"/>
        <rFont val="Calibri"/>
        <family val="2"/>
        <scheme val="minor"/>
      </rPr>
      <t>T. tricinctus</t>
    </r>
    <r>
      <rPr>
        <sz val="12"/>
        <color theme="1"/>
        <rFont val="Calibri"/>
        <family val="2"/>
        <scheme val="minor"/>
      </rPr>
      <t>.</t>
    </r>
  </si>
  <si>
    <t>Rodolfo Magalhães (UFMG), Andréia Figueiredo (ICAS), Flávia Miranda (Instituto Tamanduá), Samuel Portela (Associação Caatinga), Sandino Silva (Associação Caatinga), Mariana Catapani (ICAS).</t>
  </si>
  <si>
    <t>Caatinga, Amazônia, Mata Atlântica, Cerrado.</t>
  </si>
  <si>
    <t>Realizada através de ações de pesquisa (mestrado, doutorado).
Considerando que existem diferentes motivações para a caça (cultural, subsistência, comercial, etc), é preciso entender essa motivação para pensar em como trabalhar/agir em cada caso/grupo/público.</t>
  </si>
  <si>
    <t xml:space="preserve">Não houve progresso nesta ação. </t>
  </si>
  <si>
    <t>Uma articulação deve ser promovida para que Liana Sena e Mariana Capatani com o propósito de desenvolver algum projeto que contribua para essa ação nos próximos anos.
Incluir Tolypeutes tricinctus.</t>
  </si>
  <si>
    <t xml:space="preserve">Workshop para elaborar as medidas. O produto deve ser encaminhado para os órgãos ambientais competentes. 
</t>
  </si>
  <si>
    <t>A ação está prevista para iniciar em novembro de 2022 e depende das ações 4.1 e 4.2.</t>
  </si>
  <si>
    <t>Incluir T. tricinctus.</t>
  </si>
  <si>
    <t>5. Aprimorar o manejo integrado para a conservação (ex situ e in situ), considerando a viabilidade genética e sanitária das populações das espécies-alvo.</t>
  </si>
  <si>
    <t>Estabelecer o gerenciamento genético e demográfico da população de cativeiro do Tamanduá-bandeira.</t>
  </si>
  <si>
    <t xml:space="preserve">Studbook 
</t>
  </si>
  <si>
    <t>Manejo adequado da população ex-situ de tamanduá-bandeira.</t>
  </si>
  <si>
    <t>Ana Raquel Faria (Zoo Brasília/AZAB), Thaís Morgado (UFMT), Sandra Helena (UFMT), Mônica Montenegro (CPB).</t>
  </si>
  <si>
    <t xml:space="preserve">Custo para o treinamento. 
</t>
  </si>
  <si>
    <t>1. Recolhemos os dados da população de 23 instituições brasileiras que possuem animais no plantel. Estes animais já estão no software ZIMS de armazenamento de dados e serão analisados no PMX ainda este ano. A expectativa é que a primeira indicação de manejo coordenado no Brasil aconteça no começo do ano que vem, após a atualização anual da planilha pelos zoos participantes. Foram identificadas pelo menos 6 instituições que manejam os animais, mas não responderam ao contato;
2. Publicações caracterizando a diversidade genética de tamanduá-bandeira em vida livre. Estes materiais pode servir de base de comparação para o manejo da população ex-situ. 2.1. Carmen E. B. Ruiz, 2020 "Consequências das matrizes antropizadas na ecologia e na genética de um Xenarthra ameaçado: implicações para a conservação do tamanduá-bandeira (Myrmecophaga tridactyla)". UFSCAR. 2.2. Artigo publicado: Carmen Barragan-Ruiz, C.E, Silva-Santos, R.S., Saranholi B., Desbiez, A.L.J., and P.M. Galetti. 2021. Moderate genetic diversity and demographic reduction in the threatened giant anteater, Myrmecophaga tridactlyla. Frontiers in genetics. In press. Front. Genet., 2021. https://doi.org/10.3389/fgene.2021.6693.</t>
  </si>
  <si>
    <t xml:space="preserve">1. Os animais estão lançados no ZIMS; 
2. Studbook regional;
3. Recomendações anuais;
4. Relatório oficina One Plan Approach/IUCN.
</t>
  </si>
  <si>
    <t>Dificuldade em obter dados de outras instituições e, em alguns casos, identificar a procedência correta dos indivíduos.</t>
  </si>
  <si>
    <t>1. Existe uma estudante de doutorado (Marina Falkowski) que está escrevendo um projeto de identificação genética dos animais, tanto a nível de parentesco quanto de UES. Este trabalho auxiliará nas decisões dos pareamentos no futuro.</t>
  </si>
  <si>
    <t>Relatório técnico com recomendações de Manejo ex situ para tamanduá-bandeira (Oficina "OPA").</t>
  </si>
  <si>
    <t xml:space="preserve">Ter a população de cativeiro que está em instituições as quais fazem parte do programa de cativeiro cadastradas para subsidiar as recomendações de manejo. </t>
  </si>
  <si>
    <t>Considerar Incluir T. tricinctus, espécie incorprada a este PAN.</t>
  </si>
  <si>
    <t>Protocolos; Instituições aplicando os protocolos.</t>
  </si>
  <si>
    <t>Diminuir a mortalidade; 
Aumentar as alternativas de destinação;
Instituições aplicando esses protocolos.</t>
  </si>
  <si>
    <t>Karina Theodoro Molina (InstitutoTamanduá), Mara Marques (Zoo São Paulo), Ana Raquel Faria (Zoo Brasília/AZAB), Caue (CECFAU Zoo São Paulo), Alessandra Bertassoni (UFG), Danilo Kluyber (ICAS), Cláudia Netto (IMASUL), Thaís Morgado (UFMT), Sandra Helena (UFMT), Mônica Montenegro (CPB), Marcelo Lima Reis (ICMBio), Filipe Carneiro Reis (Zoo Brasília), Nina Attias (ICAS), Guilherme Mourão (EMBRAPA), Samuel Portela (Associação Caatinga); Adriana Bocchiglieri (UFS).</t>
  </si>
  <si>
    <t xml:space="preserve">Agilizar a comunicação entre os orgãos;
Órgãos como a polícia ambiental, hospitais veterinários, utilizando os protocolos;
Montar um banco de dados; 
</t>
  </si>
  <si>
    <r>
      <t>1. Criação, reabilitação e soltura monitorada com rastreadores VHF e GPS Iridium dos filhotes de tamanduás-bandeira resgatados no estado de Minas Gerais;
2. Colheita de material biológico para avaliação sanitária de tamanduás-bandeira recém chegados de vida livre, em cativeiro durante o período de reabilitação, pré e pós soltura. O objetivo é pesquisar a ocorrência de patógenos e suas implicações para a espécie e para a conservação, e estabelecer protocolos sanitários mínimos para viabilizar a soltura responsável desses animais;
3. A partir dos dados obtidos das duas ações acima citadas, foram publicados resumos, artigos científicos e dissertações de mestrado com resultados (totais e parceiais) dos estudos realizados no Projeto TamanduASAS, em parceria com o ICAS e NOBILIS, além da submissão de um relato de caso de parasitose em tamanduá-bandeira após a soltura do Projeto TamanduASAS e dos resumos científicos intitulados: "Primeiro Registro Brasileiro de Sucesso de Tamanduá-Bandeira (</t>
    </r>
    <r>
      <rPr>
        <i/>
        <sz val="12"/>
        <color rgb="FF000000"/>
        <rFont val="Calibri"/>
        <family val="2"/>
        <scheme val="minor"/>
      </rPr>
      <t>Myrmecophaga Tridactyla</t>
    </r>
    <r>
      <rPr>
        <sz val="12"/>
        <color rgb="FF000000"/>
        <rFont val="Calibri"/>
        <family val="2"/>
        <scheme val="minor"/>
      </rPr>
      <t>) Criado, Reabilitado e Solto com T27Monitoramento GPS – Iridium" e "Criação, Reabilitação E Soltura Monitorada De Tamanduás-Bandeira (</t>
    </r>
    <r>
      <rPr>
        <i/>
        <sz val="12"/>
        <color rgb="FF000000"/>
        <rFont val="Calibri"/>
        <family val="2"/>
        <scheme val="minor"/>
      </rPr>
      <t>Myrmecophaga Tridactyla</t>
    </r>
    <r>
      <rPr>
        <sz val="12"/>
        <color rgb="FF000000"/>
        <rFont val="Calibri"/>
        <family val="2"/>
        <scheme val="minor"/>
      </rPr>
      <t>) do Projeto TamanduASAS" no Congresso ABRAVAS -2021; 
4. Celebração de parceria entre o Projeto TamanduASAS, ICAS e NOBILIS. A organização sem fins lucrativos NOBILIS foi criada em 2021, com o apoio técnico e financeiro do ICAS para aumentar o número de tamanduás-bandeira soltos e monitorados após criação e reabilitação;
5. Definição e teste de protocolos anestésicos para manejo de tatu-canastra e tamanduá-bandeira em campo;
6. Está em revisão final os relatos da metodologia de CRIAÇÃO DE FILHOTES DE TAMANDUÁS-BANDEIRA (</t>
    </r>
    <r>
      <rPr>
        <i/>
        <sz val="12"/>
        <color rgb="FF000000"/>
        <rFont val="Calibri"/>
        <family val="2"/>
        <scheme val="minor"/>
      </rPr>
      <t>Myrmecophaga tridactyla</t>
    </r>
    <r>
      <rPr>
        <sz val="12"/>
        <color rgb="FF000000"/>
        <rFont val="Calibri"/>
        <family val="2"/>
        <scheme val="minor"/>
      </rPr>
      <t>) DESTINADOS À SOLTURA, elaborado de acordo com as experiêcias do PROJETO TAMANDUASAS; 
7. Em fase de finalização, o Fluxo de destinação de indivíduos apreendidos ou resgatados de tatus-bola no brasil. Também em finalização Protocolo de Manutenção em Cativeiro dos Tatus-bola (</t>
    </r>
    <r>
      <rPr>
        <i/>
        <sz val="12"/>
        <color rgb="FF000000"/>
        <rFont val="Calibri"/>
        <family val="2"/>
        <scheme val="minor"/>
      </rPr>
      <t>T. tricinctus</t>
    </r>
    <r>
      <rPr>
        <sz val="12"/>
        <color rgb="FF000000"/>
        <rFont val="Calibri"/>
        <family val="2"/>
        <scheme val="minor"/>
      </rPr>
      <t xml:space="preserve"> e </t>
    </r>
    <r>
      <rPr>
        <i/>
        <sz val="12"/>
        <color rgb="FF000000"/>
        <rFont val="Calibri"/>
        <family val="2"/>
        <scheme val="minor"/>
      </rPr>
      <t>T. matacus</t>
    </r>
    <r>
      <rPr>
        <sz val="12"/>
        <color rgb="FF000000"/>
        <rFont val="Calibri"/>
        <family val="2"/>
        <scheme val="minor"/>
      </rPr>
      <t>).</t>
    </r>
  </si>
  <si>
    <r>
      <t>1. Soltura de dois tamanduás-bandeiras em 2020;
2. Defesa dissertação da aluna de mestrado em Saúde Animal Hedermy Christiem Cerqueira de Paula Tessari, intitulado: "Incidência de doenças virais de cães domésticos em tamanduá-bandeira (Myrmecophaga tridactyla) nos estados de Minas Gerais, Goiás e Distrito Federal. Orientação da prof. Dra. Líria Queiroz Luz Hirano. Universidade de Brasília, UnB;
3. Resumos científicos publicados: Do Gps-Harness Influence The Behavior Of Giant Anteaters (Myrmecophaga Tridactyla)? 
Ultrasonography Of The Abdomen And Assessment Of Gastric Wall Thickening In Pups Of Giant-Anteater During Fasting And Post-Feeding
Valores de Referência de Hemograma para Filhotes de Myrmecophaga Tridactyla (Pilosa: Myrmecophagidae): Resultados Parciais;
4.- Artigo científico.  Kluyber D, Lopez RPG, Lima CFM, Massocato G, Attias N, Desbiez ALJ. 2020. Anesthesia and surgery protocols for intra-abdominal transmitter placement in four species of wild armadillo. Journal of Zoo and Wildlife Medicine. 51(3):524-536. DOI: 10.1638/2017-0194;
5. Kluyber, D., Attias, N., Alves, M.H., Alves AC, Massocato GF, Desbiez ALJ. Physical capture and chemical immobilization procedures for a mammal with singular anatomy: the giant anteater (</t>
    </r>
    <r>
      <rPr>
        <i/>
        <sz val="11"/>
        <color theme="1"/>
        <rFont val="Calibri"/>
        <family val="2"/>
        <scheme val="minor"/>
      </rPr>
      <t>Myrmecophaga tridactyla</t>
    </r>
    <r>
      <rPr>
        <sz val="11"/>
        <color theme="1"/>
        <rFont val="Calibri"/>
        <family val="2"/>
        <scheme val="minor"/>
      </rPr>
      <t xml:space="preserve">). Eur J Wildl Res 67, 67 (2021). https://doi.org/10.1007/s10344-021-01503-4.
</t>
    </r>
  </si>
  <si>
    <t>O período da pandemia atrasou as solturas, reduziu as equipes nas atividades de campo, por motivo de segurança, dificultou a captação de recursos para o projeto e diminuiu o número de parceiros cadastrados como área de soltura e reabilitacao de tamanduás-banderia.</t>
  </si>
  <si>
    <t>Juliana Magnino (TamanduASAS - IEF);
Equipe ICAS.</t>
  </si>
  <si>
    <t>1.A previsão para a próxima soltura monitorada de tamanduás-bandeira é novembro de 2021. Dados dos tamanduás-bandeiras recebidos em 2020 e 2021 estão sendo coletados;
2. Estes protocolos testados à campo podem ser usados como base para desenvolvimento de protocolos seguros para serem aplicados em situações de manejo com recursos limitados, similares as condições encontradas em campo;
3.  Criação de um Drive para armazenamento de protocolos (Juliana Magnino) no qual serão inseridos os protocolos desenvolvidos a partir das experiências conduzidas no âmbito do PAN TATA. Serão agregados outros protocolos (exemplos: tatus, preguiça, muriquis)  já elaborados para outras espécies como meio de referenciar os modelos em desenvolvimento  aproveitando os protocolos já elaborados para outras espécies.</t>
  </si>
  <si>
    <t>6. Reduzir a perda de indivíduos por conflitos socioculturais e econômicos</t>
  </si>
  <si>
    <t>Relatório, mapas e publicações.</t>
  </si>
  <si>
    <t>Alessandra Bertassoni (UFG), Andréia Figueiredo (ICAS).</t>
  </si>
  <si>
    <t>1. Conflitos entre apicultores e o tatu-canastra foram mapeados no Mato Grosso do Sul. O ICAS recebe também informações sobre os confiltos com tatu-canastra de toda a área de distribuição do animal; 
2. Estão sendo mapeadas as interações homem-cão-tamanduás em Uberlândia e arredores que resultam em consequências negativas para qualquer um dos envolvidos. Foi lançada a Ação Cãovivência, uma iniciativa do ICAS+Projeto TamanduASAS, em parceria com a Fundação Parque Zoológico de São Paulo, Ministério Público do estado de MG, IEF-MG, RPPN Águas Vivas, Parque Estadual do Pau Furado, Pronto Vet UFMG, Universidade Federal de Uberlândia. A primeira parte do projeto foi o cadastramento dos cães da região que serão submetidos à castração e coleta de amostras. Uma aluna de mestrado irá conduzir a pesquisa sobre saúde desses cães. Foi submetido projeto de coexistência a um edital internacional para financiamento da iniciativa. Reuniões periódicas estão sendo conduzidas entre os parceiros da iniciativa.</t>
  </si>
  <si>
    <t xml:space="preserve">Artigo Desbiez, A. L. J. et al. (2020). Bee careful! Conflict between beekeepers and giant armadillos (Priodontes maximus) and potential ways to coexist. Edentata 21:1-12. doi: 10.2305/IUCN.CH.2020;
Mariana Catapani “Using a conflict framework analysis to help beekeepers and Giant Armadillos (Priodontes maximus) coexist. Frontiers in Conservation Science. 
</t>
  </si>
  <si>
    <t>Mariana Capatani (ICAS)</t>
  </si>
  <si>
    <r>
      <t>Incluir</t>
    </r>
    <r>
      <rPr>
        <i/>
        <sz val="12"/>
        <color theme="1"/>
        <rFont val="Calibri"/>
        <family val="2"/>
        <scheme val="minor"/>
      </rPr>
      <t xml:space="preserve"> T. tricinctus</t>
    </r>
    <r>
      <rPr>
        <sz val="12"/>
        <color theme="1"/>
        <rFont val="Calibri"/>
        <family val="2"/>
        <scheme val="minor"/>
      </rPr>
      <t>.</t>
    </r>
  </si>
  <si>
    <t>Identificar possíveis/potenciais medidas de mitigação.
para os conflitos identificados na ação 6.1 e propor um manual de coexitência.</t>
  </si>
  <si>
    <t>Relatório com as possíveis/potenciais medidas de mitigação identificadas; Manual de coexistência.</t>
  </si>
  <si>
    <t>ação complementar a ação 6.1.</t>
  </si>
  <si>
    <t>1. Criação do Guia Canastras e Colmeias "Guia de convivências entre apicultores e tatus-canastra no Cerrado do Mato Grosso do Sul (Desbiez, A.; Oliveira, B. John, Liana), normas da certificação e um selo de certificação "Amigo do Tatu Canastra" para apicultores.</t>
  </si>
  <si>
    <t>1. Guia de convivência, normas da certificação, contrato com apicultores, mel certificado &lt;https://www.canastrasecolmeias.org.br/&gt;; artigo científico: Artigo Desbiez, A. L. J. et al. (2020). Bee careful! Conflict between beekeepers and giant armadillos (Priodontes maximus) and potential ways to coexist. Edentata 21:1-12. doi: 10.2305/IUCN.CH.2020.</t>
  </si>
  <si>
    <r>
      <t xml:space="preserve">Incluir </t>
    </r>
    <r>
      <rPr>
        <i/>
        <sz val="12"/>
        <color theme="1"/>
        <rFont val="Calibri"/>
        <family val="2"/>
        <scheme val="minor"/>
      </rPr>
      <t>T. tricinctus</t>
    </r>
    <r>
      <rPr>
        <sz val="12"/>
        <color theme="1"/>
        <rFont val="Calibri"/>
        <family val="2"/>
        <scheme val="minor"/>
      </rPr>
      <t>.</t>
    </r>
  </si>
  <si>
    <t>Ação 6.3 - Agrupada nas ações 6.1 e 6.2 durante a Monitoria Anual 1.</t>
  </si>
  <si>
    <t>Ação 6.3 - Agrupada com ação 6.1 e 6.2 na Monitoria Anual 1</t>
  </si>
  <si>
    <t>Rede implementada e atuando; relatório das ações de educação e comunicação desenvolvidas.</t>
  </si>
  <si>
    <t>Disseminar o conhecimento sobre a biologia e comportamento das espécies-alvo; diminuir a percepção negativa das pessoas em relação às espécies-alvo.</t>
  </si>
  <si>
    <t>Mariana Catapani (ICAS), Léa Cintia Waksman (SEMA/MT), Cláudia Netto (IMASUL), Alessandra Bertassoni (UFG), Juliana Mgnino (IEF/MG).</t>
  </si>
  <si>
    <t>Pensar em estratégias de educação e comunicação ambiental.</t>
  </si>
  <si>
    <t xml:space="preserve">Em andamento: O ICAS estabeleceu uma parceria junto a Associação Brasileira de Zoológicos e Aquarios (AZAB) buscando a implementação da rede e visando a produção e uso de materiais referentes às espécies.
</t>
  </si>
  <si>
    <t>Burocracia da implementação da parceria dentro da AZAB.</t>
  </si>
  <si>
    <t>6.5</t>
  </si>
  <si>
    <t>Captar e direcionar recursos para implementação das ações para conservação de T. tricinctus.</t>
  </si>
  <si>
    <t>Projetos/propostas submetidos à editais/agências de fomento; projetos aprovados</t>
  </si>
  <si>
    <t xml:space="preserve">Samuel Portela (Associação Caatinga), Flávia Miranda (Instituto Tamanduá), Marcelo Reis (ICMBio), Adriana Bocchiglieri (UFS), Eduardo Santos (ICMBio/CPB); Rodolfo Magalhães (UFMG) e Flávio Rodrigues (UFMG)
</t>
  </si>
  <si>
    <t xml:space="preserve">No mês de junho de 2021, a Associação Caatinga conseguiu renovar o patrocínio do projeto No Clima da Caatinga (fase 4) que tem como seu porta voz o Tatu-bola (T. tricinctus), símbolo da conservação do bioma caatinga na área geográfica de atuação do projeto. Dentre as linhas de atuação do projeto estão as ações de Educação Ambiental, onde nossa mascote (tatutinga) é levada para as comunidades para interagir com as crianças durante as ações. Também estão previstas campanhas de combate à caça nas escolas e comunidades trabalhadas pelo projeto.
Projeto Edge Fellowship foi aprovado que tem como objetivos: 
1: Desenvolver um plano de ação para a conservação de T. tricinctus em Sumidouro.Objetivo 2: Testar um programa de ciência-cidadã para coletar dados sobre T. tricinctus em Sumidouro.
Objetivo 3:  Avaliar a etnobiologia T. tricinctus em Sumidouro
Objetivo 4: Divulgar informações sobre T. tricinctus e o projeto do EDGE em mídias sociais.
Objetivo 5: Avaliar a distribuição e tamanho populacional de T. tricinctus e os fatores que os influenciam por meio de modelagem de ocupação e modelo de Royle-Nichols a partir de dados já coletados em três áreas
Objetivo 6:  Estimar o tamanho populacional de T. tricinctus em Sumidouro usando modelo de encontro aleatório
Objetivo 7: Avaliar os fatores que influenciam o uso de hábitat por T. tricinctus em duas áreas de Sumidouro usando modelos de ocupação. </t>
  </si>
  <si>
    <t>A Associação Caatinga conseguiu renovar o patrocínio do projeto No Clima da Caatinga (fase 4): https://www.acaatinga.org.br/no-clima-da-caatinga-projeto-inicia-nova-fase-de-conservacao-do-semiarido-com-patrocinio-da-petrobras/
Projeto Ecologia e Conservação Participativa do tatu-bola no nordeste do Brasil (Ecology and participatory conservation of the Brazilian three-banded armadillo in northeast Brazil) aprovado pelo Edge Felowship: https://www.edgeofexistence.org/fellow/rodolfo-assis-magalhaes/
Perfil Instagram do Projeto: https://instagram.com/ecptatubola?utm_medium=copy_link</t>
  </si>
  <si>
    <t>Samuel Portela (Associação Caatinga)</t>
  </si>
  <si>
    <t>7. Ampliar o conhecimento da presença e dos efeitos de agrotóxicos e metais pesados sobre as espécies-alvo</t>
  </si>
  <si>
    <t>Banco de dados georreferenciados; Banco de amostras de material biológico; Rede de coleta de amostras; Relatórios; Artigos; Artigos na mídia.</t>
  </si>
  <si>
    <t>Vinícius Gasparotto (Instituto Tamanduá), Mario Alves (Projeto Bandeiras &amp; Rodovias/ICAS), Débora Yogui Projeto Bandeiras &amp; Rodovias/ICAS), Mariana Silva (UNICAMP), Gabriel Oliveira (UFRJ), Marcelo Reis (ICMBio), Nina Attias (ICAS), Guilherme Mourão (EMBRAPA), Filipe Reis (Zoo de Brasília).</t>
  </si>
  <si>
    <t>Cerrado; Pantanal</t>
  </si>
  <si>
    <t xml:space="preserve">Existem estudos em andamentos utilizados como piloto (PROJETO BR);
Amostra de animais atropelados, provenientes de zoológicos e CETAS;
Com relação ao cativeiro, focar nos indivíduos recém chegados da natureza.
</t>
  </si>
  <si>
    <t>1. Estudo sobre mudança do uso do solo e uso de pesticidas no Pantanal, resultando no artigo Roque et al., 2021, Simulating land use changes, sediment yields, and pesticide use in the Upper Paraguay River Basin: Implications for conservation of the Pantanal;
2. Publicado do artigo com análises da concentração de mercúrio em pelos de tamanduás-bandeiras no MS (Carvalho et al, 2021);
3. O ICAS está trabalhando com IPE e universidade de Dourados para conseguir quantificar pesticidas em materiais biológicos;
4. ICAS firmou parceria com Universidade de Daichii, Japão, para dosagem de sulfluramida e seus metabólitos em amostras de tamanduás-bandeiras do MS. Atualmente estamos esperando autorização para a exportação de amostras.</t>
  </si>
  <si>
    <t>1. Roque, FO; Guerra, A.; Johnson, M.; Padovani, C.; Corbi, J.; Covich, AP; Eaton, D; Tomas, WM; Valente-Neto, F; Borges, ACP; Pinho, A; Barufatii, A; Crispim, BA; Guariento, RD; Andrade, MHS; Rezende-Filho, AT; Portela, R; Divina, M; Silva, JCS; Bernadino, C; Gomes, SEFG; Cordeiro-Estrela, P; Desbiez, A; Rosa, IMD; Yon, L. 2021. Simulating land use changes, sediment yields, and pesticide use in the Upper Paraguay River Basin: Implications for conservation of the Pantanal wetland. Agriculture, Ecosystems and Environment. 314: 107405. https://doi.org/10.1016/j.agee.2021.107405;
2. Carvalho, GO; Meire, RO; Lino, AS; Yogui, DR; Desbiez, ALJ; Torres JPM; Malm O. Biomonitoring mercury contamination using fur from roadkilled giant anteaters. Chemosphere. 2021 May; 270:128644. ISSN 0045-6535. https://doi.org/10.1016/j.chemosphere.2020.128644.</t>
  </si>
  <si>
    <t>Lentidão no processo de autorização de exportação de amostras biológicas (para as análises que serão realizadas no Japão);
Dificuldade de identificar parceiros que façam as análises de presença de agrotóxicos e metais pesados.</t>
  </si>
  <si>
    <r>
      <t xml:space="preserve">Incluir </t>
    </r>
    <r>
      <rPr>
        <i/>
        <sz val="12"/>
        <color theme="1"/>
        <rFont val="Calibri"/>
        <family val="2"/>
        <scheme val="minor"/>
      </rPr>
      <t>T. tricincus</t>
    </r>
  </si>
  <si>
    <r>
      <t xml:space="preserve">1. Identificar entre os atores do PAN apoio para identificar laboratórios que possam realizar as análises toxicológicas no Brasil. 
2. Disponibilizar os protocolos para a coleta de materiais;
3. Incluir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matacus</t>
    </r>
    <r>
      <rPr>
        <sz val="12"/>
        <color theme="1"/>
        <rFont val="Calibri"/>
        <family val="2"/>
        <scheme val="minor"/>
      </rPr>
      <t>.</t>
    </r>
  </si>
  <si>
    <t>Ação 7.2 - Agrupada com a Ação 7.1 na Monitoria Anual 1</t>
  </si>
  <si>
    <t>8. Ampliar o conhecimento científico sobre a história natural, ecologia, saúde, genética e conservação das populações de ambas as espécies nos diferentes biomas</t>
  </si>
  <si>
    <t>Captar e direcionar recursos para projetos de pesquisa das espécies-alvo nas áreas carentes de informações.</t>
  </si>
  <si>
    <t>Projetos estabelecidos.</t>
  </si>
  <si>
    <t>Preenchimento de lacunas do conhecimento.</t>
  </si>
  <si>
    <t>Filipi Silva (IBAMA), Léa Cintia Waksman (SEMA/MT), Cláudia Netto (IMASUL), Eduardo Santos (CPB), Nina Attias (ICAS), Guilherme Mourão (EMBRAPA), Liana Sena (IDEMA), Samuel Portela (Associação Caatinga), Flávia Miranda (Instituto Tamanduá).</t>
  </si>
  <si>
    <t xml:space="preserve">Recursos Financeiros e Humanos;
Sistematizar as informações de relatórios de EIA e RIMA de hidrelétricas.
</t>
  </si>
  <si>
    <r>
      <t xml:space="preserve">1. O ICAS vem captando recursos para o estudo da (presumida) última população viável de tatu canastra na mata Atlântica, no parque estadual do rio doce  (Nina);
2. EMBRAPA - Estamos direcionando recursos do projeto Pronex CNPq/Fundect para estudo do </t>
    </r>
    <r>
      <rPr>
        <i/>
        <sz val="12"/>
        <color theme="1"/>
        <rFont val="Calibri"/>
        <family val="2"/>
        <scheme val="minor"/>
      </rPr>
      <t>T. matacus;</t>
    </r>
    <r>
      <rPr>
        <sz val="12"/>
        <color theme="1"/>
        <rFont val="Calibri"/>
        <family val="2"/>
        <scheme val="minor"/>
      </rPr>
      <t xml:space="preserve">
3. Bolsa de aluna da UFMS (Amanda de Melo) que está trabalhando com </t>
    </r>
    <r>
      <rPr>
        <i/>
        <sz val="12"/>
        <color theme="1"/>
        <rFont val="Calibri"/>
        <family val="2"/>
        <scheme val="minor"/>
      </rPr>
      <t>T. matacus;</t>
    </r>
    <r>
      <rPr>
        <sz val="12"/>
        <color theme="1"/>
        <rFont val="Calibri"/>
        <family val="2"/>
        <scheme val="minor"/>
      </rPr>
      <t xml:space="preserve">
4. O ICAS vem captando recursos para o estudo da (presumida) última população viável de tatu-canastra na Mata Atlântica, no Parque Estadual do Rio Doce.
</t>
    </r>
  </si>
  <si>
    <r>
      <t>Incluir</t>
    </r>
    <r>
      <rPr>
        <i/>
        <sz val="12"/>
        <color theme="1"/>
        <rFont val="Calibri"/>
        <family val="2"/>
        <scheme val="minor"/>
      </rPr>
      <t xml:space="preserve"> T. tricinctus</t>
    </r>
    <r>
      <rPr>
        <sz val="12"/>
        <color theme="1"/>
        <rFont val="Calibri"/>
        <family val="2"/>
        <scheme val="minor"/>
      </rPr>
      <t xml:space="preserve"> e </t>
    </r>
    <r>
      <rPr>
        <i/>
        <sz val="12"/>
        <color theme="1"/>
        <rFont val="Calibri"/>
        <family val="2"/>
        <scheme val="minor"/>
      </rPr>
      <t>T. matacus</t>
    </r>
    <r>
      <rPr>
        <sz val="12"/>
        <color theme="1"/>
        <rFont val="Calibri"/>
        <family val="2"/>
        <scheme val="minor"/>
      </rPr>
      <t>.</t>
    </r>
  </si>
  <si>
    <t>Mapas, relatórios, artigos científicos.</t>
  </si>
  <si>
    <t>Alexandre Martins (Instituto Tamanduá), Karina Molina (Instituto Tamanduá), Gulherme de Miranda (PF), Marcelo Lima Reis (IPÊ), Nina Attias (ICAS), Guilherme Mourão (EMBRAPA), Rodolfo Magalhães (UFMG), Anderson Feijó (CAS), Adriana Bocchiglieri (UFS), Samuel Portela (Associação Caatinga).</t>
  </si>
  <si>
    <r>
      <rPr>
        <b/>
        <sz val="12"/>
        <color theme="1"/>
        <rFont val="Calibri"/>
        <family val="2"/>
        <scheme val="minor"/>
      </rPr>
      <t xml:space="preserve">TATU-BOLA </t>
    </r>
    <r>
      <rPr>
        <sz val="12"/>
        <color theme="1"/>
        <rFont val="Calibri"/>
        <family val="2"/>
        <scheme val="minor"/>
      </rPr>
      <t>(</t>
    </r>
    <r>
      <rPr>
        <i/>
        <sz val="12"/>
        <color theme="1"/>
        <rFont val="Calibri"/>
        <family val="2"/>
        <scheme val="minor"/>
      </rPr>
      <t>T. Tricinctus</t>
    </r>
    <r>
      <rPr>
        <sz val="12"/>
        <color theme="1"/>
        <rFont val="Calibri"/>
        <family val="2"/>
        <scheme val="minor"/>
      </rPr>
      <t>)
Novos registros nos municípios de Bom Jesus da Lapa, Umburana, Jeremoabo, Jaborandi, Canudos, todos na Bahia. Ausências confirmadas região do alto sertão sergipano (Canindé de São Francisco, Poço Redondo, Nossa Senhora da Glória e Monte Alegre).   Estes dados poderão ser usados para elaboração dos mapas e relatórios.</t>
    </r>
  </si>
  <si>
    <t>São duas iniciativas distintas uma concentra-se para Tolypeutes matacus, outra para espécies da caatinga. As informações podem ser incluidas numa mesma planilha. Deve-se destacar busca por informações sobre as populações de Tamanduá-bandeira e Tatu-canastra foco na Caatinga.</t>
  </si>
  <si>
    <t>Identificar populações remanescentes das espécies-alvo.</t>
  </si>
  <si>
    <t>Artigos cientificos, teses.</t>
  </si>
  <si>
    <t>Arnaud Desbiez (ICAS), Guilherme Mourão (EMBRAPA), Nina Attias (ICAS), Alessandra Bertassoni (UFG), Rogério Z. (Instituto Tamanduá), Lijia Fromme (University of Veterinary Medicine Hannover, Germany), Filipe Reis (Zoo BSB), Amanda Melo (UFMS), Rodolfo Magalhaes (UFMG), Flávia Miranda (Instituto Tamanduá), Camila Luba (ICAS).</t>
  </si>
  <si>
    <r>
      <t>TATU-BOLINHA</t>
    </r>
    <r>
      <rPr>
        <sz val="12"/>
        <color rgb="FF000000"/>
        <rFont val="Calibri"/>
        <family val="2"/>
        <scheme val="minor"/>
      </rPr>
      <t xml:space="preserve"> (</t>
    </r>
    <r>
      <rPr>
        <i/>
        <sz val="12"/>
        <color rgb="FF000000"/>
        <rFont val="Calibri"/>
        <family val="2"/>
        <scheme val="minor"/>
      </rPr>
      <t>T. matacus</t>
    </r>
    <r>
      <rPr>
        <sz val="12"/>
        <color rgb="FF000000"/>
        <rFont val="Calibri"/>
        <family val="2"/>
        <scheme val="minor"/>
      </rPr>
      <t xml:space="preserve">)
1. Nina Attias e Guilherme Mourão estão orientando um projeto de mestrado na PPG de Ecologia e Conservação da UFMS ("Ecologia reprodutiva, cuidado parental e crescimento de filhotes de tatu-bola </t>
    </r>
    <r>
      <rPr>
        <i/>
        <sz val="12"/>
        <color rgb="FF000000"/>
        <rFont val="Calibri"/>
        <family val="2"/>
        <scheme val="minor"/>
      </rPr>
      <t>Tolypeutes matacus</t>
    </r>
    <r>
      <rPr>
        <sz val="12"/>
        <color rgb="FF000000"/>
        <rFont val="Calibri"/>
        <family val="2"/>
        <scheme val="minor"/>
      </rPr>
      <t xml:space="preserve"> na Fazenda Duas Lagoas, Cáceres, Mato Grosso") que está sendo desenvolvido com </t>
    </r>
    <r>
      <rPr>
        <i/>
        <sz val="12"/>
        <color rgb="FF000000"/>
        <rFont val="Calibri"/>
        <family val="2"/>
        <scheme val="minor"/>
      </rPr>
      <t>T. matacus</t>
    </r>
    <r>
      <rPr>
        <sz val="12"/>
        <color rgb="FF000000"/>
        <rFont val="Calibri"/>
        <family val="2"/>
        <scheme val="minor"/>
      </rPr>
      <t xml:space="preserve"> por Amanda de Melo. O trabalho está em fase inicial de coleta de dados;
</t>
    </r>
    <r>
      <rPr>
        <b/>
        <sz val="12"/>
        <color rgb="FF000000"/>
        <rFont val="Calibri"/>
        <family val="2"/>
        <scheme val="minor"/>
      </rPr>
      <t>TATU-CANASTRA</t>
    </r>
    <r>
      <rPr>
        <sz val="12"/>
        <color rgb="FF000000"/>
        <rFont val="Calibri"/>
        <family val="2"/>
        <scheme val="minor"/>
      </rPr>
      <t xml:space="preserve">
2. Publicado artigo científico que mostra como os padrões de uso do espaço clarificam a respeito da biologia social de tatu-canastra no Pantanal (Desbiez et al.);
3. Publicado artigo científico liderado pelo ICAS estima a idade de maturidade sexual para o tatu-canastra (Luba et al. 2020);
4. Publicado artigo científico liderado pelo ICAS que provê a estimativa de vida de tatus-canastra em vida livre (Desbiez et al. 2021);
</t>
    </r>
    <r>
      <rPr>
        <b/>
        <sz val="12"/>
        <color rgb="FF000000"/>
        <rFont val="Calibri"/>
        <family val="2"/>
        <scheme val="minor"/>
      </rPr>
      <t>TAMANDUÁ-BANDEIRA</t>
    </r>
    <r>
      <rPr>
        <sz val="12"/>
        <color rgb="FF000000"/>
        <rFont val="Calibri"/>
        <family val="2"/>
        <scheme val="minor"/>
      </rPr>
      <t xml:space="preserve">
5. Publicado artigo científico em colaboração com ICAS sobre morfologia do aparelho reprodutor masculino e feminino do tamanduá-bandeira (Fromme et. al., 2021).
</t>
    </r>
  </si>
  <si>
    <t xml:space="preserve">1. Artigo publicado: Luba et al. Size matters: penis size, sexual maturity and their consequences for giant armadillo conservation planning. Mammalian Biology, 2020. &lt;https://link.springer.com/article/10.1007%2Fs42991-020-00065-3&gt;.
2. Desbiez, ALJ; Massocato, GF; Kluyber, D; Oliveira-Santos, LGR; Attias, N. 2020. Spatial ecology of the giant armadillo Priodontes maximus in Midwestern Brazil. Journal of Mammalogy. 101(1): 151–163.  DOI: 10.1093/jmammal/gyz172
3. Desbiez ALJ; Larsen D; Massocato GF; Attias N; Kluyber D; Rumiz DI. 2021. First estimates of potential lifespan of giant armadillo (Priodontes maximus) in the wild. Edentata. In press. Online first.
4. Fromme, L; Yogui, DR; Alves, MH; Desbiez, ALJ; Langeheine, M; Quagliatto, A; Siebert, U; Brehm, R. 2021. Morphol ogy of the genital organs of male and female giant anteaters (Myrmecophaga tridactyla). PeerJ 9:e11945 http://doi.org/10.7717/p.
</t>
  </si>
  <si>
    <t>Coletas de dados sobre T. matacus foram atrasadas e restringidas pela pandemia.</t>
  </si>
  <si>
    <t>1. Nina Attias (ICAS); 2. Camila Luba (ICAS)</t>
  </si>
  <si>
    <t xml:space="preserve">Tatu Canastra
1. A idade de maturidade sexual proposta no artigo de Luba et al. é muito maior do que a proposta anteriormente na literatura. Isso influencia a duração do tempo geracional, estimativa de declínio populacional e o enquadramento da espécie nos status de ameaça da IUCN. Os dados de longevidade na natureza também podem ser utilizados para estimativa de parâmetros populacionais.
</t>
  </si>
  <si>
    <t>Exclusão da restrição Pantanal.</t>
  </si>
  <si>
    <r>
      <t xml:space="preserve">Incluir </t>
    </r>
    <r>
      <rPr>
        <i/>
        <sz val="12"/>
        <color theme="1"/>
        <rFont val="Calibri"/>
        <family val="2"/>
        <scheme val="minor"/>
      </rPr>
      <t>T. tricinctu</t>
    </r>
    <r>
      <rPr>
        <sz val="12"/>
        <color theme="1"/>
        <rFont val="Calibri"/>
        <family val="2"/>
        <scheme val="minor"/>
      </rPr>
      <t xml:space="preserve">s e </t>
    </r>
    <r>
      <rPr>
        <i/>
        <sz val="12"/>
        <color theme="1"/>
        <rFont val="Calibri"/>
        <family val="2"/>
        <scheme val="minor"/>
      </rPr>
      <t>T. matacus</t>
    </r>
    <r>
      <rPr>
        <sz val="12"/>
        <color theme="1"/>
        <rFont val="Calibri"/>
        <family val="2"/>
        <scheme val="minor"/>
      </rPr>
      <t>.</t>
    </r>
  </si>
  <si>
    <t>Artigos cientificos, dissertações, teses, artigos de mídia.</t>
  </si>
  <si>
    <t>Aline Giroux (UFMS), Luiz Gustavo Oliveira-Santos (UFMS), Arnaud (ICAS), Alessandra Bertassoni (UFG), Guilherme Mourão (EMBRAPA), Alexandre Martins (Instituto Tamanduá), Guilherme Mourão (EMBRAPA), Rodolfo Magalhães (UFMG)</t>
  </si>
  <si>
    <t xml:space="preserve">1. Dois artigos foram publicados sobre o efeito da temperatura sobre o padrão de uso do espaço em tamanduás-bandeiras. Desenvolvido em parceria entr eo ICAS, UFG e a UFMS (liderados por Aline Giroux)
2. Um artigo foi publicado sobre o padrão de uso do habitat do tatu-canastra em função da idade, status de atividade e sexo
3. Outro artigo do ICAS descreve os padrões de uso do espaço do canastra e clarifica a respeito da biologia social da espécie
4. Artigo científico que interpreta o sistema reprodutivo de T. matacus a partir de padrões de uso do espaço
5. Rodolfo está começando a trabalhar em uma base de registros de armadilhas fotográficas na Caatinga, para as quais vai avaliar possíveis respostas no uso de habitat de acordo com a temperatura para T. tricinctus.
</t>
  </si>
  <si>
    <r>
      <t>1. Artigo publicado: Desbiez, ALJ; Kluyber, D.; Massocato, GF; Oliveira-Santos, LGR; Attias, N. Life stage, sex, and behavior shape habitat selection and influence conservation strategies for a threatened fossorial mammal. Hystrix, the Italian Journal of Mammalogy (2020). https://doi.org/10.4404/hystrix-00375-2020
2. Giroux, A; Ortega, Z; Bertassoni, A; Desbiez, A; Kluyber, D; Massocato, G; de Miranda Guilherme, Mourão, G; Surita, L; Attias, N; Bianchi, RC; Gasparotto, V; Oliveira-Santos, LG. 2021. The role of environmental temperature on movement patterns of giant anteaters. Integrative Zoology. https://doi.org/10.1111/1749-4877.12539
3. Giroux, A; Ortega, Z; Oliveira-Santos, LG; Attias, N; Bertassoni, A; Desbiez, A. Sexual, allometric and forest cover effects on giant anteaters’ movement ecology. PLoS ONE 16(8): e0253345. 10.1371/journal.pone.0253345
4. Desbiez, ALJ; Massocato, GF; Kluyber, D; Oliveira-Santos, LGR; Attias, N. 2020. Spatial ecology of the giant armadillo Priodontes maximus in Midwestern Brazil. Journal of Mammalogy. 101(1): 151–163.  DOI: 10.1093/jmammal/gyz172
5. Attias, N; Gurarie, E; Fagan, WF; Mourão, G. 2020. Ecology and social biology of the southern three-banded armadillo (</t>
    </r>
    <r>
      <rPr>
        <i/>
        <sz val="12"/>
        <rFont val="Calibri"/>
        <family val="2"/>
        <scheme val="minor"/>
      </rPr>
      <t>Tolypeutes matacus</t>
    </r>
    <r>
      <rPr>
        <sz val="12"/>
        <rFont val="Calibri"/>
        <family val="2"/>
        <scheme val="minor"/>
      </rPr>
      <t>; Cingulata: Chlamyphoridae) . Journal of Mammalogy. 101(6): 1692-1705. DOI: 10.1093/jmammal/gyaa117</t>
    </r>
  </si>
  <si>
    <t>Exclusão da restrição Pantana.l</t>
  </si>
  <si>
    <t>Incluir T. tricinctus e T. matacus.</t>
  </si>
  <si>
    <t>Arnaud (ICAS), Adriano Chiarello (USP), Vinicius Alberici (USP/ICAS), Marcelo Lima Reis (IPÊ), Nina Attias (ICAS), Guilherme Mourão (EMBRAPA), Liana Sena (IDEMA), Rodolfo Magalhaes (UFMG), Anderson Feijó (CAS).</t>
  </si>
  <si>
    <r>
      <t xml:space="preserve">TATU-CANASTRA
1. Publicado artigo de distribuição do tatu-canastra no Cerrado;
TAMANDUA-BANDEIRA
2. Artigo científico publicado mostrando como estradas atuam como armadilhas ecológicas para tamanduás-bandeira e apresentando as taxas de travessia de estradas e outras potenciais barreiras (Noonan et al. 2021);
3.Artigo utilizando identificação individual através de registros fotográficos de tamanduas-bandeiras para estimar população e rodar modelo de PVA no Vortex para uma área antropizada. (Bertassoni et al. 2021);
4. Artigo com dados de 208 armadilhas fotográficas obtidos entre 2013 e 2014 em três paisagens antropizadas e diferentes graus de cobertura por vegetação nativa nas regiões de Ribeirão Preto, São Simão, Luiz Antônio, Cajuru e Altinópolis. Usamos modelos de ocupação para avaliar o uso do espaço e suas preditoras pelo tamanduá-bandeira. (Versiani et al. 2021);
TATU-BOLA
5. Dois novos registros para T. tricinctus na região do Jalapão (não publicados);
6. Artigo com informações sobre ecologia e biologia social de </t>
    </r>
    <r>
      <rPr>
        <i/>
        <sz val="12"/>
        <color rgb="FF000000"/>
        <rFont val="Calibri"/>
        <family val="2"/>
        <scheme val="minor"/>
      </rPr>
      <t>T. matacus</t>
    </r>
    <r>
      <rPr>
        <sz val="12"/>
        <color rgb="FF000000"/>
        <rFont val="Calibri"/>
        <family val="2"/>
        <scheme val="minor"/>
      </rPr>
      <t>.</t>
    </r>
  </si>
  <si>
    <t>1. Ferraz, K.M.P.M.B; B.G. Oliveira; N. Attias; A.L.J Desbiez. 2021. Species distribution models revals only highly fragmented suitable patches for giant armadillos in the Brazilian Cerrado. Pespectives in Ecology and Conservation. 19: 43-52;
2. Noonan, M.J.; Ascensão, F.; Yogui, D.R. and Desbiez, A.L.J. (2021), Roads as ecological traps for giant anteaters. Anim. Conserv.. https://doi.org/10.1111/acv.12728;
3. Bertassoni, A., Bianchi, R. D. C., &amp; Desbiez, A. L. J. (2021). Giant Anteater Population Density Estimation and Viability Analysis Through Motion‐Sensitive Camera Records. The Journal of Wildlife Management. https://doi.org/10.1002/jwmg.22123;
4.Versiani, N. F., Bailey, L. L., Pasqualotto, N., Rodrigues, T. F., Paolino, R. M., Alberici, V., &amp; Chiarello, A. G. (2021). Protected areas and unpaved roads mediate habitat use of the giant anteater in anthropogenic landscapes. Journal of Mammalogy; https://doi.org/10.1093/jmammal/gyab004 
5. Arquivo kmz em anexo ;
6. N Attias, E Gurarie, W F Fagan, G Mourão, Ecology and social biology of the southern three-banded armadillo (Tolypeutes matacus; Cingulata: Chlamyphoridae), Journal of Mammalogy, Volume 101, Issue 6, December 2020, Pages 1692–1705, https://doi.org/10.1093/jmammal/gyaa11.</t>
  </si>
  <si>
    <t>Alessandra Bertassoni (UFG), Marcelo Reis (IPE), Adriano Chiarello (USP), Guilherme Mourao (Embrapa), Equipe do ICAS</t>
  </si>
  <si>
    <r>
      <t xml:space="preserve">3. Bertassoni et al. 2021 - Esse trabalho pode ser replicado em outras áreas de estudo dentro da distribuição da espécie e estimativas e tendências populacionais podem ser verificadas. Informações muito importantes do ponto de vista da conservação das populações, principalmente aquelas isoladas ou em hábitats muito alterados.
4. Versiani et al. 2021 - Estimamos que o tamanduá está usando cerca de 50% das paisagens amostradas, contudo este uso está fortemente concentrado dentro de unidades de conservação e em propriedades privadas contendo grandes reservas legais ou áreas de preservação permanente bem conservadas. Detectamos também intenso uso de estradas de terra por esta espécie, tanto dentro como fora de unidades de conservação. O estudo reforça a importância de unidades de conservação e também do código florestal, através das áreas de preservação permanente e das reservas legais, para a sobrevivência desta espécie em paisagens fortemente dominadas por agricultura e silviculturas intensivamente manejadas.
5. Incluir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matacus</t>
    </r>
    <r>
      <rPr>
        <sz val="12"/>
        <color theme="1"/>
        <rFont val="Calibri"/>
        <family val="2"/>
        <scheme val="minor"/>
      </rPr>
      <t>.</t>
    </r>
  </si>
  <si>
    <t>Identificar áreas de ocorrência e densidade populacional das espécies-alvo na Amazônia.</t>
  </si>
  <si>
    <t>Karina Molina (Instituto Tamanduá), Flávia Miranda (Instituto Tamanduá), Marcelo Reis (ICMBio), Elildo Carvalho (ICMBio/CENAP).</t>
  </si>
  <si>
    <t>1. O Instituto Tamanduá, em parceria com o Programa MONITORA (ICMBio), compilou e analisou os dados do protocolo avançado TEAMS (câmeras trap) e trabalharam em um artigo sobre a “Avaliação da efetividade da Reserva Biológica do Gurupi na Conservação de Vertebrados Terrestres de Médio e Grande Porte”, Revista Biobrasil (publicado em abril/2021).</t>
  </si>
  <si>
    <t>Artigo
http://revistaeletronica.icmbio.gov.br/index.php/BioBR/article/view/1769/1280</t>
  </si>
  <si>
    <t>Necessário atualizar com Alexandre como estaria os dados atualizados de cada uma dessas áreas</t>
  </si>
  <si>
    <t>Pedro Galletti (UFASCAR), Rullian Ribeiro (UNESP), Filipe Reis (Zoo BSB), Marcelo Lima Reis (ICMBio), Nina Attias (ICAS).</t>
  </si>
  <si>
    <t xml:space="preserve">1. Conclusão do doutorado sobre a variabilidade genética do tamanduá-bandeira e do tatu-canastra, sob coorientação de Arnaud Desbiez: a. Carmen E. B. Ruiz, 2020 "Consequências das matrizes antropizadas na ecologia e na genética de um Xenarthra ameaçado: implicações para a conservação do tamanduá-bandeira (Myrmecophaga tridactyla)". UFSCAR;
</t>
  </si>
  <si>
    <t>1. Tese de doutorado da Carmen Barragan-Ruiz
2. Artigo publicado: Carmen Barragan-Ruiz, C.E, Silva-Santos, R.S., Saranholi B., Desbiez, A.L.J., and P.M. Galetti. 2021. Moderate genetic diversity and demographic reduction in the threatened giant anteater, Myrmecophaga tridactlyla. Frontiers in genetics. In press. Front. Genet., 2021. https://doi.org/10.3389/fgene.2021.669350
3. Tese de Nayra Taveira Rodrigues (aluna de Pedro Galetti/UFSCar)..</t>
  </si>
  <si>
    <t>Equipe (ICAS)</t>
  </si>
  <si>
    <r>
      <t xml:space="preserve">Incluir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matacus</t>
    </r>
    <r>
      <rPr>
        <sz val="12"/>
        <color theme="1"/>
        <rFont val="Calibri"/>
        <family val="2"/>
        <scheme val="minor"/>
      </rPr>
      <t>.</t>
    </r>
  </si>
  <si>
    <t>Compilar dados provenientes de processos de licenciamento ambiental (EIA/RIMA, PBA-Monitoramento) SISBIO e Programa MONITORA.</t>
  </si>
  <si>
    <t>Banco de dados georreferenciado de ocorrências</t>
  </si>
  <si>
    <t>Filipi Silva (IBAMA), Léa Cintia Waksman (SEMA/MT), Cláudia Netto (IMASUL), Juliana Magnino (IEF/MG), Renata Azevedo (ICMBio/CPB), Marcelo Reis (ICMBio), Guilherme de Miranda (PF), Eduardo Santos (CPB), Elildo Carvalho Jr. (ICMBio/CENAP) e Rodolfo Magalhães (UFMG).</t>
  </si>
  <si>
    <r>
      <t xml:space="preserve">Detalhamento da Ação 8.1 - Necessidade de uma ação para viabilizar o acesso aos relatórios.
Sugestão: exigir planilha com informações nos processos de licenciamento.
Incluir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matacus</t>
    </r>
    <r>
      <rPr>
        <sz val="12"/>
        <color theme="1"/>
        <rFont val="Calibri"/>
        <family val="2"/>
        <scheme val="minor"/>
      </rPr>
      <t>.</t>
    </r>
  </si>
  <si>
    <t xml:space="preserve">1. Foram identificados algumas fontes de Banco de dados sobre licenciamento  EIA/RIMA MT- Lea Programa Monitora.
</t>
  </si>
  <si>
    <t>Léa (SEMA/MT)</t>
  </si>
  <si>
    <t>Verificar a planilha que Filipe elaborou como base inicial que será disponibilizaada aos colaboradores da ação para que cada um inclua dados que tenham acesso (Mukira – Monitora; Eduardo – SISBIO; Filipi – Processos IBAMA).</t>
  </si>
  <si>
    <t>Flávia Miranda (Instituto Tamanduá), Vinicius Gaspatotto (Instituto Tamanduá), Juliana Magnino (IEF/MG), Selene Dall’ Acqua (UNIP), Eduardo Bagagli (UNESP Botucatu), Ana Maria Jansen (FIOCRUZ - RIO), André Roque (FIOCRUZ - RIO), Herbert Soares (USP), Jessica Ferreira (FIOCRUZ -RIO), Thiago F. Martins (USP), Marcelo B. Labruna (USP), Renata Santos (USP), Pedro Navas (USP), Eliana Matushima (USP), José Catão (USP), Gislaine Dalazen (USP), Juliana Galhardo (UFMS), Vinícius Yunes (Consultoria Ambiental), Guilherme Mourão (EMBRAPA), Filipe Reis (Zoo BSB), Danny Moraes (UFMT/SEMA MT).</t>
  </si>
  <si>
    <t xml:space="preserve">Relatório Anuais 
Considerar todos os agentes que possam causar doenças, incluindo os parasitos.
</t>
  </si>
  <si>
    <t>1. Publicação de 5 artigos científicos identificando patógenos em Xenarthras, incluindo o tatu-canastra e o tamanduá-bandeira. Pesquisas realizadas pelo ICAS e por pesquisadores parceiros.</t>
  </si>
  <si>
    <r>
      <t>1. Kluyber, D; Desbiez, ALJ; Attias, N; Gennari, SM; Soares, HS; Bagagli, E; Bosco, SMG; Garcés, HG; Ferreira, JS; Brum Fontes, AN; Suffys, PN; Meireles, LR; Luna, EA; Jansen, AM; Roque, ALR. 2021. Zoonotic parasites infecting free-living armadillos from Brazil. Transboundary and Emerging Diseases. 68: 1639– 1651. </t>
    </r>
    <r>
      <rPr>
        <u/>
        <sz val="12"/>
        <rFont val="Calibri"/>
        <family val="2"/>
        <scheme val="minor"/>
      </rPr>
      <t>https://doi.org/10.1111/tbed.13839</t>
    </r>
    <r>
      <rPr>
        <sz val="12"/>
        <rFont val="Calibri"/>
        <family val="2"/>
        <scheme val="minor"/>
      </rPr>
      <t xml:space="preserve">
2. Navas-Suárez, PE; Sacristán, C; Díaz-Delgado, J; Yogui, DR; Alves, MH; Fuentes-Castillo, D; Ospina-Pinto, C; Zamana RR; Desbiez, ALJ; Catão-Dias, JL. Pulmonary adiaspiromycosis in armadillos killed by motor vehicle collisions in Brazil. Sci Rep. 2021 Jan 11;11(1):272. doi: 10.1038/s41598-020-79521-6. Erratum in: Sci Rep. 2021 Jun 8;11(1):12442.
3. Navas-Suárez, PE; Sacristán, C; Kluyber, D; Yogui, DR; Alves, AC; Dalazen, GT; Díaz-Delgado, J; Guerra, JM; de Azevedo Fernandes, NCC; Réssio, RA; da Silva TC; Cogliati, B; Desbiez, ALJ; Catão-Dias, JL. Novel gammaherpesvirus associated with primary gastric T-cell lymphoma in a free-ranging giant armadillo in Brazil. Transbound Emerg Dis. 2021 Jun 16. doi: 10.1111/tbed.14189.
4. Dalazen, GT; De Souza Filho, AF; Sanchez Sarmiento, AM; Fuentes-Castillo, D; Gattamorta, MA; Kluyber, D; Desbiez, AJL ; Heinemann, MBr; Matushima, ER. Survey of Leptospira spp. and Brucella abortus in Free-Ranging Armadillos from Pantanal, Brazil. JOURNAL OF WILDLIFE DISEASES , v. 56, p. 409, 2020.
5. Dario, M.A.; Pavan, M.G.; Rodrigues, M.S.; Lisboa, C.V.; Kluyber, D.; Desbiez, A.L.J.; Herrera, H.M.; Roque, A.L.R.; Lima, L.; Teixeira, M.M.G.; Jansen, A.M. Trypanosoma rangeli Genetic, Mammalian Hosts, and Geographical Diversity from Five Brazilian Biomes. Pathogens 2021, 10, 736. </t>
    </r>
    <r>
      <rPr>
        <u/>
        <sz val="12"/>
        <rFont val="Calibri"/>
        <family val="2"/>
        <scheme val="minor"/>
      </rPr>
      <t>https://doi.org/10.3390/pathogens10060736</t>
    </r>
  </si>
  <si>
    <t xml:space="preserve">Ausência de mais estudos em longo prazo com as espécies-alvo em vida livre. 
Ausência de publicação científica a respeito da saúde das espécies-alvo. 
Pouco conhecimento sobre 
sintoma e impacto de determinados patógenos sobre indivíduos e população das espécies alvo. 
</t>
  </si>
  <si>
    <t>Resultados prévios de estudo em longo prazo como mencionado nos artigos descritos por Kluyber et al - Zoonotic pathogens e por Dario et al, destacam que espécies de tatus inclusive o tatu-canastra podem ser hospedeiros de parasitos com potencial zoonótico. Tais dados, podem de maneira cautelosa, (a fim de se evitar um revés) serem usados como fonte de informação em programas de educação onde a pressão de caça é identificada como uma ameaça iminente para a extinção da espécie. 
Resultado do artigo publicado por Navas-Suárez, reforça a necessidade e a importância de um monitoramento em longo prazo sobre a saúde, principalmente de espécies ameaçadas como o tatu-canastra. O artigo destaca patógeno não antes descrito, (Herpes vírus) podem causar morbidade para indivíduos em vida livre, mas também letalidade e impacto para espécies ameaçadas como o tatu-canastra que apresenta uma baixa densidade populacional e baixa taxa reprodutiva.</t>
  </si>
  <si>
    <t>8.10</t>
  </si>
  <si>
    <r>
      <t>Caracterizar a utilização de recursos alimentares, espaciais e temporais das espécies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t>
    </r>
    <r>
      <rPr>
        <sz val="12"/>
        <color theme="1"/>
        <rFont val="Calibri"/>
        <family val="2"/>
        <scheme val="minor"/>
      </rPr>
      <t>s).</t>
    </r>
  </si>
  <si>
    <t>Identificação da composição da dieta, da utilização do hábitat e padrão de atividade.</t>
  </si>
  <si>
    <t>Adriana Bocchiglieri (UFS)</t>
  </si>
  <si>
    <t>Nina Attias (ICAS), Guilherme Mourão (EMBRAPA), Rodolfo Magalhães (UFMG), Flavio Rodrigues (UFMG), Amanda Melo (UFMS)</t>
  </si>
  <si>
    <r>
      <t xml:space="preserve">1. Colaboradores informaram que dados para as duas espécies estão sendo analisados para publicação. Além disso, um projeto de mestrado na PPG de Ecologia e Conservação da UFMS ("Ecologia reprodutiva, cuidado parental e crescimento de filhotes de tatu-bola </t>
    </r>
    <r>
      <rPr>
        <i/>
        <sz val="12"/>
        <color rgb="FF000000"/>
        <rFont val="Calibri"/>
        <family val="2"/>
        <scheme val="minor"/>
      </rPr>
      <t>Tolypeutes matacus</t>
    </r>
    <r>
      <rPr>
        <sz val="12"/>
        <color rgb="FF000000"/>
        <rFont val="Calibri"/>
        <family val="2"/>
        <scheme val="minor"/>
      </rPr>
      <t xml:space="preserve"> na Fazenda Duas Lagoas, Cáceres, Mato Grosso") está sendo desenvolvido com </t>
    </r>
    <r>
      <rPr>
        <i/>
        <sz val="12"/>
        <color rgb="FF000000"/>
        <rFont val="Calibri"/>
        <family val="2"/>
        <scheme val="minor"/>
      </rPr>
      <t>T. matacus</t>
    </r>
    <r>
      <rPr>
        <sz val="12"/>
        <color rgb="FF000000"/>
        <rFont val="Calibri"/>
        <family val="2"/>
        <scheme val="minor"/>
      </rPr>
      <t xml:space="preserve"> por Amanda de Melo;
2. Artigo científico que apresenta padrões de uso do espaço e padrões de atividade para </t>
    </r>
    <r>
      <rPr>
        <i/>
        <sz val="12"/>
        <color rgb="FF000000"/>
        <rFont val="Calibri"/>
        <family val="2"/>
        <scheme val="minor"/>
      </rPr>
      <t>T. matacus</t>
    </r>
    <r>
      <rPr>
        <sz val="12"/>
        <color rgb="FF000000"/>
        <rFont val="Calibri"/>
        <family val="2"/>
        <scheme val="minor"/>
      </rPr>
      <t xml:space="preserve"> no Pantanal.</t>
    </r>
  </si>
  <si>
    <t>Artigo publicado: N Attias, E Gurarie, W F Fagan, G Mourão. 2020. Ecology and social biology of the southern three-banded armadillo (Tolypeutes matacus; Cingulata: Chlamyphoridae). Journal of Mammalogy, 101(6):1692–1705, https://doi.org/10.1093/jmammal/gyaa117</t>
  </si>
  <si>
    <t>1. O período da pandemia dificultou a execução de algumas atividades de campo; 2. Observações de comportamento social e reprodutivo ainda são escassas e vão requerer intenso trabalho em campo para serem reunidas. A maior parte das observações diretas ainda são eventuais, tendo limitada capacidade de generalização;</t>
  </si>
  <si>
    <t>Adriana Bocchiglieri (UFS), Nina Attias (ICAS)</t>
  </si>
  <si>
    <t>5. Aprimorar o manejo integrado para a conservação (ex situ e in situ), considerando a viabilidade genética e sanitária das populações das espécies-alvo</t>
  </si>
  <si>
    <t>5.3</t>
  </si>
  <si>
    <t>Aplicar as diretrizes da IUCN/CPSG (One Plan Approach e Ex Situ Guidelines) para avaliar a necessidade de manejo ex situ, in situ ou integrado das espécies alvo</t>
  </si>
  <si>
    <t>Relatório com recomendações para cada espécie</t>
  </si>
  <si>
    <t>Estabelecimento/ordenamento de populações ex situ para as espécies alvo do PAN dependentes de manejo ex situ para a sua conservação</t>
  </si>
  <si>
    <t>Ana Raquel (AZAB)</t>
  </si>
  <si>
    <t>Mônica Montenegro (ICMBio/CPB), Filipe Reis (Zoo Brasília), Marcelo Reis (ICMBio), Juliana Magnino (IEF/MG)</t>
  </si>
  <si>
    <t>Prioritário para tatu-bola e tatu-canastra</t>
  </si>
  <si>
    <t>SITUAÇÃO ATUAL DAS AÇÕES - 2ª MONITORIA (2021)</t>
  </si>
  <si>
    <r>
      <t xml:space="preserve"> </t>
    </r>
    <r>
      <rPr>
        <b/>
        <sz val="12"/>
        <color theme="0"/>
        <rFont val="Calibri"/>
        <family val="2"/>
        <scheme val="minor"/>
      </rPr>
      <t>TOTAL DE AÇÕES DO PAN</t>
    </r>
  </si>
  <si>
    <t>26/10/2022 - 27/10/2022 (virtual)</t>
  </si>
  <si>
    <t>Ação não iniciada ou não finalizada no período previsto</t>
  </si>
  <si>
    <t>1. Desenvolvimento de estratégias para a conservação e manejo da paisagem, visando a manutenção de populações viáveis</t>
  </si>
  <si>
    <t>Mapas, Artigos e Notas técnicas amplamente divulgados e resultados apresentados em eventos</t>
  </si>
  <si>
    <t>Nina Attias (ICAS), Alexandre Martins (Instituto Tamanduá), Arnaud Desbiez (ICAS), Letícia Koproski (ICAS), Vinícius Alberici (USP/ICAS), Rodolfo Magalhães (UFMG), Flávio Rodrigues (UFMG), Liana Sena (IDEMA), Anderson Feijó (CAS), Samuel Portela (Associação Caatinga)</t>
  </si>
  <si>
    <r>
      <t xml:space="preserve">Incluir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matacus</t>
    </r>
  </si>
  <si>
    <r>
      <t xml:space="preserve">1. Foi publicado o artigo - Feijó, A. et al. Identifying hotspots and priority areas for xenarthran research and conservation. Diversity and Distributions, 2022. Disponível em: https://onlinelibrary.wiley.com/doi/full/10.1111/ddi.13473 . O artigo apresenta mapas de adequabilidade ambiental para </t>
    </r>
    <r>
      <rPr>
        <b/>
        <sz val="12"/>
        <color rgb="FF000000"/>
        <rFont val="Calibri"/>
        <family val="2"/>
        <scheme val="minor"/>
      </rPr>
      <t>todas as espécies de xenarthra a nível continental</t>
    </r>
    <r>
      <rPr>
        <sz val="12"/>
        <color rgb="FF000000"/>
        <rFont val="Calibri"/>
        <family val="2"/>
        <scheme val="minor"/>
      </rPr>
      <t xml:space="preserve">, e indica áreas prioritárias para pesquisa e conservação de xenarthra, com base em informações de esforços de coleta, riqueza de espécies, disponibilidade de rotas de acesso e áreas protegidas, e níveis de alteração de habitat. 
2. O artigo - Borges, C. et al. "Safeguarding sloths and anteaters in the future: priority areas for conservation under climate change" está na segunda rodada de revisão ("minor revision") na Biotropica, e deve sair até o fim de 2022. O artigo versa sobre áreas de estabilidade climática e priorização para a conservação de </t>
    </r>
    <r>
      <rPr>
        <b/>
        <sz val="12"/>
        <color rgb="FF000000"/>
        <rFont val="Calibri"/>
        <family val="2"/>
        <scheme val="minor"/>
      </rPr>
      <t>espécies de Pilosa</t>
    </r>
    <r>
      <rPr>
        <sz val="12"/>
        <color rgb="FF000000"/>
        <rFont val="Calibri"/>
        <family val="2"/>
        <scheme val="minor"/>
      </rPr>
      <t xml:space="preserve">. Participam dessa iniciativa Alessandra Bertassoni e Flávia R. Miranda.
3. O projeto modelo dinâmico de movimentação de </t>
    </r>
    <r>
      <rPr>
        <b/>
        <sz val="12"/>
        <color rgb="FF000000"/>
        <rFont val="Calibri"/>
        <family val="2"/>
        <scheme val="minor"/>
      </rPr>
      <t>tamanduás-bandeiras</t>
    </r>
    <r>
      <rPr>
        <sz val="12"/>
        <color rgb="FF000000"/>
        <rFont val="Calibri"/>
        <family val="2"/>
        <scheme val="minor"/>
      </rPr>
      <t xml:space="preserve"> no Cerrado, conduzido por Marisa Novaes, Alessandra Bertassoni e Paulo De Marco Jr., está em fase de validação com dados coletados em campo. O modelo gera animais virtuais que atráves de regras de movimentação "escolhem" áreas para sua movimentação diária.
4. Está em revisão o artigo Feijó et al. Defining priority areas for conservation of poorly known species: a case study of the endemic Brazilian three-banded armadillo. Estudo liderado pelo Anderson Feijó em colaboração com outros membros do PAN, que estimou áreas de alta adequabilidade para o </t>
    </r>
    <r>
      <rPr>
        <b/>
        <sz val="12"/>
        <color rgb="FF000000"/>
        <rFont val="Calibri"/>
        <family val="2"/>
        <scheme val="minor"/>
      </rPr>
      <t>tatu-bola</t>
    </r>
    <r>
      <rPr>
        <sz val="12"/>
        <color rgb="FF000000"/>
        <rFont val="Calibri"/>
        <family val="2"/>
        <scheme val="minor"/>
      </rPr>
      <t xml:space="preserve"> ao longo de toda a distribuição da espécie, baseado em registros recentes obtidos desde 2000. 
5. Estudo liderado por Yuri G. G. Ribeiro (ICAS) em colaboração com outros membros do PAN com foco em colisões veiculares. O estudo inclui a análise de adequabilidade de áreas próximas às estradas para três grandes mamíferos, incluindo o </t>
    </r>
    <r>
      <rPr>
        <b/>
        <sz val="12"/>
        <color rgb="FF000000"/>
        <rFont val="Calibri"/>
        <family val="2"/>
        <scheme val="minor"/>
      </rPr>
      <t>tamanduá-bandeira</t>
    </r>
    <r>
      <rPr>
        <sz val="12"/>
        <color rgb="FF000000"/>
        <rFont val="Calibri"/>
        <family val="2"/>
        <scheme val="minor"/>
      </rPr>
      <t xml:space="preserve">. O trabalho também inclui priorização de áreas para mitigação de colisões veiculares, incluindo a espécie. O artigo está sob revisão do periódico Austral Ecology. </t>
    </r>
  </si>
  <si>
    <t xml:space="preserve">1. FEIJÓ, A.; GE,D.; WEN, Z.; XIA, L.; YANG, Q. Identifying hotspots and priority areas for xenarthran research and conservation. Diversity and Distributions, v. 00, p. 1-13, 2022. Disponível em: https://onlinelibrary.wiley.com/doi/full/10.1111/ddi.13473
3. O modelo de movimento deve ser finalizado até dezembro de 2022. No entanto já contamos com um mapa do Cerrado (MapBiomas) com a classificação de hábitats adequados para tamanduás-bandeiras, baseado em especialistas da espécie (muitos participantes desse PAN). Esse mapa pode ser disponibilizado para quem se interessar. </t>
  </si>
  <si>
    <t>1. Anderson Feijó (CAS)
2 e 3. Alessandra Bertassoni (UFG)
4. Anderson Feijó (CAS)/Nina (ICAS)
5. Nina Attias (ICAS)
Vinicius Alberici (USP/ICAS)</t>
  </si>
  <si>
    <t xml:space="preserve">4. Foi observado que as áreas de alta adequabilidade e que abrigam as populações remanescentes conhecidas do tatu-bola estão fortemente associadas às áreas com remanescentes de savana e florestas abertas na Caatinga e Cerrado. Portanto, preservar estes remanescentes de vegetação nativa é essencial para a preservação da espécies.
* A dissertação do Vinícius Alberici (2017) deve ser considerada no produto final desta ação - Alberici, V. Distribuição potencial e atual do tamanduá-bandeira (Myrmecophaga tridactyla) e indicação de áreas prioritárias para sua conservação. 2017. Universidade de São Paulo - USP/ESALQ, Piracicaba. </t>
  </si>
  <si>
    <t>Nina Attias (ICAS), Alexandre Martins (Instituto Tamanduá), Arnaud Desbiez (ICAS), Vinícius Alberici (USP/ICAS), Marcelo Lima Reis (ICMBio), Rodolfo Magalhães (UFMG), Flávio Rodrigues (UFMG), Liana Sena (IDEMA), Anderson Feijó (CAS), Samuel Portela (Associação Caatinga); Marisa Oliveira Novaes (UFG)</t>
  </si>
  <si>
    <r>
      <t xml:space="preserve">Incluir </t>
    </r>
    <r>
      <rPr>
        <i/>
        <sz val="12"/>
        <color theme="1"/>
        <rFont val="Calibri"/>
        <family val="2"/>
        <scheme val="minor"/>
      </rPr>
      <t>T. tricinctus</t>
    </r>
  </si>
  <si>
    <r>
      <t xml:space="preserve">1. O projeto modelo dinâmico de movimentação de </t>
    </r>
    <r>
      <rPr>
        <b/>
        <sz val="12"/>
        <color rgb="FF000000"/>
        <rFont val="Calibri"/>
        <family val="2"/>
        <scheme val="minor"/>
      </rPr>
      <t>tamanduás-bandeiras</t>
    </r>
    <r>
      <rPr>
        <sz val="12"/>
        <color rgb="FF000000"/>
        <rFont val="Calibri"/>
        <family val="2"/>
        <scheme val="minor"/>
      </rPr>
      <t xml:space="preserve"> no Cerrado, conduzido por Marisa Novaes, Alessandra Bertassoni e Paulo De Marco Jr., está em fase de validação com dados coletados em campo. O modelo gera animais virtuais que atráves de regras de movimentação "escolhem" áreas para sua movimentação diária.
2. Estudo liderado pelo Anderson Feijó em colaboração com outros membros do PAN utilizou modelagem de nicho, modelos de conectividade e mudanças temporais de uso de solo para definir áreas prioritárias para conservação do </t>
    </r>
    <r>
      <rPr>
        <b/>
        <sz val="12"/>
        <color rgb="FF000000"/>
        <rFont val="Calibri"/>
        <family val="2"/>
        <scheme val="minor"/>
      </rPr>
      <t>tatu-bola</t>
    </r>
    <r>
      <rPr>
        <sz val="12"/>
        <color rgb="FF000000"/>
        <rFont val="Calibri"/>
        <family val="2"/>
        <scheme val="minor"/>
      </rPr>
      <t xml:space="preserve">. O artigo está em revisão: Feijó et al. Defining priority areas for conservation of poorly known species: a case study of the endemic Brazilian three-banded armadillo. 
3. Estudo em colaboração com a Universidade da Flórida foi iniciado com o objetivo de identificar grupos de fragmentos prioritários para manejo no cerrado do MS, com o objetivo de aumentar a conectividade para </t>
    </r>
    <r>
      <rPr>
        <b/>
        <i/>
        <sz val="12"/>
        <color rgb="FF000000"/>
        <rFont val="Calibri"/>
        <family val="2"/>
        <scheme val="minor"/>
      </rPr>
      <t>P. maximus</t>
    </r>
    <r>
      <rPr>
        <sz val="12"/>
        <color rgb="FF000000"/>
        <rFont val="Calibri"/>
        <family val="2"/>
        <scheme val="minor"/>
      </rPr>
      <t xml:space="preserve">.
4. Estudo liderado por Yuri G. G. Ribeiro em colaboração com outros membros do PAN com foco em colisões veiculares. O estudo inclui a análise de adequabilidade de áreas próximas às estradas para três grandes mamíferos, incluindo o </t>
    </r>
    <r>
      <rPr>
        <b/>
        <sz val="12"/>
        <color rgb="FF000000"/>
        <rFont val="Calibri"/>
        <family val="2"/>
        <scheme val="minor"/>
      </rPr>
      <t>tamanduá-bandeira</t>
    </r>
    <r>
      <rPr>
        <sz val="12"/>
        <color rgb="FF000000"/>
        <rFont val="Calibri"/>
        <family val="2"/>
        <scheme val="minor"/>
      </rPr>
      <t>. O trabalho também inclui priorização de áreas para mitigação de colisões veiculares, incluindo a espécie. O artigo está sob revisão do periódico Austral Ecology.
5. Considerando a complexidade desta ação e a quantidade de atividades a serem desenvolvidas para a sua completa implementação, o CPB solicitou e foi aprovada, dentro do Programa GEF Terrestre, a contratação de um bolsista, pelo período de 24 meses, que se dedicará exclusivamente a esta ação, para a produção dos seguintes produtos: (1) Proposta de áreas chave para as três espécies do PAN (</t>
    </r>
    <r>
      <rPr>
        <b/>
        <i/>
        <sz val="12"/>
        <color rgb="FF000000"/>
        <rFont val="Calibri"/>
        <family val="2"/>
        <scheme val="minor"/>
      </rPr>
      <t>Priodontes maximus, Mirmecophaga tridactyla e Tolypeutes tricinctus</t>
    </r>
    <r>
      <rPr>
        <sz val="12"/>
        <color rgb="FF000000"/>
        <rFont val="Calibri"/>
        <family val="2"/>
        <scheme val="minor"/>
      </rPr>
      <t xml:space="preserve">); (2) Proposta de conectividade das áreas chave para as três espécies do PAN; (3) Oficinas com especialistas para discussão e aprimoramento das propostas; (4) Mapas das áreas chave; (5) Mapas da proposta de conectividade. O Plano de trabalho foi encaminhado e aguardamos a publicação do edital.
6. Com o objetivo de quantificar a linha de base do indicador 1.1, foi calculada a extensão (hectares) de áreas chaves manejadas para a conservação das espécies. Este trabalho foi realizado pelo Anderson Feijó (responsável pelo indicador) e estimou, para cada espécie-alvo, a extensão em hectares de áreas chaves (áreas com presença confirmada das espécies e de alta adequabilidade ambiental) e, dentre estas, a extensão de áreas manejadas (áreas chaves com iniciativas de conservação em implementação: áreas protegidas ou áreas com ações de restauração, promoção de conectividade, sensibilização de comunidades e/ou práticas de manejo sustentável).
7. O Projeto Impactos do Fogo no Pantanal (ICMBio) tem uma ação integrada à Ação 1.2: identificar áreas chave para promover conservação e conectividade de diferentes populações de espécies afetadas pelo fogo.  
</t>
    </r>
  </si>
  <si>
    <t>1. O modelo de movimento deve ser finalizado até dezembro de 2022. No entanto já contamos com um mapa do Cerrado (MapBiomas) com a classificação de hábitats adequados para tamanduás-bandeiras, baseado em especialistas da espécie (muitos participantes desse PAN). Esse mapa pode ser disponibilizado para quem se interessar. 
6. Relatório do Indicador 1.1 - Áreas chaves manejadas, e arquivos shapes das áreas chaves.</t>
  </si>
  <si>
    <t>5. Demora e falta de previsão no processo de contratação do bolsista (GEF Terrestre).</t>
  </si>
  <si>
    <t>1. Alessandra Bertassoni (UFG) e Marisa Novaes (UFG)
2. Anderson Feijó (CAS)
3 e 4. Nina Attias (ICAS)
5, 6 e 7. CPB</t>
  </si>
  <si>
    <t xml:space="preserve">1. Esse resultado (modelo de movimento) também serve à Ação 1.1
2. As principais áreas para promover conservação e conectividade entre as populações do tatu-bola correspondem a regiões de maiores altitudes (acima de 600 metros) do oeste da Caatinga e nordeste do Cerrado. Além disso, preservar as áreas de remanescentes naturais de savana e florestas abertas na Caatinga e Cerrado é extremamente importante para a preservação a longo prazo das populações do tatu-bola. </t>
  </si>
  <si>
    <t>Guilherme Mourão (EMBRAPA), Arnaud Desbiez (ICAS), Samuel Portela (Associação Caatinga)</t>
  </si>
  <si>
    <t>1. Foram criadas 11 RPPNs entre setembro de 2021 e maio de 2022,  nos estados de Goiás (7), MS (1), TO (1), MA (1) e MG (1): RPPNs Arival Antônio Zardo, Morro do Segredo, Terra do Sol, Fazenda Chapadões, Murundu, Rio Almas, Mimosa, Lavrinha, Flor das Águas, Canto de Oxum e Campos Úmidos Vochysias. Além da publicação do Extrato de Intenção da proposta de criação da RPPN Renascer (GO) em setembro de 2021. (Projeto Reservas Privadas do Cerrado)
2. Foram criadas duas RPPNs no estado de São Paulo: RPPN Floresta Maria Helena e RPPN São Lourenço (Programa RPPN Paulistas).
3. Foram realizadas reuniões para identificação de áreas com potencial para receber ações de restauração florestal junto a FIEC (Federação das Indústrias do Estado do Ceará), FAEC (Federação da Agricultura e Pecuária do Estado do Ceará) e ENEL.
4. Em julho de 2022, no âmbito do Projeto No Clima da Caatinga - Fase IV, a Associação Caatinga realizou duas oficinas sobre Criação e Gestão de Reservas Particulares no Estado do Ceará, que tiveram como objetivo sensibilizar proprietários de terras e esclarecer sobre a importância das reservas particulares para a conservação da biodiversidade e para a ampliação das áreas legalmente protegidas no país. 5.1- A primeira oficina foi realizada no dia 23 de junho na Federação das Indústrias do Estado de Ceará - FIEC. A oficina contou com a participação de proprietários de RPPNs, empresários, proprietários de terras de vários municípios do Estado do Ceará, com destaque para os Municípios de Juazeiro do Norte e Crato. A oficina foi transmitida pelo YouTube da Associação Caatinga, o que possibilitou uma ampliação considerável do público atingido com a ação, ao todo estiveram presentes 38 pessoas na FIEC e 4911 tiveram acesso ao conteúdo da oficina pelo canal do YouTube, totalizando um público de 4949 pessoas. 5.2- A segunda oficina foi realizada no dia 12 de julho em Crateús – CE, na Reserva Natural Serra das Almas (RNSA) e contou com a participação de 26 proprietários de terras e de RPPN do entorno da RNSA (municípios de Crateús-CE e Buriti do Montes-PI) e secretários de meio ambiente de municípios vizinhos (Novo Oriente-CE, Catunda-CE, Crateús-CE, Monsenhor Tabosa-CE, Nova Russas-CE, e Buriti dos Montes-PI). Após a realização de cada oficina alguns proprietários demonstraram interesse em criar suas RPPNs e um cadastro está sendo montado para, na medida do possível, a equipe técnica avaliar a viabilidade das áreas e da documentação das propriedades para iniciar o apoio os processos de criação destas UCs.
5. Articulação para elaboração do Plano de Manejo do Parque Estadual do Cânion Cearense do Rio Poti, localizado nos municípios de Crateús e Poranga. Com a articulação feita após a criação da UC (Decreto Estadual nº 34.132 de 29 de junho de 2021) a Associação Caatinga conseguiu recurso via Programa Cientista Chefe do Estado do Ceará para realizar a elaboração do Plano de Manejo, cujos trabalhos iniciaram em junho de 2022 com a formação do GT para sua elaboração.</t>
  </si>
  <si>
    <t>1. 13 RPPNs criadas (GO - 7, MS - 1, TO - 1, MA - 1, MG - 1, SP - 2) e uma em processo de criação.
4. Oficina sobre criação e gestão de RPPNs - Associação Caatinga: Oficina presencial, mas também transmitida on line pelo YouTube da Associação Caatinga (23/06/2022) - https://youtu.be/oOtyQZGpoQQ</t>
  </si>
  <si>
    <t xml:space="preserve">1 e 2. Compilação CPB/ Laércio (RPPNs)
4; 5; 6. Samuel Portela (Associação Caatinga)
</t>
  </si>
  <si>
    <t>Arnaud Desbiez (ICAS), Vinícius Gasparotto (Instituto Tamanduá), Alessandra Bertassoni (UFG), Flávia Miranda (Instituto Tamanduá), Samuel Portela (Associação Caatinga)</t>
  </si>
  <si>
    <t>Essa ação será executada pela Rede de Educação Ambiental estabelecida de acordo com a ação 6.4 Objetivo 6; Incluir T. tricinctus</t>
  </si>
  <si>
    <r>
      <t xml:space="preserve">1. Obtenção de financiamento da Conservation Nation para início da implementação de Áreas de Manejo Integrado para a Conservação do </t>
    </r>
    <r>
      <rPr>
        <b/>
        <sz val="12"/>
        <color rgb="FF000000"/>
        <rFont val="Calibri"/>
        <family val="2"/>
        <scheme val="minor"/>
      </rPr>
      <t>Tatu-Canastra</t>
    </r>
    <r>
      <rPr>
        <sz val="12"/>
        <color rgb="FF000000"/>
        <rFont val="Calibri"/>
        <family val="2"/>
        <scheme val="minor"/>
      </rPr>
      <t xml:space="preserve"> através de trabalho com proprietários rurais para implementação de técnicas de manejo que melhorem a coexistência humano-fauna no Cerrado do Mato Grosso do Sul (município de Aguas Claras e Três Lagoas).
2. Divulgação através da Série Mitigações nas redes sociais sobre a temáticas das colisões veiculares para sensibilização do público em geral e divulgação dessa série compilada através de um livro.
3. Exposição Fotográfica e oficina infantil do Projeto TamanduASAS no mês de julho de 2022 (férias escolares). O objetivo foi apresentar o tamanduá-bandeira e o projeto de reabilitação e solturas monitoradas, além de apresentar os principais desafios ambientais (antrópicos) que os tamanduás estão enfrentando na região do Triângulo Mineiro, no intuito de sensibilizar e conscientizar.
4. Início do Projeto Restaura Caatinga com apoio da Vbio e patrocínio do CELEO Redes (Infraestruturas energéticas) para a restauração de 20 ha no município de Crateús-CE, na localidade de Monte Nebo.
5. Fora realizadas reuniões para identificação de áreas com potencial para receber ações de restauração florestal junto a FIEC (Federação das Indústrias do Estado do Ceará), FAEC (Federação da Agricultura e Pecuária do Estado do Ceará) e ENEL.
6. Em julho de 2022, no âmbito do Projeto No Clima da Caatinga - Fase IV, a Associação Caatinga realizou duas oficinas sobre Criação e Gestão de Reservas Particulares no Estado do Ceará, que tiveram como objetivo sensibilizar proprietários de terras e esclarecer sobre a importância das reservas particulares para a conservação da biodiversidade e para a ampliação das áreas legalmente protegidas no país. Detalhes das reuniões, realizadas nos dias 23 de junho e 12 de julho, foram descritos acima, pois também atendem a ação 1.3.</t>
    </r>
  </si>
  <si>
    <t>1. Financiamento obtido no início de 2022. 
2. Livro "Estradas mais seguras para todos: no caminho para reduzir as colisões com fauna".
6. Oficina sobre criação e gestão de RPPNs - Associação Caatinga: Oficina presencial, mas também transmitida on line pelo YouTube da Associação Caatinga (23/06/2022) - https://youtu.be/oOtyQZGpoQQ</t>
  </si>
  <si>
    <t>1. Nina Attias (ICAS)
3. Juliana Magnino (IEF/MG)
4; 5; 6. Samuel Portela (Associação Caatinga)A</t>
  </si>
  <si>
    <t>1. Neste momento estamos identificando e articulando parcerias locais para aumentar as chances de sucesso do projeto (Conservation Nation - Áreas de Manejo Integrado para a Conservação do Tatu Canastra)</t>
  </si>
  <si>
    <t>Atividades de articulação com a Coordenação de Criação do ICMBio e com o estado da BA</t>
  </si>
  <si>
    <t>Ação específica para o T. tricinctus</t>
  </si>
  <si>
    <t>1. Foi encaminhado email para Aldízio, da Coordenaçāo de Criaçāo de Unidades de Conservaçāo - COCUC/ICMBio, mas até o momento nāo houve retorno. 
2. Marcelo Reis fez contato com o Bernardo (Coordenador da Coordenação da Criação de Unidades de Conservação - COCUC/ICMBio). A priori não houve andamento no processo de criação das UCs no atual governo. No momento, com objetivo de priorização, a COCUC está fazendo uma reavaliação de todas as propostas de criação de UCs. Neste processo, a indicação de criação de UCs por PANs constitui uma prioridade, sendo importante fazer uma comunicação para a COCUC, via processo SEI, indicando as UCs prioritárias para o PAN.</t>
  </si>
  <si>
    <t>1. Renata Azevedo (CPB)
2. Marcelo Reis (ICMBio)</t>
  </si>
  <si>
    <r>
      <t xml:space="preserve">1. A COCUC fez uma consulta ao ICMBio/CPB, via Sei, em 2022, na qual foi repassada a indicação das áreas prioritárias para a criação de UCs dessa ação. Sugere-se entrar em contato com a COCUC, para saber se a coordenação considerou a indicação feita pelo ICMBio/CPB  e se houve desdobramentos relacionados a esta consulta. 
2. É importate rever a área que atualmente está sendo proposta para a UC das Dunas do São Francisco e avaliar se ela abrange área relevante para o </t>
    </r>
    <r>
      <rPr>
        <i/>
        <sz val="12"/>
        <color rgb="FF000000"/>
        <rFont val="Calibri"/>
        <family val="2"/>
        <scheme val="minor"/>
      </rPr>
      <t>T. tricinctus</t>
    </r>
    <r>
      <rPr>
        <sz val="12"/>
        <color rgb="FF000000"/>
        <rFont val="Calibri"/>
        <family val="2"/>
        <scheme val="minor"/>
      </rPr>
      <t xml:space="preserve">. </t>
    </r>
  </si>
  <si>
    <t>2. Diminuição do impacto do fogo sobre as espécies-alvo</t>
  </si>
  <si>
    <t>Excluída na Monitoria Anual 2.</t>
  </si>
  <si>
    <t>Guilherme Mourão (EMBRAPA), Laércio Sousa (RPPNs), Arnaud Desbiez (ICAS), Andréia Figueiredo (ICAS), Juliana Magnino (IEF/MG), Nina Attias (ICAS)</t>
  </si>
  <si>
    <t>Contactar as federações de agricultura e EMATER estaduais;
Esta ação será apoiada pela Rede de Educação Ambiental estabelecida na Ação 6.4 do objetivo 6;
É importante considerar o apoio de ONGs e pesquisadores locais. Incluir T. matacus.</t>
  </si>
  <si>
    <t>1. Não houve avanços no andamento da ação.</t>
  </si>
  <si>
    <t>1. A falta de envolvimento e dificuldade de articulação com os sindicatos pode estar relacionada a influência da polarização política instalada atualmente no país.
2. Como estamos em um período com mais chuvas e menor frequência de queimadas, falta estímulo para os fazendeiros se engajarem.
3. Dificuldade em obter um retorno dos sindicatos. É necessário pensar em uma melhor estratégia de aproximação.</t>
  </si>
  <si>
    <t>1. Nina Attias (ICAS)
2. Cláudia Netto (IMASUL)
3. Guilherme Mourão (EMBRAPA)</t>
  </si>
  <si>
    <t>Três artigos publicados por pesquisadores da Embrapa Pantanal podem embasar procedimentos de monitoramento e manejo do fogo:
1. Pivello, V.R. et al. Understanding Brazil’s catastrophic fires: Causes, consequences and policy needed to prevent future tragedies. Perspectives in Ecology and Conservation.  v. 19, n. 3, p. 233-255, 2021. Disponível em: https://doi.org/10.1016/j.pecon.2021.06.005 .
2. Tomas, W.M. et al. Distance sampling surveys reveal 17 million vertebrates directly killed by the 2020’s wildfires in the Pantanal, Brazil. Scientific Reports, v. 11, 23547, 2021. Disponível em: https://doi.org/10.1038/s41598-021-02844-5 .
3. Damasceno-Junior, G.A. et al. Lessons to be Learned from the Wildfire Catastrophe of 2020 in the Pantanal Wetland. Wetland Science &amp; Practice, v. 38, n. 2, p. 107-118, abril 2021.
Assim como as matérias de divulgação desses estudos, e de iniciativas para prevenção e combate às queimadas, podem ajudar no estabelecimento de parcerias:
1. WWF-Brasil: Fogo matou 17 milhões de vertebrados no Pantanal em 2020 &lt;https://www.wwf.org.br/?80028/Fogo-matou-17-milhoes-de-vertebrados-no-Pantanal-em-2020&gt;
2. Revista Veja: A inédita força-tarefa para prevenir e combater queimadas no Pantanal: Grandes empresas, entidades de apoio ao meio ambiente e fazendeiros se juntam na empreitada &lt;https://veja.abril.com.br/agenda-verde/a-inedita-forca-tarefa-para-prevenir-e-combater-das-queimadas-no-pantanal/&gt;
3. Globo Rural: Uso do fogo nas pastagens do Pantanal: impactos positivos e negativos (artigo de opinião da Pesquisadora Sandra Aparecida Santos - Embrapa pantanal) &lt;https://globorural.globo.com/Noticias/Opiniao/noticia/2020/09/uso-do-fogo-nas-pastagens-do-pantanal-impactos-positivos-e-negativos.html&gt;
4. Revista Pesquisa (Fapesp): Incêndios no Pantanal mataram 17 milhões de animais &lt;https://revistapesquisa.fapesp.br/incendios-no-pantanal-mataram-17-milhoes-de-animais/&gt; 
Pensar em estratégias de aproximação com os sindicatos.</t>
  </si>
  <si>
    <t>Laercio Sousa (RPPN), Claudia Netto (IMASUL), Nina Attias (ICAS)</t>
  </si>
  <si>
    <t>Participação especialmente em eventos organizados pelos produtores rurais e comunidade rural. Incluir T. matacus.</t>
  </si>
  <si>
    <t>1. Entre agosto de 2021 e agosto de 2022, o ICAS, em parceria com a WWF - Brasil, conduziu um diagnóstico de uso e manejo do fogo por pecuaristas pantaneiros. A pesquisa visou: (i) examinar a percepção dos entrevistados sobre o fogo; (ii) entender as fontes de aprendizado sobre as estratégias de manejo; (iii) levantar informações sobre os últimos incêndios ocorridos nas propriedades, assim como prejuízos decorrentes e intervenções para evitar futuros incêndios; (iv) explorar diferenças entre pantaneiros tradicionais e recentes com relação ao uso do fogo; (v) acessar o entendimento sobre a legislação que regula o uso do fogo na região e (vi) examinar a percepção dos entrevistados sobre a atuação de ONGs no bioma. Foram entrevistados 70 pessoas ligadas à atividade pecuarista na região do Pantanal. Do total de entrevistas, 29 foram feitas por telefone ou chamadas de WhatsApp, e 41 foram realizadas presencialmente. Esse diagnóstico pode auxiliar no desenvolvimento futuro de uma gestão mais participativa para o sistema pecuarista no bioma, gerando oportunidade para uma maior interação entre os atores sociais, reduzindo conflitos existentes e evitando ações desconectadas entre instituições e populações locais.</t>
  </si>
  <si>
    <t>1. Os dados coletados através das entrevistas foram analisados e produziu-se um Relatório Final sobre o estudo, que foi apresentado a diversos parceiros institucionais.</t>
  </si>
  <si>
    <t>1. A etapa do procedimento de amostragem das entrevistas enfrentou dificuldades devido à pandemia e teve que ser readequada algumas vezes ao longo do processo.</t>
  </si>
  <si>
    <t>1. Mariana Catapani (ICAS)</t>
  </si>
  <si>
    <t xml:space="preserve">1. Os resultados desse estudo trazem importantes contribuições para subsidiar futuras iniciativas de MIF (Manejo Integrado do Fogo) na região, buscando integrar as necessidades sociais, as tradições culturais e as características ecossistêmicas para a conservação do bioma.
</t>
  </si>
  <si>
    <t>Incluir como colaborador Fábio Roque (UFMS)</t>
  </si>
  <si>
    <t>Guilherme Mourão (EMBRAPA), Arnaud Desbiez (ICAS), Claudia Netto (IMASUL), Filipi Silva (IBAMA), Nina Attias (ICAS)</t>
  </si>
  <si>
    <r>
      <t xml:space="preserve">Incluir </t>
    </r>
    <r>
      <rPr>
        <i/>
        <sz val="12"/>
        <color theme="1"/>
        <rFont val="Calibri"/>
        <family val="2"/>
        <scheme val="minor"/>
      </rPr>
      <t>T. matacus</t>
    </r>
  </si>
  <si>
    <t>1. Foram feitas várias tentativas de contato com o Prevfogo (via ofício para a Superintendente do IBAMA no estado de Mato Grosso do Sul), mas não houve resposta. A solução encontrada para o curso e treinamento das Brigadas Pantaneiras da Nhecolândia veio através do Bombeiro da Reserva, MS.
2. Samuel Portela relatou que existe uma boa articulação com o PrevFogo no estado de Ceará, e que foi realizada a capacitação de 6 funcionários da Associação Caatinga com o PrevFogo (1 semana de curso) entre agosto/setembro de 2022.</t>
  </si>
  <si>
    <t>1. 15 Fazendas Pantaneiras da Nhecolândia receberam o treinamento, 50 funcionários foram capacitados na 2a edição do Curso de Treinamento e Capacitação das Brigadas Pantaneiras da Nhecolândia.
2. Seis funcionários da Associação Caatinga foram capacitados pelo PrevFogo.</t>
  </si>
  <si>
    <t>1. Falta de apoio do Prevfogo para realização do curso no MS.</t>
  </si>
  <si>
    <t>1. Nina Attias (ICAS)
2. Samuel Portela (Associação Caatinga)</t>
  </si>
  <si>
    <t>1.1. Fazer os próximos treinamentos em parceria com o Bombeiro MS e, para ter uma maior abrangência e envolvimento dos proprietários rurais, fazer o treinamento em cada propriedade. A visita a cada propriedade parceira foi o diferencial na realização da 2a edição.
1.2. Contabilizar as ações de PANs que tenham interface com o PrevFogo e fazer uma demanda consolidada, via COPAN e COIN, para assim tentar uma reaproximação e melhor articulação.</t>
  </si>
  <si>
    <t>3. Redução das colisões veiculares com as espécies-alvo em rodovias e estradas</t>
  </si>
  <si>
    <t>Andréia Figueiredo (ICAS), Fernanda Abra (USP), Alexandre Martins (Instituto Tamanduá), Marcelo Reis (ICMBio), Juliana Ferreira (ICMBio/CR11), Daniel Raíces (ICMBIO/DIBIO/COESP)</t>
  </si>
  <si>
    <t xml:space="preserve">Ação concluída na última monitoria.
</t>
  </si>
  <si>
    <t>1. Ascensão, F. et al. Forecasting seasonal peaks in roadkill patterns for improving road management. Journal of Environmental Management, v. 321, 115903, Novembro 2022. Disponível em: https://www.sciencedirect.com/science/article/pii/S0301479722014761</t>
  </si>
  <si>
    <t>1. Nina Attias (ICAS)</t>
  </si>
  <si>
    <t>A ação já consta como concluida, mas não existe um produto final como esperado (mapa ou relatório), que possa ser disponibilizado. Nina vai checar a disponibilização dos produtos citados na monitoria passada  (mapas (Yuri) e mapas de priorização para Bonito).</t>
  </si>
  <si>
    <t>Andréia Figueiredo (ICAS); Erika Naomi Saito (ICAS).</t>
  </si>
  <si>
    <t>1. Visando embasar os tomadores de decisão a adotarem sinalizações mais efetivas em reduzir colisões veiculares com fauna,vem sendo conduzido estudo com condutores de caminhões e carros de passeio em relação a 3 categorias diferentes de placas: padrão, educativa e de comunicação de risco. Entre julho de 2021 e julho de 2022 foram conduzidas 49 entrevistas com motoristas de caminhão, com objetivo de: i. avaliar a percepção dos motoristas em relação à BR-262/MS; ii. avaliar quais designs e mensagens de placas atualmente existentes na BR-262/MS são mais eficientes em aumentar a atenção do condutor e influenciar sua decisão de reduzir a velocidade; iii. identificar potenciais características e elementos-chave em elicitar respostas mais apropriadas dos condutores quando se deparam com tais sinalizações em rodovias 
2. Entre agosto de 2021 e abril de 2022, a estudante Beatriz Cecato, da USP, mediu, através de uma speed gun, a velocidade de 5.232 veículos frente a 4 tipos de sinalizações de travessia de fauna.</t>
  </si>
  <si>
    <t>1. Preparamos um Relatório Preliminar para o DNIT, que contempla os resultados obtidos até o momento e recomendações práticas para a instalação de novas sinalizações em rodovias do estado
2. Monografia da aluna Beatriz Cecato</t>
  </si>
  <si>
    <t>1. Foi difícil conseguir que motoristas de carros de passeio tivessem 15 minutos para responder ao questionário. Adaptamos então a estratégia de recrutamento dos entrevistados e agora a entrevista está sendo enviada através de link pelo Whatsapp, para pessoas selecionadas através do método de snowball.</t>
  </si>
  <si>
    <t xml:space="preserve">1. No momento estão sendo conduzidas entrevistas com motoristas de carros de passeio. A análise final dos resultados desse estudo deverá estar pronta até o final de 2022.
</t>
  </si>
  <si>
    <t>Fernanda Abra (USP), Andréia Figueiredo (ICAS), Cláudia Netto (IMASUL), Filipi Silva (IBAMA), Daniel Raíces (ICMBIO/DIBIO/COESP)</t>
  </si>
  <si>
    <t>Será realizada uma reunião (abril-2020) com especialistas da área para propor medidas mitigadoras.</t>
  </si>
  <si>
    <t>1. Manual com orientações técnicas para mitigação de colisões veiculares com fauna silvestre nas rodovias estaduais do Mato Grosso do Sul. Realizado por um grupo interinstitucional de profissionais de Ecologia de Rodovias no Brasil, técnicos do órgão ambiental estadual e secretaria de infraestrutura. O manual foi instituído como política pública através da RESOLUÇÃO CONJUNTA SEINFRA/SEMAGRO Nº001 DE 13 DE JANEIRO DE 2022. Esperamos que essa iniciativa sirva de exemplo para todo Brasil.
2. Estudo liderado por Yuri G. G. Ribeiro em colaboração com outros membros do PAN com foco em colisões veiculares. O estudo inclui a análise de adequabilidade de áreas próximas às estradas para três grandes mamíferos, incluindo o tamanduá-bandeira. O trabalho também inclui priorização de áreas para mitigação de colisões veiculares, incluindo a espécie. O artigo sob revisão do periódico Austral Ecology.
3. Resumo aceito sobre o desenvolvimento de um ranking para as estradas do MS para a conferência internacional IENE 2022 - Infrastructure &amp; Ecology Network Europe, incluindo pôster de fácil visualização do conteúdo.
4. Para traçar estratégias para reduzir as colisões veiculares com fauna no estado do Mato Grosso do Sul foi criado um grupo de trabalho (GT FAUNA MS), com a participação de técnicos da AGESUL (gestor de rodovias do MS), IMASUL (órgão ambiental do MS) e do projeto Estrada Viva (UEMS e AGESUL), facilitado pelo ICAS.    
5. Para implantar medidas mitigadoras na região de Bonito foi criado o projeto Bonito Não Atropela, uma coalizão de ONGs, empresas privadas e outras instituições (Ampara Silvestre, Fundação Neotropica do Brasil, Instituto Raquel Machado, Unidos da Serra da Bodoquena, ViaFauna e Rede ProUC). 
6. Estudo liderado por Yuri G. G. Ribeiro em colaboração com outros membros do PAN com foco no levantamento das barreiras que comprometem o processo de mitigação de impactos das colisões veiculares com a fauna. Estudo envolveu uma etapa de revisão de literatura e expert elicitation (entendimento/consulta à especialistas). Se encontra na etapa de processamento dos dados do expert elicitation. Inclui resumo aprovado no congresso IENE sobre barreiras para mitigação das colisões veiculares. 
7. Instalação de 12 placas sinalizadoras, em julho de 2022, nos hotspots de atropelamento de mamíferos de médio e grande porte na rodovia BR-163/MS, com a figura padrão A36 os dizeres: "ATENÇÃO, RISCO DE COLISÃO"</t>
  </si>
  <si>
    <t>1.1. Manual com orientações técnicas para mitigação de colisões veiculares com fauna silvestre nas rodovias estaduais do Mato Grosso do Sul. Disponível em: https://www.estradaviva.ms.gov.br/wp-content/uploads/2021/12/Manual-orientacoes-mitigacao-CVF-MS-SEINFRA.pdf. 
1.2. RESOLUÇÃO CONJUNTA SEINFRA/SEMAGRO Nº001 DE 13 DE JANEIRO DE 2022 - Institui o Manual como política pública.
2. Resumo aceito sobre o Manual para a conferência internacional IENE 2022 - Infrastructure &amp; Ecology Network Europe. 
3. Resumo aceito sobre o desenvolvimento de um ranking para as estradas do MS para a conferência internacional IENE 2022 - Infrastructure &amp; Ecology Network Europe, incluindo pôster de fácil visualização do conteúdo.
5. Em parceria com o Bonito Não Atropela: (1) foram realizadas visitas técnicas nas estradas para verificar a adequação das estradas para a da implementação de medidas mitigatórias mitigadoras na região de Bonito; (2) elaboramos planos de mitigação para três estradas estaduais: MS-345, MS-178, MS-382 e Estrada Estadual de Turismo; (3) foram instalados redutores de velocidade; (4) foram instaladas duas passagens superiores; (5) foram instalados 2 km de cercas em rodovias estaduais; (6) foram realizados cursos de resgate de fauna; (7) foram criadas diferentes estratégias de comunicação na mídia; (8) trabalhamos com lobby para implementação das medidas de mitigação.
6. Resumo aceito sobre o levantamento de barreiras para implementação de medidas de mitigação com base em nossa revisão de literatura para a conferência internacional IENE 2022 - Infrastructure &amp; Ecology Network Europe. 
7. 12 placas sinalizadoras instaladas nos hotspots de atropelamento de mamíferos de médio e grande porte na rodovia BR-163/MS, com a figura padrão A36 os dizeres: "ATENÇÃO, RISCO DE COLISÃO"</t>
  </si>
  <si>
    <t>1. Compilar um documento com estratégias para mitigar as colisões veiculares com fauna com representantes de diversas instituições (com pensamentos e linhas de trabalho diferentes) foi um grande desafio. Porém, quando existe colaboração e vontade é possível entrar num consenso em prol de estradas mais seguras para todos: para os animais e para as pessoas.
4 e 5. Dificuldade em trabalhar em parceria com diferentes institucioções devido ao tempo de ação de cada uma, principalmente os órgãos governamentais.
6. Dificuldade de compilar e interpretar dados novos sobre as barreiras para mitigação das colisões veiculares. 
7. Sugerimos para a concessionária instalar placas com imagens da fauna local, como anta, capivara ou tamanduá-bandeira, mas a sugestão foi negada.</t>
  </si>
  <si>
    <t xml:space="preserve">1. Recomenda-se que o manual seja amplamente divulgado e utilizado em todos os estados do Brasil. O manual é um documento vivo, portanto, conforme novas publicações e expertise forem acumulados, o manual deverá ser atualizado.
* Divulgar o Manual entre os PANs via COPAN.
7. Com relação às placas sinalizadoras instaladas, o próximo passo é avaliar se a instalação das novas placas teve algum efeito nas taxas de colisões veiculares com fauna nos trechos.
</t>
  </si>
  <si>
    <t>4. Redução da perda de indivíduos em decorrência da atividade de caça sobre as espécies-alvo</t>
  </si>
  <si>
    <t>Diagnóstico, Mapa das áreas, Ameaças prioritárias</t>
  </si>
  <si>
    <t>Mariana Catapani (ICAS), Rodolfo Magalhães (UFMG), Samuel Portela (Associação Caatinga), Sandino Silva (Associação Caatinga), Alexandre Martins (Instituto Tamanduá), Guilherme de Miranda (PF), Marcelo Reis (ICMBio)</t>
  </si>
  <si>
    <r>
      <t xml:space="preserve">Como por exemplo: retaliação, troféu, comercial, subsistência, medicinal e religiosa. Verificar se há iniciativas para o Tamanduá-bandeira e o Tatu-Canastra.
Incluir </t>
    </r>
    <r>
      <rPr>
        <i/>
        <sz val="12"/>
        <color theme="1"/>
        <rFont val="Calibri"/>
        <family val="2"/>
        <scheme val="minor"/>
      </rPr>
      <t>T. tricinctus</t>
    </r>
    <r>
      <rPr>
        <sz val="12"/>
        <color theme="1"/>
        <rFont val="Calibri"/>
        <family val="2"/>
        <scheme val="minor"/>
      </rPr>
      <t>.</t>
    </r>
  </si>
  <si>
    <r>
      <t>1. Com o objetivo de quantificar a linha de base do indicador 4.1, foi calculada a frequência de ocorrência das espécies-alvo do PAN em autos de infração no período 2017 - 2019, tendo como base o banco de dados de infrações ambientais do ICMBio. Foram considerados os autos de infração relacionados à caça, constantes nos arts. 24 e 27 do Decreto No 6.514. Do total de 682 autos, 45 estavam relacionados ao grupo xenarthra, sendo apenas 4 referente as espécies-alvo (</t>
    </r>
    <r>
      <rPr>
        <i/>
        <sz val="12"/>
        <color rgb="FF000000"/>
        <rFont val="Calibri"/>
        <family val="2"/>
        <scheme val="minor"/>
      </rPr>
      <t>Tolypeutes tricinctus</t>
    </r>
    <r>
      <rPr>
        <sz val="12"/>
        <color rgb="FF000000"/>
        <rFont val="Calibri"/>
        <family val="2"/>
        <scheme val="minor"/>
      </rPr>
      <t xml:space="preserve">). Dos 45 autos relacionados aos xenarthras, 21 ocorreram no estado do PI; AL - 8; BA - 4; PE - 2; PA - 3; AM, ES, MA, RJ, RO, RS, SC apenas 1 auto cada.
2. Diagnóstico a respeito da etnobiologia do </t>
    </r>
    <r>
      <rPr>
        <i/>
        <sz val="12"/>
        <color rgb="FF000000"/>
        <rFont val="Calibri"/>
        <family val="2"/>
        <scheme val="minor"/>
      </rPr>
      <t>T. tricinctus</t>
    </r>
    <r>
      <rPr>
        <sz val="12"/>
        <color rgb="FF000000"/>
        <rFont val="Calibri"/>
        <family val="2"/>
        <scheme val="minor"/>
      </rPr>
      <t xml:space="preserve"> em Sumidouro, inclui diagnóstico da caça, como pressão relativa de caça, tipos de uso e técnicas (em andamento - Projeto Edge Fellowship).</t>
    </r>
  </si>
  <si>
    <t>1. Relatório do indicador 4.1</t>
  </si>
  <si>
    <t xml:space="preserve">1. Não temos ninguem trabalhando de fato com caça para ao menos tentar articular essa ação (A Mari foi colocada no PAN, depois passou pra Liana, mas ninguem está de fato trabalhando com o tema).
* As três ações relacionadas ao objetivo específico 4 não estão avançando pela falta de pesquisadores voltados para esta temática, e porque as articulações das ações não vêm sendo realizadas. </t>
  </si>
  <si>
    <t>1. Nina Attias (ICAS)
2. CPB
3. Rodolfo Magalhães (UFMG)</t>
  </si>
  <si>
    <t>1. Talvez uma alternativa fosse fazer uma revisão de tudo que tem sido publicado sobre o tema nos últimos anos (no meio com certeza terão infos sobre nossas espécies-alvo). Uma alternativa seria propor tal pesquisa para um aluno(a) de TCC ou mestrado. Mariana poderia orientá-lo(a).
2. Foi avaliada a necessidade de mudança da articulação dessa ação e três nomes foram sugeridos: 
- Felipe Ferreira (UNIVASF) - Pesquisador com o qual já havia sido estabelecida uma parceria para compilação de dados de questionários sobre caça nos Estados do Piauí, Pernambuco e Bahia, aplicados em comunidades rurais e feiras. E que também estava avaliando a frequencia de tatu-bola nos autos de infração do Ibama e Icmbio entre 2008 a 2018 (informações da 2a monitoria). Sugerido pelo Anderson Feijó.
- Daniela Teodoro, sugerida pela Adriana Bocchiglieri (UFS);
- Hugo, sugerido pelo Samuel Portela.
* Foi feito o contato com Felipe Ferreira, que aceitou ser o articulador da ação.</t>
  </si>
  <si>
    <t>Diagnosticar os tipos de caça que acometem as espécies-alvo nos diferentes biomas e as motivações e barreiras (internas e externas) dos atores envolvidos com esta atividade (compradores, caçadores, agentes de fiscalização).</t>
  </si>
  <si>
    <t>Felipe Ferreira (UNIVASF)</t>
  </si>
  <si>
    <t>Incluir Liana Sena (IDEMA) como colaboradora</t>
  </si>
  <si>
    <t>Rodolfo Magalhães (UFMG), Andréia Figueiredo (ICAS), Flávia Miranda (Instituto Tamanduá), Samuel Portela (Associação Caatinga), Sandino Silva (Associação Caatinga), Mariana Catapani (ICAS)</t>
  </si>
  <si>
    <t>Realizada através de ações de pesquisa (mestrado, doutorado).
 Considerando que existem diferentes motivações para a caça (cultural, subsistência, comercial, etc), é preciso entender essa motivação para pensar em como trabalhar/agir em cada caso/grupo/público. Incluir T. tricinctus.</t>
  </si>
  <si>
    <r>
      <t xml:space="preserve">1. Diagnóstico a respeito da etnobiologia do </t>
    </r>
    <r>
      <rPr>
        <i/>
        <sz val="12"/>
        <color theme="1"/>
        <rFont val="Calibri"/>
        <family val="2"/>
        <scheme val="minor"/>
      </rPr>
      <t>T. tricinctus</t>
    </r>
    <r>
      <rPr>
        <sz val="12"/>
        <color theme="1"/>
        <rFont val="Calibri"/>
        <family val="2"/>
        <scheme val="minor"/>
      </rPr>
      <t xml:space="preserve"> em Sumidouro, inclui diagnóstico da caça, como pressão relativa de caça, tipos de uso e técnicas (em andamento - Projeto Edge Fellowship).</t>
    </r>
  </si>
  <si>
    <t>1.Rodolfo Magalhães (UFMG)</t>
  </si>
  <si>
    <t xml:space="preserve">Ação agrupada com a ação 4.1, pois foi considerado que o diagnóstico dos tipos de caça já abrange as motivações e barreiras dos atores envolvidos com esta atividade. </t>
  </si>
  <si>
    <t>Workshop para elaborar as medidas. O produto deve ser encaminhado para os órgãos ambientais competentes. 
 Incluir T. tricinctus.</t>
  </si>
  <si>
    <t>Ação prevista para iniciar em novembro de 2022 (prazo ajustado para junho 2023), e depende do resultado da ação 4.1.</t>
  </si>
  <si>
    <t>A tese de doutorado do Ricardo Sampaio (CENAP) pode ser utilizada como subsídio para as ações desse objetivo. Ele trabalhou com caça de mamíferos em UCs de uso sustentável na Amazônia (inclui tamanduá-bandeira e tatu-canastra) - Sampaio, R. 2021. Vetores da depleção de espécies cinegéticas em áreas protegidas de uso sustentável na Amazônia brasileira. Disponível em: https://www.teses.usp.br/teses/disponiveis/59/59139/tde-08062022-144324/pt-br.php
Um dos artigos resultantes da tese: Sampaio, R. et al. Physical geography trumps legal protection in driving the perceived sustainability of game hunting in Amazonian local communities. Journal for Nature Conservation,v. 67, 2022. DOI: https://doi.org/10.1016/j.jnc.2022.126175. Disponível em: https://www.sciencedirect.com/science/article/pii/S1617138122000486</t>
  </si>
  <si>
    <t>Propôr medidas para minimizar a atividade de caça nas áreas identificadas pela ação 4.1</t>
  </si>
  <si>
    <r>
      <t>5. Aprimoramento do manejo integrado para a conservação (</t>
    </r>
    <r>
      <rPr>
        <i/>
        <sz val="12"/>
        <color theme="1"/>
        <rFont val="Calibri"/>
        <family val="2"/>
        <scheme val="minor"/>
      </rPr>
      <t>ex situ</t>
    </r>
    <r>
      <rPr>
        <sz val="12"/>
        <color theme="1"/>
        <rFont val="Calibri"/>
        <family val="2"/>
        <scheme val="minor"/>
      </rPr>
      <t xml:space="preserve"> e </t>
    </r>
    <r>
      <rPr>
        <i/>
        <sz val="12"/>
        <color theme="1"/>
        <rFont val="Calibri"/>
        <family val="2"/>
        <scheme val="minor"/>
      </rPr>
      <t>in situ</t>
    </r>
    <r>
      <rPr>
        <sz val="12"/>
        <color theme="1"/>
        <rFont val="Calibri"/>
        <family val="2"/>
        <scheme val="minor"/>
      </rPr>
      <t>), considerando a viabilidade genética e sanitária das populações das espécies-alvo</t>
    </r>
  </si>
  <si>
    <t>Ter a população de cativeiro que está em instituições as quais fazem parte do programa de cativeiro cadastradas para subsidiar as recomendações de manejo.</t>
  </si>
  <si>
    <r>
      <t xml:space="preserve">Custo para o treinamento. 
Incluir </t>
    </r>
    <r>
      <rPr>
        <i/>
        <sz val="12"/>
        <color theme="1"/>
        <rFont val="Calibri"/>
        <family val="2"/>
        <scheme val="minor"/>
      </rPr>
      <t>T. tricinctus</t>
    </r>
    <r>
      <rPr>
        <sz val="12"/>
        <color theme="1"/>
        <rFont val="Calibri"/>
        <family val="2"/>
        <scheme val="minor"/>
      </rPr>
      <t>.</t>
    </r>
  </si>
  <si>
    <t>1. Foi realizado o censo dos tamanduás-bandeira referente ao dia 31/12/2021 das instituições participantes do programa nacional para conservação da espécie, sendo os dados compilados no software Zims for Studbook. A população foi de 103 indivíduos sendo 55 fêmeas e 47 machos. Do total de animais, 57 são fundadores, 42 reproduzidos nas instituições e 4 tem origens desconhecidas. A maioria dos indivíduos possui menos de 15 anos, ou seja, com bom potencial reprodutivo. Após análise no software PMx, verificou-se que os dados ainda possuem falhas em relação ao dados demográficos, provavelmente pela quantidade de animais sem data precisa de nascimento. Na questão genética, é conhecida apenas 73% da relação de parentesco entre os animais, sendo o ideal acima de 95%. Acredita-se que com a continuidade do programa esses dados vão sendo aperfeiçoados. O número de indivíduos ainda não é o desejado para o manejo da população, sendo 103 de 300, no intuito de preservar 90% da variabilidade genética pelos próximos 100 anos, mas a indisponibilidade de recintos e instituições para receber novos indivíduos é uma dificuldade para alcançar o objetivo. A taxa de crescimento (λ) está abaixo de 1 para o longo prazo, mas está acima de 1 nos últimos 3 anos, mostrando uma melhora no quadro que está relacionada com a qualidade dos dados mais recentes. É importante ressaltar a alta taxa de mortalidade dos animais em cativeiro, sendo esse um dos pontos mais preocupantes para o manejo da população do programa, tendo em vista que a população atual precisa ser suprida por animais oriundos da natureza para se manter estável. No aspecto genético, a população conta com 18 fundadores e mais 45 apresentam potencial, sendo que a diversidade genética está próxima do desejado (0,945). A taxa de endogamia está em 0, mas é necessário aumentar a reprodução para diminuir a necessidade da entrada de animais de vida livre para a sustentação do programa. Temos 24 instituições oficialmente integradas ao programa de cativeiro do tamanduá-bandeira pela AZAB.</t>
  </si>
  <si>
    <t xml:space="preserve">1 - Relatório da população de cativeiro do tamanduá-bandeira de 2021
2 - Indicação de movimentação de tamanduá-bandeira entre as instituições participantes do programa </t>
  </si>
  <si>
    <t>1 - Baixo número de instituições participantes do programa, resultando em um número insuficiente de recintos disponíveis para o número desejado de indivíduos
2 - Dificuldade e demora para obter os dados dos animais das instituições participantes
3 - Alguns dados disponibilizados estão incompletos ou estão errados
4 - Alto índice de morte de animais cativos
5 - Nem todas as instituições com indivíduos do Programa assinaram o termo de compromisso.</t>
  </si>
  <si>
    <t>Filipe Reis (Zoo Brasília)</t>
  </si>
  <si>
    <r>
      <t xml:space="preserve">Foi discutida a importância de trabalhar para que o Programa AZAB/ICMBio tenha alcance internacional, para que os animais enviados para o exterior sejam considerados, não havendo a perda da genética desses animais.
Outro ponto discutido foi a falta de informações sobre quantos animais chegam anualmente nas instituições como Centros de Triagem de Animais Silvestres (CETAS) e Centro de Reabilitação de Animais Silvestres (CRAS), e qual os destinos desses animais. Essas informações são importantes para a oficina One Plan Approach (OPA), ajudariam a entender como o cativeiro vem ajudando na conservação das espécies e a identificar quais são os papéis dessa população para o programa </t>
    </r>
    <r>
      <rPr>
        <i/>
        <sz val="12"/>
        <color rgb="FF000000"/>
        <rFont val="Calibri"/>
        <family val="2"/>
        <scheme val="minor"/>
      </rPr>
      <t>ex situ</t>
    </r>
    <r>
      <rPr>
        <sz val="12"/>
        <color rgb="FF000000"/>
        <rFont val="Calibri"/>
        <family val="2"/>
        <scheme val="minor"/>
      </rPr>
      <t xml:space="preserve">. Isto apoiaria a ação 5.3 “Aplicar as diretrizes da IUCN/CPSG (One Plan Approach e </t>
    </r>
    <r>
      <rPr>
        <i/>
        <sz val="12"/>
        <color rgb="FF000000"/>
        <rFont val="Calibri"/>
        <family val="2"/>
        <scheme val="minor"/>
      </rPr>
      <t>Ex Situ</t>
    </r>
    <r>
      <rPr>
        <sz val="12"/>
        <color rgb="FF000000"/>
        <rFont val="Calibri"/>
        <family val="2"/>
        <scheme val="minor"/>
      </rPr>
      <t xml:space="preserve"> Guidelines) para avaliar a necessidade de manejo </t>
    </r>
    <r>
      <rPr>
        <i/>
        <sz val="12"/>
        <color rgb="FF000000"/>
        <rFont val="Calibri"/>
        <family val="2"/>
        <scheme val="minor"/>
      </rPr>
      <t>ex situ</t>
    </r>
    <r>
      <rPr>
        <sz val="12"/>
        <color rgb="FF000000"/>
        <rFont val="Calibri"/>
        <family val="2"/>
        <scheme val="minor"/>
      </rPr>
      <t xml:space="preserve">, </t>
    </r>
    <r>
      <rPr>
        <i/>
        <sz val="12"/>
        <color rgb="FF000000"/>
        <rFont val="Calibri"/>
        <family val="2"/>
        <scheme val="minor"/>
      </rPr>
      <t>in situ</t>
    </r>
    <r>
      <rPr>
        <sz val="12"/>
        <color rgb="FF000000"/>
        <rFont val="Calibri"/>
        <family val="2"/>
        <scheme val="minor"/>
      </rPr>
      <t xml:space="preserve"> ou integrado das espécies alvo”. Diante dessas considerações decidiu-se criar uma nova ação (Ação 5.4), para compilar as informações relacionadas a entrada e saída de indivíduos das espécies alvo em centros de triagem e reabilitação.</t>
    </r>
  </si>
  <si>
    <t>Protocolos; Instituições aplicando os protocolos</t>
  </si>
  <si>
    <t>Diminuir a mortalidade; 
 Aumentar as alternativas de destinação;
  Instituições aplicando esses protocolos.</t>
  </si>
  <si>
    <t>Karina Theodoro Molina (InstitutoTamanduá), Mara Marques (Zoo São Paulo), Ana Raquel Faria (Zoo Brasília/AZAB), Caue (CECFAU Zoo São Paulo), Alessandra (Instituto Tamanduá), Danilo Kluyber (ICAS), Cláudia Netto (IMASUL), Thaís Morgado (UFMT), Sandra Helena (UFMT), Mônica Montenegro (CPB), Marcelo Lima Reis (ICMBio), Filipe Carneiro Reis (Zoo Brasília), Nina Attias (ICAS), Guilherme Mourão (EMBRAPA), Samuel Portela (Associação Caatinga)</t>
  </si>
  <si>
    <t>Agilizar a comunicação entre os orgãos;
 Órgãos como a polícia ambiental, hospitais veterinários, utilizando os protocolos;
 Montar um banco de dados; 
 Incluir T. tricinctus.
 A previsão para a próxima soltura monitorada de tamanduás-bandeira é novembro de 2021. Dados dos tamanduás-bandeiras recebidos em 2020 e 2021 estão sendo coletados. 
 Estes protocolos testados à campo podem ser usados como base para desenvolvimento de protocolos seguros para serem aplicados em situações de manejo com recursos limitados, similares as condições encontradas em campo. Criação de um Drive para armazenamento de protocolos (Juliana Magnino) no qual serão inseridos os protocolos desenvolvidos a partir das experiências conduzidas no âmbito do PAN TATA. Serão agregados outros protocolos (exemplos: tatus, preguiça, muriquis) já elaborados para outras espécies como meio de referenciar os modelos em desenvolvimento aproveitando os protocolos já elaborados para outras espécies.</t>
  </si>
  <si>
    <r>
      <t>1. Foram concluídas as duas cartilhas de protocolos do tatu-bola: o “Registro e fluxo de destinação de indivíduos resgatados, recebidos ou apreendidos de Tatus-bola (</t>
    </r>
    <r>
      <rPr>
        <i/>
        <sz val="12"/>
        <color rgb="FF000000"/>
        <rFont val="Calibri"/>
        <family val="2"/>
        <scheme val="minor"/>
      </rPr>
      <t>Tolypeutes</t>
    </r>
    <r>
      <rPr>
        <sz val="12"/>
        <color rgb="FF000000"/>
        <rFont val="Calibri"/>
        <family val="2"/>
        <scheme val="minor"/>
      </rPr>
      <t xml:space="preserve"> spp.) no Brasil” e o “Guia de coleta de dados fenotípicos e amostras biológicas em Tatu-bola (</t>
    </r>
    <r>
      <rPr>
        <i/>
        <sz val="12"/>
        <color rgb="FF000000"/>
        <rFont val="Calibri"/>
        <family val="2"/>
        <scheme val="minor"/>
      </rPr>
      <t>Tolypeutes</t>
    </r>
    <r>
      <rPr>
        <sz val="12"/>
        <color rgb="FF000000"/>
        <rFont val="Calibri"/>
        <family val="2"/>
        <scheme val="minor"/>
      </rPr>
      <t xml:space="preserve"> spp.)”. Os documentos foram compartilhados com os colaboradores deste PAN, e com as instituições relacionadas no Anexo IV do protocolo de destinação. Os arquivos estão disponíveis para download no site &lt;https://www.gov.br/icmbio/pt-br/assuntos/biodiversidade/pan/pan-tamandua-e-tatus&gt;.
2. Em finalização o Protocolo de Manutenção em Cativeiro dos Tatus-bola (</t>
    </r>
    <r>
      <rPr>
        <i/>
        <sz val="12"/>
        <color rgb="FF000000"/>
        <rFont val="Calibri"/>
        <family val="2"/>
        <scheme val="minor"/>
      </rPr>
      <t>T. tricinctus</t>
    </r>
    <r>
      <rPr>
        <sz val="12"/>
        <color rgb="FF000000"/>
        <rFont val="Calibri"/>
        <family val="2"/>
        <scheme val="minor"/>
      </rPr>
      <t xml:space="preserve"> e </t>
    </r>
    <r>
      <rPr>
        <i/>
        <sz val="12"/>
        <color rgb="FF000000"/>
        <rFont val="Calibri"/>
        <family val="2"/>
        <scheme val="minor"/>
      </rPr>
      <t>T. matacus</t>
    </r>
    <r>
      <rPr>
        <sz val="12"/>
        <color rgb="FF000000"/>
        <rFont val="Calibri"/>
        <family val="2"/>
        <scheme val="minor"/>
      </rPr>
      <t xml:space="preserve">)
3. Considerando a complexidade e as várias etapas necessárias para a implementação da ação, o CPB solicitou e foi aprovada, dentro do Programa GEF Terrestre, a contratação de um bolsista, pelo período de 24 meses, que se dedicará exclusivamente a esta ação. O Plano de trabalho foi encaminhado e aguardamos a publicação do edital.
4. Ações de reabilitação e solturas monitoradas com rastreadores VHF-GPS Iridium de tamanduás-bandeira que foram resgatados filhotes no estado de Minas Gerais - Projeto TamanduASAS, sendo desenvolvidas pelo IEF, ICAS, Nobilis e demais parceiros. O projeto completou a soltura monitorada do décimo tamanduá em 2022.                                                                                                                                             5. Continuidade das colheitas de material biológico e avaliações sanitárias dos tamanduás-bandeira do Projeto TamanduASAS para estabelecimento de protocolos sanitários mínimos para soltura de tamanduás-bandeira. Ação realizada em parceria com UnB, UFU e celebração de parceria com a UFMG para inclusão de pesquisa de hemoparasitas.                                                                                                                                                                                          6. Publicação do artigo "Investigation of Chlamydia sp., Morbillivirus sp., Parvovirus sp., Leishmania sp. and Alphacoronavirus sp. in captive giant anteaters (Myrmecophaga tridactyla)" na Revista ABMVZ.                                                                                                                                                                                    7. Elaboração do boletim sobre criação e manejo de filhotes de tamanduás-bandeira destinados à soltura, baseado nas experiência do Projeto TamanduASAS.                                                                                                                                                                                                          8.  Apresentação no Congresso da Associação Brasileira de Veterinários de Animais Silvestres (ABRAVAS) do "Primeiro registro brasileito de sucesso de tamanduá-bandeira (Myrmecophaga tridactyla) criado, reabilitado e solto com monitoramento GPS-Iridium". O trabalho científico recebeu o Prêmio Alcides Psinnati, ano 2021.                                                                                                                      9. Submissão e aceites no Comitê de Ética no Uso de Animais (CEUA) e SISBIO do projeto de monitoramento cardíaco e endócrino de Myrmecophaga tridactyla em processo de reabilitação - Projeto TamanduASAS.
10. Realização do I Workshop Projeto TamanduASAS com a participação de todos os parceiros: IEF, ICAS, Nobilis, UnB, UFU, UFMG, IBAMA, CETAS, CIVET, profissionais e colaboradores. O objetivo foi avaliar os procedimentos adotados nos primeiros 5 anos de reabilitação e solturas monitoradas e resultados, com espaço para sugestões e novas propostas na metodologia do projeto.                             
11. Com a experiencia de solturas monitoradas realizadas, iniciadas no ano de 2019, Nobilis e ICAS lançaram o storytelling dos animais do Projeto TamanduASAS.                                                                                                                                                                                                12. Elaboração do projeto e construção de recinto de reabilitação para  tamanduás-bandeira (Projeto TamanduASAS) com novas dimensões e referencias. Área total de 2.500m², na RPPN Jacob, Nova Ponte. </t>
    </r>
  </si>
  <si>
    <r>
      <t>1. Dois protocolos finalizados e divulgados.
2. Solturas monitoradas de 06 (seis) tamanduás-bandeira. 
3. Artigo Científico "Do telemetry harnesses affect giant anteater (Myrmecophaga tridactyla) behavior and welfare?" Alessandra Bertassoni, Daniela Caixeta‐Oliveira, Juliana Macedo Magnino Silva, Victor Gonçalves de Castro, Guilherme Lopes do Amaral, Débora Regina Yogui, Danilo Kluyber, Arnaud L. J. Desbiez. 
4. Publicação do artigo: TESSARI, H. C. C. P.; PALUDO, G. R.; SCALON, M. C.; SILVA, J. M. M.; HIRANO, L. Q. L. Investigation of Chlamydia sp., Morbillivirus sp., Parvovirus sp., Leishmania sp. and Alphacoronavirus sp. in captive giant anteaters (Myrmecophaga tridactyla). Arq. Bras. Med. Vet. Zootec., v. 74, n. 5, p. 833 - 840, Sep-Oct 2022. DOI: https://doi.org/10.1590/1678-4162-12584
5. Boletim ABRAVAS intitulado "Criação e manejo de filhotes de tamanduás-bandeira (Myrmecophaga tridactyla) destinados à soltura - Projeto TamanduASAS. 
6. Artigo científico "Outbreak of canine distemper and coinfections in a maned wolf (</t>
    </r>
    <r>
      <rPr>
        <i/>
        <sz val="12"/>
        <color theme="1"/>
        <rFont val="Calibri"/>
        <family val="2"/>
        <scheme val="minor"/>
      </rPr>
      <t>Chrysocyon brachyuru</t>
    </r>
    <r>
      <rPr>
        <sz val="12"/>
        <color theme="1"/>
        <rFont val="Calibri"/>
        <family val="2"/>
        <scheme val="minor"/>
      </rPr>
      <t>s) and in three giant anteaters (</t>
    </r>
    <r>
      <rPr>
        <i/>
        <sz val="12"/>
        <color theme="1"/>
        <rFont val="Calibri"/>
        <family val="2"/>
        <scheme val="minor"/>
      </rPr>
      <t>Myrmecophaga tridactyla</t>
    </r>
    <r>
      <rPr>
        <sz val="12"/>
        <color theme="1"/>
        <rFont val="Calibri"/>
        <family val="2"/>
        <scheme val="minor"/>
      </rPr>
      <t xml:space="preserve">)" Lucas R. Souza,  Marcelo P. N. Carvalho, Carlos E. B. Lopes, Marcelo C. Lopes, Bruna H. Campos, Érika P. T. Teixeira, Ellen J. Mendes, Leidilene P. Santos, Eduardo A. Caixeta, Erica A. Costa, João L. R. Cunha, Ana L. S. Fraiha, Rodrigo O. S. Silva, Carolina P. Ramos4  · Mary S. Varaschin, Roselene Ecco.
</t>
    </r>
    <r>
      <rPr>
        <b/>
        <sz val="12"/>
        <color theme="1"/>
        <rFont val="Calibri"/>
        <family val="2"/>
        <scheme val="minor"/>
      </rPr>
      <t>7</t>
    </r>
    <r>
      <rPr>
        <sz val="12"/>
        <color theme="1"/>
        <rFont val="Calibri"/>
        <family val="2"/>
        <scheme val="minor"/>
      </rPr>
      <t>. Resumo Científico "Criação, reabilitação e soltura monitorada de tamanduás-bandeira (</t>
    </r>
    <r>
      <rPr>
        <i/>
        <sz val="12"/>
        <color theme="1"/>
        <rFont val="Calibri"/>
        <family val="2"/>
        <scheme val="minor"/>
      </rPr>
      <t>Myrmecophaga tridactyla</t>
    </r>
    <r>
      <rPr>
        <sz val="12"/>
        <color theme="1"/>
        <rFont val="Calibri"/>
        <family val="2"/>
        <scheme val="minor"/>
      </rPr>
      <t xml:space="preserve">) do Projeto TamanduASAS" 
8. Resumo Científico "Primeiro registro brasileiro de sucesso de Tamanduá-bandeira (Myrmecophaga tridactyla) criado, reabilitado e solto com monitoramento GPS - Iridium"
9. Resumo Científico "Gastroenterite grave em Tamanduá-bandeira (Myrmecophaga tridactyla) parasitado por Gigantorhynchus echinodiscus: relato de caso" 
10. </t>
    </r>
    <r>
      <rPr>
        <sz val="12"/>
        <rFont val="Calibri"/>
        <family val="2"/>
        <scheme val="minor"/>
      </rPr>
      <t xml:space="preserve">Três vídeos com o </t>
    </r>
    <r>
      <rPr>
        <i/>
        <sz val="12"/>
        <rFont val="Calibri"/>
        <family val="2"/>
        <scheme val="minor"/>
      </rPr>
      <t xml:space="preserve">storytelling </t>
    </r>
    <r>
      <rPr>
        <sz val="12"/>
        <rFont val="Calibri"/>
        <family val="2"/>
        <scheme val="minor"/>
      </rPr>
      <t xml:space="preserve">de tamanduás soltos e monitorados pelo Projeto TamanduASAS. </t>
    </r>
  </si>
  <si>
    <t>1. Demora e falta de previsão no processo de contratação do bolsista (GEF Terrestre).</t>
  </si>
  <si>
    <t>1. CPB
2. Juliana Magnino (IEF/MG)</t>
  </si>
  <si>
    <t>1. Resumos científicos e boletins foram publicados pelo Projeto TamanduASAS como primeiro passo para elaboração dos protocolos de manejo, destinação e soltura, propostos nesta ação. Para protocolos de soltura, como o projeto é recente, a previsão é de soltar e monitorar um maior número de animais (+ 05 tamanduás em nov/dez 2022) para obtenção de mais informações sobre o tema. 
2. O boletim sobre criação e manejo de filhotes de tamanduá-bandeira
destinados à soltura do Projeto TamanduASAS deve ser divulgado entre parceiros e colaboradores do PAN, como documento base para a elaboração de um protocolo único do PAN, que contenha as experiêcias de outas instituições, além do Projeto TamanduASAS. Maria Helena (Instituto Tamanduá) informou que pode contribuir com esse protocolo, pois vem trabalhando com o manejo de tamanduá-bandeira no Projeto Órfãos, e esse é um dos objetivos da instituição. Felipe (Zoo de Brasília) e Karina (Instituto Tamanduá) afirmaram que também podem contribuir com a elaboração desse protocolo. 
Juliana Magnino já enviou o arquivo do Boletim em word, para que seja compartilhado e utilizado como base para as contribuições dos demais colaboradores.
3. A construção do manual de manejo para o tamanduá-bandeira está prevista como parte do plano de trabalho do termo de cooperação técnica entre a AZAB e o ICMBio (Ana Raquel).
4. Cinco protocolos estão sendo trabalhados, para serem pelo menos iniciados até o final do ano:
4.1 - Protocolo de Manutenção em Cativeiro do Tamanduá-bandeira
4.2 - Protocolo de Manutenção em Cativeiro do Tatu-bola
4.3 - Protocolo de Reabilitação e Soltura Monitorada do Tamanduá-bandeira
4.4 - Protocolo de Destinação do Tamanduá-bandeira
4.5 - Protocolo de Criação e Manejo de Filhotes de Tamanduá.</t>
  </si>
  <si>
    <r>
      <rPr>
        <sz val="12"/>
        <color rgb="FF000000"/>
        <rFont val="Calibri"/>
        <family val="2"/>
        <scheme val="minor"/>
      </rPr>
      <t>Incluir como colaboradores: Maria Helena Baldini (Instituto Tamanduá) Karina Molina (Instituto Tamanduá)</t>
    </r>
    <r>
      <rPr>
        <sz val="12"/>
        <color rgb="FFFF0000"/>
        <rFont val="Calibri"/>
        <family val="2"/>
        <scheme val="minor"/>
      </rPr>
      <t>.</t>
    </r>
  </si>
  <si>
    <r>
      <t xml:space="preserve">Aplicar as diretrizes da IUCN/CPSG (One Plan Approach e </t>
    </r>
    <r>
      <rPr>
        <i/>
        <sz val="12"/>
        <color theme="1"/>
        <rFont val="Calibri"/>
        <family val="2"/>
        <scheme val="minor"/>
      </rPr>
      <t>Ex Situ</t>
    </r>
    <r>
      <rPr>
        <sz val="12"/>
        <color theme="1"/>
        <rFont val="Calibri"/>
        <family val="2"/>
        <scheme val="minor"/>
      </rPr>
      <t xml:space="preserve"> Guidelines) para avaliar a necessidade de manejo ex situ, in situ ou integrado das espécies alvo</t>
    </r>
  </si>
  <si>
    <t>1. Houve articulação entre o ICMBio, Associação de Zoológicos e Aquários do Brasi - AZAB e Conservation Planning Specialist Group - CPSG, e a oficina está prevista para ocorrer no 1º semestre 2023.</t>
  </si>
  <si>
    <t>1. Renata vai ficar em contato com a AZAB e CPSG para pré-agendar uma data para a realização da oficina no primeiro semestre de 2023.
2. Já existem pessoas no Brasil capacitadas para facilitar e conduzir a oficina, que deve focar nas 3 espécies-alvo do PAN.</t>
  </si>
  <si>
    <t>6. Redução da perda de indivíduos por conflitos socioculturais e econômicos</t>
  </si>
  <si>
    <t>Alessandra (Instituto Tamanduá), Andréia Figueiredo (ICAS)</t>
  </si>
  <si>
    <r>
      <t>1. Uma vez prontas as análises de adequalibidade e conectividade para o</t>
    </r>
    <r>
      <rPr>
        <b/>
        <sz val="12"/>
        <color rgb="FF000000"/>
        <rFont val="Calibri"/>
        <family val="2"/>
        <scheme val="minor"/>
      </rPr>
      <t xml:space="preserve"> tatu-bola</t>
    </r>
    <r>
      <rPr>
        <sz val="12"/>
        <color rgb="FF000000"/>
        <rFont val="Calibri"/>
        <family val="2"/>
        <scheme val="minor"/>
      </rPr>
      <t>, iremos comparar com áreas de possíveis conflitos econômicos e sociais (potencial eólico, mineração, centros urbanos, etc).
2. Utilizou-se um framework para análise do c</t>
    </r>
    <r>
      <rPr>
        <b/>
        <sz val="12"/>
        <color rgb="FF000000"/>
        <rFont val="Calibri"/>
        <family val="2"/>
        <scheme val="minor"/>
      </rPr>
      <t xml:space="preserve">onflito envolvendo os tatus-canastra e os apicultores do Cerrado do MS.   </t>
    </r>
    <r>
      <rPr>
        <sz val="12"/>
        <color rgb="FF000000"/>
        <rFont val="Calibri"/>
        <family val="2"/>
        <scheme val="minor"/>
      </rPr>
      <t xml:space="preserve"> 
3. Diagnóstico social das interações cão-homem-</t>
    </r>
    <r>
      <rPr>
        <b/>
        <sz val="12"/>
        <color rgb="FF000000"/>
        <rFont val="Calibri"/>
        <family val="2"/>
        <scheme val="minor"/>
      </rPr>
      <t>tamanduá</t>
    </r>
    <r>
      <rPr>
        <sz val="12"/>
        <color rgb="FF000000"/>
        <rFont val="Calibri"/>
        <family val="2"/>
        <scheme val="minor"/>
      </rPr>
      <t xml:space="preserve"> conduzido na região da Tenda dos Morenos, em Uberlândia. Obtenção de financiamento da Alongside Wildlife Foundation para o diagnóstico social: foram conduzidas 123 entrevisas com moradores da região para obter informações sobre: i. manejo e função social dos cães, ii. Interações cães-homem-tamanduás; iii. Percepção das pessoas em relação ao Parque Estadual do Pau Furado.</t>
    </r>
  </si>
  <si>
    <t>2. Paper: Catapani et al, 2021. Using a Conflict Framework Analysis to help beekeepers and giant armadillos (Priodontes maximus) coexist. Frontiers in Conservation science.</t>
  </si>
  <si>
    <t>1. Anderson Feijó (CAS)
2. Mariana Catapani (ICAS)</t>
  </si>
  <si>
    <t xml:space="preserve">3. Dados do diagnóstico social das interações cão-homem-tamanduá sendo analisados. </t>
  </si>
  <si>
    <t>Identificar possíveis/potenciais medidas de mitigação
para os conflitos identificados na ação 6.1 e propor um manual de coexistência.</t>
  </si>
  <si>
    <r>
      <t xml:space="preserve">ação complementar a ação 6.1; Incluir </t>
    </r>
    <r>
      <rPr>
        <i/>
        <sz val="12"/>
        <color theme="1"/>
        <rFont val="Calibri"/>
        <family val="2"/>
        <scheme val="minor"/>
      </rPr>
      <t>T. tricinctus</t>
    </r>
    <r>
      <rPr>
        <sz val="12"/>
        <color theme="1"/>
        <rFont val="Calibri"/>
        <family val="2"/>
        <scheme val="minor"/>
      </rPr>
      <t>.</t>
    </r>
  </si>
  <si>
    <r>
      <t xml:space="preserve">1. Medidas de mitigação adequadas já identificadas e sendo implementadas. Até o momento, 63 apicultores já certificados em boas práticas de manejo, mel amigo do </t>
    </r>
    <r>
      <rPr>
        <b/>
        <sz val="12"/>
        <color rgb="FF000000"/>
        <rFont val="Calibri"/>
        <family val="2"/>
        <scheme val="minor"/>
      </rPr>
      <t>tatu-canastra</t>
    </r>
    <r>
      <rPr>
        <sz val="12"/>
        <color rgb="FF000000"/>
        <rFont val="Calibri"/>
        <family val="2"/>
        <scheme val="minor"/>
      </rPr>
      <t xml:space="preserve"> sendo comercializado em diversos pontos de venda no Mato Grosso do Sul.
2. No dias 20 e 21 de dezembro/2021 foi realizada a primeira etapa do Projeto CãoVivência (coexistência tamanduás, cães e pessoas) - uma campanha de castração na área rural de Uberlândia, em Minas Gerais. Na ocasião foram castrados 118 animais, dentre cães e gatos. Essa etapa teve o objetivo não só de ajudar no controle populacional, mas também de identificar o perfil sanitário desses animais e promover saúde e bem-estar. Além disso, a campanha de castração foi uma oportunidade de conhecer os tutores dos animais e apresentar a iniciativa para a comunidade. 
</t>
    </r>
  </si>
  <si>
    <t>2. vídeo sobre a realização da 1a etapa do Projeto CãoVivência (coexistência tamanduás, cães e pessoas): https://www.youtube.com/watch?v=ZnWnEOAATtM&amp;ab_channel=InstitutodeConserva%C3%A7%C3%A3odeAnimaisSilvestres</t>
  </si>
  <si>
    <t>1. Nina Attias (ICAS)
2. Juliana Magnino (IEF/MG)</t>
  </si>
  <si>
    <t>Incluir Isadora Ruttul (ICAS)</t>
  </si>
  <si>
    <t>Disseminar o conhecimento sobre a biologia e comportamento das espécies-alvo; diminuir a percepção negativa das pessoas em relação às espécies-alvo</t>
  </si>
  <si>
    <t>Mariana Catapani (ICAS), Léa Cintia Waksman (SEMA/MT), Cláudia Netto (IMASUL), Alessandra (UFG), Juliana Mgnino (IEF/MG)</t>
  </si>
  <si>
    <r>
      <t xml:space="preserve">Pensar em estratégias de educação e comunicação ambiental; Incluir </t>
    </r>
    <r>
      <rPr>
        <i/>
        <sz val="12"/>
        <color theme="1"/>
        <rFont val="Calibri"/>
        <family val="2"/>
        <scheme val="minor"/>
      </rPr>
      <t>T. tricinctus</t>
    </r>
    <r>
      <rPr>
        <sz val="12"/>
        <color theme="1"/>
        <rFont val="Calibri"/>
        <family val="2"/>
        <scheme val="minor"/>
      </rPr>
      <t>.</t>
    </r>
  </si>
  <si>
    <t>1. Foi publicado o capítulo sobre o tamanduá-bandeira "Deu bandeira no Cerrado", de autoria de Alessandra Bertassoni e Flávia Pereira Lima, no livro Pelas trilhas do Pescan - Descobrindo o Parque Estadual de Caldas Novas, publicado em 2022. O livro foi um ação conjunta entre a SEMAD-GO (órgão ambiental de Goiás), UFG e a ONG Aliança da Terra, e foi entregue aos professores da rede pública de Caldas Novas - GO juntamente com uma capacitação de como usar seu conteúdo em sala de aula.
2. Foram entregues exemplares do livro “Bichos do Cerrado - A biodiversidade no seu quintal” nas fazendas do Mato Grosso do Sul, em junho/2022. A equipe da FUBÁ produziu um relatório sobre a percepção do recebimento desse material entregue. 
3. A Associação Caatinga realizou, no período de 2021 a 2022, diversas ações com potencial para fortalecimento do PAN TATA (ações do Projeto no Clima da Caatinga realizadas com o patrocínio do Programa Petrobras Socioambiental). Nas ações de Educação Ambiental, o Tatu-Bola é utilizado como mascote e representante da Caatinga a fim de atrair a atenção do público para a conservação do bioma. Para tanto, vários materiais produzidos pela AC fortalecem a imagem da espécie e o apelo pela conservação. Abaixo, as ações realizadas pela instituição que estão alinhadas com os objetivos do PAN:                 
3.1 - Elaboração de exposição “Todos Contra a Caça”: conjunto de 11 banners que abordam a relação entre os animais e o equilíbrio do meio ambiente, os efeitos da caça na Caatinga e os riscos associados à prática e ao consumo de carne de caça. O material fica disponível para empréstimo gratuito às instituições que tenham interesse.
3.2 - Campanha Todos Contra a Caça: ações de sensibilização em escolas públicas da zona rural de Crateús (CE) e Buriti dos Montes (PI) utilizando metodologias lúdicas como filmes, jogos e pinturas para conversar com os alunos sobre a problemática da caça. 
3.3 - Produção do Caderno Caatingueiro: livro de pintura para crianças da primeira infância (0 a 6 anos) que versa acerca da biodiversidade da Caatinga visando gerar nas crianças o orgulho e pertencimento ao bioma e formar o vínculo afetivo de cuidado e proteção da natureza. O material foi distribuído em escolas do ambiente rural e urbano de Crateús(CE), Fortaleza (CE) e Buriti dos Montes (PI).
3.4 - Distribuição de Kits escolares para crianças de 0 a 6 anos: foram distribuídos 160 kits contendo mochila, estojo, borracha, apontador, lápis de cor, giz de cera, massa de modelar, cadernos de caligrafia e desenho e Caderno Caatingueiro para alunos da zona rural de Crateús (CE) e Buriti dos Montes (PI) a fim de fortalecer o processo educativo e o desenvolvimento dessas crianças, estimulando desde cedo valores de conservação e proteção da natureza.
3.5 - Teatro de Fantoches/ Campanha Abrace o Tatu-bola: a ação consiste em levar o personagem Tatutinga (pessoa fantasiada) para instituições que atuam com o público infantil. Durante a ação é realizada também a contação de histórias para contextualização e estímulo à criação de vínculo afetivo entre as crianças e os animais. A contação de histórias é aplicada de forma dinâmica e ilustrativa utilizando 4 fantoches que são: o tatu-bola, a onça-parda, uma menina e o caçador. Essas ferramentas são utilizadas para falar sobre o combate à caça. Ao todo, foram realizadas 6 ações e Fortaleza (CE), Crateús (CE) e Buriti dos Montes (PI). No período de 2021 a 2022, mais de 400 crianças foram alcançadas pela ação.
3.6 - Caatinga vai à escola, Escola vai à Caatinga: a ação é realizada em parceria com a Secretaria de educação de Crateús e consiste na integração “Unidade de Conservação - Escola” na qual alunos de escolas públicas de Crateús (CE) foram convidados a conhecer a UC Serra das Almas e experienciarem a educação ambiental no âmbito informal por meio de trilhas e vivências. Durante a atividade, é ressaltado que a Caatinga é o lar de muitas espécies, dentre elas o tatu-bola que está ameaçado de extinção e são propostas ações que podem contribuir para restabelecer o equilíbrio da espécie. Até o presente momento, 180 estudantes foram alcançados com essa atividade.
3.7 - Exposição Caatinga Um Novo Olhar: é uma ferramenta interativa que está situada e disponível para visitação na Seara da Ciência da Universidade Federal do Ceará. O equipamento aborda as características do bioma Caatinga e tem um painel exclusivo para falar sobre o Tatu-bola. No período de 2021 a 2022, mais de 1500 pessoas visitaram a exposição.</t>
  </si>
  <si>
    <t>1. BERTASSONI, A; LIMA, F. P. Deu bandeira no Cerrado. In: Pelas trilhas do Pescan - Descobrindo o Parque Estadual de Caldas Novas, Goiânia, 2022, p. 41-4. Disponível em:  https://www.aliancadaterra.org/post/li%C3%A7%C3%B5es-de-cerrado-com-jurema</t>
  </si>
  <si>
    <t>1. Alessandra Bertassoni (UFG)
2. Vinicius Alberici (USP/ICAS)
3. Samuel Portela (Associação Caatinga)</t>
  </si>
  <si>
    <t xml:space="preserve">Nina informa que não reportou informações para essa ação, mas irá solicitar à Andreia informações do ICAS sobre o andamento desta ação. </t>
  </si>
  <si>
    <r>
      <t xml:space="preserve">Captar e direcionar recursos para implementação das ações para conservação de </t>
    </r>
    <r>
      <rPr>
        <i/>
        <sz val="12"/>
        <color theme="1"/>
        <rFont val="Calibri"/>
        <family val="2"/>
        <scheme val="minor"/>
      </rPr>
      <t>T. tricinctus</t>
    </r>
    <r>
      <rPr>
        <sz val="12"/>
        <color theme="1"/>
        <rFont val="Calibri"/>
        <family val="2"/>
        <scheme val="minor"/>
      </rPr>
      <t>.</t>
    </r>
  </si>
  <si>
    <t>Samuel Portela (Associação Caatinga), Flávia Miranda (Instituto Tamanduá), Marcelo Reis (ICMBio), Adriana Bocchiglieri (UFS)</t>
  </si>
  <si>
    <t xml:space="preserve">1. 4a renovação do Projeto no Clima da Caatinga, realizado com o patrocínio da Petrobras, por meio do Programa Petrobras Socioambiental.
2. Submissão de projetos para captação de recurso por Rodolfo Magalhães (UFMG):
2.1. Conservation Leadership Programme - Long-term conservation of the Brazilian three-banded armadillo in the Cerrado of Brazil
2.2. Percy Sladen Memorial Fund - Populational responses of armadillos to ecological and human-induced processes in a highly seasonal system in northeast Brazil
2.3. Rufford - Participatory monitoring of the Brazilian three-banded armadillo in northeast Brazil
</t>
  </si>
  <si>
    <t>1. Samuel Portela (Associação Caatinga)
2. Rodolfo Magalhães (UFMG)</t>
  </si>
  <si>
    <t>Rodolfo Magalhães (UFMG)</t>
  </si>
  <si>
    <t>7. Ampliação do conhecimento da presença e dos efeitos de agrotóxicos e metais pesados sobre as espécies-alvo</t>
  </si>
  <si>
    <t>Vinícius Gasparotto (Instituto Tamanduá), Mario Alves (Projeto Bandeiras &amp; Rodovias/ICAS), Débora Yogui Projeto Bandeiras &amp; Rodovias/ICAS), Mariana Silva (UNICAMP), Gabriel Oliveira (UFRJ), Marcelo Reis (ICMBio), Nina Attias (ICAS), Guilherme Mourão (EMBRAPA), Filipe Reis (Zoo de Brasília)</t>
  </si>
  <si>
    <t>Existem estudos em andamentos utilizados como piloto (PROJETO BR); Amostra de animais atropelados, provenientes de zoológicos e CETAS; Com relação ao cativeiro, focar nos indivíduos recém chegados da natureza. Identificar entre os atores do PAN apoio para identificar laboratórios que possam realizar as análises toxicológicas no Brasil. Disponibilizar os protocolos para a coleta de materiais; Incluir T. tricinctus e T. matacus.</t>
  </si>
  <si>
    <t xml:space="preserve">1. Foram firmadas parcerias com a UFMG para a dosagem de PFOS em amostras biológicas de tamanduás-bandeira. As amostras foram enviadas no primeiro semestre de 2022 e estamos aguardando os resultados das análises.
2. O TamanduASAS está trabalhando com o ICAS na investigação de agroquímicos, incluindo os carbamatos, organofosforados e cumarínicos. Já existe resultado positivo para a presença de organofosforados em 3 tamanduás e espera-se o resultado de mais 2 amostras enviadas. O trabalho, recentemente, ganhou o prêmio e despertou a atenção e preocupação dos pesquisadores na relação tamanduás-bandeira e agrotóxicos. Avalia-se que será necessária uma sensibilização, pois é uma questão política e tem muitos fatores envolvidos. O TamanduASA fez uma parceria com a UFU para montar um laboratório em Uberlândia para realizar a quantificação desses agroquímicos em animais de vida livre. 
3. Está em vias de publicação uma revisão dos mamíferos associados a agroecossistemas organizada pelo pessoal da UFPB, na qual os xenarthras estão entre os principais grupos. Além disso, há uma aluna de doutorado (Érica, orientanda do Pedro Estrela) que também está avaliando agrotóxicos em fazendas do MS. </t>
  </si>
  <si>
    <t xml:space="preserve">1. Débora (ICAS)
2. Juliana Magnino (IEF/MG)
3. Anderson Feijó (CAS)
</t>
  </si>
  <si>
    <t xml:space="preserve">2. Foi produzido um relato de caso que em breve estará publicado nos Anais do Congresso ABRAVAS, sobre a intoxicação dos tamanduás por organofosforados com os resultados das primeiras amostras enviadas para o laboratório. 
3. Em relação ao projeto da UFPB sobre agrotóxicos em fazendas do MS, Anderson Feijó irá perguntar para a doutoranda (Erica) se existem dados concretos para as espécies alvos do PAN TATA e vai saber se ela pode entrar como colaboradora.
</t>
  </si>
  <si>
    <t>Ação 7.2 - Agrupada na ação 7.1 na Monitoria Anual 1.</t>
  </si>
  <si>
    <t>8. Ampliação do conhecimento científico sobre a história natural, ecologia, saúde, genética e conservação das populações das espécies-alvo nos diferentes biomas</t>
  </si>
  <si>
    <t>Projetos estabelecidos</t>
  </si>
  <si>
    <t>Filipi Silva (IBAMA), Cláudia Netto (IMASUL), Nina Attias (ICAS), Guilherme Mourão (EMBRAPA), Liana Sena (IDEMA), Samuel Portela (Associação Caatinga), Flávia Miranda (Instituto Tamanduá)</t>
  </si>
  <si>
    <t>Recursos Financeiros e Humanos;
 Sistematizar as informações de relatórios de EIA e RIMA de hidrelétricas;
 Incluir T. tricinctus e T. matacus.</t>
  </si>
  <si>
    <r>
      <t>1. Recursos do Projeto CNPq/Fundect Pronex 006/2015, assim como apoio logístico da empresa Floresteca foram alocados para a realização dos trabalhos de campo da dissertação de Amanda Melo, focando a ecologia reprodutiva do tatu-bola (</t>
    </r>
    <r>
      <rPr>
        <b/>
        <i/>
        <sz val="12"/>
        <color rgb="FF000000"/>
        <rFont val="Calibri"/>
        <family val="2"/>
        <scheme val="minor"/>
      </rPr>
      <t>T. matacus</t>
    </r>
    <r>
      <rPr>
        <sz val="12"/>
        <color rgb="FF000000"/>
        <rFont val="Calibri"/>
        <family val="2"/>
        <scheme val="minor"/>
      </rPr>
      <t xml:space="preserve">). A CAPES concedeu a bolsa de mestrado.
2. 4a renovação do Projeto no Clima da Caatinga, realizado com o patrocínio da Petrobras, por meio do Programa Petrobras Sócioambiental.
3. Submissão de projetos para captação de recurso por Rodolfo Magalhães (UFMG):
3.1. Conservation Leadership Programme - Long-term conservation of the Brazilian three-banded armadillo in the Cerrado of Brazil
3.2. Percy Sladen Memorial Fund - Populational responses of armadillos to ecological and human-induced processes in a highly seasonal system in northeast Brazil
3.3. Rufford - Participatory monitoring of the Brazilian three-banded armadillo in northeast Brazil
</t>
    </r>
  </si>
  <si>
    <t>1. Guilherme Mourão (EMBRAPA)
2. Samuel Portela (Associação Caatinga)
3. Rodolfo Magalhães (UFMG)</t>
  </si>
  <si>
    <t>** Verificar com Marcelo Reis (Mukira) como está o andamento do Programa Monitora na REBio Gurupi (recurso Monitora).
Solicitar ao Alexandre (Instituto Tamanduá) a dissertação da Maíra Prestes (UESC).</t>
  </si>
  <si>
    <t>Alexandre Martins (Instituto Tamanduá), Karina Molina (Instituto Tamanduá), Gulherme de Miranda (PF), Marcelo Lima Reis (IPÊ), Nina Attias (ICAS), Guilherme Mourão (EMBRAPA), Rodolfo Magalhães (UFMG), Anderson Feijó (CAS), Adriana Bocchiglieri (UFS), Samuel Portela (Associação Caatinga)</t>
  </si>
  <si>
    <r>
      <t xml:space="preserve">1. Em março/2022 foram contactados diversos biólogos e consultores ambientais que trabalham na caatinga para levantar possíves novas ocorrências para o tatu-bola. Até o momento, 28 novos registros foram confirmados do </t>
    </r>
    <r>
      <rPr>
        <b/>
        <i/>
        <sz val="12"/>
        <color rgb="FF000000"/>
        <rFont val="Calibri"/>
        <family val="2"/>
        <scheme val="minor"/>
      </rPr>
      <t>T. tricinctus</t>
    </r>
    <r>
      <rPr>
        <sz val="12"/>
        <color rgb="FF000000"/>
        <rFont val="Calibri"/>
        <family val="2"/>
        <scheme val="minor"/>
      </rPr>
      <t xml:space="preserve">. Esse banco de dados foi usado em estudo liderado pelo Anderson Feijó em colaboração com outros membros do PAN, que estimou áreas de alta adequabilidade para o tatu-bola ao longo de toda a distribuição da espécie baseado em registros recentes obtidos desde 2000.  O artigo está em revisão.
2. Projeto Impactos do Fogo no Pantanal (ICMBio): expediçāo em janeiro de 2022 amostrando a área da fazenda Santa Teresa. Nesse campo teve a participação da Amanda de Melo (orientada da Nina), que trabalhou com o </t>
    </r>
    <r>
      <rPr>
        <b/>
        <i/>
        <sz val="12"/>
        <color rgb="FF000000"/>
        <rFont val="Calibri"/>
        <family val="2"/>
        <scheme val="minor"/>
      </rPr>
      <t>Tolypeutes matacus</t>
    </r>
    <r>
      <rPr>
        <sz val="12"/>
        <color rgb="FF000000"/>
        <rFont val="Calibri"/>
        <family val="2"/>
        <scheme val="minor"/>
      </rPr>
      <t>. Falta ainda uma saída para o PARNA do Pantanal, que estamos tentando viabilizar para o primeiro semestre do ano que vem.</t>
    </r>
  </si>
  <si>
    <t>1. Anderson Feijó (CAS)
2. Gerson Buss (CPB)</t>
  </si>
  <si>
    <t>Anderson Feijó (ICAS)</t>
  </si>
  <si>
    <t>Incluir Liana Sena (IDEMA) como colaboradora e excluir Anderson Feijó, agora articulador, dos colaboradores.</t>
  </si>
  <si>
    <t>Arnaud Desbiez (ICAS), Guilherme Mourão (EMBRAPA), Nina Attias (ICAS), Alessandra Bertassoni (Instituto Tamanduá), Rogério Z. (Instituto Tamanduá), Lijia Fromme (University of Veterinary Medicine Hannover, Germany), Filipe Reis (Zoo BSB), Amanda Melo (UFMS), Rodolfo Magalhaes (UFMG), Flávia Miranda (Instituto Tamanduá)</t>
  </si>
  <si>
    <r>
      <t>1. Dissertação de Amanda Melo em fase de redação, enfocando a biologia reprodutiva do tatu-bola (</t>
    </r>
    <r>
      <rPr>
        <b/>
        <sz val="12"/>
        <color rgb="FF201F1E"/>
        <rFont val="Calibri"/>
        <family val="2"/>
        <scheme val="minor"/>
      </rPr>
      <t>T. matacus</t>
    </r>
    <r>
      <rPr>
        <sz val="12"/>
        <color rgb="FF201F1E"/>
        <rFont val="Calibri"/>
        <family val="2"/>
        <scheme val="minor"/>
      </rPr>
      <t>) - Amanda Melo. Ecologia reprodutiva, cuidado parental e desenvolvimento do crescimento de filhotes de tatu-bolinha (Tolypeutes matacus) na Fazenda Duas Lagoas, Cáceres, Mato Grosso. 2020 – em curso. Dissertação (Ecologia e Conservação) - Universidade Federal de Mato Grosso do Sul. Inst. financiadora: Coordenação de Aperfeiçoamento de Pessoal de Nível Superior. A aluna executou 500 dias de campo na região de Cáceres onde realizou monitoramento via telemetria e observação comportamental de 98 T. matacus, registrando múltiplos eventos reprodutivos. Os dados coletados em campo estão agora na fase de análise e escrita de manuscritos. A aluna está no segundo ano do mestrado e os resultados devem ser formalizados em sua tese até o fim de 2022.
2. Rodolfo Assis tem um manuscrito preparado para submissão sobre etnobiologia de</t>
    </r>
    <r>
      <rPr>
        <b/>
        <sz val="12"/>
        <color rgb="FF201F1E"/>
        <rFont val="Calibri"/>
        <family val="2"/>
        <scheme val="minor"/>
      </rPr>
      <t>T. tricinctus</t>
    </r>
    <r>
      <rPr>
        <sz val="12"/>
        <color rgb="FF201F1E"/>
        <rFont val="Calibri"/>
        <family val="2"/>
        <scheme val="minor"/>
      </rPr>
      <t>, que contém informações sobre a biologia reprodutiva da espécie. Os dados para esse manuscrito foram coletados através de entrevistas e workshops realizados em 2019.
3. Lilja Fromme liderou a publicação de um artigo sobre "Morphology of the genital organs of male and female giant anteaters. Publicado na PeerJ em Agosto de 2021.
4. Projeto Babies é um projeto em parceria da Alessandra Bertassoni, como UFG, e o Bandeiras e Rodovias, no qual esta sendo estudado o comportamento filiativo entre</t>
    </r>
    <r>
      <rPr>
        <b/>
        <sz val="12"/>
        <color rgb="FF201F1E"/>
        <rFont val="Calibri"/>
        <family val="2"/>
        <scheme val="minor"/>
      </rPr>
      <t>tamanduás-bandeira</t>
    </r>
    <r>
      <rPr>
        <sz val="12"/>
        <color rgb="FF201F1E"/>
        <rFont val="Calibri"/>
        <family val="2"/>
        <scheme val="minor"/>
      </rPr>
      <t>mães e seus filhotes. Esse é um projeto novo com resultados sobre aspectos sociais. Em andamento - os dados ainda estão sendo coletados.</t>
    </r>
  </si>
  <si>
    <t>2. Título: Local ecological knowledge on the natural history and human-fauna relationships of the Brazilian three-banded armadillo (Tolypeutes tricinctus) in northeast Brazil Autores: Rodolfo Assis Magalhães, Paul A. Barnes, Flávio Henrique Guimarães Rodrigues, Liana Mara Mendes de Sena, Maria Auxiliadora Drumond Revista (ainda a ser submetido): Journal of Ethnobiology 
3. Fromme L, Yogui DR, Alves MH, Desbiez ALJ, Langeheine M, Quagliatto A, Siebert U, Brehm R. 2021. Morphology of the genital organs of male and female giant anteaters (Myrmecophaga tridactyla). PeerJ 9:e11945 http://doi.org/10.7717/peerj.11945 
4. Projeto Babies: até abril de 2022 haviam 122h de observação de 12 pares em vida livre. O projeto será oficialmente apresentado no Encontro Anual de Etologia (Curitiba, Novembro de 2022).</t>
  </si>
  <si>
    <t>1.Guilherme Mourão (EMBRAPA)
2. Nina Attias (ICAS)
3. Alessandra Bertassoni (UFG)</t>
  </si>
  <si>
    <t>Aline Giroux (UFMS), Luiz Gustavo Oliveira-Santos (UFMS), Arnaud (ICAS), Alessandra Bertassoni (Instituto Tamanduá), Guilherme Mourão (EMBRAPA), Alexandre Martins (Instituto Tamanduá), Guilherme Mourão (EMBRAPA), Rodolfo Magalhães (UFMG)</t>
  </si>
  <si>
    <r>
      <t>1. Serão utilizados os mapas de adequabilidade para identificar principais fatores climáticos e de uso de solo que explicam a distribuição da espécie a nível de bioma (</t>
    </r>
    <r>
      <rPr>
        <b/>
        <i/>
        <sz val="12"/>
        <color theme="1"/>
        <rFont val="Calibri"/>
        <family val="2"/>
        <scheme val="minor"/>
      </rPr>
      <t>T. tricinctus</t>
    </r>
    <r>
      <rPr>
        <sz val="12"/>
        <color theme="1"/>
        <rFont val="Calibri"/>
        <family val="2"/>
        <scheme val="minor"/>
      </rPr>
      <t xml:space="preserve">).
2. A aluna de doutorado da UFMS Aline Giroux publicou 2 artigos científicos sobre os requerimentos de habitat de </t>
    </r>
    <r>
      <rPr>
        <b/>
        <sz val="12"/>
        <color theme="1"/>
        <rFont val="Calibri"/>
        <family val="2"/>
        <scheme val="minor"/>
      </rPr>
      <t>tamanduás bandeiras</t>
    </r>
    <r>
      <rPr>
        <sz val="12"/>
        <color theme="1"/>
        <rFont val="Calibri"/>
        <family val="2"/>
        <scheme val="minor"/>
      </rPr>
      <t xml:space="preserve"> e a influencia da temperatura nesses padrões (e tem mais um artigo a ser submetido no segundo semestre de 2022). a) Em 18/08/2021 foi publicado um artigo descrevendo os requerimentos espaciais dos tamanduás-bandeira, mostrando como a área de vida desses animais é influenciada por massa e sexo, e destacando que tamanduás-bandeira que possuem menor quantidade de florestas dentro de suas áreas de vida tendem a ter áreas de vida maiores.  b) Foi finalizado e submetido um artigo mostrando como tamanduás-bandeira modulam a duração da sua atividade, seu período de atividade e sua seleção por florestas em resposta à variação da temperatura ambiente, destacando a alta plasticidade comportamental desses animais e o papel essencial das florestas como abrigos térmicos. 
3. Publicação de artigo cientifico liderado por Marcelo Magioli sobre o uso de habitat pelo </t>
    </r>
    <r>
      <rPr>
        <b/>
        <sz val="12"/>
        <color theme="1"/>
        <rFont val="Calibri"/>
        <family val="2"/>
        <scheme val="minor"/>
      </rPr>
      <t>tatu canastra</t>
    </r>
    <r>
      <rPr>
        <sz val="12"/>
        <color theme="1"/>
        <rFont val="Calibri"/>
        <family val="2"/>
        <scheme val="minor"/>
      </rPr>
      <t xml:space="preserve"> através da análise de movimento em conjunto com isótopos estáveis.
4. Estudo em andamento sobre o efeito da temperatura nos padrões de uso do habitat do tamanduá bandeira em áreas degradadas de Cerrado do MS. Trabalho desenvolvido pelo ICAS em parceira com Michael Noonan (Universidade de British Columbia).
5. Foi publicado o artigo "The Brazilian three-banded armadillo is widely distributed in a human-modified landscape in northeastern Brazil - https://doi.org/10.1007/s13364-022-00651-5, resultado da dissertação de Rodolfo Magalhães (UFMG).</t>
    </r>
  </si>
  <si>
    <t>2. a) Artigo publicado: Giroux, A; Ortega, Z; Oliveira-Santos, LG; Attias, N; Bertassoni, A; Desbiez, A. Sexual, allometric and forest cover effects on giant anteaters’ movement ecology. PLoS ONE 16(8): e0253345. https://doi.org/10.1371/journal.pone.0253345
2. b) Artigo em submissão: GIROUX, A.; ORTEGA, Z.; ATTIAS, N.; DESBIEZ, A.; VALLE, D.; OLIVEIRA-SANTOS, L. G. R. Activity modulation and selection for forests help giant anteaters to cope with temperature changes. Journal of Animal Ecology. Submitted
3. Artigo - Tatu-canastra: MAGIOLI, M.; ATTIAS, N.; MASSOCATO, G.; KLUYBER, D. et al. What a few hairs can tell us about the resource use of giant armadillos. Integrative Zoology, 2022. DOI: https://doi.org/10.1111/1749-4877.12644.
5. Artigo resultado da dissertação de Rodolfo Magalhães (UFMG): Magalhães, R.A.; Massara, R.L.; Oliveira, F.S.; Rodrigues, F.H.G.The Brazilian three-banded armadillo is widely distributed in a human-modified landscape in northeastern Brazil. Mammal Research, 2022. DOI: https://doi.org/10.1007/s13364-022-00651-5.</t>
  </si>
  <si>
    <t>1. Anderson Feijó (CAS)
2. Nina Attias (ICAS)
3. Rodolfo Magalhães (UFMG)</t>
  </si>
  <si>
    <t>Arnaud (ICAS), Adriano Chiarello (USP), Vinicius Alberici (USP/ICAS), Marcelo Lima Reis (IPÊ), Nina Attias (ICAS), Guilherme Mourão (EMBRAPA), Liana Sena (IDEMA), Rodolfo Magalhaes (UFMG), Anderson Feijó (CAS)</t>
  </si>
  <si>
    <r>
      <t xml:space="preserve">1. Estudo liderado pelo Anderson Feijó em colaboração com outros membros do PAN sobre adequabilidade ambiental para </t>
    </r>
    <r>
      <rPr>
        <b/>
        <sz val="12"/>
        <color rgb="FF000000"/>
        <rFont val="Calibri"/>
        <family val="2"/>
        <scheme val="minor"/>
      </rPr>
      <t>T. tricinctus</t>
    </r>
    <r>
      <rPr>
        <sz val="12"/>
        <color rgb="FF000000"/>
        <rFont val="Calibri"/>
        <family val="2"/>
        <scheme val="minor"/>
      </rPr>
      <t xml:space="preserve"> em sua área de distribuição, indicando áreas prioritárias para conservação e para promover a conectividade das populações remanescentes. O estudo está em fase de conclusão e será submetido para publicação no segundo semestre de 2022.
2. Dissertação de Rodolfo A. Magalhães que avaliou uso de hábitat pelo </t>
    </r>
    <r>
      <rPr>
        <b/>
        <i/>
        <sz val="12"/>
        <color rgb="FF000000"/>
        <rFont val="Calibri"/>
        <family val="2"/>
        <scheme val="minor"/>
      </rPr>
      <t>T. tricinctus</t>
    </r>
    <r>
      <rPr>
        <sz val="12"/>
        <color rgb="FF000000"/>
        <rFont val="Calibri"/>
        <family val="2"/>
        <scheme val="minor"/>
      </rPr>
      <t xml:space="preserve">. 
3. Foi analisado o uso de hábitat pelo tricinctus em duas áreas (Sumidouro e Boqueirão da Onça). Densidade populacional absoluta em Sumidouro. 
4. Desenvolvimento do doutorado de Vinicius Alberici sobre modelagem de ocupação, investigando o efeito da mortalidade (distância da rodovia, volume de tráfego), da qualidade e da conectividade de habitat na abundância relativa de </t>
    </r>
    <r>
      <rPr>
        <b/>
        <sz val="12"/>
        <color rgb="FF000000"/>
        <rFont val="Calibri"/>
        <family val="2"/>
        <scheme val="minor"/>
      </rPr>
      <t>tamanduá-bandeira</t>
    </r>
    <r>
      <rPr>
        <sz val="12"/>
        <color rgb="FF000000"/>
        <rFont val="Calibri"/>
        <family val="2"/>
        <scheme val="minor"/>
      </rPr>
      <t xml:space="preserve">. Coleta de dados finalizada, realizando análise de dados. A área de estudo é no Cerrado do Mato Grosso do Sul (paisagens adjacentes às rodovias MS-040 e BR-267, monitoradas pelo Projeto Bandeiras e Rodovias).
5. Estudo liderado por Yuri G. G. Ribeiro em colaboração com outros membros do PAN com foco em colisões veiculares. O estudo inclui a análise de adequabilidade de áreas próximas às estradas para três grandes mamíferos, incluindo o </t>
    </r>
    <r>
      <rPr>
        <b/>
        <sz val="12"/>
        <color rgb="FF000000"/>
        <rFont val="Calibri"/>
        <family val="2"/>
        <scheme val="minor"/>
      </rPr>
      <t>tamanduá-bandeira</t>
    </r>
    <r>
      <rPr>
        <sz val="12"/>
        <color rgb="FF000000"/>
        <rFont val="Calibri"/>
        <family val="2"/>
        <scheme val="minor"/>
      </rPr>
      <t xml:space="preserve">. O trabalho também inclui priorização de áreas para mitigação de colisões veiculares, incluindo a espécie. O artigo sob revisão do periódico Austral Ecology. 
6. O Projeto Impactos do Fogo no Pantanal (ICMBio) tem como um dos objetivos analisar a perda de habitat para as espécies na área do PARNA do Pantanal Matogrossense e da região da Serra do Amolar, identificando também o habitat não afetado pelo fogo (refúgios). Análises em andamento.  </t>
    </r>
  </si>
  <si>
    <t>2. Artigo publicado, resultado da dissertação de Rodolfo Magalhães: MAGALHÃES, R. A.; MASSARA, R. L.; OLIVEIRA, F. S.; RODRIGUES, F. H. G. The Brazilian three-banded armadillo is widely distributed in a human-modified landscape in northeastern Brazil. Mammal Research, 2022. DOI: https://doi.org/10.1007/s13364-022-00651-5.
4. Artigo submetido a Animal Conservation (jul/22) e em processo de revisão ("Effects of road mortality on the abundance of medium and large mammals in agricultural landscapes"). Tópicos importantes: a) A abundância relativa da espécie foi menor perto da rodovia do que longe da mesma (apenas na MS-040); b) A abundância relativa média foi menor na paisagem adjacente à BR-267 (maior volume de tráfego) do que na MS-040 (menor volume de tráfego); c) A abundância relativa de tamanduá-bandeira também foi influenciada pela qualidade e conectividade do habitat.</t>
  </si>
  <si>
    <t xml:space="preserve">4. O andamento da tese de doutorado, em geral, e a condução das análises do capítulo/artigo sobre o efeito da mortalidade em estradas na abundância de mamíferos, especificamente, foram muito prejudicados por conta da pandemia. Somadas às questões de natureza pessoal e ao término da bolsa de pesquisa (desde agosto/2021), as análises foram muito desafiadoras por si só, o que acabou atrasando a entrega dos produtos mencionados. </t>
  </si>
  <si>
    <t>1. Anderson Feijó (CAS) e Nina (ICAS)
2 e 3. Rodolfo A. Magalhães (UFMG)
4. Vinicius Alberici (USP/ICAS)
5. Nina Attias (ICAS)</t>
  </si>
  <si>
    <r>
      <t xml:space="preserve">1. O estudo de adequabilidade ambiental para </t>
    </r>
    <r>
      <rPr>
        <i/>
        <sz val="12"/>
        <color rgb="FF000000"/>
        <rFont val="Calibri"/>
        <family val="2"/>
        <scheme val="minor"/>
      </rPr>
      <t>T. tricinctus</t>
    </r>
    <r>
      <rPr>
        <sz val="12"/>
        <color rgb="FF000000"/>
        <rFont val="Calibri"/>
        <family val="2"/>
        <scheme val="minor"/>
      </rPr>
      <t xml:space="preserve"> indicará áreas prioritárias para a restauração e conservação, para a manutenção e conectividade de populações remanescentes.
2. Criar um banco de dados das espécies (registros) que permita reavaliação periódica. 
4. Doutorado - Vinicius Alberici: Os resultados dão suporte a hipótese de que as estradas possam atuar como armadilhas ecológicas para a espécie. Sabe-se que as margens das estradas podem fornecer oportunidades de forrageamento para </t>
    </r>
    <r>
      <rPr>
        <i/>
        <sz val="12"/>
        <color rgb="FF000000"/>
        <rFont val="Calibri"/>
        <family val="2"/>
        <scheme val="minor"/>
      </rPr>
      <t>M. tridactyla</t>
    </r>
    <r>
      <rPr>
        <sz val="12"/>
        <color rgb="FF000000"/>
        <rFont val="Calibri"/>
        <family val="2"/>
        <scheme val="minor"/>
      </rPr>
      <t xml:space="preserve">. Indivíduos que vivem perto das estradas podem não percebê-las como ameaça, sendo mais suscetíveis a atropelamentos. Dada a baixa taxa reprodutiva da espécie, o atropelamento pode levar à diminuição da abundância populacional de </t>
    </r>
    <r>
      <rPr>
        <i/>
        <sz val="12"/>
        <color rgb="FF000000"/>
        <rFont val="Calibri"/>
        <family val="2"/>
        <scheme val="minor"/>
      </rPr>
      <t>M. tridactyla</t>
    </r>
    <r>
      <rPr>
        <sz val="12"/>
        <color rgb="FF000000"/>
        <rFont val="Calibri"/>
        <family val="2"/>
        <scheme val="minor"/>
      </rPr>
      <t xml:space="preserve"> perto de estradas. Embora os resultados também sugiram que o aumento do volume de tráfego afeta a abundância, isso pode ser também uma resposta à mortalidade nas estradas ao longo do tempo, já que a estrada com maior volume de tráfego (BR-267) é muito mais antiga que a de menor volume de tráfego (MS-040). Recomenda-se a adoção de medidas específicas para reduzir a mortalidade nas estradas (por exemplo, cercas que levam a passagens existentes ou novas). Além disso, como os resultados indicam que a abundância não é afetada apenas pela mortalidade nas estradas, sugere-se associar essas medidas a esforços para aumentar a qualidade e conectividade do habitat, principalmente em paisagens com alta densidade de estradas.</t>
    </r>
  </si>
  <si>
    <t>Karina Molina (Instituto Tamanduá), Flávia Miranda (Instituto Tamanduá), Marcelo Reis (ICMBio), Elildo Carvalho (ICMBio/CENAP)</t>
  </si>
  <si>
    <t xml:space="preserve">Durante o decorrer de 2021 e 2022 ocorreu o desenvolvimento de pesquisa afim de contemplar informações para dissertação de Mestrado de Maíra Prestes Margarido, pela Universidade Estadual de Santa Cruz - BA.
</t>
  </si>
  <si>
    <t>Dissertação de Mestrado com título: Riqueza, abundância e uso de habitat de xenarthras na amazônia brasileira. 
Artigo fruto da dissertação da Maíra: Xenarthra richness and activity pattern in the Brazilian Amazon, Mammalian Biology 
https://doi.org/10.1007/s42991-022-00342-3</t>
  </si>
  <si>
    <t xml:space="preserve">Falta de retorno dos colaboradores para os possíveis andamentos das ações. </t>
  </si>
  <si>
    <t>Alexandre Martins Costa Lopes (Instituto Tamanduá)</t>
  </si>
  <si>
    <t>Continua o monitoramento do protocolo avançado TEAMS (cameras trap) na Rebio Gurupi, Parna Juruena, Flona Jamari, EE Terra do Meio, EE Maracá, Parna Montanhas do Tucumaque.</t>
  </si>
  <si>
    <t>Pedro Galletti (UFASCAR), Rullian Ribeiro (UNESP), Filipe Reis (Zoo BSB), Marcelo Lima Reis (ICMBio), Nina Attias (ICAS)</t>
  </si>
  <si>
    <r>
      <t xml:space="preserve">Um artigo sobre a distribuição da variação genética em </t>
    </r>
    <r>
      <rPr>
        <b/>
        <sz val="12"/>
        <color theme="1"/>
        <rFont val="Calibri"/>
        <family val="2"/>
        <scheme val="minor"/>
      </rPr>
      <t>Tatu canastra</t>
    </r>
    <r>
      <rPr>
        <sz val="12"/>
        <color theme="1"/>
        <rFont val="Calibri"/>
        <family val="2"/>
        <scheme val="minor"/>
      </rPr>
      <t>, com evidencia de redução de fluxo gênico entre populações adjacentes, foi recentemente submetido para a revista Perspectives in Ecology and Conservation (Evidence of reduced gene flow and bottleneck in the threatened giant armadillo (</t>
    </r>
    <r>
      <rPr>
        <i/>
        <sz val="12"/>
        <color theme="1"/>
        <rFont val="Calibri"/>
        <family val="2"/>
        <scheme val="minor"/>
      </rPr>
      <t>Priodontes maximus</t>
    </r>
    <r>
      <rPr>
        <sz val="12"/>
        <color theme="1"/>
        <rFont val="Calibri"/>
        <family val="2"/>
        <scheme val="minor"/>
      </rPr>
      <t>))</t>
    </r>
  </si>
  <si>
    <t>O trabalho de laboratório exige recursos financeiros expressivos. Dificuldade percebida para todas as espécies do PAN</t>
  </si>
  <si>
    <t>Pedro Galletti (UFSCAR)</t>
  </si>
  <si>
    <r>
      <t xml:space="preserve">Nina informa que Pedro Galetti tem as amostras de </t>
    </r>
    <r>
      <rPr>
        <i/>
        <sz val="12"/>
        <color rgb="FF000000"/>
        <rFont val="Calibri"/>
        <family val="2"/>
        <scheme val="minor"/>
      </rPr>
      <t>T. matacus</t>
    </r>
    <r>
      <rPr>
        <sz val="12"/>
        <color rgb="FF000000"/>
        <rFont val="Calibri"/>
        <family val="2"/>
        <scheme val="minor"/>
      </rPr>
      <t>, mas falta recurso financeiro e pessoal para desenvolver os estudos.</t>
    </r>
  </si>
  <si>
    <t>Filipi Silva (IBAMA), Cláudia Netto (IMASUL), Juliana Magnino (IEF/MG), Renata Azevedo (ICMBio/CPB), Marcelo Reis (ICMBio)</t>
  </si>
  <si>
    <t>Detalhamento da Ação 8.1 - Necessidade de uma ação para viabilizar o acesso aos relatórios.
 Sugestão: exigir planilha com informações nos processos de licenciamento.
 Incluir T. tricinctus e T. matacus.</t>
  </si>
  <si>
    <t xml:space="preserve">1. Foi disponibilizado pela Lea Cintia Fechener Waksman planilha com dados de EIAs e dados catalogados na SEMA do Mato Grosso. Esta planilha precisa ser trabalhada para realizar triagem e levantamentos de informações pertinentes às espécies.
2. Quanto ao Programa Monitora, os dados até 2019 foram todos validados e está sendo finalizada a validação dos dados de 2021. A previsão é que até o final do ano se consiga validar os dados de 2022. </t>
  </si>
  <si>
    <t>Falta de tempo e recurso para analisar todo material levantado.</t>
  </si>
  <si>
    <t>1.Alexandre Martins Costa Lopes (Instituto Tamanduá)
2. Marcelo Reis (ICMBio)</t>
  </si>
  <si>
    <t>1. Renata e Marcelo Reis vão levantar as informações do Programa Monitora para incluir no andamento desta ação e nos produtos.
2. Renata também ficou de analisar os relatórios do SISBio e as planilhas da Léa (SEMA-MT).
3. Foi sugerida a elaboração de um ofício via PAN/CPB para solicitar os processos com os registros de ocorrência aos órgãos ambientais estaduais. Juliana Magnino ficou de fazer esta articulação em MG, e serão acionados os contatos dos pontos focais da ABEMA.
4. Foram citadas outras bases de dados, como SISSGEO e o aplicativo iNaturalist, que podem ser incluídas nesta ação. Para o SISGEO, Renata ficou de solicitar a Fiocruz acesso para os dados das espécies alvo.  Além disso, Anderson e Vinícius sugeriram usar o Instagram do CPB para solicitar e compilar registros dos seguidores. Isso será levado para o GT de comunicação.</t>
  </si>
  <si>
    <t>Compilar registros de ocorrência provenientes de processos de licenciamento ambiental (EIA/RIMA, PBA-Monitoramento) SISBIO e Programa MONITORA.</t>
  </si>
  <si>
    <t>Incluir Vinicius Alberici como colaborador desta ação</t>
  </si>
  <si>
    <t>Relatórios com identificação de patógenos;
 Notificações de doenças
 Banco de dados</t>
  </si>
  <si>
    <t>Relatório Anuais 
 Considerar todos os agentes que possam causar doenças, incluindo os parasitos.
 Incluir T. tricinctus e T. matacus.</t>
  </si>
  <si>
    <r>
      <t>1. Foi realizado um levantamento bibliográfico retrospectivo (1912-2022) de trabalhos científicos  publicados que descrevem tatus incluíndo (</t>
    </r>
    <r>
      <rPr>
        <b/>
        <i/>
        <sz val="12"/>
        <color rgb="FF000000"/>
        <rFont val="Calibri"/>
        <family val="2"/>
        <scheme val="minor"/>
      </rPr>
      <t>P. maximus</t>
    </r>
    <r>
      <rPr>
        <i/>
        <sz val="12"/>
        <color rgb="FF000000"/>
        <rFont val="Calibri"/>
        <family val="2"/>
        <scheme val="minor"/>
      </rPr>
      <t xml:space="preserve">; </t>
    </r>
    <r>
      <rPr>
        <b/>
        <i/>
        <sz val="12"/>
        <color rgb="FF000000"/>
        <rFont val="Calibri"/>
        <family val="2"/>
        <scheme val="minor"/>
      </rPr>
      <t>T.tricinctus</t>
    </r>
    <r>
      <rPr>
        <i/>
        <sz val="12"/>
        <color rgb="FF000000"/>
        <rFont val="Calibri"/>
        <family val="2"/>
        <scheme val="minor"/>
      </rPr>
      <t xml:space="preserve"> e </t>
    </r>
    <r>
      <rPr>
        <b/>
        <i/>
        <sz val="12"/>
        <color rgb="FF000000"/>
        <rFont val="Calibri"/>
        <family val="2"/>
        <scheme val="minor"/>
      </rPr>
      <t>matacus</t>
    </r>
    <r>
      <rPr>
        <sz val="12"/>
        <color rgb="FF000000"/>
        <rFont val="Calibri"/>
        <family val="2"/>
        <scheme val="minor"/>
      </rPr>
      <t>) associados à patógenos como protozoários, vírus, bactérias, fungos, endo e ectoparasitos. Não foi realizado levantamento para</t>
    </r>
    <r>
      <rPr>
        <b/>
        <sz val="12"/>
        <color rgb="FF000000"/>
        <rFont val="Calibri"/>
        <family val="2"/>
        <scheme val="minor"/>
      </rPr>
      <t xml:space="preserve"> </t>
    </r>
    <r>
      <rPr>
        <b/>
        <i/>
        <sz val="12"/>
        <color rgb="FF000000"/>
        <rFont val="Calibri"/>
        <family val="2"/>
        <scheme val="minor"/>
      </rPr>
      <t>M. tridactyla</t>
    </r>
    <r>
      <rPr>
        <sz val="12"/>
        <color rgb="FF000000"/>
        <rFont val="Calibri"/>
        <family val="2"/>
        <scheme val="minor"/>
      </rPr>
      <t xml:space="preserve">, porém estudos recém publicados descrevem infecção em jovens e filhotes desta espécie por doenças que acometem comumente cães domésticos como a Cinomose.    
2. Mestrado em andamento em Biodiversidade Tropical. Universidade Federal do Amapá, UNIFAP, Brasil. Título: Coccídios do gênero Eimeria Schneider, 1881 (Apicomplexa: Eimeriidae) de tatus-bola </t>
    </r>
    <r>
      <rPr>
        <b/>
        <i/>
        <sz val="12"/>
        <color rgb="FF000000"/>
        <rFont val="Calibri"/>
        <family val="2"/>
        <scheme val="minor"/>
      </rPr>
      <t>Tolypeutes matacus</t>
    </r>
    <r>
      <rPr>
        <b/>
        <sz val="12"/>
        <color rgb="FF000000"/>
        <rFont val="Calibri"/>
        <family val="2"/>
        <scheme val="minor"/>
      </rPr>
      <t xml:space="preserve"> </t>
    </r>
    <r>
      <rPr>
        <sz val="12"/>
        <color rgb="FF000000"/>
        <rFont val="Calibri"/>
        <family val="2"/>
        <scheme val="minor"/>
      </rPr>
      <t xml:space="preserve">(Desmarest, 1804) (Cingulata: Chlamyphoridae) Centro- oeste, Brasil. Orientador: Lúcio André Viana Dias. Grande área: Ciências Biológicas.                      
3. Publicação de artigo sobre identificação molecular de Mycoplasmas e Coxiella burnetii 
4. Houve uma tentativa para iniciar avaliação de patógenos gastrointestinais em </t>
    </r>
    <r>
      <rPr>
        <i/>
        <sz val="12"/>
        <color rgb="FF000000"/>
        <rFont val="Calibri"/>
        <family val="2"/>
        <scheme val="minor"/>
      </rPr>
      <t>T. tricinctus</t>
    </r>
    <r>
      <rPr>
        <sz val="12"/>
        <color rgb="FF000000"/>
        <rFont val="Calibri"/>
        <family val="2"/>
        <scheme val="minor"/>
      </rPr>
      <t xml:space="preserve"> com uma aluna de iniciação científica, mas não foi possível devido à ausência de orientador com laboratório equipado na UFMG.</t>
    </r>
  </si>
  <si>
    <t>1. Desbiez, A. L. J., Kluyber, D., Massocato, G. F., Barreto, L. M., &amp; Attias, N. (2022). O que sabemos sobre os tatus do Pantanal? Revisão do conhecimento sobre ecologia, biologia, morfologia, saúde, conservação, distribuição e métodos de estudo. Boletim do Museu Paraense Emílio Goeldi. Ciências Naturais, 17(1), 11-69. http://doi.org/10.46357/bcnaturais.v17i1.834
3. de Oliveira, L. B. et al. Molecular investigation of haemotropic mycoplasmas and Coxiella burnetii in free-living Xenarthra mammals from Brazil, with evidence of new haemoplasma species. Transboundary and Emerging Diseases, 69, e1877– e1891. https://doi.org/10.1111/tbed.14523</t>
  </si>
  <si>
    <t>1. A dificuldade em desenvolver as ações está associada a ausência de informação e estudos em longo prazo, principalmente das espécies em vida livre. 
4. A ausência de orientador com laboratório equipado na UFMG inviabilizou pesquisa com patógenos gastrointestinais em T. tricinctus</t>
  </si>
  <si>
    <t>1. Danilo Kluyber (ICAS)
4. Rodolfo Magalhães (UFMG)</t>
  </si>
  <si>
    <t xml:space="preserve">1. Através deste levantamento (tatus do Pantanal) e periódica atualização junto ao grupo de colaboradores, será possível identificar ou destacar os patógenos relevantes a serem estudados ou monitorados em animais de vida livre, como também os que se encontram sob cuidados humanos. Assim, mais uma vez, destacamos a importância do desenvolimento de um guia prático de manejo e medicina veterinária para as espécies do PAN, para que este seja distribuído com o objetivo principal de alertar projetos de pesquisa, Cetas, e zoológicos das atuais doenças que estão acometendo estas espécies. Da mesma forma, informar e/ou contribuir com desenvolvimento de protocolos de colheita de amostras biológicas e análise de patógenos em indivíduos, como também uma maneira de  notificação direcionada aos colaboradores do PAN. </t>
  </si>
  <si>
    <r>
      <t>Caracterizar a utilização de recursos alimentares, espaciais e temporais das espécies (</t>
    </r>
    <r>
      <rPr>
        <i/>
        <sz val="12"/>
        <color theme="1"/>
        <rFont val="Calibri"/>
        <family val="2"/>
        <scheme val="minor"/>
      </rPr>
      <t>T. tricinctus</t>
    </r>
    <r>
      <rPr>
        <sz val="12"/>
        <color theme="1"/>
        <rFont val="Calibri"/>
        <family val="2"/>
        <scheme val="minor"/>
      </rPr>
      <t xml:space="preserve"> e </t>
    </r>
    <r>
      <rPr>
        <i/>
        <sz val="12"/>
        <color theme="1"/>
        <rFont val="Calibri"/>
        <family val="2"/>
        <scheme val="minor"/>
      </rPr>
      <t>T. matacus</t>
    </r>
    <r>
      <rPr>
        <sz val="12"/>
        <color theme="1"/>
        <rFont val="Calibri"/>
        <family val="2"/>
        <scheme val="minor"/>
      </rPr>
      <t>).</t>
    </r>
  </si>
  <si>
    <r>
      <t>1. Dissertação de Amanda Melo em fase de redação, enfocando a biologia reprodutiva do tatu-bola (</t>
    </r>
    <r>
      <rPr>
        <b/>
        <i/>
        <sz val="12"/>
        <color rgb="FF000000"/>
        <rFont val="Calibri"/>
        <family val="2"/>
        <scheme val="minor"/>
      </rPr>
      <t>T. matacus</t>
    </r>
    <r>
      <rPr>
        <sz val="12"/>
        <color rgb="FF000000"/>
        <rFont val="Calibri"/>
        <family val="2"/>
        <scheme val="minor"/>
      </rPr>
      <t xml:space="preserve">) - Amanda Melo. Ecologia reprodutiva, cuidado parental e desenvolvimento do crescimento de filhotes de tatu-bolinha (Tolypeutes matacus) na Fazenda Duas Lagoas, Cáceres, Mato Grosso. 2020 – em curso. Dissertação (Ecologia e Conservação) - Universidade Federal de Mato Grosso do Sul. Inst. financiadora: Coordenação de Aperfeiçoamento de Pessoal de Nível Superior. 
2. Estudo liderado pelo Anderson Feijó em colaboração com outros membros do PAN sobre adequabilidade ambiental para </t>
    </r>
    <r>
      <rPr>
        <b/>
        <i/>
        <sz val="12"/>
        <color rgb="FF000000"/>
        <rFont val="Calibri"/>
        <family val="2"/>
        <scheme val="minor"/>
      </rPr>
      <t>T. tricinctus</t>
    </r>
    <r>
      <rPr>
        <sz val="12"/>
        <color rgb="FF000000"/>
        <rFont val="Calibri"/>
        <family val="2"/>
        <scheme val="minor"/>
      </rPr>
      <t xml:space="preserve"> em sua área de distribuição. Estudo em fase de conclusão. Será submetido para publicação no segundo semestre de 2022.
3. Artigo publicado resultante da dissertação de Rodolfo A. Magalhães, que avaliou uso de hábitat pelo </t>
    </r>
    <r>
      <rPr>
        <b/>
        <i/>
        <sz val="12"/>
        <color rgb="FF000000"/>
        <rFont val="Calibri"/>
        <family val="2"/>
        <scheme val="minor"/>
      </rPr>
      <t>T. tricinctus</t>
    </r>
    <r>
      <rPr>
        <sz val="12"/>
        <color rgb="FF000000"/>
        <rFont val="Calibri"/>
        <family val="2"/>
        <scheme val="minor"/>
      </rPr>
      <t>.</t>
    </r>
  </si>
  <si>
    <t>4. Artigo publicado, resultado da dissertação de Rodolfo Magalhães: MAGALHÃES, R. A.; MASSARA, R. L.; OLIVEIRA, F. S.; RODRIGUES, F. H. G.  The Brazilian three-banded armadillo is widely distributed in a human-modified landscape in northeastern Brazil. Mammal Research, 2022. DOI: https://doi.org/10.1007/s13364-022-00651-5.</t>
  </si>
  <si>
    <t>1.Guilherme Mourão (EMBRAPA) 
2. Nina Attias (ICAS)
3. Rodolfo Magalhães (UFMG)</t>
  </si>
  <si>
    <t>5. Aprimoramento do manejo integrado para a conservação (ex situ e in situ), considerando a viabilidade genética e sanitária das populações das espécies-alvo</t>
  </si>
  <si>
    <t>5.4</t>
  </si>
  <si>
    <t>Realizar diagnóstico sobre a entrada de indivíduos das espécies alvo em centros de triagem e reabilitação, visando promover, de forma coordenada, o manejo populacional integrado.</t>
  </si>
  <si>
    <t>Relatórios anuais e banco de dados</t>
  </si>
  <si>
    <t>Foram sugeridos como colaboradores os pontos focais da ABEMA, Rafael Ferraz e Erika Procópio</t>
  </si>
  <si>
    <t xml:space="preserve">MT, MS, GO, DF, TO, MG, SP, AM, PA, RR, AP, AC, RO (Tamanduá-bandeira e Tatu-canastra)
BA, PI, CE (Tatu-bola)
</t>
  </si>
  <si>
    <t>Juliana enviou por e-mail o link de um questionário que o TamanduASAS elaborou sobre manejo de tamanduás-bandeira em cativeiro, que pode ter informações importantes para esta ação.</t>
  </si>
  <si>
    <t>SITUAÇÃO ATUAL DAS AÇÕES - 3ª MONITORIA (2022)</t>
  </si>
  <si>
    <t xml:space="preserve"> Não iniciada ou não finalizada no período previsto</t>
  </si>
  <si>
    <t>30/10/2023 - 01/11/2023 (presencial)</t>
  </si>
  <si>
    <r>
      <rPr>
        <b/>
        <i/>
        <sz val="12"/>
        <color theme="1"/>
        <rFont val="Calibri"/>
        <family val="2"/>
        <scheme val="minor"/>
      </rPr>
      <t xml:space="preserve">Tolypeutes tricinctus
</t>
    </r>
    <r>
      <rPr>
        <sz val="12"/>
        <color theme="1"/>
        <rFont val="Calibri"/>
        <family val="2"/>
        <scheme val="minor"/>
      </rPr>
      <t xml:space="preserve">(1) Publicação do estudo "Defining priority areas for conservation of poorly known species: a case study of the endemic Brazilian three-banded armadillo" através de colaboração de membros do PAN liderados por Anderson. Publicado em Janeiro/2023.
</t>
    </r>
    <r>
      <rPr>
        <b/>
        <i/>
        <sz val="12"/>
        <color theme="1"/>
        <rFont val="Calibri"/>
        <family val="2"/>
        <scheme val="minor"/>
      </rPr>
      <t>Priodontes maximus</t>
    </r>
    <r>
      <rPr>
        <sz val="12"/>
        <color theme="1"/>
        <rFont val="Calibri"/>
        <family val="2"/>
        <scheme val="minor"/>
      </rPr>
      <t xml:space="preserve"> 
(2) Publicação do estudo "Biologging as an important tool to uncover behaviors of cryptic species: an analysis of giant armadillos (Priodontes maximus)" em colaboração com pesquisadores da Universidade da Flórida avaliando os padrões de seleção de habitat para tatu canastra em escala fina, i.e., para cada tipo de comportamento. Joshua Cullen, Nina Attias, Arnaud Desbiez, Denis Valle. Publicado em Janeiro/2023.
</t>
    </r>
    <r>
      <rPr>
        <b/>
        <sz val="12"/>
        <color theme="1"/>
        <rFont val="Calibri"/>
        <family val="2"/>
        <scheme val="minor"/>
      </rPr>
      <t>M. tridactyla</t>
    </r>
    <r>
      <rPr>
        <sz val="12"/>
        <color theme="1"/>
        <rFont val="Calibri"/>
        <family val="2"/>
        <scheme val="minor"/>
      </rPr>
      <t xml:space="preserve">
(3) Publicação do estudo liderado por Yuri G. G. Ribeiro (ICAS) em colaboração com outros membros do PAN com foco em colisões veiculares. O estudo inclui a análise de adequabilidade de áreas próximas às estradas para três grandes mamíferos, incluindo o tamanduá-bandeira. O trabalho também inclui priorização de áreas para mitigação de colisões veiculares, incluindo a espécie. Publicado em março/2023
(4) Desenvolvimento da tese de Marisa O. Novaes "Influência das mudanças na cobertura e uso do solo na adequabilidade de paisagens para o tamanduá-bandeira (Myrmecophaga tridactyla)" em parceria com Alessandra Bertassoni e Paulo De Marco Jr., um dos capítulo se refere ao mapa de adequabilidade da espécie e o shape de ocupação dado pelo ICMBio (in prep.)
(5) Publicação do artigo "Safeguarding sloths and anteaters in the future: priority areas for conservation under climate change" com co-autoria de Alessandra Bertassoni e Flávia Miranda. O artigo versa sobre áreas de estabilidade climática e priorização para a conservação de espécies de Pilosa. Publicado em Março/2023.
</t>
    </r>
    <r>
      <rPr>
        <b/>
        <i/>
        <sz val="12"/>
        <color theme="1"/>
        <rFont val="Calibri"/>
        <family val="2"/>
        <scheme val="minor"/>
      </rPr>
      <t>P. maximus, M. tridactyla, T. matacus</t>
    </r>
    <r>
      <rPr>
        <sz val="12"/>
        <color theme="1"/>
        <rFont val="Calibri"/>
        <family val="2"/>
        <scheme val="minor"/>
      </rPr>
      <t xml:space="preserve">
(6) Publicação que avalia a precisão das descrições de preferência do habitat dadas pela IUCN com as informações que obtemos através de GPS telemetria. Inclui dados de canastra, tamanduá bandeira e </t>
    </r>
    <r>
      <rPr>
        <i/>
        <sz val="12"/>
        <color theme="1"/>
        <rFont val="Calibri"/>
        <family val="2"/>
        <scheme val="minor"/>
      </rPr>
      <t>T. matacus</t>
    </r>
    <r>
      <rPr>
        <sz val="12"/>
        <color theme="1"/>
        <rFont val="Calibri"/>
        <family val="2"/>
        <scheme val="minor"/>
      </rPr>
      <t xml:space="preserve">. Broekman et al. 2022. Global Ecology and Biogeography. Dentre os autores: Nina Attias, Arnaud Desbiez, Guilherme Mourão. Publicado em Agosto/2022.
</t>
    </r>
  </si>
  <si>
    <r>
      <t>(1) Feijó A, Assis Magalhães R, Bocchiglieri A, et al (2023) Defining priority areas for conservation of poorly known species: a case study of the endemic Brazilian three-banded armadillo. Camb prisms Extinction 1–30. https://doi.org/10.1017/ext.2022.2
(2)</t>
    </r>
    <r>
      <rPr>
        <b/>
        <sz val="12"/>
        <rFont val="Calibri"/>
        <family val="2"/>
        <scheme val="minor"/>
      </rPr>
      <t xml:space="preserve"> </t>
    </r>
    <r>
      <rPr>
        <sz val="12"/>
        <rFont val="Calibri"/>
        <family val="2"/>
        <scheme val="minor"/>
      </rPr>
      <t xml:space="preserve">Cullen JA, Attias N, Desbiez ALJ, Valle D. Biologging as an important tool to uncover behaviors of cryptic species: an analysis of giant armadillos (Priodontes maximus). PeerJ 11:e14726, 2023. https://doi.org/10.7717/peerj.14726 
(3) Ribeiro, Y. G. G., Ascensão, F., Yogui, D. R., de Barros Ferraz, K. M. P. M., &amp; Desbiez, A. L. J. Prioritizing road mitigation using ecologically based land‐use planning. Austral Ecology, v. 48, n. 4, p. 761-773, 2023. https://onlinelibrary.wiley.com/doi/abs/10.1111/aec.13295
(5) BORGES, C.; BERTASSONI, A.; LIÉVANO-LATORRE, L.; DÓRIA, T. A. F. et al. Safeguarding sloths and anteaters in the future: Priority areas for conservation under climate change. Biotropica, v. 55, n. 2, p. 306-317, 2023. DOI:  https://doi.org/10.1111/btp.13185
(6) Broekman MJE, Hilbers JP, Huijbregts MAJ, et al. Evaluating expert-based habitat suitability information of terrestrial mammals with GPS-tracking data. Global Ecology and Biogeography 31:1526–1541, 2022. https://doi.org/10.1111/geb.13523
</t>
    </r>
  </si>
  <si>
    <t>1, 2, 3 e 6 - Nina Attias (ICAS) e Anderson Feijó (CAS)
4 e 5 - Alessandra Bertassoni (UFG) e Marisa Novaes (UFG)</t>
  </si>
  <si>
    <t xml:space="preserve">(1) Neste artigo (Feijó et al. 2023) é possivel encontrar áreas prioritárias para proteção e recuperação de cobertura vegetal nativa para manter a conectividade da população remanescente sendo as informações por munícipo disponibilizadas no material complementar. Como resultado do artigo foi encontrado que as áreas mais adequadas para o tatu-bola estão na porção nordeste do Cerrado e porção central da Caatinga. Áreas periféricas da Caatinga próximas à Mata Atlântica e a Amazônia foram consideradas inadequadas ou de baixa adequabilidade. Foi encontrado que o tatu-bola está principalmente associado a áreas com marcada variação anual e diurna de temperatura e grande precipitação sazonal. Além disso, foi constatado que savanas (52,4%), pastagens (16,1%), e formação campestres "grasslands" (11,7%) cobrem atualmente a maior parte da área considerada como alta e muito alta adequabilidade para o tatu-bola. 
</t>
  </si>
  <si>
    <r>
      <t xml:space="preserve">(1) Publicação do estudo "Defining priority areas for conservation of poorly known species: a case study of the endemic Brazilian three-banded armadillo" através de colaboração de membros do PAN liderados por Anderson. </t>
    </r>
    <r>
      <rPr>
        <b/>
        <i/>
        <sz val="12"/>
        <color theme="1"/>
        <rFont val="Calibri"/>
        <family val="2"/>
        <scheme val="minor"/>
      </rPr>
      <t>T. tricinctus</t>
    </r>
    <r>
      <rPr>
        <sz val="12"/>
        <color theme="1"/>
        <rFont val="Calibri"/>
        <family val="2"/>
        <scheme val="minor"/>
      </rPr>
      <t>. Publicado em Janeiro/2023.
(2) Bolsa aprovada desde 2021 - Programa GEF Terrestre - 1 bolsista, pelo período de 24 meses, que se dedicará exclusivamente a esta ação, para a produção dos seguintes produtos: (1) Proposta de áreas chave para as três espécies do PAN (</t>
    </r>
    <r>
      <rPr>
        <b/>
        <i/>
        <sz val="12"/>
        <color theme="1"/>
        <rFont val="Calibri"/>
        <family val="2"/>
        <scheme val="minor"/>
      </rPr>
      <t>Priodontes maximus, Mirmecophaga tridactyla e Tolypeutes tricinctus</t>
    </r>
    <r>
      <rPr>
        <sz val="12"/>
        <color theme="1"/>
        <rFont val="Calibri"/>
        <family val="2"/>
        <scheme val="minor"/>
      </rPr>
      <t>); (2) Proposta de conectividade das áreas chave para as três espécies do PAN; (3) Oficinas com especialistas para discussão e aprimoramento das propostas; (4) Mapas das áreas chave; (5) Mapas da proposta de conectividade. O Plano de trabalho foi encaminhado e seguimos aguardando a publicação do edital.</t>
    </r>
    <r>
      <rPr>
        <sz val="12"/>
        <color rgb="FFFF0000"/>
        <rFont val="Calibri"/>
        <family val="2"/>
        <scheme val="minor"/>
      </rPr>
      <t xml:space="preserve">
</t>
    </r>
    <r>
      <rPr>
        <sz val="12"/>
        <color theme="1"/>
        <rFont val="Calibri"/>
        <family val="2"/>
        <scheme val="minor"/>
      </rPr>
      <t xml:space="preserve">(3) O Projeto Avaliação do Impacto do Fogo sobre a Biodiversidade do Pantanal (ICMBio) tem dois objetivos com resultados que podem contribuir com esta ação: 
</t>
    </r>
    <r>
      <rPr>
        <b/>
        <sz val="12"/>
        <color theme="1"/>
        <rFont val="Calibri"/>
        <family val="2"/>
        <scheme val="minor"/>
      </rPr>
      <t>a)</t>
    </r>
    <r>
      <rPr>
        <sz val="12"/>
        <color theme="1"/>
        <rFont val="Calibri"/>
        <family val="2"/>
        <scheme val="minor"/>
      </rPr>
      <t xml:space="preserve"> Avaliar os efeitos do fogo sobre a fauna. Resultados: análises espaciais da paisagem nos períodos anterior e posterior ao evento de queimada no Pantanal; análise da perda de habitat no Parna do Pantanal Matrogrossense e entorno (Serra do Amolar); análise do quanto de habitat foi afetado pelas queimadas de 2020.
</t>
    </r>
    <r>
      <rPr>
        <b/>
        <sz val="12"/>
        <color theme="1"/>
        <rFont val="Calibri"/>
        <family val="2"/>
        <scheme val="minor"/>
      </rPr>
      <t>b)</t>
    </r>
    <r>
      <rPr>
        <sz val="12"/>
        <color theme="1"/>
        <rFont val="Calibri"/>
        <family val="2"/>
        <scheme val="minor"/>
      </rPr>
      <t xml:space="preserve"> Propor um plano estratégico de conservação para o Pantanal. Para este objetivo o CPB se comprometeu a identificar áreas-chave para promover conservação e conectividade de diferentes populações de espécies afetadas pelo fogo (ação 1.2), a partir da contratação do bolsista pelo GEF Terrestre.
(4) O projeto “Bandeiras no corredor”, uma iniciativa da UFG, SEMAD-GO e Aliança da Terra, está com um estudo, que iniciou efetivamente em agosto de 2022, para avaliar a conexão de dois parques separados por 50 km: Parque Estadual da Serra de Caldas Novas e o Parque Estadual da Mata Atlântica.</t>
    </r>
  </si>
  <si>
    <t>(1) Feijó A, Assis Magalhães R, Bocchiglieri A, et al (2023) Defining priority areas for conservation of poorly known species: a case study of the endemic Brazilian three-banded armadillo. Camb prisms Extinction 1–30. https://doi.org/10.1017/ext.2022.2
(3) Relatório do projeto Avaliação do Impacto do Fogo sobre a Biodiversidade do Pantanal - ICMBio (2021 - 2023).</t>
  </si>
  <si>
    <t>Demora e falta de previsão no processo de contratação do bolsista (GEF Terrestre/FUNBIO).</t>
  </si>
  <si>
    <t>1.  Nina Attias (ICAS) e Anderson Feijó (CAS)
2 e 3. Renata Azevedo (CPB)
4. Alessandra Bertassoni (UFG)</t>
  </si>
  <si>
    <t>No artigo foi encontrado que o centro e o norte da Caatinga e a transição Caatinga-Cerrado são regiões-chave para a implementação medidas de proteção do habitat do tatu-bola. A implementação de ações de conservação nessas regiões garantiriam a preservação dos núcleos remanescentes de savana e de áreas chaves para conectividade entre as populações remanescentes do tatu-bola. Os resultados mostram que 84% dos remanescentes de vegetação natural ao longo da distribuição do tatu-bola estão localizados fora das UCs existentes. Por outro lado, as populações de tatu-bola nos extremos sul e leste da Caatinga e oeste do Cerrado demandam ações imediatas (reativas) para evitar a extinção local, uma vez que estão localizados em áreas desprotegidas sob alta pressão antrópica.</t>
  </si>
  <si>
    <r>
      <t xml:space="preserve">1. Foram criadas 6 RPPNs entre agosto/2022 e julho/2023,  todas no estado de Goiás: RPPNs Bem Viver (21,3 ha), Recanto do Arco-Iris (126,3 ha), Acauâ (1,7 ha), ASEPI - Associação Amigos da Serra dos Pirineus  (52,9 ha), Parque do Mingau (213,95 ha) e Parque do Barandão (459,44 ha) - Projeto Reservas Privadas do Cerrado.
2. As articulações realizadas pela Associação Caatinga com os órgãos estaduais do Piauí e Ceará tem possibilitado a criação e implementação de importantes UCs na região do Cânion do Rio Poti, área de ocorrência do </t>
    </r>
    <r>
      <rPr>
        <b/>
        <i/>
        <sz val="12"/>
        <color rgb="FF000000"/>
        <rFont val="Calibri"/>
        <family val="2"/>
        <scheme val="minor"/>
      </rPr>
      <t>T. tricinctus</t>
    </r>
    <r>
      <rPr>
        <sz val="12"/>
        <color rgb="FF000000"/>
        <rFont val="Calibri"/>
        <family val="2"/>
        <scheme val="minor"/>
      </rPr>
      <t xml:space="preserve">:
2.1 Durante o período de junho de 2022 a julho de 2023 a equipe da Associação Caatinga elaborou o Plano de Manejo do Parque Estadual do Cânion Cearense do Rio Poti, área com ocorrência histórica do </t>
    </r>
    <r>
      <rPr>
        <b/>
        <i/>
        <sz val="12"/>
        <color rgb="FF000000"/>
        <rFont val="Calibri"/>
        <family val="2"/>
        <scheme val="minor"/>
      </rPr>
      <t>T. tricinctus</t>
    </r>
    <r>
      <rPr>
        <sz val="12"/>
        <color rgb="FF000000"/>
        <rFont val="Calibri"/>
        <family val="2"/>
        <scheme val="minor"/>
      </rPr>
      <t xml:space="preserve"> e que está muito próxima às áreas onde a espécie foi identificada (o Parque Estadual do Cânion do Rio Poti no Estado do Piauí.). 
2.2 Neste período a Associação Caatinga passou a fazer parte do Conselho Gestor destas 3 importantes UCs (Parque Estadual do Cânion Cearense do Rio Poti, Área de Proteção Ambiental Estadual Boqueirão do Poti e Parque Estadual do Cânion do Rio Poti no Estado do Piauí), onde está atuando em várias frentes por meio do projeto No Clima da Caatinga fase 4.
2.3 Em 25 de abril/2023 a Associação Caatinga promoveu a segunda edição do seminário “Incentivos Econômicos para a Conservação da Natureza" no auditório da Federação das Indústrias e Comércio (FIEC). O seminário é mais uma ação do projeto No Clima da Caatinga, e visa discutir pautas relacionadas à criação e fortalecimento de políticas públicas para a promoção de incentivos econômicos voltados à conservação da natureza, além de estimular o intercâmbio entre instituições que atuam pela preservação e desenvolvimento sustentável no Brasil.
3. O CPB preparou um documento para subsidiar a COCUC, com indicação de áreas para a criação de unidades de conservação. Incluímos a região de Lagoa do Barro (PI) e Brotas de Macaúba (BA), que apresentam registros confirmados de Tolypeutes tricinctus, alta adequabilidade ambiental e um alto potencial como corredor para conectar as populações da espécie, segundo os resultados do artigo de Feijó et al., 2022 (Identifying hotspots and priority areas for xenarthran research and conservation). Essa proposta será apresentada na reunião sobre criação de UCs, promovida pela COCUC, no período de 29/01 a 02/02/2024.
4. O projeto “Bandeiras no corredor”, uma iniciativa da UFG, SEMAD-GO e Aliança da Terra, está com um estudo para avaliar a conexão de dois parques separados por 50 km: Parque Estadual da Serra de Caldas Novas e o Parque Estadual da Mata Atlântica.</t>
    </r>
  </si>
  <si>
    <r>
      <t xml:space="preserve">1. Seis RPPNs criadas no estado de Goiás, totalizando 875,585 ha
2.1. Plano de Manejo da Unidade De Conservação Estadual do Grupo de Proteção Integral denominada Parque Estadual Do Cânion Cearense do Rio Poti, nos Municípios de Crateús e Poranga - O Plano de Manejo foi finalizado, mas ainda não está disponível. Será enviado quando for disponibilizado.
2.2. https://www.acaatinga.org.br/associacao-caatinga-toma-posse-de-vaga-no-conselho-gestor-do-parque-estadual-do-canion-do-rio-poti/
2.3 https://www.noclimadacaatinga.org.br/associacao-caatinga-promove-seminario-incentivos-economicos-para-a-conservacao-da-natureza/
2.3. https://www.noclimadacaatinga.org.br/governo-do-ceara-sanciona-politica-estadual-de-pagamentos-sobre-servicos-ambientais-iniciativa-que-tem-o-apoio-da-associacao-caatinga/
</t>
    </r>
    <r>
      <rPr>
        <sz val="12"/>
        <rFont val="Calibri"/>
        <family val="2"/>
        <scheme val="minor"/>
      </rPr>
      <t>3. Documento que o CPB preparou para subsidiar a COCUC,  com indicação de áreas para a criação de unidades de conservação, incluindo áreas para o Tolypeutes tricinctus.</t>
    </r>
  </si>
  <si>
    <t>1. Laércio Sousa (RPPNs)
2. Samuel Portela (Associação Caatinga)
3. Renata Azevedo (CPB/ICMBio)
4. Alessandra Bertassoni (UFG)</t>
  </si>
  <si>
    <t>Além das 13 RPPNs relatadas na monitoria passada, entre julho/2021 e julho/2022 foram criadas mais 8 RPPNs que não foram mencionadas na monitoria, nos estados de Goiás (4), MG (1), DF (1) e SP (2). RPPNs Jaguatirica, Renascer, Santuário Ecológico da Mãe Terra, Ava Canoeiro, Vale das Copaíbas, Sol e Luz, Trilhas do Cerrado e Recanto Olho D'Agua.
* Consideração para o próximo ciclo: Avaliar o como anda a implementação e gestão das UCs criadas.  
Atividade realizada após o período da 4a monitoria, que deve entrar no andamento da ação na 5a monitoria:
1. O CPB/ICMBio participou da oficina de revisão do Plano de Manejo da APA Serra da Ibiapaba, realizada entre os dias 23 e 27 de outubro/2023. Foi ressaltado que a APA está localizada no limite norte da distribuição do Tolypeutes tricinctus, que não é bem definida, sendo importante estudos de levantamento e ações voltadas à redução da atividade de caça.</t>
  </si>
  <si>
    <r>
      <t xml:space="preserve">(1) </t>
    </r>
    <r>
      <rPr>
        <sz val="12"/>
        <color rgb="FF000000"/>
        <rFont val="Calibri"/>
        <family val="2"/>
        <scheme val="minor"/>
      </rPr>
      <t xml:space="preserve">O projeto “Bandeiras no Corredor”, iniciativa da UFG, SEMAD-GO e Aliança da Terra, está monitorando os mamíferos da região do corredor entre o Parque Estadual da Serra de Caldas Novas e o da Mata Atlântica no sudeste de Goiás, através de armadilhas fotográficas. A primeira etapa do projeto será realizada até fevereiro de 2024, cobrindo um território de quase 60 mil hectares e financiamento de 250 mil reais. O estudo está sendo conduzido em cinco municípios de Goiás: Caldas Novas, Rio Quente, Marzagão, Água Limpa e Corumbaíba. Foram instaladas mais de 75 armadilhas fotográficas, das quais 59 estão dentro de propriedades privadas, onde os pesquisadores aproveitaram o contato com os proprietários, visando sensibilizá-los e garantir maior engajamento e continuidade do trabalho. A espécie foco do estudo é o </t>
    </r>
    <r>
      <rPr>
        <b/>
        <sz val="12"/>
        <color rgb="FF000000"/>
        <rFont val="Calibri"/>
        <family val="2"/>
        <scheme val="minor"/>
      </rPr>
      <t>tamanduá-bandeira</t>
    </r>
    <r>
      <rPr>
        <sz val="12"/>
        <color rgb="FF000000"/>
        <rFont val="Calibri"/>
        <family val="2"/>
        <scheme val="minor"/>
      </rPr>
      <t xml:space="preserve">, entretanto é feito o levantamento das espécies de mamíferos silvestres. 
</t>
    </r>
    <r>
      <rPr>
        <b/>
        <sz val="12"/>
        <color rgb="FF000000"/>
        <rFont val="Calibri"/>
        <family val="2"/>
        <scheme val="minor"/>
      </rPr>
      <t xml:space="preserve">(2) </t>
    </r>
    <r>
      <rPr>
        <sz val="12"/>
        <color rgb="FF000000"/>
        <rFont val="Calibri"/>
        <family val="2"/>
        <scheme val="minor"/>
      </rPr>
      <t>O ICAS está trabalhando com a comunidade rural através de: Desenvolvimento de oficinas em escolas rurais de Aquidauana/MS com foco no</t>
    </r>
    <r>
      <rPr>
        <b/>
        <sz val="12"/>
        <color rgb="FF000000"/>
        <rFont val="Calibri"/>
        <family val="2"/>
        <scheme val="minor"/>
      </rPr>
      <t xml:space="preserve"> tamanduá-bandeira</t>
    </r>
    <r>
      <rPr>
        <sz val="12"/>
        <color rgb="FF000000"/>
        <rFont val="Calibri"/>
        <family val="2"/>
        <scheme val="minor"/>
      </rPr>
      <t>; Desenvolvimento de oficinas em escolas rurais do entorno do Parque Estadual do Rio Doce-PERD/MG com foco no</t>
    </r>
    <r>
      <rPr>
        <b/>
        <sz val="12"/>
        <color rgb="FF000000"/>
        <rFont val="Calibri"/>
        <family val="2"/>
        <scheme val="minor"/>
      </rPr>
      <t xml:space="preserve"> tatu-canastra</t>
    </r>
    <r>
      <rPr>
        <sz val="12"/>
        <color rgb="FF000000"/>
        <rFont val="Calibri"/>
        <family val="2"/>
        <scheme val="minor"/>
      </rPr>
      <t xml:space="preserve">; Elaboração de um guia sobre o tatu-canastra para o PERD/MG; Elaboração de conteúdos de materiais de comunicação para as comunidades onde o ICAS desenvolve pesquisas com o tamanduá-bandeira e o tatu-canastra. 
</t>
    </r>
    <r>
      <rPr>
        <b/>
        <sz val="12"/>
        <color rgb="FF000000"/>
        <rFont val="Calibri"/>
        <family val="2"/>
        <scheme val="minor"/>
      </rPr>
      <t>(3)</t>
    </r>
    <r>
      <rPr>
        <sz val="12"/>
        <color rgb="FF000000"/>
        <rFont val="Calibri"/>
        <family val="2"/>
        <scheme val="minor"/>
      </rPr>
      <t xml:space="preserve"> O ICAS está trabalhando com a comunidade urbana através de: Dois cursos de formação continuada para professoras da rede municipal de Campo Grande pelo ICAS sobre educação ambiental e conservação de biodiversidade com foco no</t>
    </r>
    <r>
      <rPr>
        <b/>
        <sz val="12"/>
        <color rgb="FF000000"/>
        <rFont val="Calibri"/>
        <family val="2"/>
        <scheme val="minor"/>
      </rPr>
      <t xml:space="preserve"> tamanduá-bandeira</t>
    </r>
    <r>
      <rPr>
        <sz val="12"/>
        <color rgb="FF000000"/>
        <rFont val="Calibri"/>
        <family val="2"/>
        <scheme val="minor"/>
      </rPr>
      <t xml:space="preserve"> e no </t>
    </r>
    <r>
      <rPr>
        <b/>
        <sz val="12"/>
        <color rgb="FF000000"/>
        <rFont val="Calibri"/>
        <family val="2"/>
        <scheme val="minor"/>
      </rPr>
      <t>tatu-canastra</t>
    </r>
    <r>
      <rPr>
        <sz val="12"/>
        <color rgb="FF000000"/>
        <rFont val="Calibri"/>
        <family val="2"/>
        <scheme val="minor"/>
      </rPr>
      <t xml:space="preserve"> para um total de 100 pessoas; Realização da exposição “Nossos Gigantes” pelo ICAS no Bioparque Pantanal em Campo Grande/MS para um público de aproximadamente 30 mil pessoas; Realização de talks e oficinas em eventos de parceiros, tais como o DETRAN/MS e a Secretaria Estadual de Educação do Mato Grosso do Sul para públicos em geral sobre o tamanduá-bandeira e o tatu-canastra; Desenvolvimento de oficinas em escolas urbanas do entorno do Parque Estadual do Rio Doce/MG sobre o tatu-canastra.
</t>
    </r>
    <r>
      <rPr>
        <b/>
        <sz val="12"/>
        <color rgb="FF000000"/>
        <rFont val="Calibri"/>
        <family val="2"/>
        <scheme val="minor"/>
      </rPr>
      <t>(4)</t>
    </r>
    <r>
      <rPr>
        <sz val="12"/>
        <color rgb="FF000000"/>
        <rFont val="Calibri"/>
        <family val="2"/>
        <scheme val="minor"/>
      </rPr>
      <t xml:space="preserve"> Diversas ações realizadas pela Associação Caatinga estão sendo implementadas nos municípios de Crateús no Ceará e Buriti dos Montes no Piauí, áreas de ocorrência histórica e atual do </t>
    </r>
    <r>
      <rPr>
        <b/>
        <i/>
        <sz val="12"/>
        <color rgb="FF000000"/>
        <rFont val="Calibri"/>
        <family val="2"/>
        <scheme val="minor"/>
      </rPr>
      <t>T. tricinctus</t>
    </r>
    <r>
      <rPr>
        <sz val="12"/>
        <color rgb="FF000000"/>
        <rFont val="Calibri"/>
        <family val="2"/>
        <scheme val="minor"/>
      </rPr>
      <t>, por meio do projeto No Clima da Caatinga fase 4, o qual prevê ações de criação e gestão de áreas protegidas, restauração florestal, educação ambiental, pesquisa científica e implantação de tecnologias sociais:</t>
    </r>
    <r>
      <rPr>
        <sz val="12"/>
        <color rgb="FFFF0000"/>
        <rFont val="Calibri"/>
        <family val="2"/>
        <scheme val="minor"/>
      </rPr>
      <t xml:space="preserve">
</t>
    </r>
    <r>
      <rPr>
        <sz val="12"/>
        <color rgb="FF000000"/>
        <rFont val="Calibri"/>
        <family val="2"/>
        <scheme val="minor"/>
      </rPr>
      <t>4.1. Em 25 de abril/2023 a Associação Caatinga promoveu a  a segunda edição do seminário “Incentivos Econômicos para a Conservação da Natureza  no auditório da Federação das Indústrias e Comércio (FIEC). O seminário é mais uma ação do projeto No Clima da Caatinga, e visa discutir pautas relacionadas à criação e fortalecimento de políticas públicas para a promoção de incentivos econômicos voltados à conservação da natureza, além de estimular o intercâmbio entre instituições que atuam pela preservação e desenvolvimento sustentável no Brasil. O seminário contou com 153 participantes presenciais e 802 visualizações.
4.2. Através do Projeto Restaura Caatinga, foram restaurados 20 ha no município de Crateús-CE, ao lado da RPPN Nenem Barros (ICMBio).
4.3. Continuam sendo realizadas as ações do Teatro de Fantoches/ Campanha Abrace o Tatu-bola, que consistem em levar o personagem Tatutinga (pessoa fantasiada) para instituições que atuam com o público infantil. Durante a ação é realizada também a contação de histórias para contextualização e estímulo à criação de vínculo afetivo entre as crianças e os animais. A contação de histórias é aplicada de forma dinâmica e ilustrativa utilizando 4 fantoches que são: o tatu-bola, a onça-parda, uma menina e o caçador. Essas ferramentas são utilizadas para falar sobre o combate à caça. No período da monitoria foram realizadas 6 ações, sendo uma no Lar Santa Monica, uma no Instituto Irmã Giuliana Galli e uma na Associação de Catadores de Material Reciclável do Grande Bom Jardim - ASCABOMJA, durante os dias 19, 20 e 21 de outubro/2022; foi realizada uma outra ação na comunidade Jatobá do Medonho (PI), no dia 18 de agostos/2022; e duas para  crianças do Centro Inclusivo de Atendimento e Desenvolvimento Infantil (CIADI), nos dias 18 e 19 de abril/2023. Nas ações as crianças aprenderam sobre temas como fauna, flora, combate a caça e a importância da preservação da caatinga. Também houve distribuição do Caderno Catingueiro e outros materiais.
4.4. A exposição Caatinga Um Novo Olhar continua disponível para visitas na Seara da Ciência da Universidade Federal do Ceará. O equipamento aborda as características do bioma Caatinga e tem um painel exclusivo para falar sobre o Tatu-bola. Em 2023 o programa de voluntariado Liga da Caatinga abriu inscrições para atuação como monitor da exposição.
4.5. Entre os dias 06 e 09 de dezembro de 2022 o Projeto no Clima da Caatinga realizou o evento "Somos todos Caatingueiros", na Reserva Natural Serra das Almas, iniciativa reúne jornalistas, ambientalistas e formadores de opinião para uma programação diversa que busca sensibilizar sobre a Caatinga.
4.6. Oficinas de Suporte à primeira Infância: uma série de 18 reuniões direcionada para uma turma de 10 famílias que vivem nas comunidades rurais no entorno da Reserva Natural Serra das Almas e são responsáveis por crianças na primeira infância (0 a 6 anos). O Projeto no Clima da Caatinga já realizou dois encontros das Oficinas de Suporte à Primeira Infância, ambos nas comunidades de  Queimadas, em Crateús (CE), e Jatobá Medonho, em Buriti dos Montes (PI), sendo o primeiro no dia 22 de outubro/2022 e o segundo entre os dias 19 e 20 de novembro/2022, este último envolvendo um total de 54 pessoas. Em 28 de maio/2023, em comemoração ao Dia Mundial do Brincar, as turmas dos Encontros de Suporte à primeira infância visitaram a Reserva Natural Serra das Almas, onde participaram de várias atividades com a participação da mascote Tatutinga.
4.7. O Cine Tela Verde é uma atividade educativa que leva o cinema para as comunidades rurais do entorno da Reserva Natural Serra das Almas, exibindo filmes que têm como objetivo despertar o afeto pela floresta, os animais e os recursos naturais presentes na Caatinga. O Projeto No Cima da Caatinga realizou três sessões do Cine Tela Verde, sendo uma no dia 19 de outubro/2022, na Escola de Cidadania, um colégio da comunidade rural Ibiapaba, em Crateús (CE), com a participação de 42 estudantes de faixa etária entre 4 a 6 anos; e duas nas comunidades de Caldeirão dos Pirritus e Santa Luzia (CE), nos dias 08 e 10 de novembro/2022, respectivamente, alcançando um publico total de 58 pessoas. 
4.8. Continua disponível para download o Caderno o Catingueiro, livro de pintura e atividades para crianças da primeira infância (0 a 6 anos), no qual as crianças podem aprender sobre temas como sustentabilidade, educação ambiental e conservação da Caatinga, com uma linguagem simples e lúdica.
(5). O Instituto Tamanduá participou da publicação de dois livros da coleção da Folha de São Paulo - A Fauna Brasileira para Crianças: (1) Tamanduá-bandeira, o devorador de cupins, em 16 de abril/2023; (2) Tatu-bola-do-nordeste, uma carapaça poderosa, em 7 de maio/2023.</t>
    </r>
  </si>
  <si>
    <t>(1)  https://www.goias.gov.br/servico/33-meio-ambiente/128500-bandeiras-no-corredor-identifica-23-esp%C3%A9cies-de-mam%C3%ADferos-em-rio-quente-e-%C3%A1gua-limpa.html , https://agro2.com.br/meio-ambiente/bandeiras-no-corredor-identifica-23-especies-de-mamiferos-em-parques-de-goias/ , https://brazilurgente.com.br/bandeiras-no-corredor-identifica-23-especies-de-mamiferos-em-rio-quente-e-agua-limpa/ 
(2) Participação e convites para estar em eventos chave de parceiros tais como o DETRAN/MS, Secretarias Municipais de Educação de Campo Grande, Aquidauana e Bonito, Secretarias de meio ambiente de Campo Grande e Bonito, Departamento de Trânsito de Aquidauana e Secretaria Estadual de Educação. 
(4) Link para acompanhar as ações e resultados do projeto No Clima da Caatinga 
https://www.noclimadacaatinga.org.br/inicio/
https://www.acaatinga.org.br/caatinga-tem-mais-de-480-especies-de-plantas-e-animais-ameacados-de-extincao/
https://www.acaatinga.org.br/projeto-da-associacao-caatinga-visa-estabelecer-parcerias-para-o-cuidado-com-o-meio-ambiente/
https://www.noclimadacaatinga.org.br/adaptacoes-ampliam-acessibilidade-nas-trilhas-da-serra-das-almas/
https://www.noclimadacaatinga.org.br/livro-conheca-e-conserve-a-caatinga/ - Qual o ano da publicação?
https://www.noclimadacaatinga.org.br/no-mes-da-caatinga-teatro-de-fantoches-estimula-cuidados-com-o-meio-ambiente-entre-o-publico-infantil/
https://www.noclimadacaatinga.org.br/acoes-de-educacao-ambiental/
4.1.  https://www.noclimadacaatinga.org.br/associacao-caatinga-promove-seminario-incentivos-economicos-para-a-conservacao-da-natureza/</t>
  </si>
  <si>
    <r>
      <t>(1)</t>
    </r>
    <r>
      <rPr>
        <sz val="12"/>
        <color rgb="FF000000"/>
        <rFont val="Calibri"/>
        <family val="2"/>
        <scheme val="minor"/>
      </rPr>
      <t xml:space="preserve"> Falar sobre a implementação de um corredor ecológico não é bem visto por todos os proprietários.</t>
    </r>
    <r>
      <rPr>
        <b/>
        <sz val="12"/>
        <color rgb="FF000000"/>
        <rFont val="Calibri"/>
        <family val="2"/>
        <scheme val="minor"/>
      </rPr>
      <t xml:space="preserve">
(2)</t>
    </r>
    <r>
      <rPr>
        <sz val="12"/>
        <color rgb="FF000000"/>
        <rFont val="Calibri"/>
        <family val="2"/>
        <scheme val="minor"/>
      </rPr>
      <t xml:space="preserve"> Disponibilidade da equipe em desenvolver mais atividades e burocracias para o estabelecimento de parcerias e planos de ação conjunto aos parceiros.</t>
    </r>
  </si>
  <si>
    <r>
      <rPr>
        <sz val="12"/>
        <color theme="1"/>
        <rFont val="Calibri"/>
        <family val="2"/>
        <scheme val="minor"/>
      </rPr>
      <t>(1)</t>
    </r>
    <r>
      <rPr>
        <b/>
        <sz val="12"/>
        <color theme="1"/>
        <rFont val="Calibri"/>
        <family val="2"/>
        <scheme val="minor"/>
      </rPr>
      <t xml:space="preserve"> </t>
    </r>
    <r>
      <rPr>
        <sz val="12"/>
        <color theme="1"/>
        <rFont val="Calibri"/>
        <family val="2"/>
        <scheme val="minor"/>
      </rPr>
      <t>Alessandra Bertassoni (UFG) 
(2 e 3) Andreia Nasser (ICAS)
(4) Samuel Portela (Associação Caatinga)</t>
    </r>
  </si>
  <si>
    <t>Foi ressaltada a importância de um documento oficial do PAN/ICMBio para incentivar as articulações e o estabelecimento de parcerias. Sugestão: carta de recomendação ou ofício, e, se necessário, consulta aos nívieis mais altos do ICMBio, como a DIBIO.
* Avaliar a possibilidade de agrupar esta ação com a 6.4, criando uma ação mais abrangente de educação ambiental.</t>
  </si>
  <si>
    <r>
      <t>A Coordenação de Criação de Unidades de Conservação do ICMBio (COCUC) informou que ainda faltam estudos de complementação e/ou atualização da proposta. Informou também, que no inicio de novembro do corrente ano será efetuada uma oficina com os técnicos do MMA para elencar as propostas de criação de UCs federais prioritárias e que um dos critérios que será considerado é a indicação em Planos de Ação do ICMBio (PANs). (</t>
    </r>
    <r>
      <rPr>
        <b/>
        <i/>
        <sz val="12"/>
        <color theme="1"/>
        <rFont val="Calibri"/>
        <family val="2"/>
        <scheme val="minor"/>
      </rPr>
      <t>Tolypeutes tricinctus</t>
    </r>
    <r>
      <rPr>
        <sz val="12"/>
        <color theme="1"/>
        <rFont val="Calibri"/>
        <family val="2"/>
        <scheme val="minor"/>
      </rPr>
      <t xml:space="preserve">)
</t>
    </r>
  </si>
  <si>
    <t>Reestruturação da Coordenação de Criação de Unidades de Conservação do ICMBio (COCUC), depois de um período de estagnação no governo passado.</t>
  </si>
  <si>
    <t>A COCUC vai passar uma lista das propostas de UCs que existem para o bioma Cerrado e Caatinga, para ser avalida na reunião do PAN quanto a relevância em relação as espécies do PAN. Esse documento servirá como subsidio na reunião de priorização de propostas de UCs federais que acontecerá em novembro.
Encaminhamentos:
Marcelo Lima Reis vai verificar quais áreas são importantes e prioritárias para criação de UC, incluindo a UC das Dunas do São Francisco. Vai tentar acessar a planilha com as propostas para a criação de UC (com os municípios), para sobrepor com as áreas do artigo do Anderson, identificadas como prioritárias para o tatu-bola.
Anderson verificou que na região das Dunas do São Francisco (BA), parte das áreas têm alta adequabilidade para Tolypeutes tricinctus e outra parte tem baixa adequabilidade. Seria importante ter o shape ou mais detalhes da localização da proposta de criação da UC. 
*a proposta prevê a criação de duas UC, uma de uso sustentável e uma de proteção integral.</t>
  </si>
  <si>
    <t>O diálogo com os sindicatos rurais não aconteceu, pois eles são muito fechados quando o contato é feito pelo órgão ambiental, por pensar que se trata de fiscalização. Aí a conversa não flui.</t>
  </si>
  <si>
    <t>Dificuldade em obter um retorno e/ou desenvolver um diálogo com os sindicatos. É necessário pensar em uma melhor estratégia de aproximação.</t>
  </si>
  <si>
    <t>Precisamos repensar essa aproximação com as federações e sindicatos, considerando as dificuldades relatadas.
Encaminhamentos:
1. Considerando as ações e estudos da Coordenação de Manejo Integrado do Fogo (CMIF/CGPRO/ICMBio), que foram apresentadas e se tornaram conhecidas por integrantes do GAT no XIV Seminário de Pesquisa e XV Encontro de Iniciação Científica do ICMBio (“Desafios do manejo integrado do fogo no país - João Morita; “Impactos do fogo sobre a biodiversidade”), o 
CPB ficou de entrar em contato com Coordenação de Manejo Integrado do Fogo (CMIF/CGPRO/ICMBio), com o objetivo de incorporar as iniciativas já existente no PAN TATA. Contatos: João Morita e Bianca Tizianel
2. Projeto Impacto do Fogo no Pantanal
CPB - Solicitar o relatório do CNPT/ICMBio, com o objetivo de aproveitar ações/atividades já existentes no Projeto Impacto do Fogo no Pantanal para avançar na implementação dessa ação
3. GAT -  Detectar pontos focais estaduais que estejam trabalhando com o fogo, para elaborar uma lista de contatos por estado a partir do conhecimento dos colaboradores do PAN.</t>
  </si>
  <si>
    <t>Laercio Sousa (RPPN), Claudia Netto (IMASUL), Nina Attias (ICAS), Fábio Roque (UFMS)</t>
  </si>
  <si>
    <t>1. Foi realizado o terceiro treinamento das Brigadas Comunitárias no Pantanal da Nhecolândia onde foram abordados os seguintes temas: reciclagem nas lições de combate a incêndios florestais, manutenção de equipamentos e prevenção de acidentes com serpentes peçonhentas. Data do treinamento de 21 a 26 julho 2023. Treinamento realizado via ICAS, Ibama/Prevfogo e Biotério da Universidade Católica Dom Bosco. O Programa das Brigadas visa unir os fazendeiros na missão de proteger uma região de 160.000 hectares de Pantanal da Nhecolândia beneficiando o tatu-canastra e o tamanduá-bandeira. 
2. A Associação Caatinga vem desenvolvendo junto as comunidades do entorno da Reserva Natural Serra das Almas ações relacionadas ao uso controlado do fogo, realizando monitoramento e agendamento das queimadas  para evitar possíveis incêndios florestais. As brigadas receberam curso de reciclagem e novos membros foram adicionados, fortalecendo o monitoramento e combate aos incêndios na região. O curso foi realizado no município de Quixadá-CE e ministrado pela equipe do PREVFOGO/ IBAMA.
3. Como incentivo à conservação das áreas de floresta e combate ao fogo, a Associação Caatinga, por meio do projeto No Clima da Caatinga, firmou parceria com a BR Carbon para realizar o inventário de carbono da Reserva Natural Serra das Almas (RNSA) e, juntas, estão trabalhando na estruturação de um projeto de carbono para a caatinga, onde os proprietários de terras com excedente de vegetação nativa serão convidados para formar um “condomínio” de propriedades para ampliar a área de floresta a ser preservada. Com o inventário, foi constatado que nos diferentes reservatórios (parte aérea viva e morta acima do solo, serrapilheira, solo e raizes) analisados na RNSA, a reserva tem  1,5 milhões de toneladas de CO2 estocados e protegidos pelas ações de conservação desenvolvidas pela instituição.</t>
  </si>
  <si>
    <t>Terceiro treinamento das Brigadas Comunitárias no Pantanal da Nhecolândia com a participação de 26 fazendas.</t>
  </si>
  <si>
    <t>Como se tratam de fazendas de pecuária em uma região isolada do Pantanal fica difícil encontrar uma agenda que atenda todas as fazendas durante 5 dias de treinamento. Cada fazenda tem sua dinâmica de criação de gado o que pode interferir na disponibilidade de participação no treinamento.</t>
  </si>
  <si>
    <t>1. Nina Attias e Gabriel Massocato (ICAS)
2 e 3.  Samuel Portela (Associação Caatinga)</t>
  </si>
  <si>
    <t>Fazendeiros poderiam ser incentivados a manter áreas protegidas e atuar de forma consistente no combate ao fogo se pudéssemos ajudá-los a se inserirem no mercado de crédito de carbono, onde eles receberiam compensação financeira pelas extensas áreas consevadas na região do Pantanal da Nhecolândia (ver a iniciativa da Associação Caatinga na "Descrição do andamento da ação").
*Lembrar de incluir essa sugestão no Plano Estratégico de Conservação do Projeto "Avaliação do Impacto do Fogo sobre a Biodiversidade do Pantanal" (ICMBio).</t>
  </si>
  <si>
    <t>1. Foi realizado o terceiro treinamento das Brigadas Comunitárias no Pantanal da Nhecolândia onde foram abordados os seguintes temas: reciclagem nas lições de combate a incêndios florestais, manutenção de equipamentos e prevenção de acidentes serpentes peçonhentas. Data do treinamento de 21 a 26 julho 2023. Treinamento realizado via ICAS, Ibama/Prevfogo e Biotério da Universidade Católica Dom Bosco. O Programa das Brigadas visa unir os fazendeiros na missão de proteger uma região de 160.000 hectares de Pantanal da Nhecolândia beneficiando o tatu-canastra e o tamanduá-bandeira.
2. A Associação Caatinga vem desenvolvendo junto as comunidades do entorno da Reserva Natural Serra das Almas ações relacionadas ao uso controlado do fogo, realizando monitoramento e agendamento das queimadas  para evitar possíveis incêndios florestais. As brigadas receberam curso de reciclagem e novos membros foram adicionados, fortalecendo o monitoramento e combate aos incêndios na região. O curso foi realizado no município de Quixadá-CE e ministrado pela equipe do PREVFOGO/ IBAMA.</t>
  </si>
  <si>
    <t>Terceiro treinamento das Brigadas Comunitárias no Pantanal da Nhecolândia com a participação de 26 Fazendas.</t>
  </si>
  <si>
    <t>1. Nina Attias e Gabriel Massocato (ICAS)
2.  Samuel Portela (Associação Caatinga)</t>
  </si>
  <si>
    <t>Encaminhamento:
CPB - Fazer contato com a Coordenação de Manejo Integrado do Fogo (CMIF/CGPRO/ICMBio). Sobrepor as informações da CMIF, Prevfogo/IBAMA e PANs (COPAN), para indicar áreas prioritárias para treinamento de combate do fogo.</t>
  </si>
  <si>
    <t>Foi publicado o artigo "Prioritizing road mitigation using ecologically based land‐use planning", estudo de modelagem que inclui o tamanduá-bandeira - ICAS.</t>
  </si>
  <si>
    <t>1. Ribeiro, Y. G. G., Ascensão, F., Yogui, D. R., de Barros Ferraz, K. M. P. M., &amp; Desbiez, A. L. J. (2023). Prioritizing road mitigation using ecologically based land‐use planning. Austral Ecology, 48(4), 761-773.</t>
  </si>
  <si>
    <t xml:space="preserve">1. Foram conduzidas 38 entrevistas com condutores de carros de passeio com o objetivo de avaliar quais designs e mensagens de sinalizações de travessia de fauna atualmente existentes na BR-262/MS são mais eficientes em aumentar a atenção do condutor e influenciar sua decisão de reduzir a velocidade. 
2. Foram analisados os dados referentes à efetividade das sinalizações de travessia de fauna, com base no experimento de velocidade dos veículos frente a diferentes categorias de sinalização. 
</t>
  </si>
  <si>
    <t xml:space="preserve">(1) Relatório Técnico: “Efeito das sinalizações de travessia de fauna sobre a velocidade dos motoristas: um experimento na BR-262, Mato Grosso do Sul, Brasil”. 
(2) Abstract ICOET:  Effect of wildlife crossing signs on drivers’ speed: an experiment on BR-262, Mato Grosso do Sul, Brazil. 
(3) (tangencial a ação) Morais, R. B. Monografia em Engenhraria Florestal. Análise de notícias relacionadas a colisões veiculares com a fauna: a mídia reflete a realidade das rodovias no estado do Mato Grosso do Sul?         </t>
  </si>
  <si>
    <t>Nina Attias (ICAS)
Mariana Catapani (ICAS)</t>
  </si>
  <si>
    <r>
      <rPr>
        <b/>
        <sz val="12"/>
        <color rgb="FF000000"/>
        <rFont val="Calibri"/>
        <family val="2"/>
        <scheme val="minor"/>
      </rPr>
      <t>(1)</t>
    </r>
    <r>
      <rPr>
        <sz val="12"/>
        <color rgb="FF000000"/>
        <rFont val="Calibri"/>
        <family val="2"/>
        <scheme val="minor"/>
      </rPr>
      <t xml:space="preserve"> o ICAS contratou uma pessoa especializada em políticas públicas para auxiliar na implementação das medidas mitigatórias propostas para os hotspots de atropelamento no MS.</t>
    </r>
    <r>
      <rPr>
        <b/>
        <sz val="12"/>
        <color rgb="FF000000"/>
        <rFont val="Calibri"/>
        <family val="2"/>
        <scheme val="minor"/>
      </rPr>
      <t xml:space="preserve"> 
(2) </t>
    </r>
    <r>
      <rPr>
        <sz val="12"/>
        <color rgb="FF000000"/>
        <rFont val="Calibri"/>
        <family val="2"/>
        <scheme val="minor"/>
      </rPr>
      <t xml:space="preserve">Em julho de 2022, o ICAS entregou o relatório técnico à administradora da rodovia BR-163/MS, orientando a instalação de placas de travessia de fauna nesta rodovia. O relatório incluiu pontos críticos de colisão identificados através de dados de monitoramento e recomendações para um design de sinalização eficaz. As novas sinalizações foram instaladas em outubro de 2022. Após seis meses, avaliamos o seu impacto na redução de colisões veiculares com fauna utilizando um modelo de avaliação de causa-impacto. No entanto, o curto período de avaliação e os números flutuantes de colisões justificam análises periódicas a longo prazo. A empresa implementou parcialmente as nossas recomendações, excluindo silhuetas de animais silvestres de grande porte de ocorrência local e informações espaciais específicas. As preocupações com a aceitação regulamentar podem ter influenciado esta decisão, destacando a importância de envolver os órgãos reguladores nacionais no processo de melhorias para novas sinalizações. 
</t>
    </r>
    <r>
      <rPr>
        <b/>
        <sz val="12"/>
        <color rgb="FF000000"/>
        <rFont val="Calibri"/>
        <family val="2"/>
        <scheme val="minor"/>
      </rPr>
      <t>(3)</t>
    </r>
    <r>
      <rPr>
        <sz val="12"/>
        <color rgb="FF000000"/>
        <rFont val="Calibri"/>
        <family val="2"/>
        <scheme val="minor"/>
      </rPr>
      <t xml:space="preserve"> Retomada do Grupo de Trabalho de Fauna no Mato Grosso do Sul (GT FAUNA MS), que envolve AGESUL (Agência Estadual de Gestão de Empreendimentos do MS), IMASUL Insituto de Meio Ambiente do MS), SEMADESC (Secretaria de Meio Ambiente, Desenvolvimento, Ciência, Tecnologia e Inovação do MS) e ICAS que beneficia todas as espécies contempladas pelo PAN. (1o Sem/2023) 
</t>
    </r>
    <r>
      <rPr>
        <b/>
        <sz val="12"/>
        <color rgb="FF000000"/>
        <rFont val="Calibri"/>
        <family val="2"/>
        <scheme val="minor"/>
      </rPr>
      <t>(4)</t>
    </r>
    <r>
      <rPr>
        <sz val="12"/>
        <color rgb="FF000000"/>
        <rFont val="Calibri"/>
        <family val="2"/>
        <scheme val="minor"/>
      </rPr>
      <t xml:space="preserve"> Aconselhamento técnico para instituições estaduais, principalmente AGESUL e IMASUL, a respeito de medidas de mitigação, como a inclusão de radares de velocidade. </t>
    </r>
    <r>
      <rPr>
        <b/>
        <sz val="12"/>
        <color rgb="FF000000"/>
        <rFont val="Calibri"/>
        <family val="2"/>
        <scheme val="minor"/>
      </rPr>
      <t xml:space="preserve">
(5) </t>
    </r>
    <r>
      <rPr>
        <sz val="12"/>
        <color rgb="FF000000"/>
        <rFont val="Calibri"/>
        <family val="2"/>
        <scheme val="minor"/>
      </rPr>
      <t>Apoio técnico na concepção do plano de execução das medidas de mitigação da BR-262, ainda em fase de finalização e não passível de divulgação.</t>
    </r>
    <r>
      <rPr>
        <b/>
        <sz val="12"/>
        <color rgb="FF000000"/>
        <rFont val="Calibri"/>
        <family val="2"/>
        <scheme val="minor"/>
      </rPr>
      <t xml:space="preserve"> 
(6) </t>
    </r>
    <r>
      <rPr>
        <sz val="12"/>
        <color rgb="FF000000"/>
        <rFont val="Calibri"/>
        <family val="2"/>
        <scheme val="minor"/>
      </rPr>
      <t xml:space="preserve">Reuniões com as agências de infraestrutura (AGESUL/SEILOG) e meio ambiente (IMASUL/SEMADESC) do estado para mitigação das colisões com a fauna no MS. 
</t>
    </r>
    <r>
      <rPr>
        <b/>
        <sz val="12"/>
        <color rgb="FF000000"/>
        <rFont val="Calibri"/>
        <family val="2"/>
        <scheme val="minor"/>
      </rPr>
      <t xml:space="preserve">(7) </t>
    </r>
    <r>
      <rPr>
        <sz val="12"/>
        <color rgb="FF000000"/>
        <rFont val="Calibri"/>
        <family val="2"/>
        <scheme val="minor"/>
      </rPr>
      <t xml:space="preserve">Estruturação da Minuta do Termo de Referência:  TERMO DE REFERÊNCIA PARA AMOSTRAGEM DE FAUNA ATROPELADA E PLANEJAMENTO DE MEDIDAS DE MITIGAÇÃO, que foi devidamente finalizada no segundo semestre de 2023 (ainda não foi publicado), através de uma parceira entre IMASUL, AGESUL, ICAS e SEMADASC. Este TR inclui diretrizes para o licenciamento de todas as rodovias estaduais do MS e objetiva estabelecer medidas mitigatórias para que estradas do MS sejam seguras para as pessoas e principalmente, para a fauna.
</t>
    </r>
    <r>
      <rPr>
        <b/>
        <sz val="12"/>
        <color rgb="FF000000"/>
        <rFont val="Calibri"/>
        <family val="2"/>
        <scheme val="minor"/>
      </rPr>
      <t xml:space="preserve">(8) </t>
    </r>
    <r>
      <rPr>
        <sz val="12"/>
        <color rgb="FF000000"/>
        <rFont val="Calibri"/>
        <family val="2"/>
        <scheme val="minor"/>
      </rPr>
      <t xml:space="preserve">Participação em audiência pública relacionada ao fim do contrato de concessão da rodovia BR 163, MS (https://www.youtube.com/watch?v=0-u1MnDFpS4, ver participação do ICAS às 2h38min07, ver resposta da ANTT às 3h05min55). 
</t>
    </r>
    <r>
      <rPr>
        <b/>
        <sz val="12"/>
        <color rgb="FF000000"/>
        <rFont val="Calibri"/>
        <family val="2"/>
        <scheme val="minor"/>
      </rPr>
      <t xml:space="preserve">(9) </t>
    </r>
    <r>
      <rPr>
        <sz val="12"/>
        <color rgb="FF000000"/>
        <rFont val="Calibri"/>
        <family val="2"/>
        <scheme val="minor"/>
      </rPr>
      <t xml:space="preserve">O ICAS Preparou um documento para ANTT, IBAMA e MP sobre a rodovia BR-163 que atravessa todo o estado de Mato Grosso do Sul de norte a sul. No documento foi listada a necessidade de medidas de mitigação adequadas, incluindo passa fauna e cercamentos, além de indicar a existência de informação espacial que poderia guiar as decisões de implementação. 
</t>
    </r>
    <r>
      <rPr>
        <b/>
        <sz val="12"/>
        <color rgb="FF000000"/>
        <rFont val="Calibri"/>
        <family val="2"/>
        <scheme val="minor"/>
      </rPr>
      <t xml:space="preserve">(10) </t>
    </r>
    <r>
      <rPr>
        <sz val="12"/>
        <color rgb="FF000000"/>
        <rFont val="Calibri"/>
        <family val="2"/>
        <scheme val="minor"/>
      </rPr>
      <t xml:space="preserve">O DETRAN/MS incorporou o guia “Como reduzir os acidentes envolvendo colisões com fauna nas rodovias” no treinamento e reciclagem de motoristas em todo o estado do MS. 
</t>
    </r>
    <r>
      <rPr>
        <b/>
        <sz val="12"/>
        <color rgb="FF000000"/>
        <rFont val="Calibri"/>
        <family val="2"/>
        <scheme val="minor"/>
      </rPr>
      <t xml:space="preserve">(11) </t>
    </r>
    <r>
      <rPr>
        <sz val="12"/>
        <color rgb="FF000000"/>
        <rFont val="Calibri"/>
        <family val="2"/>
        <scheme val="minor"/>
      </rPr>
      <t xml:space="preserve">O ICAS conduiziu negociações e reuniões com a AGESUL para implementar medidas de mitigação nas estradas de Bonito e na rodovia MS-040.
</t>
    </r>
    <r>
      <rPr>
        <b/>
        <sz val="12"/>
        <color rgb="FF000000"/>
        <rFont val="Calibri"/>
        <family val="2"/>
        <scheme val="minor"/>
      </rPr>
      <t xml:space="preserve">(12) </t>
    </r>
    <r>
      <rPr>
        <sz val="12"/>
        <color rgb="FF000000"/>
        <rFont val="Calibri"/>
        <family val="2"/>
        <scheme val="minor"/>
      </rPr>
      <t xml:space="preserve">O manual (https://www.estradaviva.ms.gov.br/wp-content/uploads/2021/12/Manual-orientacoes-mitigacao-CVF-MS-SEINFRA.pdf) está sendo utilizado como material de referência pelo DER - Departamento de Estradas de Rodagem de São Paulo, SP. 
</t>
    </r>
    <r>
      <rPr>
        <b/>
        <sz val="12"/>
        <color rgb="FF000000"/>
        <rFont val="Calibri"/>
        <family val="2"/>
        <scheme val="minor"/>
      </rPr>
      <t xml:space="preserve">(13) </t>
    </r>
    <r>
      <rPr>
        <sz val="12"/>
        <color rgb="FF000000"/>
        <rFont val="Calibri"/>
        <family val="2"/>
        <scheme val="minor"/>
      </rPr>
      <t xml:space="preserve">Em nível nacional, o manual está sendo utilizado para redução de colisões veículo-fauna pelo ICMBio (Ministério do Meio Ambiente) através do Plano de Ação Nacional para a Conservação dos Canídeos Selvagens. 
</t>
    </r>
    <r>
      <rPr>
        <b/>
        <sz val="12"/>
        <color rgb="FF000000"/>
        <rFont val="Calibri"/>
        <family val="2"/>
        <scheme val="minor"/>
      </rPr>
      <t xml:space="preserve">(14) </t>
    </r>
    <r>
      <rPr>
        <sz val="12"/>
        <color rgb="FF000000"/>
        <rFont val="Calibri"/>
        <family val="2"/>
        <scheme val="minor"/>
      </rPr>
      <t xml:space="preserve">O ICAS enviou carta ao INFRA S.A. (empresa pública vinculada ao Ministério dos Transportes) solicitando medidas de mitigação em todo o sistema rodoviário e ferroviário do Brasil. 
</t>
    </r>
    <r>
      <rPr>
        <b/>
        <sz val="12"/>
        <color rgb="FF000000"/>
        <rFont val="Calibri"/>
        <family val="2"/>
        <scheme val="minor"/>
      </rPr>
      <t xml:space="preserve">(15) </t>
    </r>
    <r>
      <rPr>
        <sz val="12"/>
        <color rgb="FF000000"/>
        <rFont val="Calibri"/>
        <family val="2"/>
        <scheme val="minor"/>
      </rPr>
      <t xml:space="preserve">O ICAS preparou documentos para o Legislativo Estadual, Secretários e outros políticos sobre os tamanduás, Projeto Bandeiras &amp; Rodovias, e estratégias para alcançar estradas mais seguras para todos.
</t>
    </r>
  </si>
  <si>
    <r>
      <rPr>
        <b/>
        <sz val="12"/>
        <color rgb="FF000000"/>
        <rFont val="Calibri"/>
        <family val="2"/>
        <scheme val="minor"/>
      </rPr>
      <t>(1)</t>
    </r>
    <r>
      <rPr>
        <sz val="12"/>
        <color rgb="FF000000"/>
        <rFont val="Calibri"/>
        <family val="2"/>
        <scheme val="minor"/>
      </rPr>
      <t xml:space="preserve"> Relatório Técnico: Avaliação do efeito de placas sinalizadoras de fauna na rodovia BR-163/MS; Trecho entre as divisas dos estados do Mato Grosso e Paraná Campo Grande/MS"; 
</t>
    </r>
    <r>
      <rPr>
        <b/>
        <sz val="12"/>
        <color rgb="FF000000"/>
        <rFont val="Calibri"/>
        <family val="2"/>
        <scheme val="minor"/>
      </rPr>
      <t xml:space="preserve">(2) </t>
    </r>
    <r>
      <rPr>
        <sz val="12"/>
        <color rgb="FF000000"/>
        <rFont val="Calibri"/>
        <family val="2"/>
        <scheme val="minor"/>
      </rPr>
      <t>Ribeiro, Y.G.G., Morais, R.B., Saito, E. N., Catapani, M. L., Desbiez, A.J.L. (2022, September 15-23). Uncovering barriers to implementing WVC mitigation measures through a literature review. Resumo apresentado na IENE - Infrastructure &amp; Ecology Network Europe International Conference - Integrated approach for mainstreaming biodiversity into transport networks. Cluj-Napoca, Romania.</t>
    </r>
    <r>
      <rPr>
        <b/>
        <sz val="12"/>
        <color rgb="FF000000"/>
        <rFont val="Calibri"/>
        <family val="2"/>
        <scheme val="minor"/>
      </rPr>
      <t xml:space="preserve"> 
(3)</t>
    </r>
    <r>
      <rPr>
        <sz val="12"/>
        <color rgb="FF000000"/>
        <rFont val="Calibri"/>
        <family val="2"/>
        <scheme val="minor"/>
      </rPr>
      <t xml:space="preserve"> Ribeiro, Y.G.G., Saito, E. N., Morais, R.B., Desbiez, A.J.L. (2022, September 15-23).Using models and media to rank road safety in Central Brazil and support decision making. Resumo apresentado na IENE - Infrastructure &amp; Ecology Network Europe International Conference - Integrated approach for mainstreaming biodiversity into transport networks. Cluj-Napoca, Romania. 
</t>
    </r>
    <r>
      <rPr>
        <b/>
        <sz val="12"/>
        <color rgb="FF000000"/>
        <rFont val="Calibri"/>
        <family val="2"/>
        <scheme val="minor"/>
      </rPr>
      <t>(4)</t>
    </r>
    <r>
      <rPr>
        <sz val="12"/>
        <color rgb="FF000000"/>
        <rFont val="Calibri"/>
        <family val="2"/>
        <scheme val="minor"/>
      </rPr>
      <t xml:space="preserve"> Saito, E. N., Ribeiro, Y.G.G., Desbiez, A.J.L. (2022, September 15-23). Making Roads Safer for All: Influencing public policy in Mato Grosso do Sul through engagement and a multi-stakeholder approach. Resumo apresentado na IENE - Infrastructure &amp; Ecology Network Europe International Conference - Integrated approach for mainstreaming biodiversity into transport networks. Cluj-Napoca, Romania. 
</t>
    </r>
    <r>
      <rPr>
        <b/>
        <sz val="12"/>
        <color rgb="FF000000"/>
        <rFont val="Calibri"/>
        <family val="2"/>
        <scheme val="minor"/>
      </rPr>
      <t>(5)</t>
    </r>
    <r>
      <rPr>
        <sz val="12"/>
        <color rgb="FF000000"/>
        <rFont val="Calibri"/>
        <family val="2"/>
        <scheme val="minor"/>
      </rPr>
      <t xml:space="preserve"> Guia de motoristas com uma série de recomendações voltadas à diminuição das colisões veiculares com a fauna, em sua versão na íntegra e traduzida para o inglês.</t>
    </r>
    <r>
      <rPr>
        <b/>
        <sz val="12"/>
        <color rgb="FF000000"/>
        <rFont val="Calibri"/>
        <family val="2"/>
        <scheme val="minor"/>
      </rPr>
      <t xml:space="preserve"> 
(6)</t>
    </r>
    <r>
      <rPr>
        <sz val="12"/>
        <color rgb="FF000000"/>
        <rFont val="Calibri"/>
        <family val="2"/>
        <scheme val="minor"/>
      </rPr>
      <t xml:space="preserve"> Documento enviado ao PNATRANS (Plano Nacional de Redução de Mortes no Trânsito) para o Ministério de Transportes.</t>
    </r>
    <r>
      <rPr>
        <b/>
        <sz val="12"/>
        <color rgb="FF000000"/>
        <rFont val="Calibri"/>
        <family val="2"/>
        <scheme val="minor"/>
      </rPr>
      <t xml:space="preserve"> 
(7)</t>
    </r>
    <r>
      <rPr>
        <sz val="12"/>
        <color rgb="FF000000"/>
        <rFont val="Calibri"/>
        <family val="2"/>
        <scheme val="minor"/>
      </rPr>
      <t xml:space="preserve"> Relatório sobre ranking de segurança nas estradas do MS.
</t>
    </r>
    <r>
      <rPr>
        <b/>
        <sz val="12"/>
        <color rgb="FF000000"/>
        <rFont val="Calibri"/>
        <family val="2"/>
        <scheme val="minor"/>
      </rPr>
      <t>(8)</t>
    </r>
    <r>
      <rPr>
        <sz val="12"/>
        <color rgb="FF000000"/>
        <rFont val="Calibri"/>
        <family val="2"/>
        <scheme val="minor"/>
      </rPr>
      <t xml:space="preserve"> Trabalho submetido a ICOET 2023 - International Conference On Ecology &amp; Transportation: "Analysis of news related to vehicular collisions with wildlife: does the media reflect the reality of the highways in Mato Grosso do Sul?" 
</t>
    </r>
  </si>
  <si>
    <t>Em relação aos itens citados, as principais dificuldades encontradas estão centradas na articulação entre os diferentes atores para conclusão de ações. Ainda encontramos as mesmas dificuldades, principalmente no trato das políticas públicas.</t>
  </si>
  <si>
    <t xml:space="preserve">Nina Attias representando a equipe do Bandeiras &amp; Rodovias (ICAS)
Cláudia Netto (IMASUL) </t>
  </si>
  <si>
    <t xml:space="preserve">De acrodo com o ICAS, a implementação de medidas de mitigação relacionadas às espécies é hoje o ponto mais urgente, pensando no impacto que as colisões veiculares têm nas populações cobertas pelo PAN. Isso pode e deve ser feito através da construção de uma rede ampla de colaboração para pressionar autoridades e trocar experiências.
As atividades descritas no andamento da ação fazem parte da 2ª fase (2021-2023) do Projeto Bandeiras &amp; Rodovias – ICAS. A 3ª fase (2024-2026) terá como objetivo a facilitação para a estruturação e criação de um observatório de Estradas no Estado do Mato Grosso do Sul. Acredita-se que criação de um observatório institucional será fundamental para pressionar e influenciar as políticas públicas.  </t>
  </si>
  <si>
    <t>Mariana Catapani (ICAS), Rodolfo Magalhães (UFMG), Samuel Portela (Associação Caatinga), Sandino Silva (Associação Caatinga), Alexandre Martins (Instituto Tamanduá), Marcelo Reis (ICMBio), Liana Sena (IDEMA)</t>
  </si>
  <si>
    <t>Como por exemplo: retaliação, troféu, comercial, subsistência, medicinal e religiosa. Verificar se há iniciativas para o Tamanduá-bandeira e o Tatu-Canastra.
 Incluir T. tricinctus.</t>
  </si>
  <si>
    <r>
      <t xml:space="preserve">(1) Delineamento de estudo para avaliar conhecimentos, atitudes e práticas/comportamentos relacionados ao risco de transmissão de zoonoses em populações rurais do Cerrado e Pantanal do MS. Serão utilizados métodos de questionamento indireto para investigar a questão da caça de animais silvestres, dentre eles os tatus, por ser um tema potencialmente sensível. Coleta de dados está planejada para ocorrer a partir de maio de 2023. (Projeto Doutorado - Danilo)
(2) Análise dos autos de infração do IBAMA e ICMBio para avaliar o número de espécies apreendidas. Foi observado: 
</t>
    </r>
    <r>
      <rPr>
        <b/>
        <sz val="12"/>
        <color theme="1"/>
        <rFont val="Calibri"/>
        <family val="2"/>
        <scheme val="minor"/>
      </rPr>
      <t>Tamanduá-bandeira:</t>
    </r>
    <r>
      <rPr>
        <sz val="12"/>
        <color theme="1"/>
        <rFont val="Calibri"/>
        <family val="2"/>
        <scheme val="minor"/>
      </rPr>
      <t xml:space="preserve"> 13 registros de autos de infração (entre 1999 e 2022). Os estados com registros são: TO (1 registro) BA, CE, GO e MG (2 registros em cada estado), PI (três registros).
</t>
    </r>
    <r>
      <rPr>
        <b/>
        <sz val="12"/>
        <color theme="1"/>
        <rFont val="Calibri"/>
        <family val="2"/>
        <scheme val="minor"/>
      </rPr>
      <t xml:space="preserve">Tatu-canastra: </t>
    </r>
    <r>
      <rPr>
        <sz val="12"/>
        <color theme="1"/>
        <rFont val="Calibri"/>
        <family val="2"/>
        <scheme val="minor"/>
      </rPr>
      <t xml:space="preserve">4 registros de autos de infração (entre 2013 e 2016). Os estados com registros são: BA, PA, SP, AM (1 registro para cada estado). 
</t>
    </r>
    <r>
      <rPr>
        <b/>
        <sz val="12"/>
        <color theme="1"/>
        <rFont val="Calibri"/>
        <family val="2"/>
        <scheme val="minor"/>
      </rPr>
      <t xml:space="preserve">Tatu-bola: </t>
    </r>
    <r>
      <rPr>
        <sz val="12"/>
        <color theme="1"/>
        <rFont val="Calibri"/>
        <family val="2"/>
        <scheme val="minor"/>
      </rPr>
      <t xml:space="preserve">97 registros de infração (entre 2000 e 2023). Os estados com registros são: CE, MA e PA (1 registro por estado) BA (19 registros) e PI (75 registros).
Os autos mostram que os animais foram majoritariamente apreendidos com homens (apenas registro de duas mulheres). Há dados da caça de tatu-bola que sugerem ser uma atividade feita por grupos de caçadores com uso de armas de fogo e cães. 
(3) Análise da literatura sobre caça de animais. Foi observado: 
</t>
    </r>
    <r>
      <rPr>
        <b/>
        <sz val="12"/>
        <color theme="1"/>
        <rFont val="Calibri"/>
        <family val="2"/>
        <scheme val="minor"/>
      </rPr>
      <t>Tamanduá-bandeira:</t>
    </r>
    <r>
      <rPr>
        <sz val="12"/>
        <color theme="1"/>
        <rFont val="Calibri"/>
        <family val="2"/>
        <scheme val="minor"/>
      </rPr>
      <t xml:space="preserve"> 20 registros em 12 estados, AM (6 registros), PA (4 registros), MT e RR (2 registros), AC, GO, MA, PB, RN, TO (1 registro cada). As motivações em todos os registros foram relacionadas a alimentação. 
</t>
    </r>
    <r>
      <rPr>
        <b/>
        <sz val="12"/>
        <color theme="1"/>
        <rFont val="Calibri"/>
        <family val="2"/>
        <scheme val="minor"/>
      </rPr>
      <t>Tatu-canastra:</t>
    </r>
    <r>
      <rPr>
        <sz val="12"/>
        <color theme="1"/>
        <rFont val="Calibri"/>
        <family val="2"/>
        <scheme val="minor"/>
      </rPr>
      <t xml:space="preserve"> 19 registros de caça em 7 estados: AM (10 registros), MA e PA (2 registros cada), AC, RR, GO, RO (1 registro cada). As motivações em todos os registros foram relacionadas a alimentação. 
</t>
    </r>
    <r>
      <rPr>
        <b/>
        <sz val="12"/>
        <color theme="1"/>
        <rFont val="Calibri"/>
        <family val="2"/>
        <scheme val="minor"/>
      </rPr>
      <t>Tatu-bola:</t>
    </r>
    <r>
      <rPr>
        <sz val="12"/>
        <color theme="1"/>
        <rFont val="Calibri"/>
        <family val="2"/>
        <scheme val="minor"/>
      </rPr>
      <t xml:space="preserve"> 9 registros de caça em 6 estados: CE e PA (2 registros), AM, BA, PI e RN (1 registro cada). As motivações foram: alimentação, comércio, uso como pet, uso medicinal. </t>
    </r>
  </si>
  <si>
    <t>Com relação aos autos, a falta de padronização da informações dificulta uma interpretação mais profunda sobre a pressao de caça. Com relação a literatura da caça, é um tema com pouca informação disponivel.</t>
  </si>
  <si>
    <t>Realizar buscas na literatura sobre crenças e tabus associadas as três espécies; comparar dados da distribuição biológica com os disponíveis sobre a caça.
* Definir de acordo com a literatura os tipos de caça
Foi informado que o Programa Monitora tem um formulário (protocolo) relacionado à avaliação de caça, e o PAN PRINE possui um protocolo de diagnóstico de caça que pode servir como subsídio para esta ação. 
Encaminhamento: 
Mukira - Enviar a tese de Iasmin Reis e os trabalhos realizados na ESEC da Terra do Meio e RESEX Tapajós-Arapiuns, para avaliar se podem entrar como produtos, ou contribuir com esta ação.</t>
  </si>
  <si>
    <t>Ação agrupada à Ação 4.1 na Monitoria Anual 3</t>
  </si>
  <si>
    <t>Rodolfo Magalhães (UFMG), Andréia Figueiredo (ICAS), Flávia Miranda (Instituto Tamanduá), Samuel Portela (Associação Caatinga), Sandino Silva (Associação Caatinga), Mariana Catapani (ICAS), Liana Sena (IDEMA)</t>
  </si>
  <si>
    <t>(1) A Associação Caatinga vem articulando junto ao governo do estado do Ceará a criação de um posto do BPMA (Batalhão da Polícia Ambiental) no município de Crateús, inclusive oferecendo uma das estruturas da RPPN Serra das Almas como ponto de apoio ou sede para o mesmo. Em outras regiões do estado, como por exemplo na Serra de Baturité, a implantação deste batalhão foi um passo importante para redução dos crimes ambientais na região, beneficiando espécies do PAN Aves da Caatinga.</t>
  </si>
  <si>
    <t>Recurso disponível para pesquisas, dificuldade de acesso a caçadores.</t>
  </si>
  <si>
    <t>Felipe Ferreira (UNIVASF)
Samuel Portela (Associação Caatinga)</t>
  </si>
  <si>
    <t xml:space="preserve">Sugestões:  
1) Ampliação de estudos sobre a caça em locais com mais registros (sejam os autos ou os dados da literatura); 2) Investigação das motivações, levantando aspectos culturais e biológicos que influenciam na preferência das espécies para um determinado uso.
O GAT avaliou que embora houvesse algumas iniciativas na ação 4.1, com os dados de literatura e autos de infração, no momento, não é possível propor medidas para minimizar a atividade de caça, pois falta um diagnóstico preciso da caça para espécies-alvo. Existem dúvidas ainda sobre a definição de cada tipo de caça e ainda é necessário responder questões simples como, por exemplo, para quê caçar, onde ocorre os diferentes tipos de caça, e por quê? 
Sugestão: Iniciar um levantamento dessas informações a fim de preencher as lacunas de informações, para então realizar o diagnóstico. </t>
  </si>
  <si>
    <t>Custo para o treinamento. 
 Incluir T. tricinctus.</t>
  </si>
  <si>
    <t>A população em cativeiro foi atualizada para a data 31/12/2022 (dentro do esperado). 
Os dados do PMX continuam os apresentados na monitoria passada, referentes aos animais do programa até 31/12/2021. No entanto, como houve pouca mudança na população, não são esperados dados significativamente diferentes em nova análise no momento.
Foram sete recomendações de movimentação entre instituições realizadas em 2022, mas nenhuma havia sido cumprida até 31/12/2022. Das sete, duas recomendações já foram confirmadas, realizadas em 2023.
Está em andamento a tese de doutorado de Marina de Souza Santos Falkowski - Conservação Ex-situ de tamanduá-bandeira, Myrmecophaga tridactyla. Início: 2021. Tese (Doutorado em Ecologia e Conservação) - Universidade Federal do Paraná. Orientador: Fernando C. Passos, com coorientação de Filipe Reis.</t>
  </si>
  <si>
    <t xml:space="preserve">1. Dificuldade das instituções nas destinações dos espécimes recomendados.
2. Movimentações de animais por instituições signatárias sem orientação do Programa.
3. Ausência de espaço em instutições signatárias para novos animais de resgate em vida livre. 
4. Ausência de uma definição sobre as regras para a exportação de indivíduos.  </t>
  </si>
  <si>
    <t>Filipe Reis</t>
  </si>
  <si>
    <r>
      <t xml:space="preserve">Aumentar o número de instituições no programa; 
definir as regras para exportação de animais;
repassar a recomendação de interromper a reprodução de animais no cativeiro pela ausência de espaço e pelo regular número de animais de vida livre resgatados destinados ao cativeiro.
* Em 25 de agosto/2023 foi realizada uma reunião com o GAT e ICMBio/CPB, sobre a destinação de um casal de tamanduá-bandeira. 
Recomendações da reunião: não enviar os animais para as Filipinas; recomendações para Zoo Itatiba; suspensão de exportação de animais até ser realizada a oficina OPA; e não reprodução da espécie.  
</t>
    </r>
    <r>
      <rPr>
        <sz val="12"/>
        <color rgb="FFFF0000"/>
        <rFont val="Calibri"/>
        <family val="2"/>
        <scheme val="minor"/>
      </rPr>
      <t xml:space="preserve">
</t>
    </r>
    <r>
      <rPr>
        <sz val="12"/>
        <rFont val="Calibri"/>
        <family val="2"/>
        <scheme val="minor"/>
      </rPr>
      <t xml:space="preserve">O acordo de cooperação Acordo de Cooperação Técnica n° 3202386, assinado entre a Associação de Zoológicos e Aquários do Brasil (AZAB) e o Instituto Chico Mendes de Conservação da Biodiversidade (ICMBio), finalizou o primeiro ciclo em junho/2023. Estão em andamento as tratativas para um novo acordo. </t>
    </r>
  </si>
  <si>
    <t>Studbook e análise genética e demográfica da população (PMX)</t>
  </si>
  <si>
    <t>Checar as informações da monitoria 3</t>
  </si>
  <si>
    <t>Karina Theodoro Molina (InstitutoTamanduá), Mara Marques (Zoo São Paulo), Ana Raquel Faria (Zoo Brasília/AZAB), Caue (CECFAU Zoo São Paulo), Alessandra (Instituto Tamanduá), Danilo Kluyber (ICAS), Cláudia Netto (IMASUL), Thaís Morgado (UFMT), Sandra Helena (UFMT), Mônica Montenegro (CPB), Marcelo Lima Reis (ICMBio), Filipe Carneiro Reis (Zoo Brasília), Nina Attias (ICAS), Guilherme Mourão (EMBRAPA), Samuel Portela (Associação Caatinga), Maria Helena Baldini (Instituto Tamanduá), Rafael Ferraz (TamanduASAS), Victor Gonçalves de Castro (Nobilis).</t>
  </si>
  <si>
    <t>(1) Em finalização protocolo de manutenção em cativeiro de tatu-bola.  Foi criado um grupo de trabalho para finalizar este protocolo (Adriana Bocchiglieri, Marcelo Reis, Ana Raquel, Nina Attias e Filipe Reis). Adriana vai marcar uma reunião posterior com o grupo e organizar a iniciativa.
(2) Em finalização o protocolo de criação e manejo de filhotes de tamanduás-bandeira destinados à soltura. Previsão de envio ao CPB até final de novembro/2023.
(3) Protocolo de reabilitação de Tamanduá-bandeira: Ações de reabilitação e solturas monitoradas com rastreadores VHF-GPS Iridium de tamanduás-bandeira que foram resgatados filhotes no estado de Minas Gerais - Projeto TamanduASAS, sendo desenvolvidas pelo IEF, ICAS, Nobilis e demais parceiros. O projeto completou a soltura monitorada do décimo quinto tamanduá em 2023. Já estão previstas mais 5 solturas, sendo 3 para novembro/2023 e 2 para 2024.  (Cronograma e histórico de solturas disponibilizados).
O protocolo está em finalização, liderado pela Juliana, com previsão de uma primeira versão para março/ 2024 – Fazer contato com Dani, Maíra e Larissa – Instituto Tamanduá
(4) Continuidade das colheitas de material biológico e avaliações sanitárias dos tamanduás-bandeira do Projeto TamanduASAS para estabelecimento de protocolos sanitários mínimos para soltura de tamanduás-bandeira. Ação realizada em parceria com UnB, UFU e celebração de parceria com a UFMG para inclusão de pesquisa de hemoparasitas.
(5) Realização do projeto piloto de monitoramento cardíaco e endócrino de Myrmecophaga tridactyla em processo de reabilitação - Projeto TamanduASAS. O projeto piloto foi aprovado, e até o momento, quatro monitores foram implantados nos tamanduás-bandeira. Realização: IEF, Nobilis, ICAS, UnB, Smithsonian. 
(6) Com a experiência de solturas monitoradas realizadas, iniciadas no ano de 2019, Nobilis e ICAS lançaram dois storytelling dos animais do Projeto TamanduASAS: Episódio 4: Heather e episódio 5: Bella e George. 
(7) Recebimento dos três primeiros tamanduás-bandeira para serem reabilitados na RPPN Jacob, Nova Ponte, nova área de soltura do TamanduASAS. As solturas foram realizadas em dezembro de 2022.</t>
  </si>
  <si>
    <t xml:space="preserve">Cronograma e histórico de solturas do Projeto TamanduASAS desde 2019 - Solturas monitoradas de 05 (cinco) tamanduás-bandeira no período da monitoria.
</t>
  </si>
  <si>
    <t>1. Dificuldade em conseguir respostas/retorno dos colaboradores para finalizar os protocolos;
2. Dificuldade na disseminação e incorporação do uso dos protocolos pelas instituições;
3. Rotatividade dos atores envolvidos nas instituições;
4. Padronização de protocolos aplicáveis para a maioria das instituições</t>
  </si>
  <si>
    <t xml:space="preserve">* É importante pensar na divulgação e como estimular a implementação dos protocolos.
Em relação ao Protocolo de amostragem de tatu-bola, Renata ficou de entrar em contato com Rodolfo para saber sobre o andamento, e depois entrar em contato com Nina e Adriana.
</t>
  </si>
  <si>
    <t xml:space="preserve">1. O CPB está em articulação com a Conservation Planning Specialist Group - CPSG para a realização da Oficina One Plan Approach do Tamanduá-bandeira. 
OPA + Programa de Manijo - Tamanduá-bandeira: Datas previstas: 11 a 15 ou 18 a 22 de março/2024.
</t>
  </si>
  <si>
    <t>CPB</t>
  </si>
  <si>
    <t>Indicação da oficina OPA para o T. tricinctus junto com a 5ª monitoria, no segundo semestre de 2024.</t>
  </si>
  <si>
    <t>Pontos focais da ABEMA (Cláudia Netto - IMASUL/MS, Caio César Neves Sousa - SEMAD/GO, Suzzie Valladares - SEMA/DF, Cristiane Peres da Silva - SEMARH/TO, Janaina Batista Aguiar - IEF/MG, Carolina Born Toffoli - SIMA/SP, Miquéias Santos de Souza - SEMA/AM, Anielle de Sousa da Conceição - FEMARH/RR, Jerônimo Dias dos Santos - SEMA/AP, Marilene Vasconcelos da Silva Brazil - SEMA/AC, Márcia Gomes da Silva de Oliveira - SEDAM/RO, Felipe Bastos Lobo Silva - SEMA/BA, Roberto Glaydson Ribeiro Cavalcante - SEMA/CE), Rafael Ferraz (TamanduASAS), Victor Gonçalves de Castro (Nobilis) e Erika Procópio</t>
  </si>
  <si>
    <t>MT, MS, GO, DF, TO, MG, SP, AM, PA, RR, AP, AC, RO (Tamanduá-bandeira e Tatu-canastra)
 BA, PI, CE (Tatu-bola)</t>
  </si>
  <si>
    <t xml:space="preserve">1- Quantitativo do recebimento de tamanduás-bandeira no estado de Minas Gerais (anos 2020 a 2023). 
Recebidos pelo IEF (total 79): Patos de Minas (49), Divinópolis (12), Belo Horizonte (18)
Motivo entrada CETAS/CRAS: ataque por cães 4% (3), atropelamento 20% (16), chegou morto 1% (1), doente 28% (22), encontrado em via urbana 10% (8), filhote 37% (29)
</t>
  </si>
  <si>
    <t xml:space="preserve">1. Gestores de fauna não liberam os dados de recebimento. 
2. Diferentes órgãos fazem a gestão. 
3. Necessidade de um documento oficial do PAN para que os órgãos ambientais responsáveis pela gestão de fauna liberem os dados. </t>
  </si>
  <si>
    <t xml:space="preserve">Pensar em uma abordagem para solicitar os dados sem parecer uma fiscalização.
Sugestões de aproximação com as instituições:
Envio de ofício pelo PAN
Encontro virtual com os CETAS sobre destinação de xenarthra
* Flavia informa que tem questionários desde de 2005 dos zoológicos. Fazer um levantamento do histórico da situação. </t>
  </si>
  <si>
    <t>Incluir T. tricinctus</t>
  </si>
  <si>
    <t>(1) Em dezembro de 2022 aconteceu o Workshop Café Cãopartilha, na Comunidade Tenda do Moreno (Uberlândia, MG, entorno do Parque Estadual do Pau Furado) para a compreensão da questão das interações entre cães, pessoas e animais silvestres. Esta foi uma atividade proposta da Ação CãoVivência (TamanduASAS, IEF, ICAS e Nobilis).
(2) Em julho de 2023 a equipe de pesquisa social do ICAS iniciou um diagnóstico das interações entre tatus-canastra e apicultores no entorno do Parque Estadual do Rio Doce, onde acredita-se estar a última população de tatus-canastra da Mata Atlântica.
(3) Como parte de parceria estabelecida entre Projeto Amora e Projeto Bandeiras no Corredor, serão utilizados os registros de 59 pontos amostrais dentro de propriedades privadas próximas ao Parque Estadual de Caldas Novas para identificar potenciais conflitos com fauna silvestre.
(4) Realização da segunda campanha de castração de cães e gatos da Ação CãoVivência nos dias 12, 13 e 14 de dezembro de 2022 (IEF, Nobilis, ICAS e Prefeitura de Uberlândia).
(5) Realização das visitas e entrevistas da Ação CãoVivência realizadas pelo IEF, Nobilis e ICAS na RPPN Jacob. Atividades: Comunicação Social e Etapa Exploratória; Mapeamento e identificação de potenciais ameaças aos tamanduás-bandeira no entorno da RPPN Jacob; Elaboração do questionário de dimensões humanas nas translocações.
(6)Apresentação no Congresso da Associação Brasileira de Veterinários de Animais Silvestres (ABRAVAS) do relato de caso intitulado: "ATAQUE DE CÃES A TAMANDUÁ-BANDEIRA REABILITADO E MONITORADO PELO PROJETO TAMANDUASAS".</t>
  </si>
  <si>
    <t>(1) Relatório do Workshop Comunitário sobre interações entre cães-pessoas e vida silvestre na região da Tenda do Moreno, em MG. 
(2) Relatório "Treinamento e entrevistas no Parque Estadual do Rio Doce". 
(6) SILVA, J.M.M.; CASTRO, V. G; HIRANO, L. Q. L; BATISTA, K.J.B.; BARROS, R.F.; TEIXEIRA, E.P.T.; CATAPANI, M.; YOGUI, D.R.; DESBIEZ, A. L. J. Dogs attacks on giant anteater rehabilitated and released with GPS-Iridium monitoring by the TamanduASAS Project - Case Report.  In: Anais do XXX Encontro e XXIV Congresso da Associação Brasileira de Veterinários de Animais Selvagens - ABRAVAS. Anais...São Paulo(SP) Online, 2022.</t>
  </si>
  <si>
    <t>Nina Attias (ICAS)
Juliana Magnino (IEF/MG)</t>
  </si>
  <si>
    <t>Identificar possíveis/potenciais medidas de mitigação para os conflitos identificados na ação 6.1 e propor um manual de coexistência.</t>
  </si>
  <si>
    <t>Alessandra (Instituto Tamanduá), Andréia Figueiredo (ICAS), Isadora Ruttul (ICAS)</t>
  </si>
  <si>
    <t>ação complementar a ação 6.1; Incluir T. tricinctus.</t>
  </si>
  <si>
    <t>(1). O framework utilizado para identificar o conflito envolvendo tatus-canastra e apicultores no Cerrado do MS foi base para um dos 14 estudos de caso eleitos pela FAO+IUCN (Organização das Nações Unidas para Alimentação e Agricultura e a União Internacional para a Conservação da Natureza) como exemplos de processos a serem replicados em outras regiões. Material finalizado em julho de 2023.
(2) De acordo com a identificação das motivações e barreiras para as interações negativas entre cães-pessoas e animais silvestres, delineou-se um Plano de Ação para os próximos passos do projeto.</t>
  </si>
  <si>
    <t>(1) Material publicado pela FAO/IUCN: Using a Conflict Framework to identify the correct problem to manage. Disponível em:
https://www.fao.org/3/cc7363en/cc7363en.pdf
(2) Plano de Ação Cãovivência para Tenda do Moreno (Uberlândia, MG)</t>
  </si>
  <si>
    <t>Mariana Catapani (ICAS)
Juliana Magnino (IEF/MG)</t>
  </si>
  <si>
    <t>Mariana Catapani (ICAS), Cláudia Netto (IMASUL), Alessandra (Instituto Tamanduá), Juliana Mgnino (IEF/MG)</t>
  </si>
  <si>
    <t>Pensar em estratégias de educação e comunicação ambiental; Incluir T. tricinctus.</t>
  </si>
  <si>
    <t>1. Mariana Catapani participou de uma mesa redonda na Conferência de Conflito e Coexistência da IUCN (Abril/2023, Oxford) para contar um pouco da experiência do ICAS com a comunicação para a coexistência entre pessoas e tamanduás/tatus. 
2. Deia Nasser reportou: Dentro do ICAS participamos de coletivos e grupos tais como o grupo “Bonito não atropela” e o grupo “Unidos pelo Parque Estadual do Rio Doce” que tem objetivos específicos, mas que trabalham a área educativa e de comunicação. Fora isso, atualmente o ICAS faz parte da Comissão Interinstitucional de Educação Ambiental de Mato Grosso do Sul (CIEA/MS) responsável, entre outras funções, com a de propor as diretrizes da Política Estadual de Educação Ambiental e a de construir e atualizar o Programa Estadual de Educação Ambiental, indicando o nível de adequação, bem como apresentar sugestões para o seu aprimoramento. Sendo assim, a ação não foi executada mas teve seus objetivos parcialmente cumpridos em atividades relacionadas.</t>
  </si>
  <si>
    <t>1. Palestra. 
2. Se tornar integrante da CIEA/MS</t>
  </si>
  <si>
    <t>Diálogo entre os atores do PAN</t>
  </si>
  <si>
    <t>1. Nina Attias e Mariana Catapani (ICAS) 
2. Andréia Figueiredo (ICAS)</t>
  </si>
  <si>
    <t xml:space="preserve">O ICAS e Instituto Tamanduá têm o material disponível para se trabalhar coexistência.
Encaminhamentos:
ICAS e Instituto Tamanduá - Entrar em contato com iniciativas de educação ambiental em outras localidades para tentar ampliar a rede. 
* Ressaltar a importância dos parceiros do PAN na divulgação da rede e agregação de esforços/parcerias
Sugestão:
Campanha de divulgação do material pelo instagram do CPB, marcando os colaboradores ou com postagens em colab.
</t>
  </si>
  <si>
    <t>Samuel Portela (Associação Caatinga), Flávia Miranda (Instituto Tamanduá), Marcelo Reis (ICMBio), Adriana Bocchiglieri (UFS), Liana Sena (IDEMA).</t>
  </si>
  <si>
    <r>
      <t xml:space="preserve">Foram submetidas quatro propostas de financiamento para projetos de pesquisa com </t>
    </r>
    <r>
      <rPr>
        <i/>
        <sz val="12"/>
        <color rgb="FF000000"/>
        <rFont val="Calibri"/>
        <family val="2"/>
        <scheme val="minor"/>
      </rPr>
      <t>Tolypeutes tricinctus</t>
    </r>
    <r>
      <rPr>
        <sz val="12"/>
        <color rgb="FF000000"/>
        <rFont val="Calibri"/>
        <family val="2"/>
        <scheme val="minor"/>
      </rPr>
      <t xml:space="preserve"> para continuação do projeto Ecologia e Conservação Participativa do Tatu-bola na comunidade de Sumidouro, Bahia, Brasil, por Rodolfo Magalhães e Instituto Tamanduá, no período especificado.</t>
    </r>
  </si>
  <si>
    <t>Rodolfo Magalhães e Instituto Tamanduá informam que aprovaram três projetos de pesquisa e conservação do tatu-bola, ligados ao projeto ECP Tatu-bola iniciado durante o programa EDGE of Existence: 
(1) "Populational responses of armadillos to ecological and human-induced processes in a highly seasonal system in northeast Brazil" financiado pelo Percy Sladen Memorial Fund (2023-2024); 
(2) "Participatory monitoring of the Brazilian three-banded armadillo in northeast Brazil" financiado pela Rufford Foundation (2023-2024)
(3) "Building the path to long-term community-based conservation of the Brazilian three-banded armadillo in northeast Brazil" (2023-2025) financiado por Conservation Connect.</t>
  </si>
  <si>
    <t xml:space="preserve">Uma das propostas enviadas se referia ao início de atividades de pesquisa e conservação do tatu-bola no Refúgio da Vida Silvestre Veredas do Oeste Baiano. A proposta foi enviada para a mesma fonte de financiamento dois anos consecutivos sem êxito. Baseado nos feedbacks recebidos, ficou clara a dificuldade de se iniciar projetos de conservação em fase de avaliação, portanto, anterior à condução de intervenções de conservação. </t>
  </si>
  <si>
    <r>
      <t xml:space="preserve">Baseado no EDGE Survival Blueprint de </t>
    </r>
    <r>
      <rPr>
        <i/>
        <sz val="12"/>
        <color rgb="FF000000"/>
        <rFont val="Calibri"/>
        <family val="2"/>
        <scheme val="minor"/>
      </rPr>
      <t>Tolypeutes tricinctus</t>
    </r>
    <r>
      <rPr>
        <sz val="12"/>
        <color rgb="FF000000"/>
        <rFont val="Calibri"/>
        <family val="2"/>
        <scheme val="minor"/>
      </rPr>
      <t xml:space="preserve"> e artigo recentemente publicado por membros do PAN (https://doi.org/10.1017/ext.2022.2), a caracterização de populações remanescentes do tatu-bola e medidas proativas e reativas de conservação de ecossistemas ao longo de sua distribuição devem ser priorizadas em futuras propostas de financiamento.
Sugestão: 
Entrar em contato com o Luís Fábio Silveira, para aproximar ele do PAN TATA. Luís Fábio vem capturando tatu-bola para avaliação genética e saúde. O Instituto Tamanduá tem uma parceria com ele para recebimento de duplicada de material biológico.  
</t>
    </r>
  </si>
  <si>
    <r>
      <t xml:space="preserve">(1) Publicação de resumo no encontro da ABRAVAS reportando a morte de dois </t>
    </r>
    <r>
      <rPr>
        <b/>
        <sz val="12"/>
        <color theme="1"/>
        <rFont val="Calibri"/>
        <family val="2"/>
        <scheme val="minor"/>
      </rPr>
      <t>tamanduás bandeira</t>
    </r>
    <r>
      <rPr>
        <sz val="12"/>
        <color theme="1"/>
        <rFont val="Calibri"/>
        <family val="2"/>
        <scheme val="minor"/>
      </rPr>
      <t xml:space="preserve"> por intoxicação por organofosforados. Magnino et al. 2022. O trabalho científico recebeu o Prêmio Alcides Pissinatti, ano 2022
(2) Publicação da matéria na BBC News: De agrotóxicos a atropelamentos: os riscos à existência do </t>
    </r>
    <r>
      <rPr>
        <b/>
        <sz val="12"/>
        <color theme="1"/>
        <rFont val="Calibri"/>
        <family val="2"/>
        <scheme val="minor"/>
      </rPr>
      <t>tamanduá-bandeira</t>
    </r>
    <r>
      <rPr>
        <sz val="12"/>
        <color theme="1"/>
        <rFont val="Calibri"/>
        <family val="2"/>
        <scheme val="minor"/>
      </rPr>
      <t xml:space="preserve"> no Cerrado.
(3) Foram feitas parcerias com instituições de pesquisa e laboratórios para análises de material biológico para – Mercúrio, Organofosforados e Organoclorados e PFOS (sulfonato de perfluorooctano). O ICAS estabeleceu um banco de dados e distribuiu amostras para as seguintes instituições parceiras – UFRJ, CEATOX (BOTUCATU/SP), UFSM e Hidrocepe, CEATOX – Unicamp, Campinas. Foi realizada a dosagem de mercúrio em pelos de tamanduás-bandeira (Gabriel Carvalho, João Paulo e Machado Torres - UFRJ). Atualmente está sendo feita análise de Sulfluramida/PFOS em pelo, órgãos e sangue total de </t>
    </r>
    <r>
      <rPr>
        <b/>
        <sz val="12"/>
        <color theme="1"/>
        <rFont val="Calibri"/>
        <family val="2"/>
        <scheme val="minor"/>
      </rPr>
      <t>tamanduás-bandeira</t>
    </r>
    <r>
      <rPr>
        <sz val="12"/>
        <color theme="1"/>
        <rFont val="Calibri"/>
        <family val="2"/>
        <scheme val="minor"/>
      </rPr>
      <t xml:space="preserve"> por Gabriel Carvalho, João Paulo e Machado Torres (UFRJ) e Japão. 
(4) Para tatu canastra não há estudo. O ICAS entende que devido ao alto custo, cenário (Cerrado) e uso de agrotóxico, seria mais conveniente e prioritário investir em análises toxicológicas ou para metais pesados em tamanduás-bandeira, onde temos animais monitorados nas nossas áreas de estudo. Ao contrário do tatu-canastra no Pantanal da Nhecolândia (área de estudo principal com captura e monitoramento de indivíduos), onde agrotóxico não é utilizado como na área de estudo do Cerrado - Projeto BR), e que possa impactar a saúde destas espécies. </t>
    </r>
  </si>
  <si>
    <r>
      <rPr>
        <b/>
        <sz val="12"/>
        <color theme="1"/>
        <rFont val="Calibri"/>
        <family val="2"/>
        <scheme val="minor"/>
      </rPr>
      <t>(1)</t>
    </r>
    <r>
      <rPr>
        <sz val="12"/>
        <color theme="1"/>
        <rFont val="Calibri"/>
        <family val="2"/>
        <scheme val="minor"/>
      </rPr>
      <t xml:space="preserve"> SILVA, J.M.M.; CASTRO, V. G; BATISTA, K.J.B.; SZABÓ, M.P.J.; BANDARRA, M.B.; BARROS, R.F.; TEIXEIRA, E.P.T.; DESBIEZ, A. L. J. Organophosphates intoxication in giant anteater rehabilitated in TamanduASAS Project - Case Report.  In: Anais do XXX Encontro e XXIV Congresso da Associação Brasileira de Veterinários de Animais Selvagens - ABRAVAS. Anais...São Paulo(SP) Online, 2022.
</t>
    </r>
    <r>
      <rPr>
        <b/>
        <sz val="12"/>
        <color theme="1"/>
        <rFont val="Calibri"/>
        <family val="2"/>
        <scheme val="minor"/>
      </rPr>
      <t>(2)</t>
    </r>
    <r>
      <rPr>
        <sz val="12"/>
        <color theme="1"/>
        <rFont val="Calibri"/>
        <family val="2"/>
        <scheme val="minor"/>
      </rPr>
      <t xml:space="preserve"> Reportagem BBC News - De agrotóxicos a atropelamentos: os riscos à existência do tamanduá-bandeira no Cerrado: https://g1.globo.com/meio-ambiente/noticia/2023/03/07/de-agrotoxicos-a-atropelamentos-os-riscos-a-existencia-do-tamandua-bandeira-no-cerrado.ghtml
</t>
    </r>
  </si>
  <si>
    <t xml:space="preserve">(1) Encontrar laboratórios que realizem as análises, alto custo e ausência de parâmetros (valores) ou técnica laboratorial para animais selvagens. 
(2) Demora na obtenção dos resultados, devido a parceria estar normalmente atrelada às dissertações ou teses de mestrado e doutorado, havendo necessidade de aguardar o término. Custo das análises muito alto, limitante para alto número de amostras. </t>
  </si>
  <si>
    <t>Danilo Kluyber (ICAS)
Juliana Magnino (IEF/MG)</t>
  </si>
  <si>
    <r>
      <t xml:space="preserve">Captação de recursos, encontrar laboratórios e parceiros.
Flávia informou que o Instituto Tamanduá tem dados de agrotóxicos que podem ser repassados para esta ação. 
Encaminhamento: Solicitar a Flávia os dados de agrotóxicos do Instituto Tamanduá para esta ação.
Mônica informou que participou de uma reunião para estabelecer uma rede de vigilância de doenças da fauna silvestre “Programa de Saúde Única” e destacou que sejam previstos agentes químicos e não só patógenos. Ela ficou de reforçar a questão dos agentes químicos em uma nova reunião do Programa de Saúde Única, no dia 13 de novembro/2023. 
Juliana mencionou a importância da coleta de material em animais vivos, pois até o momento as análises estão sendo realizadas apenas em animais mortos. No entanto, para a análise em animais vivos é necessária a coleta de 20 ml de sangue e as análises têm custos elevados.
* Uma possibilidade a ser avaliada, menos invasiva e talvez com menor custo, é a análise do solo ou das formigas, por isótopo, com o objetivo de entender a relação do agrotóxico com o tamanduá-bandeira. É preciso se certificar se é possível recuperar traços de agortoxicos por isótopos.
</t>
    </r>
    <r>
      <rPr>
        <b/>
        <sz val="12"/>
        <color theme="1"/>
        <rFont val="Calibri"/>
        <family val="2"/>
        <scheme val="minor"/>
      </rPr>
      <t>Recomendação:</t>
    </r>
    <r>
      <rPr>
        <sz val="12"/>
        <color theme="1"/>
        <rFont val="Calibri"/>
        <family val="2"/>
        <scheme val="minor"/>
      </rPr>
      <t xml:space="preserve">
Realizar um encontro sobre o tema com especialistas. Verificar em outros PANs se existem ações com a temática e unir esforço e informações sobre o tema.  
</t>
    </r>
  </si>
  <si>
    <r>
      <t xml:space="preserve">1. Rodolfo Magalhães e Instituto Tamanduá informam que aprovaram três projetos de pesquisa e conservação do </t>
    </r>
    <r>
      <rPr>
        <b/>
        <sz val="12"/>
        <color rgb="FF000000"/>
        <rFont val="Calibri"/>
        <family val="2"/>
        <scheme val="minor"/>
      </rPr>
      <t>tatu-bola</t>
    </r>
    <r>
      <rPr>
        <sz val="12"/>
        <color rgb="FF000000"/>
        <rFont val="Calibri"/>
        <family val="2"/>
        <scheme val="minor"/>
      </rPr>
      <t>, ligados ao projeto Ecologia e Conservação Participativa do Tatu-bola iniciado durante o programa EDGE of Existence: 
1.1. "Populational responses of armadillos to ecological and human-induced processes in a highly seasonal system in northeast Brazil" financiado pelo Percy Sladen Memorial Fund (2023-2024);</t>
    </r>
    <r>
      <rPr>
        <sz val="12"/>
        <color rgb="FFFF0000"/>
        <rFont val="Calibri"/>
        <family val="2"/>
        <scheme val="minor"/>
      </rPr>
      <t xml:space="preserve"> </t>
    </r>
    <r>
      <rPr>
        <sz val="12"/>
        <color rgb="FF000000"/>
        <rFont val="Calibri"/>
        <family val="2"/>
        <scheme val="minor"/>
      </rPr>
      <t xml:space="preserve">
1.2. "Participatory monitoring of the Brazilian three-banded armadillo in northeast Brazil" financiado pela Rufford Foundation (2023-2024);
1.3. "Building the path to long-term community-based conservation of the Brazilian three-banded armadillo in northeast Brazil" (2023-2025) financiado por Conservation Connect.
2. Samuel informou que neste período foi sinalizado pela Petrobras, por meio do Programa Petrobras Socioambiental, a possibilidade de renovação do Projeto No Clima da Caatinga, executado pela Assocciação Caatinga. Esta renovação possibilitará a inclusão de novas ações relacionadas à pesquisa e a manutenção de ações de proteção do </t>
    </r>
    <r>
      <rPr>
        <i/>
        <sz val="12"/>
        <color rgb="FF000000"/>
        <rFont val="Calibri"/>
        <family val="2"/>
        <scheme val="minor"/>
      </rPr>
      <t>T. tricinctus</t>
    </r>
    <r>
      <rPr>
        <sz val="12"/>
        <color rgb="FF000000"/>
        <rFont val="Calibri"/>
        <family val="2"/>
        <scheme val="minor"/>
      </rPr>
      <t>, espécie símbolo do projeto.  
3. Doutorado em andamento de Maíra Prestes Margarido - Estudos ecológicos e estabelecimento de áreas prioritárias para conservação de Xenarthras ameaçados na Amazônia brasileira. Início: julho/2022. Término previsto: junho/2026. Programa de pós-graduação em Ciência Animal da Universidade Estadual de Santa Cruz – Ilhéus (BA). Orientação de Flavia Miranda. O estudo tem como objetivos:(1) Caracterizar as populações de P. maximus e M. tridactyla por meio de registros de câmeras traps em ao menos cinco áreas protegidas dentro do Bioma Amazônico; (2) Estimar a distribuição e identificar as áreas prioritárias para conservação destas espécies no Bioma.</t>
    </r>
  </si>
  <si>
    <r>
      <rPr>
        <sz val="12"/>
        <rFont val="Calibri"/>
        <family val="2"/>
        <scheme val="minor"/>
      </rPr>
      <t xml:space="preserve">2. Link para acompanhar ações do projeto No Clima da Caatinga fase 4 (2021 – 2024) e há possibilidade de uma renovação para fase 5 (2024-2027): </t>
    </r>
    <r>
      <rPr>
        <u/>
        <sz val="12"/>
        <color rgb="FF1155CC"/>
        <rFont val="Calibri"/>
        <family val="2"/>
        <scheme val="minor"/>
      </rPr>
      <t>https://www.acaatinga.org.br/no-clima-da-caatinga-projeto-inicia-nova-fase-de-conservacao-do-semiarido-com-patrocinio-da-petrobras/</t>
    </r>
  </si>
  <si>
    <t>Rodolfo Magalhães (UFMG)
Samuel Portela (Associação Caatinga)</t>
  </si>
  <si>
    <t>Mapas;
 Relatórios;
 Artigos científicos</t>
  </si>
  <si>
    <t>Alexandre Martins (Instituto Tamanduá), Karina Molina (Instituto Tamanduá), Marcelo Lima Reis (IPÊ), Nina Attias (ICAS), Guilherme Mourão (EMBRAPA), Rodolfo Magalhães (UFMG), Liana Sena (IDEMA), Adriana Bocchiglieri (UFS), Samuel Portela (Associação Caatinga)</t>
  </si>
  <si>
    <r>
      <rPr>
        <b/>
        <i/>
        <sz val="12"/>
        <color rgb="FF000000"/>
        <rFont val="Calibri"/>
        <family val="2"/>
        <scheme val="minor"/>
      </rPr>
      <t xml:space="preserve">Tolypeutes tricinctus
</t>
    </r>
    <r>
      <rPr>
        <sz val="12"/>
        <color rgb="FF000000"/>
        <rFont val="Calibri"/>
        <family val="2"/>
        <scheme val="minor"/>
      </rPr>
      <t xml:space="preserve">1) Publicação do estudo "Defining priority areas for conservation of poorly known species: a case study of the endemic Brazilian three-banded armadillo" através de colaboração de membros do PAN liderados por Anderson. Publicado em Janeiro/2023. Nesse estudo, 20 novas localidades para o tatu-bola foram identificadas; destas, 78% foram registrados nos últimos 5 anos. A figura 1 do artigo mostra a localização dessas populações. Isso representa uma grande atualização das populações remanescentes e foi derivado de projetos desenvolvidos pelos membros do PAN TATA (Rodolfo Magalhães e Liana Sena) com importante contribuição de diversos pesquisadores que trabalham na área de ocorrência do tatu-bola e gentilmente cederam os registros. Alguns registros foram também obtidos da literatura e bancos online, como o inaturalist. Todavia, é importante ressaltar que a maioria desses novos registros foram próximos dos locais onde a espécie já havia sido registrada e se limitam ao mesmo tipo de habitat, ou seja, áreas de maior eleveção na parte central da Caatinga e nordeste do Cerrado. Grande parte dos novos registros foi na Bahia, principalmente na região da Chapada Diamantina. 76% dos novos registros foram feitos fora de unidades de conservação, indicando que a maioria das populações atuais do tatu-bola estão desprotegidas.
(2) Foram realizadas atividades de campo em Sergipe (Poço Redondo, Porto da Folha, Canindé de São Francisco e Nossa Senhora da Glória) e não foi identificada a presença do tatu-bola, reforçando a extinção local da espécie no estado.
(3) Conforme a Associação Caatinga vai avançando na execução de seus projetos nos estados de Ceará e Piauí, novas área com a presença do </t>
    </r>
    <r>
      <rPr>
        <i/>
        <sz val="12"/>
        <color rgb="FF000000"/>
        <rFont val="Calibri"/>
        <family val="2"/>
        <scheme val="minor"/>
      </rPr>
      <t>T. tricinctus</t>
    </r>
    <r>
      <rPr>
        <sz val="12"/>
        <color rgb="FF000000"/>
        <rFont val="Calibri"/>
        <family val="2"/>
        <scheme val="minor"/>
      </rPr>
      <t xml:space="preserve"> com potencial para criação ou melhoria na gestão de Unidades de Conservação vão surgindo. Recentemente houve o avistamento de um </t>
    </r>
    <r>
      <rPr>
        <i/>
        <sz val="12"/>
        <color rgb="FF000000"/>
        <rFont val="Calibri"/>
        <family val="2"/>
        <scheme val="minor"/>
      </rPr>
      <t>T. tricinctus</t>
    </r>
    <r>
      <rPr>
        <sz val="12"/>
        <color rgb="FF000000"/>
        <rFont val="Calibri"/>
        <family val="2"/>
        <scheme val="minor"/>
      </rPr>
      <t xml:space="preserve"> na RPPN Reserva Natural Serra das Almas, local onde, até pouco tempo, só tínhamos relatos de ocorrência histórica. Não houve como saber se foi soltura realizada por vizinhos ou se realmente o animal está retornando ao território, mas o fato é que há ambiente propício para a espécie na UC e as ações de conservação da área vem contribuindo para a prosperidades da fauna da região.
</t>
    </r>
    <r>
      <rPr>
        <b/>
        <i/>
        <sz val="12"/>
        <color rgb="FF000000"/>
        <rFont val="Calibri"/>
        <family val="2"/>
        <scheme val="minor"/>
      </rPr>
      <t xml:space="preserve">Priodontes maximus </t>
    </r>
    <r>
      <rPr>
        <sz val="12"/>
        <color rgb="FF000000"/>
        <rFont val="Calibri"/>
        <family val="2"/>
        <scheme val="minor"/>
      </rPr>
      <t xml:space="preserve">
(4) Para o tatu-canastra, os pesquisadores do ICAS começaram a monitorar uma nova população no Parque Natural Municipal do Pombo, um dos maiores remanescentes de Cerrado no Mato Grosso do Sul. O trabalho foi iniciado em abril de 2022 e está em curso. Até o momento, foram instalados um grid de camera trap e vários indivíduos do tatu-canastra já foram identificados. Em breve serão gerados modelos de captura e recaptura espacialmente explícita para tentar estimar o tamanho da população e sua viabilidade.
</t>
    </r>
    <r>
      <rPr>
        <b/>
        <i/>
        <sz val="16"/>
        <color rgb="FF000000"/>
        <rFont val="Calibri"/>
        <scheme val="minor"/>
      </rPr>
      <t/>
    </r>
  </si>
  <si>
    <t>(1) Feijó A, Assis Magalhães R, Bocchiglieri A, et al (2023) Defining priority areas for conservation of poorly known species: a case study of the endemic Brazilian three-banded armadillo. Camb prisms Extinction 1–30. https://doi.org/10.1017/ext.2022.2
(2) Mapa com a localização das populações recentes do tatu-bola (figura 1 do artigo Feijó et al. 2023)
(3) Matéria publicada no O Eco com participação de Anderson Feijó e Samuel Portela que destaca o aparecimento do T. tricinctus na RPPN Serra das Almas e uma boa descrição das atividades realizadas pela Associação Caatinga na região.
https://oeco.org.br/reportagens/da-caca-ao-desmatamento-as-ameacas-ao-menor-e-unico-tatu-exclusivo-do-brasil/
https://www.noclimadacaatinga.org.br/monitoramento-da-fauna-na-serra-das-almas/</t>
  </si>
  <si>
    <t xml:space="preserve">(1) Para o item (4), a principal dificuldade encontrada para o monitoramento da população do canastra no Parque Natural Municipal do Pombo é a sua distância das outras áreas onde o ICAS já desenvolve seus projetos. Além disso, ainda não há ninguém treinado especificamente para desenvolver esse projeto no PNM do Pombo. </t>
  </si>
  <si>
    <t>(1) Anderson Feijó (CAS)
(2) Adriana Bocchiglieri (UFS)
(3) Samuel Portela (Associação Caatinga)
(4) Nina Attias (ICAS)</t>
  </si>
  <si>
    <r>
      <t xml:space="preserve">(1) Para o tatu-bola, a maioria dos novos registros foram em áreas de maior altitude na Caatinga, grande parte derivado de trabalhos de consultoria associados a instalação de parques eólicos. As áreas de maior altitude detém grande parte dos remanescentes de caatinga natural, o que pode justificar a presença atual da espécie. Todavia, existe a possibilidade que essa concentração de registros recentes reflita o maior esforço amostral em áreas de maior altitude. 
Recomendação: Verificar a possibilidade de inserir as informações do Luís Fábio Silveira, que vem capturando tatu-bola para avaliação genética e saúde, para esta ação. 
A informações obtidas a partir da análise dos autos de infração podem ser utilizadas para indicar locais de ocorrência das espécies. No entanto, devem ser utilizadas com muita cautela, pois apesar das espécies alvo (tatu-bola, tatu-canastra e o tamanduá-bandeira) serem emblemáticas e de fácil reconhecimento, não é possível ter certeza sobre a identificação das espécies listadas nos autos de infração do ICMBio e IBAMA, que possuem informações  não padronizadas e muitas vezes incompletas e pouco precisas.  Por exemplo, há um registro de tatu-bola para Santarém, Pará, longe da distribuição da espécie. É importante atentar também para a data dos autos.
Além disso, o GAT avalia que há um viés, pois onde animal foi apreendido não quer dizer que é onde ele ocorre, e sugere que os dados de caça sejam analisados para verificar se é pertinente o uso dessas informações para esta ação.
Informações obtidas dos autos de infração do ICMBio e IBAMA revelam a apreensão de 97 indivíduos de "tatu-bola", 4 tatus-canastra e 14 tamanduás-bandeira. Essas apreensões datam de 1999 até 2023.
Para o </t>
    </r>
    <r>
      <rPr>
        <b/>
        <sz val="12"/>
        <color theme="1"/>
        <rFont val="Calibri"/>
        <family val="2"/>
        <scheme val="minor"/>
      </rPr>
      <t>tatu-bola</t>
    </r>
    <r>
      <rPr>
        <sz val="12"/>
        <color theme="1"/>
        <rFont val="Calibri"/>
        <family val="2"/>
        <scheme val="minor"/>
      </rPr>
      <t xml:space="preserve">, esse banco de dados inclui 17 novos municípios no Maranhão, Ceará, Bahia e Piauí onde a espécie não havia sido registrada. Esses são: Maranhão (Açailândia); Piauí (Alvorada do Gurgueia, Caracol, Coronel José Dias, Dom Inocêncio, Eliseu Martins, Floriano, João Costa, Jurema, Pio IX, São Braz do Piauí, Tamboril do Piauí); Bahia (Jeremoabo, Lapão, Mansidão, São Gabriel), e Ceará (Russas).
O </t>
    </r>
    <r>
      <rPr>
        <b/>
        <sz val="12"/>
        <color theme="1"/>
        <rFont val="Calibri"/>
        <family val="2"/>
        <scheme val="minor"/>
      </rPr>
      <t>tatu-canastra</t>
    </r>
    <r>
      <rPr>
        <sz val="12"/>
        <color theme="1"/>
        <rFont val="Calibri"/>
        <family val="2"/>
        <scheme val="minor"/>
      </rPr>
      <t xml:space="preserve"> foi registrado em 4 estados: Bahia (Coribe), Pará (Dom Eliseu), São Paulo (Cachoeira Paulista), Amazonas (Guajara). 
E o </t>
    </r>
    <r>
      <rPr>
        <b/>
        <sz val="12"/>
        <color theme="1"/>
        <rFont val="Calibri"/>
        <family val="2"/>
        <scheme val="minor"/>
      </rPr>
      <t>tamanduá-bandeira</t>
    </r>
    <r>
      <rPr>
        <sz val="12"/>
        <color theme="1"/>
        <rFont val="Calibri"/>
        <family val="2"/>
        <scheme val="minor"/>
      </rPr>
      <t xml:space="preserve"> em seis estados: Bahia (Bom Jesus da Lapa, Una), Ceará (Beberibe), Goiás (Piracanjuba, Cavalcante), Minas Gerais (Brasilandia, Patrocínio), Piauí (Caracol, São Braz do Piauí) e Tocantins (Miracema do Tocantins).
</t>
    </r>
  </si>
  <si>
    <t>Arnaud Desbiez (ICAS), Guilherme Mourão (EMBRAPA), Nina Attias (ICAS), Alessandra Bertassoni (UFG), Rogério Z. (Instituto Tamanduá), Lijia Fromme (University of Veterinary Medicine Hannover, Germany), Filipe Reis (Zoo BSB), Amanda Melo (UFMS), Rodolfo Magalhaes (UFMG), Flávia Miranda (Instituto Tamanduá)</t>
  </si>
  <si>
    <r>
      <t>1) Dissertação de Amanda Melo defendida em Fevereiro de 2023 sobre a biologia reprodutiva do tatu-bola (</t>
    </r>
    <r>
      <rPr>
        <b/>
        <i/>
        <sz val="12"/>
        <color rgb="FF000000"/>
        <rFont val="Calibri"/>
        <family val="2"/>
        <scheme val="minor"/>
      </rPr>
      <t>T. matacus</t>
    </r>
    <r>
      <rPr>
        <sz val="12"/>
        <color rgb="FF000000"/>
        <rFont val="Calibri"/>
        <family val="2"/>
        <scheme val="minor"/>
      </rPr>
      <t>) - Amanda Melo. Comportamento reprodutivo e territorialidade de tocas do tatu bolinha (</t>
    </r>
    <r>
      <rPr>
        <i/>
        <sz val="12"/>
        <color rgb="FF000000"/>
        <rFont val="Calibri"/>
        <family val="2"/>
        <scheme val="minor"/>
      </rPr>
      <t>Tolypeutes matacus</t>
    </r>
    <r>
      <rPr>
        <sz val="12"/>
        <color rgb="FF000000"/>
        <rFont val="Calibri"/>
        <family val="2"/>
        <scheme val="minor"/>
      </rPr>
      <t xml:space="preserve">). Dissertação (Ecologia e Conservação) - Universidade Federal de Mato Grosso do Sul. Inst. financiadora: Coordenação de Aperfeiçoamento de Pessoal de Nível Superior. A aluna executou 500 dias de campo na região de Cáceres onde realizou monitoramento via telemetria e observação comportamental de 98 </t>
    </r>
    <r>
      <rPr>
        <i/>
        <sz val="12"/>
        <color rgb="FF000000"/>
        <rFont val="Calibri"/>
        <family val="2"/>
        <scheme val="minor"/>
      </rPr>
      <t>T. matacus</t>
    </r>
    <r>
      <rPr>
        <sz val="12"/>
        <color rgb="FF000000"/>
        <rFont val="Calibri"/>
        <family val="2"/>
        <scheme val="minor"/>
      </rPr>
      <t xml:space="preserve">, registrando múltiplos eventos reprodutivos. A dissertação está em revisão, por isso não foi disponibilizada ainda.
(2) Em 2023, uma parceria entre Nina, Guilherme, Arnaud, Pedro Galetti e sua pós-doc Carla foi estabelecida para avaliar os padrões de parentesco (genético) e associar com padrões de uso do espaço para elucidar sobre o sistema reprodutivo de </t>
    </r>
    <r>
      <rPr>
        <b/>
        <i/>
        <sz val="12"/>
        <color rgb="FF000000"/>
        <rFont val="Calibri"/>
        <family val="2"/>
        <scheme val="minor"/>
      </rPr>
      <t>T. matacus</t>
    </r>
    <r>
      <rPr>
        <sz val="12"/>
        <color rgb="FF000000"/>
        <rFont val="Calibri"/>
        <family val="2"/>
        <scheme val="minor"/>
      </rPr>
      <t xml:space="preserve"> e </t>
    </r>
    <r>
      <rPr>
        <b/>
        <i/>
        <sz val="12"/>
        <color rgb="FF000000"/>
        <rFont val="Calibri"/>
        <family val="2"/>
        <scheme val="minor"/>
      </rPr>
      <t>P. maximus</t>
    </r>
    <r>
      <rPr>
        <sz val="12"/>
        <color rgb="FF000000"/>
        <rFont val="Calibri"/>
        <family val="2"/>
        <scheme val="minor"/>
      </rPr>
      <t xml:space="preserve">. 
(3) Rodolfo reportou que, com relação ao </t>
    </r>
    <r>
      <rPr>
        <b/>
        <i/>
        <sz val="12"/>
        <color rgb="FF000000"/>
        <rFont val="Calibri"/>
        <family val="2"/>
        <scheme val="minor"/>
      </rPr>
      <t>Tolypeutes tricinctus</t>
    </r>
    <r>
      <rPr>
        <sz val="12"/>
        <color rgb="FF000000"/>
        <rFont val="Calibri"/>
        <family val="2"/>
        <scheme val="minor"/>
      </rPr>
      <t xml:space="preserve">, no período estabelecido, eles conduziram o projeto Ecologia e Conservação Participativa do Tatu-bola, que monitora a espécie via armadilhas fotográficas e ciência cidadã em Brotas de Macaúbas na Bahia. Alguns registros de comportamento reprodutivo do tatu-bola foram obtidos, mas nenhum produto baseado neles foi produzido ainda. 
(4) Desde 2021, ocorre o Projeto Babies - Comportamento maternal em </t>
    </r>
    <r>
      <rPr>
        <b/>
        <sz val="12"/>
        <color rgb="FF000000"/>
        <rFont val="Calibri"/>
        <family val="2"/>
        <scheme val="minor"/>
      </rPr>
      <t>tamanduás-bandeira</t>
    </r>
    <r>
      <rPr>
        <sz val="12"/>
        <color rgb="FF000000"/>
        <rFont val="Calibri"/>
        <family val="2"/>
        <scheme val="minor"/>
      </rPr>
      <t xml:space="preserve">, com fêmeas monitoradas no Mato Grosso do Sul. Até o momento 11 fêmeas foram observadas com seus filhotes, algumas delas por 3 crias consecutivas. Esse projeto lançará luz no conhecimento entre mães e filhotes. Para além, estamos testemunhando outras interações sociais entre tamanduás, que serão foco de um artigo no futuro. 
(5) Publicação de três capítulos de livro sobre reprodução de Xenarthra por Rogerio Zacariotti. Os capítulos ainda não estão disponíveis abertamente.
</t>
    </r>
    <r>
      <rPr>
        <sz val="12"/>
        <color rgb="FFFF0000"/>
        <rFont val="Calibri"/>
        <family val="2"/>
        <scheme val="minor"/>
      </rPr>
      <t xml:space="preserve">
</t>
    </r>
    <r>
      <rPr>
        <sz val="12"/>
        <color rgb="FF000000"/>
        <rFont val="Calibri"/>
        <family val="2"/>
        <scheme val="minor"/>
      </rPr>
      <t>(6) Publicação do artigo FROMME et al. 2023. Spermatogenesis in the giant anteater (</t>
    </r>
    <r>
      <rPr>
        <b/>
        <i/>
        <sz val="12"/>
        <color rgb="FF000000"/>
        <rFont val="Calibri"/>
        <family val="2"/>
        <scheme val="minor"/>
      </rPr>
      <t>Myrmecophaga tridactyla</t>
    </r>
    <r>
      <rPr>
        <sz val="12"/>
        <color rgb="FF000000"/>
        <rFont val="Calibri"/>
        <family val="2"/>
        <scheme val="minor"/>
      </rPr>
      <t>), Theriogenology Wild, v. 2, 100018, 2023. 
(7) Projeto Recrutamento populacional de filhotes de tamanduá bandeira na Amazonia - Instituto Tamanduá. Ainda em fase de elaboração.</t>
    </r>
  </si>
  <si>
    <t xml:space="preserve">(4) Apresentação do Projeto no Simpósio A objetividade científica e o estudo das emoções e do comportamento do 39º Encontro Anual de Etologia – Curitiba, Novembro 2022
(5) ZACARIOTTI, R. L. Sloths and anteaters. In: Alexandre Rodrigues Silva. (Org.). Assisted Reproduction in Wild Mammals of South America. 1ed.Boca Raton: CRC Press Taylor and Francis Group, 2023, v. 1, p. 274-288.
SOUSA, P.C., et al. The Armadillos In: Alexandre Rodrigues Silva. (Org.). Assisted Reproduction in Wild Mammals of South America. 1ed.Boca Raton: CRC Press Taylor and Francis Group, 2023, v. 1, p. 291-304
ZACARIOTTI, R. L. Xenarthras. In: Tratado de Reprodução Animal, Volume: Reprodução de Animais Selvagens – Mamíferos”, em edição pela Editora Ateneu, organizado pela Profa. Dra. Cristiane Schilbach Pizzutto.
(6) FROMME, L,; YOGUI, D. R.; ALVES, M. H.; DESBIEZ, A. L. J.; LANGEHEINE, M.; QUAGLIATTO, A.; SIEBERT, U.; BREHM, R. Spermatogenesis in the giant anteater (Myrmecophaga tridactyla), Theriogenology Wild, v. 2, 100018, 2023. DOI: https://doi.org/10.1016/j.therwi.2023.100018. Disponível em: https://www.sciencedirect.com/science/article/pii/S2773093X23000028 </t>
  </si>
  <si>
    <t>Nina Attias (ICAS)
Alessandra Bertassoni (UFG)</t>
  </si>
  <si>
    <t xml:space="preserve">Encaminhamentos:
CPB - Entrar em contato com Rogério Zacariotti (Instituto  Defesa da Fauna), com o objetivo de convidá-lo para ser colaborador do PAN. Ele tem realizado soltura de tamanduá-bandeira no estado de SP. 
</t>
  </si>
  <si>
    <t>Aline Giroux (UFMS), Luiz Gustavo Oliveira-Santos (UFMS), Arnaud (ICAS), Alessandra Bertassoni (UFG), Guilherme Mourão (EMBRAPA), Alexandre Martins (Instituto Tamanduá), Rodolfo Magalhães (UFMG)</t>
  </si>
  <si>
    <r>
      <t xml:space="preserve">1. Publicação de artigo sobre </t>
    </r>
    <r>
      <rPr>
        <b/>
        <sz val="12"/>
        <color rgb="FF000000"/>
        <rFont val="Calibri"/>
        <family val="2"/>
        <scheme val="minor"/>
      </rPr>
      <t>tamanduá-bandeira</t>
    </r>
    <r>
      <rPr>
        <sz val="12"/>
        <color rgb="FF000000"/>
        <rFont val="Calibri"/>
        <family val="2"/>
        <scheme val="minor"/>
      </rPr>
      <t xml:space="preserve"> no Pantanal: Giroux, A., Ortega, Z., Attias, N., Desbiez, A. L. J., Valle, D., Börger, L., &amp; Oliveira-Santos, L. G. R. (2023). Activity modulation and selection for forests help giant anteaters to cope with temperature changes. Animal Behaviour, 201, 191-209. Que indicou que em extremos de frio e calor os tamanduás procuram fragmentos de floresta para se abrigar, principalmente durante o período de descanso, que durante o frio acontece à noite e durante o calor acontece de dia. "
2. Em elaboração o artigo sobre o efeito da temperatura no Tatu-canastra (Nina Attias, Aline Giroux, Arnaud Desbiez).      
      </t>
    </r>
  </si>
  <si>
    <t>1. Giroux, A., Ortega, Z., Attias, N., Desbiez, A. L. J., Valle, D., Börger, L., &amp; Oliveira-Santos, L. G. R. (2023). Activity modulation and selection for forests help giant anteaters to cope with temperature changes. Animal Behaviour, 201, 191-209.</t>
  </si>
  <si>
    <t>Nina Attias (ICAS)
Aline Giroux (UFMS)</t>
  </si>
  <si>
    <t>Embora os tamanduás-bandeira sejam comumente vistos em áreas abertas, recomendamos a preservação de fragmentos florestais em áreas de savana para favorecer a termorregulação da espécie frente às mudanças climáticas.</t>
  </si>
  <si>
    <t>Arnaud (ICAS), Adriano Chiarello (USP), Vinicius Alberici (CPB/ICMBio), Marcelo Lima Reis (IPÊ), Nina Attias (ICAS), Guilherme Mourão (EMBRAPA), Liana Sena (IDEMA), Rodolfo Magalhaes (UFMG), Anderson Feijó (CAS)</t>
  </si>
  <si>
    <r>
      <t xml:space="preserve">(1) Publicação do estudo "Defining priority areas for conservation of poorly known species: a case study of the endemic Brazilian </t>
    </r>
    <r>
      <rPr>
        <b/>
        <sz val="12"/>
        <color rgb="FF000000"/>
        <rFont val="Calibri"/>
        <family val="2"/>
        <scheme val="minor"/>
      </rPr>
      <t>three-banded armadillo</t>
    </r>
    <r>
      <rPr>
        <sz val="12"/>
        <color rgb="FF000000"/>
        <rFont val="Calibri"/>
        <family val="2"/>
        <scheme val="minor"/>
      </rPr>
      <t xml:space="preserve">" através de colaboração de membros do PAN liderados por Anderson. Publicado em Janeiro/2023.
(2) Implementado o Projeto Bandeiras no Corredor que tem como objetivo estimar população de </t>
    </r>
    <r>
      <rPr>
        <b/>
        <sz val="12"/>
        <color rgb="FF000000"/>
        <rFont val="Calibri"/>
        <family val="2"/>
        <scheme val="minor"/>
      </rPr>
      <t>tamanduás-bandeira</t>
    </r>
    <r>
      <rPr>
        <sz val="12"/>
        <color rgb="FF000000"/>
        <rFont val="Calibri"/>
        <family val="2"/>
        <scheme val="minor"/>
      </rPr>
      <t xml:space="preserve"> em áreas com diferentes alterações antrópicas.
(3) Desenvolvimento da tese de Marisa O. Novaes "Influência das mudanças na cobertura e uso do solo na adequabilidade de paisagens para o </t>
    </r>
    <r>
      <rPr>
        <b/>
        <sz val="12"/>
        <color rgb="FF000000"/>
        <rFont val="Calibri"/>
        <family val="2"/>
        <scheme val="minor"/>
      </rPr>
      <t>tamanduá-bandeira</t>
    </r>
    <r>
      <rPr>
        <sz val="12"/>
        <color rgb="FF000000"/>
        <rFont val="Calibri"/>
        <family val="2"/>
        <scheme val="minor"/>
      </rPr>
      <t xml:space="preserve"> (Myrmecophaga tridactyla)" em parceria com Alessandra Bertassoni e Paulo De Marco Jr.. Um dos capítulo se refere ao mapa de adequabilidade da espécie e o shape de ocupação disponibilizado pelo ICMBio (in prep.).
(4) Publicação do estudo liderado por Yuri G. G. Ribeiro (ICAS) em colaboração com outros membros do PAN com foco em colisões veiculares. O estudo inclui a análise de adequabilidade de áreas próximas às estradas para três grandes mamíferos, incluindo o </t>
    </r>
    <r>
      <rPr>
        <b/>
        <sz val="12"/>
        <color rgb="FF000000"/>
        <rFont val="Calibri"/>
        <family val="2"/>
        <scheme val="minor"/>
      </rPr>
      <t>tamanduá-bandeira</t>
    </r>
    <r>
      <rPr>
        <sz val="12"/>
        <color rgb="FF000000"/>
        <rFont val="Calibri"/>
        <family val="2"/>
        <scheme val="minor"/>
      </rPr>
      <t xml:space="preserve">. O trabalho também inclui priorização de áreas para mitigação de colisões veiculares, incluindo a espécie. Publicado em março/2023                                                                                                                                                                                                                                    
(5) Artigo submetido a Animal Conservation, fruto do desenvolvimento do doutorado de Vinicius Alberici, intitulado "Idiosyncratic effects of road proximity on mammal abundance in agricultural landscapes" (submetido em jul/22 e atualmente em terceira rodada de revisão). O estudo investiga os efeitos da proximidade da estrada na abundância relativa do </t>
    </r>
    <r>
      <rPr>
        <b/>
        <sz val="12"/>
        <color rgb="FF000000"/>
        <rFont val="Calibri"/>
        <family val="2"/>
        <scheme val="minor"/>
      </rPr>
      <t>tamanduá-bandeira</t>
    </r>
    <r>
      <rPr>
        <sz val="12"/>
        <color rgb="FF000000"/>
        <rFont val="Calibri"/>
        <family val="2"/>
        <scheme val="minor"/>
      </rPr>
      <t xml:space="preserve">, no Cerrado do Mato Grosso do Sul, e foi realizado em parceria com o Projeto Bandeiras &amp; Rodovias.
(6) O Projeto Avaliação do Impacto do Fogo sobre a Biodiversidade do Pantanal (ICMBio), tem como um dos objetivos avaliar os efeitos do fogo sobre a fauna. Esse objetivo tem resultados que podem contribuir para esta ação: análises espaciais da paisagem nos períodos anterior e posterior ao evento de queimada no Pantanal; análise da perda de habitat no Parna do Pantanal Matrogrossense e entorno (Serra do Amolar), identificando também o habitat não afetado pelo fogo (refúgios); análise do quanto de habitat foi afetado pelas queimadas de 2020. </t>
    </r>
  </si>
  <si>
    <r>
      <rPr>
        <sz val="12"/>
        <color rgb="FF000000"/>
        <rFont val="Calibri"/>
        <family val="2"/>
        <scheme val="minor"/>
      </rPr>
      <t xml:space="preserve">(1) Feijó A, Assis Magalhães R, Bocchiglieri A, et al (2023) Defining priority areas for conservation of poorly known species: a case study of the endemic Brazilian three-banded armadillo. Camb prisms Extinction 1–30. </t>
    </r>
    <r>
      <rPr>
        <u/>
        <sz val="12"/>
        <color rgb="FF000000"/>
        <rFont val="Calibri"/>
        <family val="2"/>
        <scheme val="minor"/>
      </rPr>
      <t>https://doi.org/10.1017/ext.2022.2</t>
    </r>
    <r>
      <rPr>
        <sz val="12"/>
        <color rgb="FF000000"/>
        <rFont val="Calibri"/>
        <family val="2"/>
        <scheme val="minor"/>
      </rPr>
      <t xml:space="preserve"> 
(2) Projeto Bandeiras no Corredor </t>
    </r>
    <r>
      <rPr>
        <u/>
        <sz val="12"/>
        <color rgb="FF1155CC"/>
        <rFont val="Calibri"/>
        <family val="2"/>
        <scheme val="minor"/>
      </rPr>
      <t>https://youtu.be/zsqFx4kEfC8?si=rL7HHKM7qqlTHTjo</t>
    </r>
    <r>
      <rPr>
        <sz val="12"/>
        <color rgb="FF000000"/>
        <rFont val="Calibri"/>
        <family val="2"/>
        <scheme val="minor"/>
      </rPr>
      <t xml:space="preserve"> / </t>
    </r>
    <r>
      <rPr>
        <u/>
        <sz val="12"/>
        <color rgb="FF1155CC"/>
        <rFont val="Calibri"/>
        <family val="2"/>
        <scheme val="minor"/>
      </rPr>
      <t>https://globoplay.globo.com/v/11982534</t>
    </r>
    <r>
      <rPr>
        <sz val="12"/>
        <color rgb="FF000000"/>
        <rFont val="Calibri"/>
        <family val="2"/>
        <scheme val="minor"/>
      </rPr>
      <t xml:space="preserve"> / </t>
    </r>
    <r>
      <rPr>
        <u/>
        <sz val="12"/>
        <color rgb="FF1155CC"/>
        <rFont val="Calibri"/>
        <family val="2"/>
        <scheme val="minor"/>
      </rPr>
      <t xml:space="preserve">https://jornal.ufg.br/n/169449-projeto-da-ufg-monitora-especies-da-area-do-corredor-cerrado-mata-atlantica
</t>
    </r>
    <r>
      <rPr>
        <sz val="12"/>
        <color rgb="FF000000"/>
        <rFont val="Calibri"/>
        <family val="2"/>
        <scheme val="minor"/>
      </rPr>
      <t>(4) Ribeiro, Y. G. G., Ascensão, F., Yogui, D. R., de Barros Ferraz, K. M. P. M., &amp; Desbiez, A. L. J. (2023). Prioritizing road mitigation using ecologically based land‐use planning. Austral Ecology, 48(4), 761-773.
(6) Relatório projeto Avaliação do Impacto do Fogo sobre a Biodiversidade do Pantanal - ICMBio (2021 - 2023).</t>
    </r>
  </si>
  <si>
    <t xml:space="preserve">Anderson Feijó (CAS)
Alessandra Bertassoni (UFG)
Vinicius Alberici (CPB/ICMBio) </t>
  </si>
  <si>
    <t>No artigo (Feijó et al 2023) foi encontrado uma forte correlação espacial entre as áreas de ocorrência atual do tatu-bola e as áreas de remanescentes naturais de savana. Por outro lado, os registros históricos estão localizados em áreas que tiveram uma grande perda de habitat natural nas últimas decadas. Esses resultados indicam que o tatu-bola é sensível a perda de habitat natural (seja por via direta ou indireta por facilitar a caça) e que devemos focar esforços em preservar os remanescentes de savana e campos "grasslands" na Caatinga e norte do Cerrado.</t>
  </si>
  <si>
    <t>1. Publicação do artigo resultante da dissertação de Mestrado de Maíra Prestes Margarido - Margarido, M.P. et al. 2023. Xenarthra richness and activity pattern in the Brazilian Amazon. Mamm Biol 103, 215–225. Publicado em Janeiro/2023.
2.   Doutorado em andamento de Maíra Prestes Margarido - Estudos ecológicos e estabelecimento de áreas prioritárias para conservação de Xenarthras ameaçados na Amazônia brasileira. Início: julho/2022. Término previsto: junho/2026. Programa de pós-graduação em Ciência Animal da Universidade Estadual de Santa Cruz – Ilhéus (BA). Orientação de Flavia Miranda. O estudo tem como objetivos:(1) Caracterizar as populações de P. maximus e M. tridactyla por meio de registros de câmeras traps em ao menos cinco áreas protegidas dentro do Bioma Amazônico; (2) Estimar a distribuição e identificar as áreas prioritárias para conservação destas espécies no Bioma.
3. Concusão do 8º ano do monitoramento na Rebio Gurupi com armadilhas fotográficas. Programa Monitora, Protocolo TEAM</t>
  </si>
  <si>
    <r>
      <rPr>
        <sz val="12"/>
        <color rgb="FF000000"/>
        <rFont val="Calibri"/>
        <family val="2"/>
        <scheme val="minor"/>
      </rPr>
      <t xml:space="preserve">(1) Margarido, M.P., Carvalho, E.A.R., Endo, W. et al. Xenarthra richness and activity pattern in the Brazilian Amazon. Mamm Biol 103, 215–225 (2023). </t>
    </r>
    <r>
      <rPr>
        <u/>
        <sz val="12"/>
        <color rgb="FF000000"/>
        <rFont val="Calibri"/>
        <family val="2"/>
        <scheme val="minor"/>
      </rPr>
      <t>https://doi.org/10.1007/s42991-022-00342-3</t>
    </r>
  </si>
  <si>
    <r>
      <t xml:space="preserve">Mendonça, E.N.; Lopes, A. M. C.; Albernaz, A. L. &amp; Carvalho Jr., E. (2021) Avaliação da Efetividade da Reserva Biológica do Gurupi na Conservação de Vertebrados Terrestres de Médio e Grande Porte. Biodiversidade Brasileira, 11(3): 1-16. Protocolo avançado do Programa MONITORA - armadilhas fotográficas - monitoramento durante 4 anos; registro de bandeira e canastra.
</t>
    </r>
    <r>
      <rPr>
        <sz val="12"/>
        <rFont val="Calibri"/>
        <family val="2"/>
        <scheme val="minor"/>
      </rPr>
      <t xml:space="preserve">* Alexandre ficou de enviar mais informações sobre o Programa Monitora, Protocolo TEAM
</t>
    </r>
  </si>
  <si>
    <r>
      <t>(1) Publicação do artigo Miranda et al. 2022. Nine biomes and nine challenges for the conservation genetics of Neotropical species, the case of the vulnerable giant anteater (</t>
    </r>
    <r>
      <rPr>
        <b/>
        <i/>
        <sz val="12"/>
        <color rgb="FF000000"/>
        <rFont val="Calibri"/>
        <family val="2"/>
        <scheme val="minor"/>
      </rPr>
      <t>Myrmecophaga tridactyla</t>
    </r>
    <r>
      <rPr>
        <sz val="12"/>
        <color rgb="FF000000"/>
        <rFont val="Calibri"/>
        <family val="2"/>
        <scheme val="minor"/>
      </rPr>
      <t>). Biodivers Conserv 31, 2515–2541. Publicado em Agosto/2022</t>
    </r>
    <r>
      <rPr>
        <sz val="12"/>
        <color rgb="FFFF0000"/>
        <rFont val="Calibri"/>
        <family val="2"/>
        <scheme val="minor"/>
      </rPr>
      <t xml:space="preserve">
</t>
    </r>
    <r>
      <rPr>
        <sz val="12"/>
        <color rgb="FF000000"/>
        <rFont val="Calibri"/>
        <family val="2"/>
        <scheme val="minor"/>
      </rPr>
      <t>(2) O artigo "Reduced gene flow and bottleneck in the threatened giant armadillo (</t>
    </r>
    <r>
      <rPr>
        <b/>
        <i/>
        <sz val="12"/>
        <color rgb="FF000000"/>
        <rFont val="Calibri"/>
        <family val="2"/>
        <scheme val="minor"/>
      </rPr>
      <t>Priodontes maximus</t>
    </r>
    <r>
      <rPr>
        <sz val="12"/>
        <color rgb="FF000000"/>
        <rFont val="Calibri"/>
        <family val="2"/>
        <scheme val="minor"/>
      </rPr>
      <t>): implications for its conservation" de autoria de Nayra T. Rodrigues, Bruno H. Saranholi, Alexandre R. Inforzato, Leandro Silveira, Arnaud Leonard Jean Desbiez, Pedro M. Galetti Jr, foi submetido para a revista Genetics and Molecular Biology e está em revisão.
3. Projeto Xenarthran Genomics Alliance (XGC), liderado por Camila Mazzoni e com colaboração de Flávia Miranda. Já estão sendo realizadas as análises para as Bradypus, e o projeto prever análises para tamanduá-bandeira, considerando as unidades evolutivas na Amazônia.</t>
    </r>
  </si>
  <si>
    <r>
      <rPr>
        <sz val="12"/>
        <rFont val="Calibri"/>
        <family val="2"/>
        <scheme val="minor"/>
      </rPr>
      <t xml:space="preserve">(1) Miranda, F.R., Fabrício Machado, A., Clozato, C.L. et al. Nine biomes and nine challenges for the conservation genetics of Neotropical species, the case of the vulnerable giant anteater (Myrmecophaga tridactyla). Biodivers Conserv 31, 2515–2541 (2022). </t>
    </r>
    <r>
      <rPr>
        <u/>
        <sz val="12"/>
        <color rgb="FF1155CC"/>
        <rFont val="Calibri"/>
        <family val="2"/>
        <scheme val="minor"/>
      </rPr>
      <t>https://doi.org/10.1007/s10531-022-02461-2</t>
    </r>
  </si>
  <si>
    <t>Flávia Miranda (Instituto Tamanduá)
Pedro Galetti (UFASCAR)</t>
  </si>
  <si>
    <t>Caracterizar a variabilidade genética das espécies ao longo das suas distribuições</t>
  </si>
  <si>
    <t>Filipi Silva (IBAMA), Cláudia Netto (IMASUL), Juliana Magnino (IEF/MG), Renata Azevedo (ICMBio/CPB), Marcelo Reis (ICMBio), Vinicius Alberici (CPB)</t>
  </si>
  <si>
    <r>
      <t xml:space="preserve">(1) Programa Monitora - Protocolo básico: Renata filtrou os registros para </t>
    </r>
    <r>
      <rPr>
        <i/>
        <sz val="12"/>
        <color rgb="FF000000"/>
        <rFont val="Calibri"/>
        <family val="2"/>
        <scheme val="minor"/>
      </rPr>
      <t>M. tridactyla</t>
    </r>
    <r>
      <rPr>
        <sz val="12"/>
        <color rgb="FF000000"/>
        <rFont val="Calibri"/>
        <family val="2"/>
        <scheme val="minor"/>
      </rPr>
      <t xml:space="preserve"> e </t>
    </r>
    <r>
      <rPr>
        <i/>
        <sz val="12"/>
        <color rgb="FF000000"/>
        <rFont val="Calibri"/>
        <family val="2"/>
        <scheme val="minor"/>
      </rPr>
      <t>P. maximus</t>
    </r>
    <r>
      <rPr>
        <sz val="12"/>
        <color rgb="FF000000"/>
        <rFont val="Calibri"/>
        <family val="2"/>
        <scheme val="minor"/>
      </rPr>
      <t xml:space="preserve"> de todo o período do MONITORA (2014 a 2022). Não temos nenhuma UC participante do Programa dentro da distribuição de </t>
    </r>
    <r>
      <rPr>
        <i/>
        <sz val="12"/>
        <color rgb="FF000000"/>
        <rFont val="Calibri"/>
        <family val="2"/>
        <scheme val="minor"/>
      </rPr>
      <t>T. tricinctus</t>
    </r>
    <r>
      <rPr>
        <sz val="12"/>
        <color rgb="FF000000"/>
        <rFont val="Calibri"/>
        <family val="2"/>
        <scheme val="minor"/>
      </rPr>
      <t xml:space="preserve">. Resultado: 51 registros de </t>
    </r>
    <r>
      <rPr>
        <i/>
        <sz val="12"/>
        <color rgb="FF000000"/>
        <rFont val="Calibri"/>
        <family val="2"/>
        <scheme val="minor"/>
      </rPr>
      <t>M. tridactyla</t>
    </r>
    <r>
      <rPr>
        <sz val="12"/>
        <color rgb="FF000000"/>
        <rFont val="Calibri"/>
        <family val="2"/>
        <scheme val="minor"/>
      </rPr>
      <t xml:space="preserve"> e 15 de </t>
    </r>
    <r>
      <rPr>
        <i/>
        <sz val="12"/>
        <color rgb="FF000000"/>
        <rFont val="Calibri"/>
        <family val="2"/>
        <scheme val="minor"/>
      </rPr>
      <t>P. maximus</t>
    </r>
    <r>
      <rPr>
        <sz val="12"/>
        <color rgb="FF000000"/>
        <rFont val="Calibri"/>
        <family val="2"/>
        <scheme val="minor"/>
      </rPr>
      <t xml:space="preserve">, nas seguintes UC: 
</t>
    </r>
    <r>
      <rPr>
        <b/>
        <i/>
        <sz val="12"/>
        <color rgb="FF000000"/>
        <rFont val="Calibri"/>
        <family val="2"/>
        <scheme val="minor"/>
      </rPr>
      <t>M. tridactyla:</t>
    </r>
    <r>
      <rPr>
        <b/>
        <sz val="12"/>
        <color rgb="FF000000"/>
        <rFont val="Calibri"/>
        <family val="2"/>
        <scheme val="minor"/>
      </rPr>
      <t xml:space="preserve"> </t>
    </r>
    <r>
      <rPr>
        <sz val="12"/>
        <color rgb="FF000000"/>
        <rFont val="Calibri"/>
        <family val="2"/>
        <scheme val="minor"/>
      </rPr>
      <t xml:space="preserve">ESEC Terra do Meio (2), ESEC Maracá (7), FLONA Jamari (1), ESEC Pirapitinga (2), FLONA Tapajós (1), PARNA Cabo Orange (2), PARNA Viruá (1), PARNA Serra da Cutia (1), REBIO Gurupi (3), REBIO Jaru (2), REBIO Tapirapé (1), REBIO Uatumã (3), RESEX Chico Mendes (1), RESEX Cazumbá-Iracema (8), RESEX do Rio Cautário (3), RESEX Rio Ouro Preto (1), RESEX Riozinho do Anfrísio (1), RESEX Tapajós-Arapiuns (9), PARNA Juruena (1), PARNA Mapinguari (1).
</t>
    </r>
    <r>
      <rPr>
        <b/>
        <i/>
        <sz val="12"/>
        <color rgb="FF000000"/>
        <rFont val="Calibri"/>
        <family val="2"/>
        <scheme val="minor"/>
      </rPr>
      <t>P. maximus:</t>
    </r>
    <r>
      <rPr>
        <sz val="12"/>
        <color rgb="FF000000"/>
        <rFont val="Calibri"/>
        <family val="2"/>
        <scheme val="minor"/>
      </rPr>
      <t xml:space="preserve"> ESEC Maracá (1), ESEC Niquiá (1), PARNA Pacaas Novos (1), REBIO Tapirapé (1), REBIO Uatumã (1), RESEX Cazumbá-Iracema (2), RESEX do Rio Cautário (4), PARNA Juruena (3), RESEX Arapixi (1). 
(2) Análise dos processos de licenciamento da SEMA/MT (dados enviados pela Léa): no período de 2007 a 2020 foram analisados 35 processos (13 PCH, 4 UHE, 4 linhas de transmissão, 4 aterros sanitários, 3 UTE, 3 agroindústria, 2 terminais portuários, 1 mineração, 1 rodovia) que tiveram 32 registros de </t>
    </r>
    <r>
      <rPr>
        <i/>
        <sz val="12"/>
        <color rgb="FF000000"/>
        <rFont val="Calibri"/>
        <family val="2"/>
        <scheme val="minor"/>
      </rPr>
      <t>M. tridactyla</t>
    </r>
    <r>
      <rPr>
        <sz val="12"/>
        <color rgb="FF000000"/>
        <rFont val="Calibri"/>
        <family val="2"/>
        <scheme val="minor"/>
      </rPr>
      <t xml:space="preserve">, 21 de </t>
    </r>
    <r>
      <rPr>
        <i/>
        <sz val="12"/>
        <color rgb="FF000000"/>
        <rFont val="Calibri"/>
        <family val="2"/>
        <scheme val="minor"/>
      </rPr>
      <t>P. maximus</t>
    </r>
    <r>
      <rPr>
        <sz val="12"/>
        <color rgb="FF000000"/>
        <rFont val="Calibri"/>
        <family val="2"/>
        <scheme val="minor"/>
      </rPr>
      <t xml:space="preserve"> e 2 de </t>
    </r>
    <r>
      <rPr>
        <i/>
        <sz val="12"/>
        <color rgb="FF000000"/>
        <rFont val="Calibri"/>
        <family val="2"/>
        <scheme val="minor"/>
      </rPr>
      <t>T. matacus</t>
    </r>
    <r>
      <rPr>
        <sz val="12"/>
        <color rgb="FF000000"/>
        <rFont val="Calibri"/>
        <family val="2"/>
        <scheme val="minor"/>
      </rPr>
      <t>. Temos as datas e as coordenadas dos registros.
(3) A análise dos relatórios do SISBio, recomendação da monitoria passada, não foi realizada.
(4) O ofício via PAN/CPB para solicitar os processos com os registros de ocorrência aos órgãos ambientais estaduais, sugerido na monitoria passada, também não foi realizado por ser uma estratégia que tem se mostrado pouco efetiva (ver detalhes nos "Problemas enfrentados).</t>
    </r>
  </si>
  <si>
    <t>Falta de tempo para acessar as bases e compilar os registros.
(4) Pela experiência, apenas mandar os ofícios não resolve, os órgãos não retornam. Além disso, a maioria dos órgãos não tem essas informações sistematizadas (vide exemplo da Léa, que precisou consultar processo por processo para levantar os registros) e quando tem, nem sempre disponibilizam.
É necessário um contato mais direto com os servidores dos órgãos, para explicar os objetivos da solicitação para, então, identificar a melhor forma de acessar esses dados.</t>
  </si>
  <si>
    <t>Recomendações:
1. Priorização dos estados. Fazer um levantamento das espécies e localidades importantes para direcionar mais a busca. Focar inicialmente nos estados dentro da distribuição geográfica de T. tricinctus e matacus.
2. Tentar viabilizar uma vaga do Programa de Voluntariado do ICMBio para fazer o levantamento dos processos de licenciamento nos estados.
3. Validar os dados do SISBio no SALVE
4. Encaminhar os registros do Monitora, protocolo básico, para Vinícius inserir no SALVE
5. Passar os dados da planilha da Léa para o SALVE
6.  Solicitar ao CENAP/ICMBio os dados do protocolo Team. Flávia e Alexandre vão solicitar essa planilha do Monitora, protocolo Team, à Maíra, para o Vinícius incluir no SALVE.</t>
  </si>
  <si>
    <r>
      <rPr>
        <sz val="12"/>
        <color rgb="FF000000"/>
        <rFont val="Calibri"/>
        <family val="2"/>
        <scheme val="minor"/>
      </rPr>
      <t xml:space="preserve">Parcerias com instituições de pesquisa ou laboratórios para análises de material biológico para patógenos relevantes para a espécie. ICAS; USP – SP, UNESP – Botucatu; UNESP – Jaboticabal; UFF; UFU, Anhembi Morumbi; UNESP; UNISA; FIOCRUZ; UFMS:
(1) Parceria ICAS. Identificação carrapatos – Taxonomia – vetores – USP. SP. 
(2) Pesquisa em andamento/parceria ICAS: vírus Coronavírus, Poxvírus, Paramyxovírus – UFU, MG. 
(3) Pesquisa em andamento/parceria ICAS: Arbovírus, sorologia para Toxoplasma gondii - UEL e UFMS. 
(4) Pesquisa em andamento/parceria ICAS: Hemograma, bioquímico, coproparasitológico, leitura de lâminas, dosagem de hormônios, exames de citotoxicidade - UFMS, MS. 
(5) Pesquisa em andamento/parceria ICAS: Dosagem de cortisol, exame microbiológico das fezes, relação com estado geral de saúde (hemograma e bioquímico da UFMS) - UNESP, Botucatu. 
(6) Pesquisa em andamento/parceria ICAS: Doenças transmitidas por artrópodes (Ehrlichia spp., Anaplasma spp., Bartonella spp., Babesia spp., Theileria spp., Rangelia, Cytauxzoon e  Hepatozoon spp). UNESP, Jaboticabal, SP. Artigo Publicado. 
(7) Pesquisa em andamento/parceria ICAS: Dosagem de microplásticos (udwig-Maximilians University of Munich).
(8) Pesquisa em andamento/parceria ICAS: Hemoplasmas em Xenarthras UNESP, Jaboticabal, São Paulo.
(9) Pesquisa em andamento/parceria ICAS: Análise histopatológica do TGI e pesquisa de H. pillori. UFF.
(10) Pesquisa em andamento/parceria ICAS: Raiva (UFMS). 
(11) Multiplas parcerias do ICAS para o estudo de enterobactérias (Salmonella/Escherichia) e resistência antimicrobacteriana; Leptospira; Brucella; Micobacterium leprae/Lepromatous; coronavírus/Herpes/Pox/Paramíxo/Parvo em Tatus e cães domésticos; Estudo sobre vetores transmissores de zoonoses; Protozoários com potencial zoonótico; Hemoplasma, Bartonela, Ehrlichia;  fungos – Microsporídeos; Aspergillus em tocas e tatus; Endoparasitos; Trypanosomatídeos
(12) Publicação do artigo "Post-release challenges: case report of parasitosis by Ancylostoma sp. in a giant anteater (Myrmecophaga tridactyla)". Arquivo Brasileiro de Medicina Veterinaria e Zootecnia, v. 75, p. 715-720, 2023 
</t>
    </r>
    <r>
      <rPr>
        <sz val="12"/>
        <color rgb="FFFF0000"/>
        <rFont val="Calibri"/>
        <family val="2"/>
        <scheme val="minor"/>
      </rPr>
      <t xml:space="preserve">
</t>
    </r>
    <r>
      <rPr>
        <sz val="12"/>
        <color rgb="FF000000"/>
        <rFont val="Calibri"/>
        <family val="2"/>
        <scheme val="minor"/>
      </rPr>
      <t>(13) Mestrado finalizado em Biodiversidade Tropical. Universidade Federal do Amapá, UNIFAP, Brasil. Título: Coccídios do gênero Eimeria Schneider, 1881 (Apicomplexa: Eimeriidae) de tatus-bola Tolypeutes matacus (Desmarest, 1804) (Cingulata: Chlamyphoridae) Centro- oeste, Brasil. Orientador: Lúcio André Viana Dias. Grande área: Ciências Biológicas.  Aluna e orientador não repassaram informações sobre os resultados finais.</t>
    </r>
  </si>
  <si>
    <t>(1) Assessment of health and trauma by vehicular collisions by wild animals from three biomes in Brazil. Anthropogenic Impact on brazilian biodiversity. Pedro Navas – Tese publicada, Navas (2022). Universidade de São Paulo, USP.  https://repositorio.usp.br/item/003081021 
(2) Hematology and biochemistry reference intervals in chemically immobilized free-ranging giant anteaters (Myrmecophaga tridactyla) – Alves et al., 2023. Universidade Federal de Mato Grosso do Sul, Universidade Estadual de São Paulo, Unesp Botucatu. https://link.springer.com/article/10.1007/s10344-023-01663-5 
(3) Artigo publicado: Thiago F. Martins, Débora R. Yogui, Mario H. Alves, Danilo Kluyber, Gabriel Massocato, Marcelo B. Labruna, and Arnaud L. J. Desbiez "Surveillance of ticks (Acari: Ixodidae) on monitored free-ranging giant anteaters and on road-killed anteaters and armadillos in the State of Mato Grosso do Sul, Midwestern Brazil," Systematic and Applied Acarology 28(4), 641-646, (3 April 2023).  https://doi.org/10.11158/saa.28.4.1. Disponível em: https://www.biotaxa.org/saa/article/view/75623  
(13) SILVA, J.M.M.; DESBIEZ, A. L. J.; KLUYBER, D.; CASTRO, V. G.; NAVES, J. H. F. F.; HIRANO, L. Q. L. Post-release challenges: case report of parasitosis by Ancylostoma sp. in a giant anteater (Myrmecophaga tridactyla). Arquivo Brasileiro de Medicina Veterinaria e Zootecnia, v. 75, p. 715-720, 2023.</t>
  </si>
  <si>
    <t>Demora na obtenção dos resultados, devido a parceria estar normalmente atrelada às dissertações ou teses de mestrado e doutorado, havendo necessidade de aguardar o término. Custo das análises muito alto, limitante para alto número de amostras. 
Dificuldade de comunicação com os autores da dissertação Coccídios do gênero Eimeria Schneider, 1881 (Apicomplexa: Eimeriidae) de tatus-bola Tolypeutes matacus (Desmarest, 1804) (Cingulata: Chlamyphoridae) Centro- oeste, Brasil</t>
  </si>
  <si>
    <t>Flávia ficou de encaminhar informações para esta ação
Incluir o artigo resultante da dissertação de mestrado de Felipe Reis como produto desta ação:
REIS, FILIPE C. ; MINUZZI'SOUZA, THAÍS T. C. ; NEIVA, MARIANA ; TIMBÓ, RENATA V. ; MORAIS, IGOR O. B. ; LIMA, THIAGO M. ; HECHT, MARIANA ; NITZ, NADJAR ; GURGEL'GONÇALVES, RODRIGO . Trypanosomatid infections in captive wild mammals and potential vectors at the Brasilia Zoo, Federal District, Brazil. VETERINARY MEDICINE AND SCIENCE , v. 6, p. 248-256, 2019.</t>
  </si>
  <si>
    <t>Caracterizar a utilização de recursos alimentares, espaciais e temporais das espécies (T. tricinctus e T. matacus).</t>
  </si>
  <si>
    <r>
      <rPr>
        <b/>
        <i/>
        <sz val="12"/>
        <color theme="1"/>
        <rFont val="Calibri"/>
        <family val="2"/>
        <scheme val="minor"/>
      </rPr>
      <t xml:space="preserve">Priodontes maximus 
</t>
    </r>
    <r>
      <rPr>
        <sz val="12"/>
        <color theme="1"/>
        <rFont val="Calibri"/>
        <family val="2"/>
        <scheme val="minor"/>
      </rPr>
      <t xml:space="preserve">(1) Publicação de estudo liderado por Marcelo Magioli em colaboração com o ICAS caracterizando a origem dos recursos alimentares consumidos por tatu canastra no Pantanal. Magioli et al. 2023. Integrative Zoology.
</t>
    </r>
    <r>
      <rPr>
        <b/>
        <i/>
        <sz val="12"/>
        <color theme="1"/>
        <rFont val="Calibri"/>
        <family val="2"/>
        <scheme val="minor"/>
      </rPr>
      <t xml:space="preserve">P. maximus </t>
    </r>
    <r>
      <rPr>
        <b/>
        <sz val="12"/>
        <color theme="1"/>
        <rFont val="Calibri"/>
        <family val="2"/>
        <scheme val="minor"/>
      </rPr>
      <t>e</t>
    </r>
    <r>
      <rPr>
        <b/>
        <i/>
        <sz val="12"/>
        <color theme="1"/>
        <rFont val="Calibri"/>
        <family val="2"/>
        <scheme val="minor"/>
      </rPr>
      <t xml:space="preserve"> M. tridactyla
</t>
    </r>
    <r>
      <rPr>
        <sz val="12"/>
        <color theme="1"/>
        <rFont val="Calibri"/>
        <family val="2"/>
        <scheme val="minor"/>
      </rPr>
      <t xml:space="preserve">(2) As dissertações da Tainara Santana (tamanduá-bandeira) submetido para publicação e Natália Nascimento (tatu-canastra), que está sendo preparada para publicação e devem ser submetidas para revistas científicas antes do fim de 2023.
</t>
    </r>
    <r>
      <rPr>
        <b/>
        <i/>
        <sz val="12"/>
        <color theme="1"/>
        <rFont val="Calibri"/>
        <family val="2"/>
        <scheme val="minor"/>
      </rPr>
      <t xml:space="preserve">T. tricinctus
</t>
    </r>
    <r>
      <rPr>
        <sz val="12"/>
        <color theme="1"/>
        <rFont val="Calibri"/>
        <family val="2"/>
        <scheme val="minor"/>
      </rPr>
      <t xml:space="preserve">(3) Rodolfo: por meio do projeto Ecologia e Conservação Participativa do Tatu-bola e EDGE of Existence fellowship, monitoramos a espécie por armadilhas fotográficas e ciência cidadã em Brotas de Macaúbas, Bahia. Dentro desse monitoramento, avaliamos os requerimentos de hábitat com modelos de ocupação e estimamos a densidade populacional do tatu-bola. Esses resultados, bem como um resumo do que se conhece sobre a biologia da espécie estão no Survival Blueprint, produzido ao fim do programa EDGE. 
</t>
    </r>
  </si>
  <si>
    <t xml:space="preserve">(1) Magioli M, Attias N, Massocato G, et al (2023) What a few hairs can tell us about the resource use of giant armadillos. Integrative Zoology 18:129–142. https://doi.org/10.1111/1749-4877.12644 
(3) Magalhães RA, Teles D, Barnes PA, et al (2023) A survival blueprint for the Brazilian Three-banded Armadillo, Tolypeutes tricinctus, an output from the EDGE of Existence fellowship. Zoological Society of London, London, UK. 
</t>
  </si>
  <si>
    <t>Nina Attias (ICAS) 
Adriana Bocchiglieri (UFS)</t>
  </si>
  <si>
    <t>SITUAÇÃO ATUAL DAS AÇÕES - 4ª MONITORIA (2023)</t>
  </si>
  <si>
    <r>
      <t xml:space="preserve"> </t>
    </r>
    <r>
      <rPr>
        <b/>
        <sz val="14"/>
        <color theme="0"/>
        <rFont val="Calibri"/>
        <family val="2"/>
        <scheme val="minor"/>
      </rPr>
      <t>TOTAL DE AÇÕES DO PAN</t>
    </r>
  </si>
  <si>
    <t>31/10/2024 - 01/11/2024 (virtual)</t>
  </si>
  <si>
    <t>Ação iniciada e não concluída no período previsto</t>
  </si>
  <si>
    <t>1. Desenvolvimento de estratégias para a conservação e manejo da paisagem, visando a manutenção de populações viáveis.</t>
  </si>
  <si>
    <t>Incluir T. tricinctus e T. matacus</t>
  </si>
  <si>
    <r>
      <t xml:space="preserve">(1) Tese "Desenvolvimento de modelos em múltiplas escalas para estratégias de conservação do tamanduá-bandeira </t>
    </r>
    <r>
      <rPr>
        <b/>
        <sz val="12"/>
        <color rgb="FF000000"/>
        <rFont val="Calibri"/>
        <family val="2"/>
        <scheme val="minor"/>
      </rPr>
      <t>(</t>
    </r>
    <r>
      <rPr>
        <b/>
        <i/>
        <sz val="12"/>
        <color rgb="FF000000"/>
        <rFont val="Calibri"/>
        <family val="2"/>
        <scheme val="minor"/>
      </rPr>
      <t>Myrmecophaga tridactyla</t>
    </r>
    <r>
      <rPr>
        <b/>
        <sz val="12"/>
        <color rgb="FF000000"/>
        <rFont val="Calibri"/>
        <family val="2"/>
        <scheme val="minor"/>
      </rPr>
      <t>)</t>
    </r>
    <r>
      <rPr>
        <sz val="12"/>
        <color rgb="FF000000"/>
        <rFont val="Calibri"/>
        <family val="2"/>
        <scheme val="minor"/>
      </rPr>
      <t>: percepções sobre o nicho e a movimentação da espécie", de Marisa de Oliveira Novaes defendida, em julho de 2024 pelo Programa de Pós-graduação em Biodiversidade Animal. O capítulo 2 apresenta uma modelagem de adequabilidade climática para o tamanduá-bandeira no território brasileiro, com discussões sobre áreas onde a adequabilidade é baixa e direcionamentos de pesquisa. 
(2) A tese inclui a metodologia utilizada para a criação de um mapa de habitat da espécie, elaborado com base na expertise de especialistas. 
(3) Área de domínio Cerrado do MS está sendo substituído por soja e eucalipto, mesmo as áreas de pastagem estão passando por esse processo. Isso implica em maior degradação das áreas nativas remanescentes e também aporte de agrotóxicos no ambiente (obs. pessoal Arnaud Desbiez, Alessandra Bertassoni e equipe do Projeto Bandeiras e Rodovias).
(4) Em andamento o projeto de doutorado da aluna Ana Yoko Ykeuti Meiga,  com o objetivo de entender como diferentes usos do solo influenciam a seleção de habitat do tamandua-bandeira em áreas degradadas do Cerrado do Mato Grosso do Sul. Os resultados preliminares foram apresentados na conferência The Wildlife Society, em novembro de 2023, na cidade de Louisville, Kentucky, destacando a influência dos diferentes usos do solo para o movimento dos tamanduás, e no Simpósio do departamento de School of Forest, Fisheries and Geomatics Sciences, na Universidade da Flórida, Gainesville, em março de 2024, relatando os impactos de converter pasto em soja.</t>
    </r>
  </si>
  <si>
    <r>
      <t xml:space="preserve">(1) Tese "Desenvolvimento de modelos em múltiplas escalas para estratégias de conservação do </t>
    </r>
    <r>
      <rPr>
        <b/>
        <sz val="12"/>
        <color rgb="FF000000"/>
        <rFont val="Calibri"/>
        <family val="2"/>
        <scheme val="minor"/>
      </rPr>
      <t>tamanduá-bandeira</t>
    </r>
    <r>
      <rPr>
        <sz val="12"/>
        <color rgb="FF000000"/>
        <rFont val="Calibri"/>
        <family val="2"/>
        <scheme val="minor"/>
      </rPr>
      <t xml:space="preserve"> (</t>
    </r>
    <r>
      <rPr>
        <i/>
        <sz val="12"/>
        <color rgb="FF000000"/>
        <rFont val="Calibri"/>
        <family val="2"/>
        <scheme val="minor"/>
      </rPr>
      <t>Myrmecophaga tridactyla</t>
    </r>
    <r>
      <rPr>
        <sz val="12"/>
        <color rgb="FF000000"/>
        <rFont val="Calibri"/>
        <family val="2"/>
        <scheme val="minor"/>
      </rPr>
      <t xml:space="preserve">): percepções sobre o nicho e a movimentação da espécie" de Marisa de Oliveira Novaes;
(2) Mapa de habitat para </t>
    </r>
    <r>
      <rPr>
        <b/>
        <sz val="12"/>
        <color rgb="FF000000"/>
        <rFont val="Calibri"/>
        <family val="2"/>
        <scheme val="minor"/>
      </rPr>
      <t>tamanduá-bandeira</t>
    </r>
    <r>
      <rPr>
        <sz val="12"/>
        <color rgb="FF000000"/>
        <rFont val="Calibri"/>
        <family val="2"/>
        <scheme val="minor"/>
      </rPr>
      <t xml:space="preserve"> baseado em expertise versão TIF e versão raster_Marisa Novaes
(4) Ykeuti Meiga, A. Y. et al. 2023. The influence of land use and land cover on the movement behavior of </t>
    </r>
    <r>
      <rPr>
        <b/>
        <sz val="12"/>
        <color rgb="FF000000"/>
        <rFont val="Calibri"/>
        <family val="2"/>
        <scheme val="minor"/>
      </rPr>
      <t>giant anteaters</t>
    </r>
    <r>
      <rPr>
        <sz val="12"/>
        <color rgb="FF000000"/>
        <rFont val="Calibri"/>
        <family val="2"/>
        <scheme val="minor"/>
      </rPr>
      <t xml:space="preserve"> in the Cerrado region. Resumo.
(4) Ykeuti Meiga, A. Y. et al. 2024. Impacts of converting pastures to soybean plantation on the movement of </t>
    </r>
    <r>
      <rPr>
        <b/>
        <sz val="12"/>
        <color rgb="FF000000"/>
        <rFont val="Calibri"/>
        <family val="2"/>
        <scheme val="minor"/>
      </rPr>
      <t>giant anteaters</t>
    </r>
    <r>
      <rPr>
        <sz val="12"/>
        <color rgb="FF000000"/>
        <rFont val="Calibri"/>
        <family val="2"/>
        <scheme val="minor"/>
      </rPr>
      <t xml:space="preserve"> in the Brazilian Savanna (Cerrado). Resumo.
</t>
    </r>
    <r>
      <rPr>
        <sz val="12"/>
        <color rgb="FF0070C0"/>
        <rFont val="Calibri"/>
        <scheme val="minor"/>
      </rPr>
      <t/>
    </r>
  </si>
  <si>
    <r>
      <t xml:space="preserve">(1) a falta de aporte financeiro para pesquisa é uma grande dificuldade para que esta pesquisa e seus manuscritos possam ter continuidade. A autora principal, Marisa, encontra-se sem bolsa e buscando por oportunidades de pós-doc que a permitam debruçar na continuição desta pesquisa e manuscritos; 
(2)  </t>
    </r>
    <r>
      <rPr>
        <sz val="12"/>
        <color theme="1"/>
        <rFont val="Calibri"/>
        <family val="2"/>
        <scheme val="minor"/>
      </rPr>
      <t>Falta de retorno dos especialistas. Vários especialistas deixaram de responder ao formulário na época; 
(3) Há várias dificuldades na detecção de agrotóxico/defensivo nos animais, já que o diagnóstico laboratorial é muito difícil. Ainda, a inexistência de um órgão estadual ou federal centralizador sobre agrotóxicos implica na falta de acesso a informações que possam auxiliar em diagnósticos mais precisos. Neste sentido, os proprietários que aplicam agrotóxico/defensivo não são acessiveis quanto estas questões. 
Dificuldade generalizada sobre essa ação: Falta de resposta dos colaboradores.</t>
    </r>
  </si>
  <si>
    <r>
      <t>(1</t>
    </r>
    <r>
      <rPr>
        <sz val="12"/>
        <color theme="1"/>
        <rFont val="Calibri"/>
        <family val="2"/>
        <scheme val="minor"/>
      </rPr>
      <t xml:space="preserve"> e 2) Marisa de Olveira Novaes e Alessandra Bertassoni (UFG); 
(3e 4) Arnaud Desbiez (ICAS) e Nina Attias (WCN)</t>
    </r>
  </si>
  <si>
    <t>A ação foi considerada concluída, pois existem muitos produtos e estes abrangem todas as espécies-alvo.
Sugestões:
1. Para o segundo ciclo, foi discutida a necessidade de expandir a ação para outras regiões, principalmente a Amazônia.
Os grupos de pesquisa existentes são muito focados no Cerrado e Pantanal, o que limita a área de implementação das ações do PAN. Foi reconhecida a necessidade de se focar mais na Amazônia em um próximo ciclo, e a sugestão é aproveitar os bancos de dados de pesquisas que já estão sendo desenvolvidas na região, mesmo que não sejam com enfoque específico nas espécies alvo do PAN. Existem alguns projetos em andamento na Amazônia cujos dados podem ser aproveitados:
1.1. Recomendação de incluir como colaboradora do PAN no próximo ciclo a pesquisadora Ana Cristina Mendes de Oliveira (UFPA), que está colocando armadilhas fotográficas em várias regiões da Amazônia e afirmou ter muitos registros de tamanduá-bandeira e tatu-canastra. Ela já demonstrou interesse em participar e disponibilizar os dados, e poderia ser incluída em todas as ações que pudessem ser expandidas para a Amazônia.
1.2. O Programa Monitora também tem muitos registros das espécies na Amazônia, dados que precisam ser resgatados e organizados.
* Um dos gargalos para a utilização desse dados é a falta de recursos humanos. É preciso uma pessoa com disponibilidade para se dedicar a este trabalho de resgate e organização/sistematização dos bancos de dados.
2. A metodologia utilizada para a elaboração do mapa de habitat para tamanduá-bandeira, baseada na expertise de especialistas, pode ser replicada para as outras espécies. Essa recomendação foi feita em reunião anterior com parte dos membros do PAN. Apesar das outras espécies terem menos pessoas "especialistas", pode ser uma tentativa preliminar e até mesmo tornar-se um produto coletivo do PAN. Essa abordagem está sendo replicada para antas por pesquisadores do IPAM. 
3. Desenvolver protocolos para o diagnóstico de agrotóxico/defensivo nos animais e no meio ambiente, com foco em vida silvestre, é essencial para o melhor entendimento desta ameaça.</t>
  </si>
  <si>
    <r>
      <t>(1) Tese "Desenvolvimento de modelos em múltiplas escalas para estratégias de conservação do tamanduá-bandeira (</t>
    </r>
    <r>
      <rPr>
        <b/>
        <i/>
        <sz val="12"/>
        <color rgb="FF000000"/>
        <rFont val="Calibri"/>
        <family val="2"/>
        <scheme val="minor"/>
      </rPr>
      <t>Myrmecophaga tridactyla</t>
    </r>
    <r>
      <rPr>
        <sz val="12"/>
        <color rgb="FF000000"/>
        <rFont val="Calibri"/>
        <family val="2"/>
        <scheme val="minor"/>
      </rPr>
      <t>): percepções sobre o nicho e a movimentação da espécie", de Marisa de Oliveira Novaes defendida, em julho de 2024 pelo Programa de Pós-graduação em Biodiversidade Animal. O capítulo 3 aborda uma metodologia inovadora para detectar percepção da espécie com base em dados previamente coletados. 
(2) Modelagem populacional a dinâmica (baseada em capacidade de suporte e crescimento populacional) do tamanduá-bandeira foi iniciada e seus resultados preliminares foram apresentados pelo prof. Dr. Paulo De Marco Jr. no Simpósio “Mudanças do Clima e Saúde nos Cerrados”, organizado pelo Programa de Pós-Graduação em Ciências Ambientais (PPG/Ciamb/UFG) e pela Fundação Oswaldo Cruz (Fiocruz), em 27 de junho de 2024. 
(3) O ICAS iniciou uma parceria com a Suzano no MS para detectar áreas de ocorrência de tatu-canastra (jul 2024) e o Anderson Feijó irá desenvolver modelos de conectividade para o Cerrado do MS. 
(4) O Projeto Bandeiras &amp; Rodovias (ICAS) expandiu sua área de estudo para a APA Guariroba, no entorno de Campo Grande em junho de 2024 para investigar como está a população de tamanduás-bandeira nesta região.
(5) O ICAS fez um exercício interno para definir fragmentos prioritários para conservação para manutenção da conectividade da população de tatu canastra no Cerrado do Mato Grosso do Sul. Estes dados não foram organizados na forma de publicação. Mas a partir dessa análise definimos como áreas prioritárias para o desenvolvimento de estudos e atividades de educação duas áreas do Mato Grosso do Sul, uma no entorno do Parque Natural Municipal do Pombo e uma próxima ao município de Ribas do Rio Pardo.
(6) Em março o CPB, através do GEF Terrestre, contratou um bolsista (Mateus Yan Oliveira) pelo período de 18 meses, para definir, em conjunto com os membros do PAN: (a) Proposta de áreas importantes para as três espécies do PAN (</t>
    </r>
    <r>
      <rPr>
        <i/>
        <sz val="12"/>
        <color rgb="FF000000"/>
        <rFont val="Calibri"/>
        <family val="2"/>
        <scheme val="minor"/>
      </rPr>
      <t>Priodontes maximus, Mirmecophaga tridactyla e Tolypeutes tricinctus</t>
    </r>
    <r>
      <rPr>
        <sz val="12"/>
        <color rgb="FF000000"/>
        <rFont val="Calibri"/>
        <family val="2"/>
        <scheme val="minor"/>
      </rPr>
      <t xml:space="preserve">); (b) Proposta de conectividade para as três espécies do PAN; (c) Oficinas com especialistas para discussão e aprimoramento das propostas; (d) Mapas das áreas importantes; (e) Mapas da proposta de conectividade. Em 13 de setembro de 2024, foi realizada uma oficina com os colaboradores da ação para apresentar e discutir os produtos. Durante a oficina da 5a monitoria, será apresentado novamente o produto, já com os ajustes sugeridos na oficina anterior. Espera-se a publicação dos produtos no 1o semestre de 2025, considerando que a bolsa do Mateus termina na metade de 2025.
(7) A Associação Caatinga (AC) avançou na negociação da renovação do Projeto No Clima da Caatinga fase 5 e incluiu entre as ações a realização de expedições para prospectar novas áreas de ocorrência do T. tricinctus no estado do Piauí. O projeto está previsto para iniciar no primeiro trimestre de 2025. Durante o período desta monitoria não realizamos expedições com este objetivo, apenas visitas às comunidades atendidas pelas ações dos projetos da AC, situadas em área de ocorrência no Piauí, no intuito realizar sensibilizações voltadas para o combate à caça. 
</t>
    </r>
  </si>
  <si>
    <r>
      <rPr>
        <sz val="12"/>
        <rFont val="Calibri"/>
        <family val="2"/>
        <scheme val="minor"/>
      </rPr>
      <t>(1) Tese "Desenvolvimento de modelos em múltiplas escalas para estratégias de conservação do tamanduá-bandeira (</t>
    </r>
    <r>
      <rPr>
        <i/>
        <sz val="12"/>
        <rFont val="Calibri"/>
        <family val="2"/>
        <scheme val="minor"/>
      </rPr>
      <t>Myrmecophaga tridactyla</t>
    </r>
    <r>
      <rPr>
        <sz val="12"/>
        <rFont val="Calibri"/>
        <family val="2"/>
        <scheme val="minor"/>
      </rPr>
      <t xml:space="preserve">): percepções sobre o nicho e a movimentação da espécie" de Marisa de Oliveira Novaes; 
(2) Simpósio “Mudanças do Clima e Saúde nos Cerrados” (jun 2024):  </t>
    </r>
    <r>
      <rPr>
        <u/>
        <sz val="12"/>
        <color rgb="FF1155CC"/>
        <rFont val="Calibri"/>
        <family val="2"/>
        <scheme val="minor"/>
      </rPr>
      <t xml:space="preserve">https://www.youtube.com/watch?v=WTnhBpi8nzA&amp;ab_channel=PPGCIAMBOnline
</t>
    </r>
    <r>
      <rPr>
        <sz val="12"/>
        <rFont val="Calibri"/>
        <family val="2"/>
        <scheme val="minor"/>
      </rPr>
      <t xml:space="preserve">
</t>
    </r>
  </si>
  <si>
    <t xml:space="preserve">Dificuldade generalizada sobre essa ação: Falta de resposta dos colaboradores.
(1 e 2) a falta de aporte financeiro para pesquisa é uma grande dificuldade para que esta pesquisa e seus manuscritos possam ter continuidade. A autora principal, Marisa, encontra-se sem bolsa e buscando por oportunidades de pós-doc que a permitam debruçar na continuição desta pesquisa e manuscritos. 
(6) Demora na contratação do bolsista. </t>
  </si>
  <si>
    <t>(1 e 2)Marisa de Oliveira Novaes (UFG); 
(3 a 5) Arnaud Desbiez (ICAS);
(6) Renata Azevedo (CPB);
(7) Samuel Portela (Associação Caatinga)</t>
  </si>
  <si>
    <t xml:space="preserve">A ação foi considerada concluida pois muito material foi produzido com enfoque na idetificação das áreas chave, e um produto do PAN está em fase final de elaboração, com publicação prevista para o primeiro semestre de 2025. A divulgação e implementação deste produto devem ser consideradas no próximo ciclo.
</t>
  </si>
  <si>
    <r>
      <t xml:space="preserve">1. O CPB/ICMBio participou da oficina de revisão do Plano de Manejo da APA Serra da Ibiapaba, realizada entre os dias 23 e 27 de outubro/2023. Foi ressaltado que a APA está localizada no limite norte da distribuição do </t>
    </r>
    <r>
      <rPr>
        <i/>
        <sz val="12"/>
        <color rgb="FF000000"/>
        <rFont val="Calibri"/>
        <family val="2"/>
        <scheme val="minor"/>
      </rPr>
      <t>Tolypeutes tricinctus</t>
    </r>
    <r>
      <rPr>
        <sz val="12"/>
        <color rgb="FF000000"/>
        <rFont val="Calibri"/>
        <family val="2"/>
        <scheme val="minor"/>
      </rPr>
      <t xml:space="preserve">, que não é bem definida, sendo importante estudos de levantamento e ações voltadas à redução da atividade de caça.
2. Em 2024 foi finalizado o processo de criação de mais 9 RPPNs do "Projeto Reservas Privadas do Cerrado", sendo 3 no estado de Goiás: RPPNs Renascer II (3,01 ha), Renascer III (5,09 ha) e Renascer IV (3,15 ha); 4 no MS: RPPNs SESC Bonito (19,48 ha), Lagoa Misteriosa (38,43 ha), Howard Quigley (643,33 ha) e Ruth Paes Pires I (20,74 ha); 1 no TO: RPPN Serra (1019 ha) e 1 no MT: RPPN Anacã (17,89 ha), totalizando 1770,12 ha.
Ao longo dos cinco anos do PAN, 46 RPPNs (34 federais e 12 estaduais) foram criadas pelo Projeto Reservas Privadas do Cerrado, totalizando 6.719 ha, distribuídos principalmente nos estados de Goiás (35%), MA (26%), MS (16%) e TO (16%). Das 46 RPPNs criadas, 12 já estão com Plano de Manejo elaborado (FUNATURA). Além disso, o Projeto Reservas Privadas do Cerrado gerou outros projetos de criação de RPPNs e elaboração de PMs. Atualmente existe o Projeto Aroeira - FUNATURA - Copaíbas/FUNBIO, projeto BR RPPN - SOS Sertão - Copaíbas/ FUNBIO e o projeto PIUVA ROSA - FUNATURA- GEF TERRESTRE Pantanal, todos em atividade para criação de RPPNs no Bioma Cerrado e Pantanal.
3. O ICAS iniciou uma parceria com a Suzano, no MS, que tem o potencial de guiar as ações de reflorestamento e escolha de áreas prioritária para conservação dentro das propriedades deles. </t>
    </r>
  </si>
  <si>
    <t xml:space="preserve">9 RPPNs criadas nos estados de GO, MS, MT e TO, totalizando 1770,12 ha.
Parceria firmada entre ICAS e Suzano
</t>
  </si>
  <si>
    <t>A constante troca de funcionários dentro da Suzano faz com que o potencial de articulação dentro da empresa seja limitado pelo nível de engajamento do funcionário repsonsável com o tópico de conservação de espécies.</t>
  </si>
  <si>
    <t>1. CPB
2. Laércio Sousa 
3. Nina Attias (WCN)</t>
  </si>
  <si>
    <t xml:space="preserve">A ação previa a criação de áreas protegidas e a recuperação de áreas degradadas, tendo como produto as articulações para esses processos. Apesar de não terem sido feitas articulações diretamente voltadas para a recuperação de áreas degradadas, as articulações realizadas têm impacto também na recuperação, por isso a ação foi considerada concluída. Nas unidades de conservação criadas, tanto RPPNs quanto áreas públicas, existem áreas degradadas que muitas vezes se recuperam após a criação da UC (recuperação natural assistida). Como a meta geralmente é a criação da UC, essa recuperação natural termina não sendo monitorada e mensurada, mas ocorre e é um parâmetro importante para ser considerado em um próximo ciclo.
Definir melhor a ação no próximo ciclo, considerando essa questão da recuperação das áreas degradadas, e avaliando qual seria o melhor produto esperado (parcerias, articulações ou algo mais palpável?)
De acordo com o exercício de áreas de adequabilidade para o canastra no MS, as áreas mais importantes para promover a conectividade da população no estado estão em áreas com intensa atividade da indústria de eucalipto. Sendo assim, parece que a única forma de evitar o declínio populacional do tatu-canastra no estado é encontrar uma forma de estabelecer parcerias e trabalhar junto com esses atores no manejo da paisagem.
</t>
  </si>
  <si>
    <r>
      <t xml:space="preserve">(1) Desenvolvimento de oficinas educativas e distribuição dos 300 livros “Na Toca da Tatu Açu” e de 100 livros “Nas pegadas da Tikoa”, livros infantis elaborados em parceria com o ICAS, em escolas de Campo Grande, Aquidauana, Três Lagoas no Mato Grosso do Sul e nas cidades do entorno do Parque Estadual do Rio Doce (PERD) em Minas Gerais. 
(2) Ações de educação ambiental com foco no </t>
    </r>
    <r>
      <rPr>
        <b/>
        <sz val="12"/>
        <color rgb="FF000000"/>
        <rFont val="Calibri"/>
        <family val="2"/>
        <scheme val="minor"/>
      </rPr>
      <t>tamanduá-bandeira</t>
    </r>
    <r>
      <rPr>
        <sz val="12"/>
        <color rgb="FF000000"/>
        <rFont val="Calibri"/>
        <family val="2"/>
        <scheme val="minor"/>
      </rPr>
      <t xml:space="preserve"> e as colisões com a fauna na Semana Interna de Prevenção aos Acidentes de Trabalho da Empresa Suzano nas cidades de Ribas do Rio Pardo/MS e Três Lagoas/MS para aproximadamente 200 colaboradores e no Workshop de Segurança, Saúde e Meio Ambiente da Kátia Locatelli transportadora do estado de Mato Grosso do Sul para 100 participantes. 
(3) Em parceria com a Secretaria Municipal de Meio Ambiente e Agronegócio de Três Lagoas/MS, foi realizada uma exposição para 80 participantes da Semana de Meio Ambiente organizada pelo município, além disso, como parte da parceria, houve a inserção do </t>
    </r>
    <r>
      <rPr>
        <b/>
        <sz val="12"/>
        <color rgb="FF000000"/>
        <rFont val="Calibri"/>
        <family val="2"/>
        <scheme val="minor"/>
      </rPr>
      <t xml:space="preserve">"Dia do Tatu" </t>
    </r>
    <r>
      <rPr>
        <sz val="12"/>
        <color rgb="FF000000"/>
        <rFont val="Calibri"/>
        <family val="2"/>
        <scheme val="minor"/>
      </rPr>
      <t xml:space="preserve">(13 de agosto) no calendário oficial da cidade, onde realizamos uma ação educativa na escola estadual do distrito de Arapuá (o distrito mais próximo ao Parque Municipal do Pombo) e foi inaugurada a primeira trilha interpretativa do Parque Natural Municipal do Pombo, nomeada como a "trilha do tatu-canastra" com objetivo de receber as escolas muncipais e grupos educativos em 2025. 
(4) Desenvolvimento do Curso de Formação Continuada em Educação Ambiental e Biodiversidade em Campo Grande - MS, que contou com a carga horária de 40h, com foco no </t>
    </r>
    <r>
      <rPr>
        <b/>
        <sz val="12"/>
        <color rgb="FF000000"/>
        <rFont val="Calibri"/>
        <family val="2"/>
        <scheme val="minor"/>
      </rPr>
      <t>tatu-canastra</t>
    </r>
    <r>
      <rPr>
        <sz val="12"/>
        <color rgb="FF000000"/>
        <rFont val="Calibri"/>
        <family val="2"/>
        <scheme val="minor"/>
      </rPr>
      <t xml:space="preserve"> e no </t>
    </r>
    <r>
      <rPr>
        <b/>
        <sz val="12"/>
        <color rgb="FF000000"/>
        <rFont val="Calibri"/>
        <family val="2"/>
        <scheme val="minor"/>
      </rPr>
      <t>tamanduá-bandeira</t>
    </r>
    <r>
      <rPr>
        <sz val="12"/>
        <color rgb="FF000000"/>
        <rFont val="Calibri"/>
        <family val="2"/>
        <scheme val="minor"/>
      </rPr>
      <t xml:space="preserve">, e foi desenvolvido por professoras em 8 escolas diferentes com aproximadente 260 estudantes. Em 2024 o curso, voltado para as educadoras e educadores que atuam nos laboratórios das escolas, está em desenvolvimento em 28 escolas da capital. 
(5) Exposição dos projetos do ICAS e atividade interativa sobre espécies nativas do Pantanal e Cerrado, com foco no </t>
    </r>
    <r>
      <rPr>
        <b/>
        <sz val="12"/>
        <color rgb="FF000000"/>
        <rFont val="Calibri"/>
        <family val="2"/>
        <scheme val="minor"/>
      </rPr>
      <t>tatu-canastra</t>
    </r>
    <r>
      <rPr>
        <sz val="12"/>
        <color rgb="FF000000"/>
        <rFont val="Calibri"/>
        <family val="2"/>
        <scheme val="minor"/>
      </rPr>
      <t xml:space="preserve"> e no </t>
    </r>
    <r>
      <rPr>
        <b/>
        <sz val="12"/>
        <color rgb="FF000000"/>
        <rFont val="Calibri"/>
        <family val="2"/>
        <scheme val="minor"/>
      </rPr>
      <t>tamanduá-bandeira</t>
    </r>
    <r>
      <rPr>
        <sz val="12"/>
        <color rgb="FF000000"/>
        <rFont val="Calibri"/>
        <family val="2"/>
        <scheme val="minor"/>
      </rPr>
      <t xml:space="preserve">, na Feira de Iniciação Científica do Ensino Básico (FECIT) de Campo Grande. 
(6) Exposição “Nossos Gigantes” realizada no Bioparque Pantanal durante 2 semanas, envolvendo estudantes de Ciências Biológicas como monitores, em parceria com a Universidade Federal de Mato Grosso do Sul. 
(7) Atividades de educação ambiental desenvolvidas na RPPN Jacob (Engie Brasil Energia), área de soltura cadastrada no Projeto TamanduASAS, município de Nova Ponte, totalizando 16 atividades, com 389 visitantes. Destas atividades, sete foram oferecidas à universidades, cursos técnicos e/ou colaboradores da usina, com o total de 174 participantes de publico adulto. As outras nove atividades, foram destinadas à rede escolar de crianças e adolescentes. 
(8) Realização do Evento da Semana do Meio Ambiente na RPPN Jacob (Engie Brasil Energia), em 5 junho de 2024, município de Nova Ponte, com presença de 50 colaboradores da Engie Brasil Energia, dando ênfase na conservação do tamanduá-bandeira, com a chegada de um tamanduá-bandeira para ser reabilitado. 
(9) Atividades de educação ambiental desenvolvidas no Retiro Águas Vivas, RPPN, área de soltura cadastrada no Projeto TamanduASAS e zona de amortecimento do Parque Estadual do Pau Furado, município de Uberlândia, totalizando o recebimento de 5.000 crianças, das redes de ensino público e particular. 
(10) A Associação Caatinga iniciou no mês de abril um novo projeto apoiado pelo GEF Terrestre que prevê a realização de ações de Educação Ambiental, Elaboração de plano Emergencial de Combate a incêndios florestais, capacitação em manejo do fogo, formação de brigadas de combate a incêndios florestais e manejo do solo para pequenos produtores, órgãos parceiros e comunidade em geral do entorno do Parque Estadual do Cânon do Rio Poti (PI). Estas ações estão previstas para iniciarem em novembro de 2024, no momento a equipe está em fase de elaboração de diagnósticos, preparação dos materiais e logística para as capacitações.
(11) A Associação Caatinga continua implementando diversas ações de educação ambiental nos municípios de Crateús (CE) e Buriti dos Montes (PI), áreas de ocorrência histórica e atual do </t>
    </r>
    <r>
      <rPr>
        <b/>
        <sz val="12"/>
        <color rgb="FF000000"/>
        <rFont val="Calibri"/>
        <family val="2"/>
        <scheme val="minor"/>
      </rPr>
      <t>T. tricinctus</t>
    </r>
    <r>
      <rPr>
        <sz val="12"/>
        <color rgb="FF000000"/>
        <rFont val="Calibri"/>
        <family val="2"/>
        <scheme val="minor"/>
      </rPr>
      <t>, por meio do projeto No Clima da Caatinga. Atividades dos últimos 3 anos com enfoque no tatu-bola:
11.1  Foram distribuídos 161 Kits de pintura, beneficiando 161 crianças com ferramentas de trabalho da coordenação motora fina. Nesse processo foram envolvidas 04 escolas e 04 comunidades rurais. 
11.2 Foi produzido 1 teatro e realizadas  18 ações de contação de histórias, envolvendo 12 instituições, de 3 municípios. 1.433 crianças foram alcançadas com esta ferramenta lúdica de sensibilização ambiental. 
11.3 Foram realizadas 09 sessões de Cine Tela Verde, em 08 comunidades dos municípios de Crateús (CE) e Buriti dos Montes (PI). Ao todo, 387 pessoas foram alcançadas com esta atividade. 
11.4 Foram realizadas 03 oficinas de 20h com a temática “Construindo o esperançar: o florescer da infância na Caatinga”, alcançando 65 educadores de 03 comunidades, perfazendo um total de 60h de formação. 
11.5 01 material foi atualizado, reeditado e disponibilizado em formato digital no site do projeto. 
11.6 A exposição virtual alcançou 15.541 visitantes. Foi produzido o tour virtual a fim de potencializar o alcance deste conteúdo permitindo o acesso digital. A exposição virtual já conta com 1109 acessos.</t>
    </r>
  </si>
  <si>
    <t xml:space="preserve">Distribuição dos livros sobre o tatu-canastra e o tamandua-bandeira para as escolas dos municipios da área de estudo do ICAS no Cerrado e Pantanal sul matogrossense e na Mata Atlantica em Minas Gerais.
Panorama de Resultados - No Clima da Caatinga - Associação Caatinga. Setembro/2024
Relatório - Projeto No Clima da Caatinga - Eduação Ambiental - Promover a educação ambiental contextualizada no ambiente semiárido de forma transversal prioritariamente para o público de crianças de 0 a 06 anos. Relatório 09 – Período: 17 de março a 16 de julho de 2024. Evidência de realização das ações. Teatro de fantoches/ Abrace o Tatu Bola.
Relatório - Projeto No Clima da Caatinga - Eduação Ambiental - Promover a educação ambiental contextualizada no ambiente semiárido de forma transversal prioritariamente para o público de crianças de 0 a 06 anos. Relatório 07 – Período: 17 julho a 16 de novembro de 2023. Evidência de Matriz Lógica. Capacitação de professores em Educação Ambiental Contextualizada na Caatinga.
Relatório - Projeto No Clima da Caatinga - Plano de Comunicação: Ações complementares de comunicação. Relatório 7 - Período: 17 de julho a 16 de novembro de 2023. Inserir o tatu-bola como símbolo e porta-voz do projeto.
Relatório - Projeto No Clima da Caatinga - Plano de Comunicação: Ações complementares de comunicação. Relatório 09 – Período: 17 de março a 16 de julho de 2024. Inserir o tatu-bola como símbolo e porta-voz do projeto.
Relatório - Projeto No Clima da Caatinga - Plano de Comunicação: Ações complementares de comunicação. Relatório 08 – Período: 17 de novembro de 2023 a 16 de março de 2024. Inserir o tatu-bola como símbolo e porta-voz do projeto.
</t>
  </si>
  <si>
    <t>Andréia Nasser (ICAS)
Juliana Magnino (IEF-MG)
Samuel Portela (Associação Caatinga)</t>
  </si>
  <si>
    <r>
      <t>O</t>
    </r>
    <r>
      <rPr>
        <sz val="12"/>
        <color theme="1"/>
        <rFont val="Calibri"/>
        <family val="2"/>
        <scheme val="minor"/>
      </rPr>
      <t xml:space="preserve"> maior desafio para o próximo ciclo talvez seja ampliar o alcance dessa ação para outras regiões. É preciso avaliar se é mais interessante tornar a ação mais localizada e direcionada, ou ampliar o seu alcance.
Samuel relatou que, considerando a renovação do Projeto No Clima da Caatinga e a aprovação do projeto da Flávia (Instituto Tamanduá), alinhou com a Petrobrás para a realização de várias ações de educação ambiental casadas do tatu-bola junto com o tamanduá. Já existe um mascote do tatu-bola, o Instituto Tamanduá vai fazer um mascote do tamanduá, e serão promovidas várias ações de educação ambiental em conjunto ao longo do Projeto No Clima da Caatinga fase 5.</t>
    </r>
  </si>
  <si>
    <r>
      <rPr>
        <sz val="12"/>
        <color rgb="FF000000"/>
        <rFont val="Calibri"/>
        <family val="2"/>
        <scheme val="minor"/>
      </rPr>
      <t xml:space="preserve">Atualização com a COCUC: Foi realizada uma oficina em fevereiro/2024, com o MMA, para definir as propostas prioritárias para a criação de unidades de conservação (Mukira não participou). Como resultado dessa oficina, a proposta das Dunas do São Francisco ficou como uma das 4 propostas prioritárias da Caatinga (junto com uma para o Soldadinho do Araripe, ararinha-azul-de-Lear e para outra ave).  
Essas propostas de UC têm financiamento do GEF Terrestre e previsão de criação até a COP30 em novembro de 2025 (Belém). Estão na etapa de elaborar o edital para os novos estudos. Foi solicitado à COCUC o shape da porposta das Dunas, assim como os das demais UCs, para comparar com os produtos de adequabilidade do PAN. É importante a integração entre a COCUC e o PAN para entender a proposta, se for o caso, propor alterações que beneficiem a espécie, e agilizar o processo. Anderson verificou, na monitoria passada, que na região das Dunas do São Francisco (BA), </t>
    </r>
    <r>
      <rPr>
        <sz val="12"/>
        <rFont val="Calibri"/>
        <family val="2"/>
        <scheme val="minor"/>
      </rPr>
      <t xml:space="preserve">parte das áreas têm alta adequabilidade para Tolypeutes tricinctus e outra parte tem baixa adequabilidade. Também não existem registros de ocorrência da espécie para a área inicialmente proposta. Desa forma, ressalta-se a impostância de ter o shape ou mais detalhes da localização da proposta atual de criação da UC. </t>
    </r>
    <r>
      <rPr>
        <sz val="12"/>
        <color rgb="FF0070C0"/>
        <rFont val="Calibri"/>
        <scheme val="minor"/>
      </rPr>
      <t xml:space="preserve">
</t>
    </r>
    <r>
      <rPr>
        <sz val="12"/>
        <color rgb="FFFF0000"/>
        <rFont val="Calibri"/>
        <family val="2"/>
        <scheme val="minor"/>
      </rPr>
      <t xml:space="preserve">
</t>
    </r>
  </si>
  <si>
    <t>Descontinuidade do andamento da proposta pela COCUC</t>
  </si>
  <si>
    <t>Renata Azevedo (CPB)
Marcelo Reis (COMOB)</t>
  </si>
  <si>
    <t>Para o próximo ciclo, lembrar da importância das áreas sugeridas para criação de UCs: Lagoa do Barro (PI), Brotas de Macaúba (BA).
Apesar da área proposta atualmente não parecer a mais adequada, é importante aproveitar a oportunidade e acompanhar o processo junto a COCUC, para entender a proposta, subsidiar a COCUC com os produtos do PAN e adequá-la da melhor forma pensando na espécie.</t>
  </si>
  <si>
    <t>Contactar as federações de agricultura e EMATER estaduais;
 Esta ação será apoiada pela Rede de Educação Ambiental estabelecida na Ação 6.4 do objetivo 6;
 É importante considerar o apoio de ONGs e pesquisadores locais. Incluir T. matacus.</t>
  </si>
  <si>
    <t>Esta ação andou muito pouco durante o PAN. É difícil identificar os sindicatos e obter retorno dos contactados. É preciso repensar como fazer esse contato com as federações do sindicatos rurais.</t>
  </si>
  <si>
    <t>A falta de envolvimento e dificuldade de articulação com os sindicatos pode estar relacionada e sofrer influência da polarização política. 
Dificuldade em obter um retorno dos sindicatos. É necessário pensar em uma melhor estratégia de aproximação.
Os órgãos ambientais muitas vezes não são bem vistos pelos sindicatos por causa da sua atuação como órgãos de fiscalização, o que dificulta uma aproximação.</t>
  </si>
  <si>
    <t>Renata Azevedo (CPB)</t>
  </si>
  <si>
    <t xml:space="preserve">Para o próximo ciclo é importante pensar em convidar um colaborador que possa chegar nos sindicatos com mais facilidade. Alguém que não seja ligado a órgãos de fiscalização e que possa facilitar o diálogo. As vezes os sindicatos estão abertos a isso, mas falta essa aproximação.
</t>
  </si>
  <si>
    <r>
      <t xml:space="preserve">(1) Treinamento anual da Brigada Comunitária que reúne 22 propriedades rurais na região da </t>
    </r>
    <r>
      <rPr>
        <b/>
        <sz val="12"/>
        <color theme="1"/>
        <rFont val="Calibri"/>
        <family val="2"/>
        <scheme val="minor"/>
      </rPr>
      <t>Nhecolândia, no Pantanal Sul</t>
    </r>
    <r>
      <rPr>
        <sz val="12"/>
        <color theme="1"/>
        <rFont val="Calibri"/>
        <family val="2"/>
        <scheme val="minor"/>
      </rPr>
      <t>. Essas fazendas, em colaboração com a Fazenda Baía das Pedras, a INCAB-IPÊ e o ICAS, estão equipadas para proteger uma área de 1600 km2 do Pantanal.
Em dezembro de 2024 a equipe do ICAS vai visitar todas as fazendas da coalizão para avaliar o andamento e as dificuldades encontradas.
(2) A Associação Caatinga iniciou no mês de abril um novo projeto apoiado pelo GEF Terrestre que prevê a realização de ações de Educação Ambiental, Elaboração de plano Emergencial de Combate a incêndios florestais, capacitação em manejo do fogo, formação de brigadas de combate a incêndios florestais e manejo do solo para pequenos produtores, órgãos parceiros e comunidade em geral do entorno do Parque Estadual do Cânon do Rio Poti (PI). Estas ações estão previstas para iniciarem em novembro de 2024, no momento a equipe está em fase de elaboração de diagnósticos, preparação dos materiais e logística para as capacitações.</t>
    </r>
  </si>
  <si>
    <r>
      <rPr>
        <sz val="12"/>
        <color rgb="FF000000"/>
        <rFont val="Calibri"/>
        <family val="2"/>
        <scheme val="minor"/>
      </rPr>
      <t>(1) Treinamento anual da Brigada (2021, 2022, 2023
(2) Prevenção de grande incêndio na Fazenda Primavera em setembro de 2024 - a brigada atuou junto na prevenção e foi crucial para garantir uma resposta rápida e eficaz.</t>
    </r>
  </si>
  <si>
    <t>Arnaud Desbiez (ICAS)
Samuel Portela (Associação Caatinga)</t>
  </si>
  <si>
    <t>Para o próximo ciclo: verificar como podemos ampliar essa ação para outras regiões. Apesar de, nesse ciclo a ação ter sido localizada prioritariamente para o Cerrado e Pantanal, sua atuação foi restrita em função dos grupos de pesquisa que estão atuando com o tema.</t>
  </si>
  <si>
    <t>Guilherme Mourão (EMBRAPA), Arnaud Desbiez (ICAS),Claudia Netto (IMASUL), Filipi Silva (IBAMA), Nina Attias (ICAS)</t>
  </si>
  <si>
    <t>Incluir T. matacus</t>
  </si>
  <si>
    <t xml:space="preserve">A ação avançou muito pouco, em função da dificuldade de obter retorno do Prevfogo. Ao longo do PAN ocorreram iniciativas muito pontuais. Sabemos que a demanda é desproporcional a capacidade de atendimento. Talvez, para o próximo ciclo, considerando que essa é uma demanda que aparece em vários PANs, podemos tentar que a Coordenação de Planos de Ação do ICMBio faça essa articulação macro com o IBAMA Sede, para incluir os treinamentos no PNAPA (Plano Nacional Anual de Proteção Ambiental do IBAMA). Nesse caso, os PANs poderiam indicar regiões prioritárias. </t>
  </si>
  <si>
    <t>Para o próximo ciclo, tentar que a Coordenação de Planos de Ação do ICMBio faça essa articulação macro com o IBAMA Sede, com o objetivo de incluir esses treinamentos no PNAPA (Plano Nacional Anual de Proteção Ambiental do IBAMA). Nesse caso, os PANs poderiam indicar regiões prioritárias.</t>
  </si>
  <si>
    <t>Essa ação foi considerada concluída desde a 2a monitoria. Ao longo do PAN foi realizada a análise de dados de 3 anos (fev/2017 a fev/2020) de monitoramento sistemático de rodovias do MS (BR-163, BR-267, BR-262, MS-040), modelagem de pontos críticos para acidentes com animais de grande porte (incluindo o tamanduá-bandeira) para o MS inteiro, mapas de priorização para Bonito, que estão sendo implementados com a Agesul, além da publicação de vários artigos..</t>
  </si>
  <si>
    <t xml:space="preserve">Para o próximo ciclo, pensar em como a área de abrangência dessa ação pode ser ampliada. Uma sugestão é procurar outros projetos de monitoramento de fauna, mesmo que não sejam específicos para os xenartras, e analisar como os dados podem ser trabalhados. Inicialmente seria interessante pelo menos um levantamento de dados de atropelamentos em uma região mais ampla.
Renata informou que tem as planilhas do DINIT, mas que ainda não conseguiu extrair e analisar os dados, pela falta de organização e falta de padronização das informações.
</t>
  </si>
  <si>
    <t>A ação foi concluída em monitorias anteriores, mas continua tendo alguns desdobramentos:
(1) Em outubro de 2023 foi conduzido um Workshop Multidisplinar, com 14 instituições estaduais e nacionais, para discussão sobre uma nova sinalização de travessia de fauna mais efetiva, com base nos dados coletados de velocidade veicular e aumento da atenção frente a diferentes sinalizações. O Workshop culminou com a proposta de uma nova sinalização (Anexo A_3.2). Um novo experimento de velocidade veicular frente à nova sinalização foi conduzido, mas os dados ainda não foram analisados. 
(2) Foram conduzidas 120 entrevistas com condutores para avaliação da efetividade da nova placa. Os resultados preliminares se encontram no Anexo B_3.2.</t>
  </si>
  <si>
    <t>(1) Anexo A_3.2 - Nova sinalização de travessia de fauna
(2) Anexo B_3.2 - Relatório preliminar sobre a percepção dos motoristas em relácão a nova sinalização</t>
  </si>
  <si>
    <t xml:space="preserve">Para o próximo ciclo, também pensar em como a abrangência dessa ação pode ser ampliada, considerando que essa ampliação seria um pouco mais complexa do que um levantamento de dados (como sugerido acima). </t>
  </si>
  <si>
    <t xml:space="preserve">(1) Com base nos dados coletados nas pesquisas mencionadas na ação 3.2, elaborou-se uma proposta de implementação de nova sinalização (Anexo A_3.3), enviada ao CONTRAN. A proposta foi aprovada e a nova sinalização foi implementada na BR-262/MS. </t>
  </si>
  <si>
    <t xml:space="preserve">(1) Anexo A_3.3 -  Projeto para a implantação experimental de nova Sinalização de Travessia de Fauna                  </t>
  </si>
  <si>
    <t>Para aprovação da nova sinalização de travessia de fauna, encontramos o entrave da mudança de gestores previamente engajados por gestores que ainda não conheciam o projeto. Foi necessário um novo trabalho de apresentação do projeto e engajamento, o que atrasou um pouco o cronograma das atividades.</t>
  </si>
  <si>
    <t>Para o próximo ciclo é interessante pensar em implementar a sinalização em outras regiões/rodovias. No entanto, discutiu-se que esse é o tipo de ação que deve continuar a ser localizada. As rodovias e localidades devem ser especificadas, pois a implementação é um processo muito difícil, que exige projetos e articulações anteriores.</t>
  </si>
  <si>
    <r>
      <rPr>
        <sz val="12"/>
        <color rgb="FF000000"/>
        <rFont val="Calibri"/>
        <scheme val="minor"/>
      </rPr>
      <t xml:space="preserve">(1) Análise dos autos de infração do IBAMA e ICMBIO para avaliar o número de espécies apreendidas. Foi observado: </t>
    </r>
    <r>
      <rPr>
        <b/>
        <sz val="12"/>
        <color rgb="FF000000"/>
        <rFont val="Calibri"/>
        <scheme val="minor"/>
      </rPr>
      <t>Tamanduá-bandeira</t>
    </r>
    <r>
      <rPr>
        <sz val="12"/>
        <color rgb="FF000000"/>
        <rFont val="Calibri"/>
        <scheme val="minor"/>
      </rPr>
      <t xml:space="preserve">: </t>
    </r>
    <r>
      <rPr>
        <sz val="12"/>
        <color rgb="FFFF0000"/>
        <rFont val="Calibri"/>
        <scheme val="minor"/>
      </rPr>
      <t>13</t>
    </r>
    <r>
      <rPr>
        <sz val="12"/>
        <color rgb="FF000000"/>
        <rFont val="Calibri"/>
        <scheme val="minor"/>
      </rPr>
      <t xml:space="preserve"> registros de autos de infração (entre 1999 e 2022). Os estados com registros são: TO (1 registro) BA, CE, GO e MG (2 registros em cada estado), PI (três registros). </t>
    </r>
    <r>
      <rPr>
        <b/>
        <sz val="12"/>
        <color rgb="FF000000"/>
        <rFont val="Calibri"/>
        <scheme val="minor"/>
      </rPr>
      <t>Tatu-canastra</t>
    </r>
    <r>
      <rPr>
        <sz val="12"/>
        <color rgb="FF000000"/>
        <rFont val="Calibri"/>
        <scheme val="minor"/>
      </rPr>
      <t>: 4 registros de autos de infração (entre 2013 e 2016). Os estados com registros são: BA, PA, SP, AM (1 registro para cada estado). T</t>
    </r>
    <r>
      <rPr>
        <b/>
        <sz val="12"/>
        <color rgb="FF000000"/>
        <rFont val="Calibri"/>
        <scheme val="minor"/>
      </rPr>
      <t>atu-bola</t>
    </r>
    <r>
      <rPr>
        <sz val="12"/>
        <color rgb="FF000000"/>
        <rFont val="Calibri"/>
        <scheme val="minor"/>
      </rPr>
      <t xml:space="preserve">: 97 registros de infração (entre 2000 e 2024). Os estados com registros são: CE, MA e PA (1 registro por estado) BA (19 registros) e PI (75 registros). Os autos mostram que os animais foram majoritariamente apreendidos com homens (apenas registro de duas mulheres). Há dados da caça de tatu-bola que sugerem ser uma atividade feita por grupos de caçadores com uso de armas de fogo e cães. Os dados dos autos de infração não possibilitam inferir sobre motivações da caça
(2) Análise da literatura sobre caça de animais, foi observado: </t>
    </r>
    <r>
      <rPr>
        <b/>
        <sz val="12"/>
        <color rgb="FF000000"/>
        <rFont val="Calibri"/>
        <scheme val="minor"/>
      </rPr>
      <t>Tamanduá-bandeira</t>
    </r>
    <r>
      <rPr>
        <sz val="12"/>
        <color rgb="FF000000"/>
        <rFont val="Calibri"/>
        <scheme val="minor"/>
      </rPr>
      <t xml:space="preserve">: 22 registros em 13 estados, AM (6 registros), PA (5 registros), MT e RR (2 registros), AC, GO, MA, PB, RN, TO, MS (1 registro cada). Os dados disponíveis na literatura indicam os seguintes cenários: 15 registros de caça para fins alimentícios associadas a povos tradicionais (reserva extrativista, reserva sustentável e reserva indidena); 9 registros da caça associados a povos não tradicionais (motivação para a alimentação e uso medicinal). Embora os autores indiquem esses usos, não há um aprofundamento no debate sobre vulnerabilidade social dos entrevistados. Assim, não é possível inferir se nesses 9 registros de caça para alimentação/medicina tem relação direta com a subsistência dos entrevistados, mesmo sendo indicado a finalidade primária como a alimentação.
</t>
    </r>
    <r>
      <rPr>
        <b/>
        <sz val="12"/>
        <color rgb="FF000000"/>
        <rFont val="Calibri"/>
        <scheme val="minor"/>
      </rPr>
      <t>Tatu-canastra</t>
    </r>
    <r>
      <rPr>
        <sz val="12"/>
        <color rgb="FF000000"/>
        <rFont val="Calibri"/>
        <scheme val="minor"/>
      </rPr>
      <t>:</t>
    </r>
    <r>
      <rPr>
        <sz val="12"/>
        <color rgb="FFFF0000"/>
        <rFont val="Calibri"/>
        <scheme val="minor"/>
      </rPr>
      <t xml:space="preserve"> 20</t>
    </r>
    <r>
      <rPr>
        <sz val="12"/>
        <color rgb="FF000000"/>
        <rFont val="Calibri"/>
        <scheme val="minor"/>
      </rPr>
      <t xml:space="preserve"> registros de caça em 7 estados: AM (10 registros), PA (3 registros), MA (2 registros), AC, RR, GO, RO (1 registro cada). Os dados disponíveis na literatura indicam os seguintes cenários: 14 registros de caça para fins alimentícios associadas a povos tradicionais (reserva extrativista, reserva sustentável e reserva indidena); 6 registros de uso alimentício em povos não tradicionais (zona rural e zona urbana). Embora os autores indiquem esses usos, não há um aprofundamento no debate sobre vulnerabilidade social dos entrevistados. Assim, não é possível inferir se nesses 6 registros de caça para alimentação/medicina tem relação direta com a subsistência dos entrevistados, mesmo sendo indicado a finalidade primária como a alimentação.
</t>
    </r>
    <r>
      <rPr>
        <b/>
        <sz val="12"/>
        <color rgb="FF000000"/>
        <rFont val="Calibri"/>
        <scheme val="minor"/>
      </rPr>
      <t>Tatu-bola</t>
    </r>
    <r>
      <rPr>
        <sz val="12"/>
        <color rgb="FF000000"/>
        <rFont val="Calibri"/>
        <scheme val="minor"/>
      </rPr>
      <t xml:space="preserve">: </t>
    </r>
    <r>
      <rPr>
        <sz val="12"/>
        <color rgb="FFFF0000"/>
        <rFont val="Calibri"/>
        <scheme val="minor"/>
      </rPr>
      <t>9</t>
    </r>
    <r>
      <rPr>
        <sz val="12"/>
        <color rgb="FF000000"/>
        <rFont val="Calibri"/>
        <scheme val="minor"/>
      </rPr>
      <t xml:space="preserve"> registros de caça em 6 estados: CE e PA (2 registros), AM, BA, PI e RN (1 registro cada). Os dados disponíveis na literatura indicam os seguintes cenários: 2 registros de caça para fins alimentícios associadas a povos tradicionais (reserva extrativista); 7 registros de uso alimentício, medicinal, pet e comércio em povos não tradicionais (zona rural). Embora os autores indiquem esses usos, não há um aprofundamento no debate sobre vulnerabilidade social dos entrevistados. Assim, não é possível inferir se nesses 7 registros de caça para alimentação/medicina tem relação direta com a subsistência dos entrevistados, mesmo sendo indicado a finalidade primária como a alimentação.
</t>
    </r>
  </si>
  <si>
    <r>
      <t xml:space="preserve">TCC: Alisson Silva Souza. A CAÇA EM DIFERENTES ÁREAS RURAIS DO BRASIL: uma revisão sistemática sobre a influência do agronegócio na seleção de animais cinegéticos. 2023. Trabalho de Conclusão de Curso. (Graduação em Ecologia) - Universidade Federal do Vale do São Francisco. </t>
    </r>
    <r>
      <rPr>
        <sz val="12"/>
        <color rgb="FFFF0000"/>
        <rFont val="Calibri"/>
        <family val="2"/>
        <scheme val="minor"/>
      </rPr>
      <t>- Solicitar o trabalho</t>
    </r>
    <r>
      <rPr>
        <sz val="12"/>
        <color theme="1"/>
        <rFont val="Calibri"/>
        <family val="2"/>
        <scheme val="minor"/>
      </rPr>
      <t xml:space="preserve">
</t>
    </r>
  </si>
  <si>
    <t xml:space="preserve">Com relação aos autos, a falta de padronização da informações dificulta uma interpretação mais profunda sobre a pressão de caça. 
Com relação a literatura da caça, é um tema com pouca informação disponivel. 
Outro ponto de dificuldade é a indisponibilidade de recurso humanos para desenvolvimento e implementação do protocolo de questionamento indireto para investigar a questão da caça de animais silvestres, dentre eles os tatus, por ser um tema potencialmente sensível. O aluno responsável pelo projeto desistiu do programa, o que inviabilizou a sua continuidade. A expectativa atual é o ingresso de um novo aluno esse ano que será responsável por esse demanda. 
</t>
  </si>
  <si>
    <r>
      <t xml:space="preserve">Como um caminho para melhorar a informação sobre caça desse objetivo, Felipe informou que tem a ideia de implementar um protocolo de questionamento indireto, baseado em análise psicométrica, para investigar a questão da caça de animais silvestres, dentre eles os tatus. Esse questionário precisa ser construído e testado, para avaliar se faz sentido e se funciona para analisar a questão. Para desenvolver e implementar o protocolo ele pretende ter um aluno de mestrado e doutorado. Está havendo processo de seleção para a pós da UNIVASF essa semana e a expectativa é conseguir os alunos. Quando o questionário estiver pronto (a ideia é que seja um questionário objetivo, de rápido retorno), ele solicita a colaboração do PAN para ampliar a aplicação do questionário, aumentando assim o universo amostral.
Com relação aos autos de infração do IBAMA/ICMBio, Felipe e Anderson estão trabalhando os dados para a produção de um artigo. Estão para isso priorizando os tatus, pela maior disponibilidade de informações. Os dados foram triados, foram gerados alguns mapas (Felipe informou que pode também enviar como produto) e estão na fase de organização das ideias e redação.
O TCC do Alisson, mencionado como produto da ação, foi baseado apenas nos dados da literatura. Felipe ficou de enviar o arquivo.
</t>
    </r>
    <r>
      <rPr>
        <sz val="12"/>
        <color rgb="FFFF0000"/>
        <rFont val="Calibri"/>
        <scheme val="minor"/>
      </rPr>
      <t xml:space="preserve">* Pedir para o Felipe confirmar as informação descritas no andamento da ação, destacados em vermelho.
</t>
    </r>
    <r>
      <rPr>
        <sz val="12"/>
        <color rgb="FF000000"/>
        <rFont val="Calibri"/>
        <scheme val="minor"/>
      </rPr>
      <t xml:space="preserve">Foi informado que o Programa Monitora tem um formulário (protocolo) relacionado à avaliação de caça. Podemos entrar em contato com a COMOB (Mukira) para saber se algum relatório/artigo já foi produzido. 
No âmbito do PAN PRINE foi elaborado um protocolo para a coleta de dados sobre caça e/ou apanha de primatas para auxiliar os órgãos de fiscalização. Além disso, será elaborado um guia de identificação das espécies. </t>
    </r>
  </si>
  <si>
    <t>Esta ação não avançou.</t>
  </si>
  <si>
    <t>A demora em começar a implementar a ação 4.1, acabou inviabilizando a iniciativa de qualquer atividade voltada à minimizar a caça. Além disso, talvez seja necessário pensar em localizar a ação,  considerando a dificuldade de realizar esse tipo de atividade e a falta de colaboradores trabalhando com o tema.</t>
  </si>
  <si>
    <t>Para o próximo ciclo é importante localizar onde a ação deve ser implementada.
Para o próximo ciclo, talvez seja interessante ampliar os estudos sobre a caça em locais com mais registros (dos autos ou dos dados da literatura) e investigar as motivações, levantando aspectos culturais e biológicos que influenciam na preferência das espécies para um determinado uso.
O GAT avaliou que embora houvesse algumas iniciativas na ação 4.1, com os dados de literatura e autos de infração, no momento, não é possível propor medidas para minimizar a atividade de caça, pois falta um diagnóstico preciso da caça para espécies-alvo. Existem dúvidas ainda sobre a definição de cada tipo de caça e ainda é necessário responder questões simples como, por exemplo, para quê caçar, onde ocorre os diferentes tipos de caça, e por quê? 
Sugestão: Iniciar um levantamento dessas informações a fim de preencher as lacunas de informações, para então realizar o diagnóstico e propor medidas. (sugestão da 4a monitoria)</t>
  </si>
  <si>
    <r>
      <t xml:space="preserve">Gerenciamento da população </t>
    </r>
    <r>
      <rPr>
        <i/>
        <sz val="12"/>
        <color theme="1"/>
        <rFont val="Calibri"/>
        <family val="2"/>
        <scheme val="minor"/>
      </rPr>
      <t>ex situ</t>
    </r>
    <r>
      <rPr>
        <sz val="12"/>
        <color theme="1"/>
        <rFont val="Calibri"/>
        <family val="2"/>
        <scheme val="minor"/>
      </rPr>
      <t xml:space="preserve"> realizado até a última atualização dos questionários (referente ao dia 31/12/2022). Aguardando finalização e oficialização do Programa de Manejo Populacional para envio dos novos questionários e atualização do status da população.</t>
    </r>
  </si>
  <si>
    <r>
      <t>Falta</t>
    </r>
    <r>
      <rPr>
        <sz val="12"/>
        <color theme="1"/>
        <rFont val="Calibri"/>
        <family val="2"/>
        <scheme val="minor"/>
      </rPr>
      <t>m</t>
    </r>
    <r>
      <rPr>
        <sz val="12"/>
        <color theme="1"/>
        <rFont val="Calibri"/>
        <family val="2"/>
        <scheme val="minor"/>
      </rPr>
      <t xml:space="preserve"> dos dados referente ao ano de 2023</t>
    </r>
  </si>
  <si>
    <t>Felipe Reis (COMOB/ICMBio)</t>
  </si>
  <si>
    <r>
      <rPr>
        <sz val="12"/>
        <color theme="1"/>
        <rFont val="Calibri"/>
        <family val="2"/>
        <scheme val="minor"/>
      </rPr>
      <t xml:space="preserve">1. </t>
    </r>
    <r>
      <rPr>
        <sz val="12"/>
        <color theme="1"/>
        <rFont val="Calibri"/>
        <family val="2"/>
        <scheme val="minor"/>
      </rPr>
      <t xml:space="preserve">Aumentar o número de instituições no programa; 
</t>
    </r>
    <r>
      <rPr>
        <sz val="12"/>
        <color theme="1"/>
        <rFont val="Calibri"/>
        <family val="2"/>
        <scheme val="minor"/>
      </rPr>
      <t>2. D</t>
    </r>
    <r>
      <rPr>
        <sz val="12"/>
        <color theme="1"/>
        <rFont val="Calibri"/>
        <family val="2"/>
        <scheme val="minor"/>
      </rPr>
      <t xml:space="preserve">efinir as regras para exportação de animais;
</t>
    </r>
    <r>
      <rPr>
        <sz val="12"/>
        <color theme="1"/>
        <rFont val="Calibri"/>
        <family val="2"/>
        <scheme val="minor"/>
      </rPr>
      <t>3. R</t>
    </r>
    <r>
      <rPr>
        <sz val="12"/>
        <color theme="1"/>
        <rFont val="Calibri"/>
        <family val="2"/>
        <scheme val="minor"/>
      </rPr>
      <t>epassar a recomendação de interromper a reprodução de animais no cativeiro pela ausência de espaço e pelo regular número de animais de vida livre resgatados destinados ao cativeiro.
O Acordo de Cooperação Técnica n° 3202386, assinado entre a Associação de Zoológicos e Aquários do Brasil (AZAB) e o Instituto Chico Mendes de Conservação da Biodiversidade (ICMBio), finalizou o primeiro ciclo em junho/2023. Um novo acordo de cooperação já está sendo firmado.</t>
    </r>
  </si>
  <si>
    <t>Karina Theodoro Molina (InstitutoTamanduá), Mara Marques (Zoo São Paulo), Ana Raquel Faria (Zoo Brasília/AZAB), Caue (CECFAU Zoo São Paulo), Alessandra (Instituto Tamanduá), Danilo Kluyber (ICAS), Cláudia Netto (IMASUL), Thaís Morgado (UFMT), Sandra Helena (UFMT), Mônica Montenegro (CPB), Marcelo Lima Reis (ICMBio), Filipe Carneiro Reis (Zoo Brasília), Nina Attias (ICAS), Guilherme Mourão (EMBRAPA), Samuel Portela (Associação Caatinga), Maria Helena Baldini (Instituto Tamanduá)</t>
  </si>
  <si>
    <r>
      <rPr>
        <b/>
        <sz val="12"/>
        <color rgb="FF000000"/>
        <rFont val="Calibri"/>
        <family val="2"/>
        <scheme val="minor"/>
      </rPr>
      <t xml:space="preserve">Para Tamanduá- bandeira
</t>
    </r>
    <r>
      <rPr>
        <sz val="12"/>
        <color rgb="FF000000"/>
        <rFont val="Calibri"/>
        <family val="2"/>
        <scheme val="minor"/>
      </rPr>
      <t xml:space="preserve">
(1) Protocolo de criação e manejo de filhotes de tamanduás-bandeira destinados à soltura finalizado. 
(2) Protocolo de reabilitação de tamanduás-bandeiras (</t>
    </r>
    <r>
      <rPr>
        <i/>
        <sz val="12"/>
        <color rgb="FF000000"/>
        <rFont val="Calibri"/>
        <family val="2"/>
        <scheme val="minor"/>
      </rPr>
      <t>Myrmecophaga tridactyla</t>
    </r>
    <r>
      <rPr>
        <sz val="12"/>
        <color rgb="FF000000"/>
        <rFont val="Calibri"/>
        <family val="2"/>
        <scheme val="minor"/>
      </rPr>
      <t xml:space="preserve">) destinados à soltura monitorada. Primeira versão finalizada, que será disponibilizada para revisão e contribuições no mês de novembro de 2024. 
(3) Metodologia sugerida para seleção de áreas para manejo de populações: em editoração. Previsão para publicação em novembro de 2025, na terceira edição do Tratado de Animais Selvagens - Capítulo Desafios Ambientais das Translocações. - Autores: Juliana Magnino, Líria Hirano e Pablo Aon. 
(4) Protocolo de monitoramento após a soltura de tamanduás-bandeira: em elaboração desde setembro de 2024, ainda sem previsão para finalização. 
(5) Protocolo de atendimento emergencial de tamanduás-bandeira: sem informação (Rogério Zacariotti)
(6) Protocolo de recebimento, triagem e destinação de tamanduás-bandeira e tatus: sem previsão (Diogo - CETRAS Catalão)
(7) Protocolo de Manutenção </t>
    </r>
    <r>
      <rPr>
        <i/>
        <sz val="12"/>
        <color rgb="FF000000"/>
        <rFont val="Calibri"/>
        <family val="2"/>
        <scheme val="minor"/>
      </rPr>
      <t>ex situ</t>
    </r>
    <r>
      <rPr>
        <sz val="12"/>
        <color rgb="FF000000"/>
        <rFont val="Calibri"/>
        <family val="2"/>
        <scheme val="minor"/>
      </rPr>
      <t xml:space="preserve"> de tamanduás-bandeira: sem informação (Guilherme Guerra Neto - Zoo São José do Rio Preto)
(8) Ações de reabilitação e solturas monitoradas com rastreadores VHF-GPS Iridium de tamanduás-bandeira que foram resgatados filhotes no estado de Minas Gerais - Projeto TamanduASAS, sendo desenvolvidas pelo IEF, ICAS, Nobilis e demais parceiros. O projeto completou a soltura monitorada do vigésimo tamanduá em 2024.                                                                                                                                  
(9) Recebimento de quatro tamanduás-bandeira para serem reabilitados no Projeto TamanduASAS, sendo dois encaminhados para a RPPN Jacob (Engie Brasil Energia), Nova Ponte, e dois para o Retiro Águas Vivas (Uberlândia-MG). As solturas serão realizadas até março de 2025.  
(10) Continuidade das colheitas de material biológico e avaliações sanitárias dos tamanduás-bandeira do Projeto TamanduASAS para estabelecimento de protocolos sanitários mínimos para soltura de tamanduás-bandeira. Ação realizada em parceria com UnB, UFU e UFMG. 
(11) Apresentação no Congresso da Associação Brasileira de Veterinários de Animais Silvestres (ABRAVAS) do relato de caso intitulado: PRIMEIRO REGISTRO BRASILEIRO DE NASCIMENTO DE Myrmecophaga tridactyla EM VIDA LIVRE APÓS REABILITAÇÃO E SOLTURA DE FÊMEA CRIADA EM CATIVEIRO”.
(12) Apresentação no Congresso da Associação Brasileira de Veterinários de Animais Silvestres (ABRAVAS) do relato de caso intitulado: "UTILIZAÇÃO DA SUPLEMENTAÇÃO ALIMENTAR POR TAMANDUÁS-BANDEIRAS (Myrmecophaga tridactyla) REABILITADOS SOLTOS E MONITORADOS”.
(13) Após aprovação do projeto piloto de monitoramento cardíaco e endócrino de </t>
    </r>
    <r>
      <rPr>
        <i/>
        <sz val="12"/>
        <color rgb="FF000000"/>
        <rFont val="Calibri"/>
        <family val="2"/>
        <scheme val="minor"/>
      </rPr>
      <t>Myrmecophaga tridactyla</t>
    </r>
    <r>
      <rPr>
        <sz val="12"/>
        <color rgb="FF000000"/>
        <rFont val="Calibri"/>
        <family val="2"/>
        <scheme val="minor"/>
      </rPr>
      <t xml:space="preserve"> em processo de reabilitação, em parceria do TamanduASAS, com o projeto Ritmos da Vida, do Smithsonian’s National Zoo and Conservation Biology Institute, coordenado pelas pesquisadoras Rosana Moraes e Liria Hirano, do Programa de Pós Graduação em Ciências Animais da Universidade de Brasília (UNB), nove monitores foram implantados nos tamanduás-bandeira. A implantação de monitores cardíacos subcutâneos tem o objetivo de avaliar o bem-estar dos animais, já que ele mostra não só o ritmo cardíaco, mas também fornece outros parâmetros fisiológicos e de composição corporal. Com o padrão do batimento cardíaco, será possível entender como os tamanduás-bandeira estão reagindo a cada situação durante a reabilitação, e em vida livre, após a soltura. Em três tamanduás-bandeira, os monitores cardíacos foram instalados antes dos animais serem encaminhados para os recintos de reabilitação, no intuito de pesquisar o impacto do transporte e estimativa de tempo para adaptação aos recintos. O resultado desta pesquisa subsidiará a elaboração do protocolo de monitoramento após a soltura de tamanduás-bandeira. Realização: IEF, Nobilis, ICAS, Engie Brasil Energia, UnB, Smithsonian. 
(14) Trabalho de Conclusão de Curso de Ellen Cristina Gazzoto Soares Almeida, entitulado “GEOPROCESSAMENTO COMO FERRAMENTA DE IDENTIFICAÇÃO DOS DESAFIOS AMBIENTAIS PARA A TRANSLOCAÇÃO DE TAMANDUÁS-BANDEIRA NA RPPN JACOB E ENTORNO” apresentado ao Instituto de Ciências Agrárias da Universidade Federal de Uberlândia  para obtenção do título de bacharel, em Engenharia Ambiental, na orientação do Prof. Dr. Nassau de Nogueira Nardez
(15) Apoio e assessoramento técnico do TamanduASAS para submissão no SISBIO e elaboração de projeto de soltura monitorada de tamanduás-bandeira na Serra do Cipó. Realização: IEF, Nobilis, ICAS, ICMBio, Waita, IBAMA. 
(16) Participação do Projeto TamanduASAS, no Projeto Babies, no Mato Grosso do Sul, para troca de conhecimentos sobre cuidados maternais de tamanduás-bandeira. O conhecimento adquirido da observação dos cuidados mãe-filhote em vida livre, e da experiência da criação de filhotes mantidos sob cuidados humanos, será relacionado e servirá de subsídio para elaboração dos protocolos do PAN.  Realização: IEF, Nobilis, ICAS
</t>
    </r>
    <r>
      <rPr>
        <b/>
        <sz val="12"/>
        <color rgb="FF000000"/>
        <rFont val="Calibri"/>
        <family val="2"/>
        <scheme val="minor"/>
      </rPr>
      <t>Para Tatu bola</t>
    </r>
    <r>
      <rPr>
        <sz val="12"/>
        <color rgb="FF0070C0"/>
        <rFont val="Calibri"/>
        <scheme val="minor"/>
      </rPr>
      <t xml:space="preserve">
</t>
    </r>
    <r>
      <rPr>
        <sz val="12"/>
        <color rgb="FF000000"/>
        <rFont val="Calibri"/>
        <family val="2"/>
        <scheme val="minor"/>
      </rPr>
      <t xml:space="preserve">
(19) Em março de 2024, no âmbito do Projeto GEF Terrestre, o CPB conseguiu contratar a bolsista Larissa Vaccarini, para apoiar a elaboração e diagramação dos protocolos planejados. A bolsa terá duração até a metade de 2025.
</t>
    </r>
  </si>
  <si>
    <t>(8) Cronograma e histórico de solturas do Projeto TamanduASAS desde 2019 - Solturas monitoradas de 05 (cinco) tamanduás-bandeira no período da monitoria. 
Guia de coleta de dados de tatu-bola finalizado e publicado
Protocolo de destinação de tatu-bola finalizado e publicado
Protocolo de criação e manejo de filhotes de tamanduás-bandeira destinados à soltura</t>
  </si>
  <si>
    <t xml:space="preserve">Falta de retorno dos colaboradores. 
Demora dos colaboradores em encaminhar o conteúdo dos protocolos para a Larissa, que acaba ficando ociosa nessa espera. </t>
  </si>
  <si>
    <t>Juliana Magnino (IEF-MG)
Renata Azevedo (CPB)</t>
  </si>
  <si>
    <r>
      <t xml:space="preserve">A ação foi considerada roxa, pois apesar de terem 3 protocolos concluídos, </t>
    </r>
    <r>
      <rPr>
        <sz val="12"/>
        <color theme="1"/>
        <rFont val="Calibri"/>
        <family val="2"/>
        <scheme val="minor"/>
      </rPr>
      <t>existem</t>
    </r>
    <r>
      <rPr>
        <sz val="12"/>
        <color theme="1"/>
        <rFont val="Calibri"/>
        <family val="2"/>
        <scheme val="minor"/>
      </rPr>
      <t xml:space="preserve"> muitos que foram iniciados mas ainda não concluidos, e o produto da ação também engloba a aplicação dos protocolos pelas instituições. Essa parte da aplicação não foi concluída, nem para os que estão prontos.
Uma sugestão para o próximo ciclo é desmenbrar essa ação, de forma que fique uma ação para a produção e outra para a aplicação dos protocolos, pois a aplicação exige um tempo maior.
Precisamos repactuar os prazos dos protocolos pendentes e aproveitar mais o apoio da Larissa.
Juliana ressaltou a necessidade de atualizar a lista de colaboradores, e a preocupação em considerar nos protocolos as experiências de outros projetos, além do Tamanduasas.
</t>
    </r>
  </si>
  <si>
    <t>Foram aplicadas as diretrizes da IUCN em março de 2024 para o tamanduá-bandeira, através de uma oficina presencial no CPB, onde definiu-se por criar um Programa de Manejo Populacional para a espécie com o objetivo de criar uma população de segurança e de suplementação para vida livre. O Programa encontra-se em fase de revisão por parte dos colaboradores, posteriormente será encaminhado para apreciação do GAT, aprovação da DIBIO/ICMBio e finalmente, será publicado.</t>
  </si>
  <si>
    <t>Ana Raquel (Zoo de Brasília e AZAB)</t>
  </si>
  <si>
    <t>A ação foi considerada roxa porque não foi feita para todas as espécies, só para o tamanduá.</t>
  </si>
  <si>
    <t>Pontos focais da ABEMA (Cláudia Netto - IMASUL/MS, Caio César Neves Sousa - SEMAD/GO, Suzzie Valladares - SEMA/DF, Cristiane Peres da Silva - SEMARH/TO, Janaina Batista Aguiar - IEF/MG, Carolina Born Toffoli - SIMA/SP, Miquéias Santos de Souza - SEMA/AM, Anielle de Sousa da Conceição - FEMARH/RR, Jerônimo Dias dos Santos - SEMA/AP, Marilene Vasconcelos da Silva Brazil - SEMA/AC, Márcia Gomes da Silva de Oliveira - SEDAM/RO, Felipe Bastos Lobo Silva - SEMA/BA, Roberto Glaydson Ribeiro Cavalcante - SEMA/CE), Rafael Ferraz e Erika Procópio</t>
  </si>
  <si>
    <t>Esta ação foi incluída na 4a monitoria. Juliana enviou por e-mail o link de um questionário que o TamanduASAS elaborou sobre manejo de tamanduás-bandeira em cativeiro. No entanto, os gestores de fauna não liberaram os dados de recebimento. Além disso, diferentes órgãos fazem a gestão desses dados. Precisamos nos dedicar a entender como funciona essa gestão de dados em cada estado, produzir um documento do PAN e fazer a articulação com cada OEMA. 
Juliana conseguiu o quantitativo para o estado de MG, entre 2020 e 2023.</t>
  </si>
  <si>
    <t xml:space="preserve">Dificuldade de acessar os dados, gestores não liberam. Além disso, as diferentes OEMAS tem diferentes fluxos para a gestão e disponibilização desses dados. </t>
  </si>
  <si>
    <t xml:space="preserve">Entender como funciona essa gestão de dados em cada estado, produzir um documento do PAN e fazer a articulação com cada OEMA.
Sugestões para o próximo ciclo:
1. A solicitação dos dados pode ser mais efetiva se for feita via ICMBio. Então, talvez seja interessante ter alguém do ICMBio como articulador.
2. Tentar um meio oficial de solicitação dos dados, pelo Portal Transparência Brasil, pode ser mais efetivo do que por e-mail, pois pelo portal os órgãos/instituições são obrigados a responderem e têm um prazo estabelecido para dar a resposta.
3. Elaborar um e-mail padrão, para ser tipo um protocolo de como solicitar informações de forma oficial a um órgão.
</t>
  </si>
  <si>
    <t xml:space="preserve">(1) No início de 2024, a equipe do Projeto Canastras e Colmeias foi contactada por representantes do Projeto Troca de Saberes, UFMT, que atuam no Parque Indígena Xingu – MT, para relatar o problema que produtores de mel indígenas estavam passando com os ataques do tatu-canastra às suas colmeias. Em resposta a essa demanda, foi realizada visita ao Parque (Anexo A_6.1.), e constatado que estava havendo um declínio sigificativo na produção de mel em decorrência dos ataques do tatu-canastra aos apiários da região. Em julho de 2024, a equipe organizou uma segunda visita (Anexo B_6.1.), para a implementação de medidas para evitar o acesso do tatu-canastra aos apiários.                                                                                 
(2) Em julho de 2023, foram realizadas 14 entrevistas com apicultores do entorno do Parque Estadual do Rio Doce, área de Mata Atlântica, para entender as interações entre o tatu-canastra e a apicultura na região. Constatou-se que, de fato, há apicultores tendo danos significativos, e no momento o Projeto Tatu-canastra na Mata Atlântica está estabelecendo parcerias com as associações apícolas e outros atores importantes da região para uma possível expansão do Projeto Canastras e Colmeias na região. 
(3) Identificou-se interações negativas envolvendo o tatu-canastra e a apicultura no Pará, e então foi realizada uma visita do Projeto Canastras e Colmeias ao estado, onde foi possível certificar alguns apicultores na Certificação do Mel Amigo do tatu-canastra, assim como fortalecer algumas parcerias na região. 
(4) Estabeleceu-se parceria com uma empresa de papel e celulose na região do Cerrado do MS e através dessa parceria, todos os apicultores com colmeias nas propriedades dessa empresa receberão a visita do Projeto Canastras e Colmeias para fazerem parte da certificação, implementando medidas que reduzem o ataque do tatu às colmeias, diminuindo assim os danos às colmeias e as retaliações ao animal.                                                                             </t>
  </si>
  <si>
    <t xml:space="preserve">Anexo A_6.1. Relatório de visita exploratória ao território indígena do Xingu                                                                                                                 Anexo B_6.1. Relatório de visita técnica: Implementação de medidas para evitar o acesso do tatu-canastra aos apiários </t>
  </si>
  <si>
    <t>A ação foi considerada roxa porque existe a observação de incluir o T. trincinctus, mas ainda não foi feito nada diecionado ao tatu-bola.</t>
  </si>
  <si>
    <t>Identificar possíveis/potenciais medidas de mitigação
 para os conflitos identificados na ação 6.1 e propor um manual de coexistência.</t>
  </si>
  <si>
    <t xml:space="preserve">(1) Artigo: Catapani et al, 2023. Giant anteaters as bad omens: determinants and implications of wildlife superstitions. O artigo apresenta um diagnóstico sobre os fatores psicológicos e sociais associados à assimilação de crenças de mau-agouro em relação ao tamanduá-bandeira e discorre sobre estratégias para reduzir conflitos e promover a coexistência com a espécie. 
(2) Relatório apresentando medidas de mitigação para reduzir os danos do tatu-canastra aos apiários indígenas do Xingu está anexado na ação 6.1, Anexo B. Os apicultores indígenas da região adaptaram algumas das medidas utilizadas pelo projeto ao contexto da região. A ideia é que sirvam de referência para demais apicultores da região. </t>
  </si>
  <si>
    <r>
      <rPr>
        <sz val="12"/>
        <color rgb="FF000000"/>
        <rFont val="Calibri"/>
        <family val="2"/>
        <scheme val="minor"/>
      </rPr>
      <t>(1) Catapani et al, 2023. Giant anteaters as bad omens: determinants and implications of wildlife superstitions.
(2) Relatório apresentando medidas de mitigação para reduzir os danos do tatu-canastra aos apiários indígenas do Xingu está anexado na ação 6.1, Anexo B.</t>
    </r>
  </si>
  <si>
    <t xml:space="preserve">A ação foi considerada roxa pela mesma justificativa acima, o tatu-bola não foi considerado na identificação e mapeamento dos conflitos, então, consequentemente, não foram pensadas medidas de mitigação de conflitos para a espécie. </t>
  </si>
  <si>
    <t xml:space="preserve">(1) Inserção do ICAS como representante da sociedade civil na Comissão Interestadual de Educação Ambiental do Mato Grosso do Sul (CIEA/MS).
(2) Ações de educação ambiental desenvolvidas pela equipe educativa do ICAS em parceria com o DETRAN/MS e a Secretaria de Trânsito de Aquidauana/MS nos meses de maio e setembro, em alusão às campanhas Maio Amarelo e Semana Nacional do Trânsito, onde foram realizadas atividades em espaços públicos e escolas de Campo Grande e Aquidauana, tendo foco nas características e comportamentos do tamanduá-bandeira e a problemática das colisões com fauna no estado, contemplando, apoximadamente, 300 pessoas entre estudantes e público em geral. 
(3) Desenvolvimento de ações sobre os dois gigantes, o tatu-canastra e o tamanduá-bandeira, no evento de lançamento do programa MS + ECO para aproximadamente 300 estudantes, em parceria com a Secretaria de Estado de Educação, firmando a parceria para o ICAS colaborar com os projetos de educação para conservação nas escolas de todo o estado. 
(4) Participação do ICAS na II Jornada de Pesquisa e Tecnologias do Bioparque Pantanal, onde foi assinado um Termo de Cooperação Técnico-Científica entre o Instituto e o complexo. 
(5) Em parceria com a Universidade Federal do Mato Grosso do Sul, foram ministradas aulas na disciplina “Extensão em Educação Ambiental” do curso de bacharelado em Ciências Biológicas para 40 estudantes e posteriomente os estudantes realizaram a prática da EA na exposição "Nossos Gigantes" ao longo de duas semanas no Bioparque Pantanal em Campo Grande/MS. 
(6) Em parceria com a equipe de educação do DETRAN/MS, foi inserido no roteiro educativo da visitação duas novas placas educativas na Escola de Trânsito do DETRAN, implementadas pela equipe educativa do ICAS. O local, que recebe visitações de escolas de todo o estado do Mato Grosso do Sul, agora conta com uma placa elaborada pelo ICAS e parceiros (e aprovada pelo DNIT) sobre colisão com fauna, e uma outra placa sinalizando uma passagem de fauna, permitindo assim, que os monitores do DETRAN/MS abordem os assuntos de colisão e de mitigações sobre a problemática. </t>
  </si>
  <si>
    <t>Participação na Comissão Interestadual de Educação Ambiental do Mato Grosso do Sul. Estabelecimento e desenvolvimento de ações com parceiros chaves, como as Secretarias Municipal e Estadual de Educação do MS e com o DETRAN/MS.</t>
  </si>
  <si>
    <t>Andréia Nasser (ICAS)</t>
  </si>
  <si>
    <t>A ação foi considerada concluída para esse ciclo pois, pensando em conflitos, existem ações de sensibilização direcionadas às três espécies-alvo.</t>
  </si>
  <si>
    <r>
      <rPr>
        <sz val="12"/>
        <rFont val="Calibri"/>
        <family val="2"/>
        <scheme val="minor"/>
      </rPr>
      <t>(1) A Associação Caatinga finalizou no início do segundo semestre de 2024 a fase 4 do Projeto No Clima da Caatinga e já avançou na negociação da renovação fase 5 e incluiu, entre as ações, a realização de expedições para prospectar novas áreas de ocorrência do T. tricinctus no estado do Piauí e diversas ações de educação ambiental voltadas para espécies ameaçadas, tendo o T. tricinctus como símbolo do projeto. O projeto está previsto para iniciar no primeiro trimestre de 2025.</t>
    </r>
    <r>
      <rPr>
        <sz val="12"/>
        <color rgb="FF0000FF"/>
        <rFont val="Calibri"/>
        <family val="2"/>
        <scheme val="minor"/>
      </rPr>
      <t xml:space="preserve"> </t>
    </r>
  </si>
  <si>
    <t>A ação foi considerada concluída pois a Associação Caatinga e o Rodolfo (Instituto Tamanduá) trabalham constantemente na captação de recursos para projetos com enfoque no tatu-bola.
Essa ação deve continuar no próximo ciclo, abrangendo não só o T. tricinctus, mas todas as espécies-alvo.</t>
  </si>
  <si>
    <t xml:space="preserve">(1) Pesquisa em andamento/parceria ICAS: análise de Sulfluramida/PFOS em pelo, órgãos e sangue total de tamanduás-bandeira por Gabriel Carvalho, João Paulo e Machado Torres (UFRJ), no Japão.
As amostras de tamanduás vivos e mortos foram analisadas e concentrações variáveis de sulfluramida foram detectadas. A partir desses resultados, surgiu a ideia de tentar fechar o ciclo, coletando solo, água e formigas. O pessoal da UFRJ fez uma parceria com a Embrapa, que recebeu verba do MMA para realizar essas análises. No momento, um estudo piloto com formigueiros dentro da Embrapa está em andamento. Os pesquisadores estão tendo bastante dificuldade para acessar as câmaras e conseguir encontrar as formigas. Uma vez definida uma metodologia, a ideia é começar a fazer as coletas em campo nas áreas onde os tamanduás foram amostrados.
(2) Análises em andamento/ICAS: metais pesados, organofosforados e organoclorados em amostras de tamanduá-bandeira.
O N ainda é bem pequeno por causa do alto custo das análises, que segue sendo um limitante para essa ação. Por enquanto têm resultados para 3 tamanduás do Cerrado e 3 do Pantanal.
</t>
  </si>
  <si>
    <t>Resultados preliminares ainda não publicados.</t>
  </si>
  <si>
    <r>
      <t>Encontrar laboratórios que realizem análises, alto custo e ausência de parâmetros (valores) ou técnica laboratorial para as espécies envolvidas.</t>
    </r>
    <r>
      <rPr>
        <sz val="12"/>
        <color theme="1"/>
        <rFont val="Calibri"/>
        <family val="2"/>
        <scheme val="minor"/>
      </rPr>
      <t xml:space="preserve">
Estudo piloto com formigueiros dentro da Embrapa: dificuldade para acessar as câmaras e encontrar as formigas.</t>
    </r>
    <r>
      <rPr>
        <sz val="12"/>
        <color theme="1"/>
        <rFont val="Calibri"/>
        <family val="2"/>
        <scheme val="minor"/>
      </rPr>
      <t xml:space="preserve">
</t>
    </r>
  </si>
  <si>
    <t>Grazielle Soresini (ICAS)</t>
  </si>
  <si>
    <t>A ação foi considerada roxa porque os dados ainda não foram publicados, e ainda se tem muito a fazer. É uma ação que tem avançado bastante e segue caminhando, mas as parcerias e análises são demoradas.</t>
  </si>
  <si>
    <t xml:space="preserve">(1) A Associação Caatinga está em fase de contratação da fase 5 do projeto No Clima da Caatinga, por mais 4 anos, com o patrocínio da Petrobras, por meio do Programa Petrobras Socioambiental. A previsão é que o projeto inicie no primeiro trimestre de 2025.
(2) Os 3 projetos de pesquisa e conservação do tatu-bola ligados ao projeto Ecologia e Conservação Participativa do Tatu-bola, iniciado durante o programa EDGE of Existence, aprovados por Rodolfo Magalhães e o Instituto Tamanduá desde a monitoria passada, continuam em andamento: 
2.1. "Populational responses of armadillos to ecological and human-induced processes in a highly seasonal system in northeast Brazil" financiado pelo Percy Sladen Memorial Fund (2023-2024) - Sendo finalizado esse ano.
2.2. "Participatory monitoring of the Brazilian three-banded armadillo in northeast Brazil" financiado pela Rufford Foundation (2023-2024) - Sendo finalizado esse ano.
2.3. "Building the path to long-term community-based conservation of the Brazilian three-banded armadillo in northeast Brazil" (2023-2025) financiado por Conservation Connect - Em andamento até metade de 2025, sendo analisada a posssibilidade de se auto sustentar com o turismo científico.
(3) Tese de Doutorado, Rodolfo Assis Magalhães, University College London -  Combined effects of human threats and ecological processes on the diversity and ecology of South American mammals.
Durante o doutorado serão avaliados os padrões de atividade e distribuição do tamanduá-bandeira e tatu-bola na região de Sumidouro (BA).
</t>
  </si>
  <si>
    <t>Samuel Portela (Associação Caatinga)
Rodolfo Magalhães (Instituto Tamanduá)</t>
  </si>
  <si>
    <t>Mateus sugeriu que as áreas carentes de informação poderiam ser definidas junto com os mapas das áreas prioritárias (produto da sua bolsa), pois existem áreas com potêncial para serem prioritárias, mas sem registros da espécie. Definir melhor essas áreas, com base na análise espacial dos dados, é interessante para direcionar melhor a ação em um próximo ciclo.
Para o próximo ciclo é necessário refletir sobre os produtos desejados para essa ação, talvez repensar a sua redação e avaliar a possibilidade de desmembra-la. Essa reflexão foi levantada pelo grupo, pois todos os projetos mencionados como produtos da ação são frutos de esforços de captação de recursos individuais, muitos relacionados com a pós-graduação.Esses esforços não devem ser desmerecidos, mas não foi realizado nenhum esforço em conjuto do PAN visando a captação de recursos para a conservacão das espécies. É necessário que o grupo se comunique e pense em conjunto para otimizar os esforços, por isso talve seja interessante ter, no próximo ciclo, uma ação mais focada nessa integração do grupo.</t>
  </si>
  <si>
    <t>Anderson Feijó (Field Museum)</t>
  </si>
  <si>
    <r>
      <t>Anderson informou que tem uma tabela (banco de dados) de registros de ocorrência do tatu-bola, na qual ele reune todas as informações de ocorrência que são repassadas para ele por outros pesquisadores. Ele observou que os registros começaram a se repetir (poucas localidades novas), o que pode indicar que a área foi bem amostrada, ou que os pesquisadores estão indo sempre para os mesmos locais na Caatinga.</t>
    </r>
    <r>
      <rPr>
        <b/>
        <i/>
        <sz val="12"/>
        <rFont val="Calibri"/>
        <scheme val="minor"/>
      </rPr>
      <t xml:space="preserve">
</t>
    </r>
  </si>
  <si>
    <r>
      <t xml:space="preserve">Tabela de registros de ocorrência do tatu-bola - </t>
    </r>
    <r>
      <rPr>
        <sz val="12"/>
        <color rgb="FFFF0000"/>
        <rFont val="Calibri"/>
        <family val="2"/>
        <scheme val="minor"/>
      </rPr>
      <t>Solicitar ao Anderson a tabela atualizada</t>
    </r>
  </si>
  <si>
    <t>A ação foi considerada concluída pois novos pontos de ocorrência e populações foram levantadas ao logo do PAN para as três espécies-alvo. Para o tatu-bola, principalmente, houve um grande avanço, passando de 8 populações conhecidas para aproximadamente 32. Além do banco de dados do tatu-bola, existem tabelas com compilações de registros de tamanduá-bandeira (Alessandra Bertassoni) e tatu-canastra (Nina Attias), que foram iniciadas ao longo do PAN, mas não estão sendo atualizadas como a do tatu-bola. É importante resgatar essas tabelas e colocá-las em um repositório único (pode ser o SALVE), para serem constantemente atualizadas.
* Rodolfo informou que tem bastante registro de tamanduá-bandeira em Sumidouro (BA). Na região da Chapada Diamantina existem também registros de ocorrência por entrevistas.
* Foi relatado o terceiro registro de T. tricinctus em Minas Gerais, no município de Jaíba, área de implantação de usina solar. Registro mais ao sul obtido no estado até  o momento. Coordenada do registro: -15.32384 / -43.60387 
* A população de T. tricinctus estudada pelo Gabriel Uzai está localizada na Fazenda Morro Branco, município de Novo Jardim, Tocantins. Perguntar ao Gabriel, ou ao Luís Fábio, se os registros das capturas podem ser disponibilizados para compor o banco de dados da espécie.
Além dos estudos realizados, existem as  informações obtidas a partir da análise dos autos de infração, que devem ser utilizadas com cautela pela incerteza relacionada à identificação das espécies e precisão das informações coletadas, mas  podem ser utilizadas para indicar locais para futuros estudos.</t>
  </si>
  <si>
    <r>
      <t xml:space="preserve">(1) Artigo "The socio-spatial ecology of </t>
    </r>
    <r>
      <rPr>
        <b/>
        <sz val="12"/>
        <rFont val="Calibri"/>
        <family val="2"/>
        <scheme val="minor"/>
      </rPr>
      <t>giant anteaters</t>
    </r>
    <r>
      <rPr>
        <sz val="12"/>
        <rFont val="Calibri"/>
        <family val="2"/>
        <scheme val="minor"/>
      </rPr>
      <t xml:space="preserve"> in the Brazilian Cerrado" na Journal of Zoology (jun 2024), explorando a ecologia espaço-social em tamanduás-bandeira de vida livre no Cerrado antropizado do MS, concluindo o caráter solitário da espécie quando analisados pontos de GPS com intervalo de 20 min. Participação de Alessandra Bertassoni e Arnaud Desbiez. 
(2) Mestrado em andamento de Carolina Lobo na Unesp de Botucatu, no Programa de Pós-Graduação em Animais Selvagens, em parceria com o ICAS: Citofisiologia da reprodução de fêmeas </t>
    </r>
    <r>
      <rPr>
        <b/>
        <sz val="12"/>
        <rFont val="Calibri"/>
        <family val="2"/>
        <scheme val="minor"/>
      </rPr>
      <t>tamanduá-bandeira</t>
    </r>
    <r>
      <rPr>
        <sz val="12"/>
        <rFont val="Calibri"/>
        <family val="2"/>
        <scheme val="minor"/>
      </rPr>
      <t xml:space="preserve"> e </t>
    </r>
    <r>
      <rPr>
        <b/>
        <sz val="12"/>
        <rFont val="Calibri"/>
        <family val="2"/>
        <scheme val="minor"/>
      </rPr>
      <t>tatu-canastra</t>
    </r>
    <r>
      <rPr>
        <sz val="12"/>
        <rFont val="Calibri"/>
        <family val="2"/>
        <scheme val="minor"/>
      </rPr>
      <t xml:space="preserve">.
(3) Em 2023, uma parceria entre Nina, Guilherme, Arnaud, Pedro Galetti e sua pós-doc Carla foi estabelecida para avaliar os padrões de parentesco (genético) e associar com padrões de uso do espaço para elucidar sobre o sistema reprodutivo de </t>
    </r>
    <r>
      <rPr>
        <b/>
        <i/>
        <sz val="12"/>
        <rFont val="Calibri"/>
        <scheme val="minor"/>
      </rPr>
      <t xml:space="preserve">T. matacus </t>
    </r>
    <r>
      <rPr>
        <sz val="12"/>
        <rFont val="Calibri"/>
        <family val="2"/>
        <scheme val="minor"/>
      </rPr>
      <t>e</t>
    </r>
    <r>
      <rPr>
        <b/>
        <i/>
        <sz val="12"/>
        <rFont val="Calibri"/>
        <scheme val="minor"/>
      </rPr>
      <t xml:space="preserve"> P. maximus</t>
    </r>
    <r>
      <rPr>
        <sz val="12"/>
        <rFont val="Calibri"/>
        <family val="2"/>
        <scheme val="minor"/>
      </rPr>
      <t>. 
Os resultados das análises genéticas da Carla para T. matacus, P. maximus e M. tridactyla sairam, gerando várias informações novas sobre quem dispersa, territorialidade ao longo do tempo, número de filhotes, parentesco... as analises não foram tão boas para T. matacus, pois as amostras eram mais antigas.
(4) Publicação de um novo artigo sobre longevidade reprodutiva de tatu-canastra pelo ICAS, resultado do monitoramento de longo prazo de uma fêmea que teve filhote, demonstrando que a espécie se mantêm reprodutiva com mais de 20 anos de idade - New data on the reproductive lifespan of giant armadillos (Priodontes maximus) in the wild (Desbiez et al. 2024).</t>
    </r>
  </si>
  <si>
    <t>(1) Chhen, A., Bertassoni, A., Desbiez, A. L., &amp; Noonan, M. J. (2024). The socio‐spatial ecology of giant anteaters in the Brazilian Cerrado. Journal of Zoology.
(4) Desbiez, A. L. J.; Massocato, G. F..; Kluyber, D.; Attias, N. 2024. New data on the reproductive lifespan of giant armadillos (Priodontes maximus) in the wild. Oecologia Australis. Published online: 26 September 2024</t>
  </si>
  <si>
    <t>(1) Alessandra Bertassoni (UFG)
(2) Arnaud Desbiez (ICAS)
(3 e 4) Nina Attias (WCN)</t>
  </si>
  <si>
    <r>
      <t xml:space="preserve">M. tridactyla - </t>
    </r>
    <r>
      <rPr>
        <sz val="12"/>
        <color theme="1"/>
        <rFont val="Calibri"/>
        <family val="2"/>
        <scheme val="minor"/>
      </rPr>
      <t>Trata-se de uma espécie que é majoritariamente solitária, mas há indicativos provenientes do "Projeto Babies" que em escalas temporais menores existem interações intraespecíficas entre individuos de todos os sexos e idades. Elas são curtas e não detectáveis por monitoramento em GPS.</t>
    </r>
  </si>
  <si>
    <r>
      <t xml:space="preserve">(1) Impacto das mudanças climáticas na movimentação do tamanduá-bandeira (Jesse Alston, University of Arizona - artigo </t>
    </r>
    <r>
      <rPr>
        <i/>
        <sz val="12"/>
        <color rgb="FF000000"/>
        <rFont val="Calibri"/>
        <family val="2"/>
        <scheme val="minor"/>
      </rPr>
      <t>in prep.</t>
    </r>
    <r>
      <rPr>
        <sz val="12"/>
        <color rgb="FF000000"/>
        <rFont val="Calibri"/>
        <family val="2"/>
        <scheme val="minor"/>
      </rPr>
      <t xml:space="preserve">).
15:23
(2) Aline Giroux está com um artigo em preparação onde ela demonstra que os Xenarthra (em especial o tamanduá bandeira) seleciona mais fortemente áreas de floresta para lidar com a variação da temperatura quando comparado a outros mamíferos. O único outro mamífero que tem uma resposta mais forte é a onça pintada. Projeto iniciado em 2022 e ainda em curso.
</t>
    </r>
    <r>
      <rPr>
        <sz val="12"/>
        <color rgb="FF3F3DF5"/>
        <rFont val="Calibri"/>
        <scheme val="minor"/>
      </rPr>
      <t xml:space="preserve">  </t>
    </r>
  </si>
  <si>
    <t>(2) A análise de dados é um processo muito demorado fazendo com que o projeto se extenda além do desejado</t>
  </si>
  <si>
    <r>
      <t>Arnaud Desbiez (ICAS)</t>
    </r>
    <r>
      <rPr>
        <sz val="12"/>
        <color theme="1"/>
        <rFont val="Calibri"/>
        <family val="2"/>
        <scheme val="minor"/>
      </rPr>
      <t xml:space="preserve">
Nina Attias (WCN)</t>
    </r>
  </si>
  <si>
    <t>(2) O efeito da temperatura sobre a seleção por florestas e mais forte em tatus pebas e tamanduás bandeira, nessa ordem, comparados a todas as outras espécies de mamíferos analisadas (10 espécies), exceto por onça pintada, mostrando a enorme importância das florestas como abrigo térmico para os  xenarthra. Após a inclusão de novas espécies, será publicado um paper com esses resultados, previsto para o início de 2025. Florestas são importantes abrigos térmicos e a presença de fragmentos florestais em paisagens heterogêneas é essencial para esses animais.</t>
  </si>
  <si>
    <t xml:space="preserve">(1) Apresentação "Como otimizar recursos para pesquisa e conservação de espécies raras?" no Simpósio "Como otimizar os recursos para pesquisa e conservação? O uso da biogeografia espacial no delineamento de prioridades" (set 2024), onde o artigo "Defining priority areas for conservation of poorly known species: A case study of the endemic Brazilian three-banded armadillo" (Feijó et al 2023) foi explorado trazendo informações de priorização para o tatu-bola. 
(2) Iniciado um projeto para análise do uso de paisagens antrópicas pelos indivíduos reabilitados, soltos e monitorados pelo TamanduAsas em Minas Gerais, uma parceria entre TamanduAsas, ICAS e UFG.  A inspenção inicial dos dados já foi iniciada.
 (3) O Projeto "Bandeiras no Corredor", no sudeste de Goiás, concluiu sua 5ª campanha de campo e mantemos coletando dados de espécies domésticas exóticas nas áreas onde ocorrem tamanduás-bandeira e tatus-canastras, esse é um dos focos de análise deste projeto. 
(4) O Projeto Bandeiras &amp; Rodovias (ICAS) está monitorando animais dispersores (da sua área de nascimento até a de estabelecimento) com GPS telemetria no Cerrado do MS, essa investigação começou há quatro anos e hoje conta com duas fêmeas monitoradas. Esses animais também estão sendo investigados pelo olhar genético, sobre dinâmica populacional, em parceria com a UFSCar (Dr. Pedro Galetti e Dra. Carla Gestich), parte dos resultados preliminares foram apresentados no 12º Congresso Brasileiro de Mastozoologia, na palestra "Ecologia molecular e Genética da Conservação em Xenarthra: desvendando a ecologia e o comportamento de tatus e tamanduás-bandeira" do Simpósio: "Avanços na Pesquisa e Conservação de Xenartros Neotropicais: Inovações Tecnológicas e Abordagens Emergentes”. 
(5) O Projeto Canastras e Colméias (ICAS) expandiu suas áreas de estudo para um território no Pará e para o Xingú (MS),onde comunidades indígenas estão sendo abordadas juntamente ao Projeto Troca de Saberes (UFMT). Parte dos resultados deste projeto foram  apresentados no 12º Congresso Brasileiro de Mastozoologia, no Simpósio "Experiências em Gestão da Coexistência Humano-Fauna para a Conservação de Mamíferos, na fala "Projeto Canastras e Colmeias: promovendo uma coexistência mais pacífica entre apicultores e tatus-canastra" da Dra. Mariana Catapani.
(6) O Projeto Avaliação do Impacto do Fogo sobre a Biodiversidade do Pantanal (ICMBio), tem como um dos objetivos avaliar os efeitos do fogo sobre a fauna. Esse objetivo tem resultados que podem contribuir para esta ação: análises espaciais da paisagem nos períodos anterior e posterior ao evento de queimada no Pantanal; análise da perda de habitat no Parna do Pantanal Matrogrossense e entorno (Serra do Amolar), identificando também o habitat não afetado pelo fogo (refúgios); análise do quanto de habitat foi afetado pelas queimadas de 2020 e 2024. Já foram realizadas duas campanhas. Os dados estão sendo analisados. O projeto terá continuidade em 2025. </t>
  </si>
  <si>
    <t xml:space="preserve">(1) Apresentação: Feijo_PriorityAreas_Simposio12CBMz;
(3) Materia no Jornal Opção Goiás (Set 2023): https://www.jornalopcao.com.br/meio-ambiente/projeto-da-semad-identifica-novas-especies-de-animais-em-goias-534453/; Divulgação no Jornal O Popular, Goiás (Dez 2023): https://www.instagram.com/jornal_opopular/reel/C08veyWu4Uh/ ; 
(4) Apresentação: S04_sala3_CBMZ_CarlaGestich </t>
  </si>
  <si>
    <r>
      <t xml:space="preserve">(2) Análise temporal dos usos da paisagem pelos tamanduás. Essas análises precisam considerar os mapas de vegetação do MapBiomas que estão de acordo com os usos. Isso leva a uma grande demanda computacional.
</t>
    </r>
    <r>
      <rPr>
        <sz val="12"/>
        <color theme="1"/>
        <rFont val="Calibri"/>
        <family val="2"/>
        <scheme val="minor"/>
      </rPr>
      <t>(3)</t>
    </r>
    <r>
      <rPr>
        <sz val="12"/>
        <color theme="1"/>
        <rFont val="Calibri"/>
        <family val="2"/>
        <scheme val="minor"/>
      </rPr>
      <t xml:space="preserve"> Bandeiras no Corredor:</t>
    </r>
    <r>
      <rPr>
        <sz val="12"/>
        <color theme="1"/>
        <rFont val="Calibri"/>
        <family val="2"/>
        <scheme val="minor"/>
      </rPr>
      <t xml:space="preserve"> Os dados são coletados em vídeos de 20 segundos em uma grade de 75 armadilhas fotográficas, o tempo de triagem é extremamente longo, já que alguns pontos amostrais coletam mais de 700 vídeos que precisam ser cuidadosamente analisados. Outra grande dificuldade é espaço de armazenamento dos dados</t>
    </r>
    <r>
      <rPr>
        <sz val="12"/>
        <color theme="1"/>
        <rFont val="Calibri"/>
        <family val="2"/>
        <scheme val="minor"/>
      </rPr>
      <t>,</t>
    </r>
    <r>
      <rPr>
        <sz val="12"/>
        <color theme="1"/>
        <rFont val="Calibri"/>
        <family val="2"/>
        <scheme val="minor"/>
      </rPr>
      <t xml:space="preserve"> </t>
    </r>
    <r>
      <rPr>
        <sz val="12"/>
        <color theme="1"/>
        <rFont val="Calibri"/>
        <family val="2"/>
        <scheme val="minor"/>
      </rPr>
      <t xml:space="preserve">tanto </t>
    </r>
    <r>
      <rPr>
        <sz val="12"/>
        <color theme="1"/>
        <rFont val="Calibri"/>
        <family val="2"/>
        <scheme val="minor"/>
      </rPr>
      <t xml:space="preserve">antes da triagem </t>
    </r>
    <r>
      <rPr>
        <sz val="12"/>
        <color theme="1"/>
        <rFont val="Calibri"/>
        <family val="2"/>
        <scheme val="minor"/>
      </rPr>
      <t>quanto</t>
    </r>
    <r>
      <rPr>
        <sz val="12"/>
        <color theme="1"/>
        <rFont val="Calibri"/>
        <family val="2"/>
        <scheme val="minor"/>
      </rPr>
      <t xml:space="preserve"> depois. </t>
    </r>
    <r>
      <rPr>
        <sz val="12"/>
        <color theme="1"/>
        <rFont val="Calibri"/>
        <family val="2"/>
        <scheme val="minor"/>
      </rPr>
      <t xml:space="preserve">
</t>
    </r>
    <r>
      <rPr>
        <sz val="12"/>
        <color theme="1"/>
        <rFont val="Calibri"/>
        <family val="2"/>
        <scheme val="minor"/>
      </rPr>
      <t>(4)</t>
    </r>
    <r>
      <rPr>
        <sz val="12"/>
        <color theme="1"/>
        <rFont val="Calibri"/>
        <family val="2"/>
        <scheme val="minor"/>
      </rPr>
      <t xml:space="preserve"> Bandeiras &amp; Rodovias: </t>
    </r>
    <r>
      <rPr>
        <sz val="12"/>
        <color theme="1"/>
        <rFont val="Calibri"/>
        <family val="2"/>
        <scheme val="minor"/>
      </rPr>
      <t xml:space="preserve"> Os animais têm morrido antes mesmo de começar sua dispersão. Houveram animais que dispersaram, porém antes de haver dados espaciais suficientes também morreram.</t>
    </r>
    <r>
      <rPr>
        <sz val="12"/>
        <color theme="1"/>
        <rFont val="Calibri"/>
        <family val="2"/>
        <scheme val="minor"/>
      </rPr>
      <t xml:space="preserve">
</t>
    </r>
    <r>
      <rPr>
        <sz val="12"/>
        <color theme="1"/>
        <rFont val="Calibri"/>
        <family val="2"/>
        <scheme val="minor"/>
      </rPr>
      <t>Dificuldade generalizada sobre essa ação: Falta de resposta dos colaboradores.</t>
    </r>
  </si>
  <si>
    <r>
      <t xml:space="preserve">(1) Anderson Feijó (Field Museum); </t>
    </r>
    <r>
      <rPr>
        <sz val="12"/>
        <color theme="1"/>
        <rFont val="Calibri"/>
        <family val="2"/>
        <scheme val="minor"/>
      </rPr>
      <t xml:space="preserve">
(2 e 3) Alessandra Bertassoni (UFG); 
(4 e 5) Arnaud Desbiez (ICAS)</t>
    </r>
  </si>
  <si>
    <r>
      <t>(2) O projeto traz o pesquisador Cristiano H.G. Machado-Filho,</t>
    </r>
    <r>
      <rPr>
        <sz val="12"/>
        <color theme="1"/>
        <rFont val="Calibri"/>
        <family val="2"/>
        <scheme val="minor"/>
      </rPr>
      <t xml:space="preserve"> da UFG</t>
    </r>
    <r>
      <rPr>
        <sz val="12"/>
        <color theme="1"/>
        <rFont val="Calibri"/>
        <family val="2"/>
        <scheme val="minor"/>
      </rPr>
      <t>,</t>
    </r>
    <r>
      <rPr>
        <sz val="12"/>
        <color theme="1"/>
        <rFont val="Calibri"/>
        <family val="2"/>
        <scheme val="minor"/>
      </rPr>
      <t xml:space="preserve"> para analisar as paisagens antrópicas que os tamanduás-bandeiras monitorados estão usando. Esperamos dar luz à plasticidade desses indivíduos a paisagem antrópica para melhor direcionar solturas.</t>
    </r>
    <r>
      <rPr>
        <sz val="12"/>
        <color theme="1"/>
        <rFont val="Calibri"/>
        <family val="2"/>
        <scheme val="minor"/>
      </rPr>
      <t xml:space="preserve">
</t>
    </r>
    <r>
      <rPr>
        <sz val="12"/>
        <color theme="1"/>
        <rFont val="Calibri"/>
        <family val="2"/>
        <scheme val="minor"/>
      </rPr>
      <t>(3)</t>
    </r>
    <r>
      <rPr>
        <sz val="12"/>
        <color theme="1"/>
        <rFont val="Calibri"/>
        <family val="2"/>
        <scheme val="minor"/>
      </rPr>
      <t xml:space="preserve"> Bandeiras no Corredor:</t>
    </r>
    <r>
      <rPr>
        <sz val="12"/>
        <color theme="1"/>
        <rFont val="Calibri"/>
        <family val="2"/>
        <scheme val="minor"/>
      </rPr>
      <t xml:space="preserve"> Uma equipe de alunos de graduação e de pós-graduação (n=11) estão trabalhando na triagem desses dados e a cluster do Lab. do Dr. Paulo De Marco Jr. foi disponibilizada para armazenamento dos dados.</t>
    </r>
    <r>
      <rPr>
        <sz val="12"/>
        <color theme="1"/>
        <rFont val="Calibri"/>
        <family val="2"/>
        <scheme val="minor"/>
      </rPr>
      <t xml:space="preserve">
(4) Bandeiras &amp; Rodovias - O monitoramento dos tamanduás dispersores iniciou em uma nova área (APA), que permite o monitoramento a longo prazo e que está mais distante das rodovias
(5) o Projeto Canastras e Colmeias, no Pará, está sendo conduzido pela pesquisadora </t>
    </r>
    <r>
      <rPr>
        <b/>
        <sz val="12"/>
        <color theme="1"/>
        <rFont val="Calibri"/>
        <family val="2"/>
        <scheme val="minor"/>
      </rPr>
      <t>Iara Ramos dos Santos</t>
    </r>
    <r>
      <rPr>
        <sz val="12"/>
        <color theme="1"/>
        <rFont val="Calibri"/>
        <family val="2"/>
        <scheme val="minor"/>
      </rPr>
      <t>, que trabalha com coexistência humano-fauna. Ela é muito boa, está gostando de trabalhar com os tatus e está na Amazônia, então é uma boa colaboradora para ser considerada no próximo ciclo.</t>
    </r>
  </si>
  <si>
    <r>
      <t xml:space="preserve">Doutorado em andamento de Maíra Prestes Margarido - Estudos ecológicos e estabelecimento de áreas prioritárias para conservação de Xenarthras ameaçados na Amazônia brasileira. Início: julho/2022. Término previsto: junho/2026. Programa de pós-graduação em Ciência Animal da Universidade Estadual de Santa Cruz – Ilhéus (BA). Orientação de Flavia Miranda. O estudo tem como objetivos:(1) Caracterizar as populações de P. maximus e M. tridactyla por meio de registros de câmeras traps em ao menos cinco áreas protegidas dentro do Bioma Amazônico; (2) Estimar a distribuição e identificar as áreas prioritárias para conservação destas espécies no Bioma.
Programa MONITORA (ICMBio), no período de 2014 a 2022 registrou </t>
    </r>
    <r>
      <rPr>
        <b/>
        <i/>
        <sz val="12"/>
        <rFont val="Calibri"/>
        <scheme val="minor"/>
      </rPr>
      <t>M. tridactyla</t>
    </r>
    <r>
      <rPr>
        <sz val="12"/>
        <rFont val="Calibri"/>
        <family val="2"/>
        <scheme val="minor"/>
      </rPr>
      <t xml:space="preserve"> (51 registros) em 20 unidades de conservação e </t>
    </r>
    <r>
      <rPr>
        <b/>
        <i/>
        <sz val="12"/>
        <rFont val="Calibri"/>
        <scheme val="minor"/>
      </rPr>
      <t>P. maximus</t>
    </r>
    <r>
      <rPr>
        <sz val="12"/>
        <rFont val="Calibri"/>
        <family val="2"/>
        <scheme val="minor"/>
      </rPr>
      <t xml:space="preserve"> (15 registros) em 9 unidades de conservação.</t>
    </r>
  </si>
  <si>
    <r>
      <t xml:space="preserve">UCs MONITORA </t>
    </r>
    <r>
      <rPr>
        <i/>
        <sz val="12"/>
        <rFont val="Calibri"/>
        <family val="2"/>
        <scheme val="minor"/>
      </rPr>
      <t>M. tridactyla</t>
    </r>
    <r>
      <rPr>
        <sz val="12"/>
        <rFont val="Calibri"/>
        <family val="2"/>
        <scheme val="minor"/>
      </rPr>
      <t xml:space="preserve">: PARNA Juruena, PARNA Mapinguari, RESEX Cazumbá-Iracema, RESEX Rio Cautário, RESEX Rio Ouro Preto, RESEX Riozinho do Anfrísio, RESEX Tapajós-Arapiuns, REBIO Tapirapé. REBIO Jaru, REBIO Gurupi, PARNA Serra da Cutia, PARNA Viruá, PARNA Cabo Orange, ESEC  Terra do Meio/RESEX Iriri, ESEC Maracá, FLONA Jamari, ESEC de Pirapitinga, FLONA Tapajós, REBIO Uatumã e RESEX Chico Mendes.
UCs MONITORA </t>
    </r>
    <r>
      <rPr>
        <i/>
        <sz val="12"/>
        <rFont val="Calibri"/>
        <family val="2"/>
        <scheme val="minor"/>
      </rPr>
      <t>P. maximus</t>
    </r>
    <r>
      <rPr>
        <sz val="12"/>
        <rFont val="Calibri"/>
        <family val="2"/>
        <scheme val="minor"/>
      </rPr>
      <t>: ESEC Maracá, ESEC Niquiá, PARNA Pacaas Novos, REBIO Tapirapé, REBIO Uatumã, RESEX Cazumbá-Iracema, RESEX Rio Cautário, PARNA Juruena e RESEX Arapixi.</t>
    </r>
  </si>
  <si>
    <t>A ação foi considerada roxa porque foram identificadas novas áreas de ocorrência, mas não foram feitas análises de densidade, pelo menos não no Monitora.
No artigo de mestrado da Maíra Prestes Margarido, já relatado como produto na monitoria passada, cinco áreas protegidas dentro da floresta amazônica foram pesquisadas com armadilhas fotográficas seguindo o protocolo TEAM entre os anos de 2015 e 2019. Um total de 4.044 registros independentes foram examinados para identificar a riqueza, taxa de detecção e padrões de atividade de xenartros na floresta tropical brasileira. Um total de sete espécies de Xenarthra foram obtidas durante 57.805 dias de armadilha fotográfica. Dois xenartros ameaçados, Myrmecophaga tridactyla e Priodontes maximus, estavam presentes em todos os locais pesquisados.
Os dados de 2023 e 2024 do Monitora não foram incluídos porque ainda não foram validados.</t>
  </si>
  <si>
    <r>
      <t xml:space="preserve">(1) Artigo da Nayra e colaboradores, publicado em fevereiro de 2024. Realizaram a primeira avaliação da variabilidade genética e da estrutura genética populacional de </t>
    </r>
    <r>
      <rPr>
        <i/>
        <sz val="12"/>
        <color rgb="FF000000"/>
        <rFont val="Calibri"/>
        <family val="2"/>
        <scheme val="minor"/>
      </rPr>
      <t>Priodontes maximus</t>
    </r>
    <r>
      <rPr>
        <sz val="12"/>
        <color rgb="FF000000"/>
        <rFont val="Calibri"/>
        <family val="2"/>
        <scheme val="minor"/>
      </rPr>
      <t xml:space="preserve">, utilizando um painel de 15 microssatélites polimórficos desenvolvidos por sequenciamento do genoma de alto rendimento. Identificaram dois agrupamentos genéticos (K = 2) na área de estudo. Estes resultados sugerem uma redução no fluxo gênico entre indivíduos que habitam a savana brasileira (Cerrado) e as áreas úmidas do Pantanal, com o aumento das modificações de habitat causadas pelo homem possivelmente contribuindo para este cenário. (Reduced gene flow and bottleneck in the threatened giant armadillo (Priodontes maximus): implications for its conservation. Nayra T Rodrigues, Bruno H Saranholi, Alexandre R Inforzato, Leandro Silveira, Arnaud Leonard Jean Desbiez, Pedro M Galetti Jr, Gen Mol Biol, 2024 Fevereiro).
(2) O Projeto Bandeiras &amp; Rodovias (ICAS) está monitorando animais dispersores (da sua área de nascimento até a de estabelecimento) com GPS telemetria no Cerrado do MS, essa investigação começou há quatro anos e hoje conta com duas fêmeas monitoradas. Esses animais também estão sendo investigados pelo olhar genético, sobre dinâmica populacional, em parceria com a UFSCar (Dr. Pedro Galetti e Dra. Carla Gestich), parte dos resultados preliminares foram apresentados no 12º Congresso Brasileiro de Mastozoologia, na palestra "Ecologia molecular e Genética da Conservação em Xenarthra: desvendando a ecologia e o comportamento de tatus e tamanduás-bandeira" do Simpósio: "Avanços na Pesquisa e Conservação de Xenartros Neotropicais: Inovações Tecnológicas e Abordagens Emergentes”. </t>
    </r>
  </si>
  <si>
    <r>
      <t>(1) 1. Dissertação de Mestrado de Nayra Rodrigues (UFSCAR): "Diversidade genética e estruturação populacional do tatu-canastra (</t>
    </r>
    <r>
      <rPr>
        <i/>
        <sz val="12"/>
        <color rgb="FF000000"/>
        <rFont val="Calibri"/>
        <family val="2"/>
        <scheme val="minor"/>
      </rPr>
      <t>Priodontes maximus</t>
    </r>
    <r>
      <rPr>
        <sz val="12"/>
        <color rgb="FF000000"/>
        <rFont val="Calibri"/>
        <family val="2"/>
        <scheme val="minor"/>
      </rPr>
      <t xml:space="preserve">) em uma área do Centro-Oeste do Brasil".
(1) </t>
    </r>
    <r>
      <rPr>
        <i/>
        <sz val="12"/>
        <color rgb="FF000000"/>
        <rFont val="Calibri"/>
        <family val="2"/>
        <scheme val="minor"/>
      </rPr>
      <t xml:space="preserve">Reduced gene flow and bottleneck in the threatened giant armadillo (Priodontes maximus): implications for its conservation. </t>
    </r>
    <r>
      <rPr>
        <sz val="12"/>
        <color rgb="FF000000"/>
        <rFont val="Calibri"/>
        <family val="2"/>
        <scheme val="minor"/>
      </rPr>
      <t>Nayra T Rodrigues, Bruno H Saranholi, Alexandre R Inforzato, Leandro Silveira, Arnaud Leonard Jean Desbiez, Pedro M Galetti Jr, Gen Mol Biol, 2024 Fevereiro Disponível em: https://pubmed.ncbi.nlm.nih.gov/38446984/</t>
    </r>
  </si>
  <si>
    <t xml:space="preserve">O trabalho de laboratório exige recursos financeiros expressivos.
(2) Os animais têm morrido antes mesmo de começar sua dispersão. Houveram animais que dispersaram, porém antes de haver dados espaciais suficientes também morreram. </t>
  </si>
  <si>
    <t>(1) Renata Azevedo (CPB)
(2) Alessandra Bertassoni (UFG)</t>
  </si>
  <si>
    <t>A ação foi considerada roxa porque para o tamanduá-bandeira existe um entendimento melhor da variabilidade populacional, mas as informações sobre a variabilidade genética das outras espécies, principalmente do tatu-bola, são muito incipientes.
Carla tem amostras de T. matacus, tanto da Serra do amolar quanto de Cárceres. 
Rodolfo informou que eles também estão coletando amostras de T. tricinctus e articulando parcerias para as análises genéticas.</t>
  </si>
  <si>
    <r>
      <rPr>
        <sz val="12"/>
        <color rgb="FF000000"/>
        <rFont val="Calibri"/>
        <family val="2"/>
        <scheme val="minor"/>
      </rPr>
      <t xml:space="preserve">Programa MONITORA (ICMBio):
No período de 2014 a 2022 registrou M. tridactyla (51 registros) em 20 unidades de conservação e P. maximus (15 registros) em 9 unidades de conservação. ainda não recebemos os dados de 2023 e 2024.
SISBIO: 
</t>
    </r>
    <r>
      <rPr>
        <i/>
        <sz val="12"/>
        <color rgb="FF000000"/>
        <rFont val="Calibri"/>
        <family val="2"/>
        <scheme val="minor"/>
      </rPr>
      <t>T. tricinctus</t>
    </r>
    <r>
      <rPr>
        <sz val="12"/>
        <color rgb="FF000000"/>
        <rFont val="Calibri"/>
        <family val="2"/>
        <scheme val="minor"/>
      </rPr>
      <t xml:space="preserve"> (2014 a 2024) - 10 solicitações
</t>
    </r>
    <r>
      <rPr>
        <i/>
        <sz val="12"/>
        <color rgb="FF000000"/>
        <rFont val="Calibri"/>
        <family val="2"/>
        <scheme val="minor"/>
      </rPr>
      <t>T. matacus</t>
    </r>
    <r>
      <rPr>
        <sz val="12"/>
        <color rgb="FF000000"/>
        <rFont val="Calibri"/>
        <family val="2"/>
        <scheme val="minor"/>
      </rPr>
      <t xml:space="preserve"> (2009-2024) - 7 solicitações
</t>
    </r>
    <r>
      <rPr>
        <i/>
        <sz val="12"/>
        <color rgb="FF000000"/>
        <rFont val="Calibri"/>
        <family val="2"/>
        <scheme val="minor"/>
      </rPr>
      <t>P. maximus</t>
    </r>
    <r>
      <rPr>
        <sz val="12"/>
        <color rgb="FF000000"/>
        <rFont val="Calibri"/>
        <family val="2"/>
        <scheme val="minor"/>
      </rPr>
      <t xml:space="preserve"> (2010 - 2024) - 27 solicitações
</t>
    </r>
    <r>
      <rPr>
        <i/>
        <sz val="12"/>
        <color rgb="FF000000"/>
        <rFont val="Calibri"/>
        <family val="2"/>
        <scheme val="minor"/>
      </rPr>
      <t>M. tridactyla</t>
    </r>
    <r>
      <rPr>
        <sz val="12"/>
        <color rgb="FF000000"/>
        <rFont val="Calibri"/>
        <family val="2"/>
        <scheme val="minor"/>
      </rPr>
      <t xml:space="preserve"> (2007 - 2024) - 89 solicitações pesquisa e 2 didáticas
</t>
    </r>
    <r>
      <rPr>
        <sz val="12"/>
        <color rgb="FF0000FF"/>
        <rFont val="Calibri"/>
        <family val="2"/>
        <scheme val="minor"/>
      </rPr>
      <t xml:space="preserve">
</t>
    </r>
  </si>
  <si>
    <r>
      <t xml:space="preserve">UCs MONITORA:
</t>
    </r>
    <r>
      <rPr>
        <b/>
        <i/>
        <sz val="12"/>
        <rFont val="Calibri"/>
        <scheme val="minor"/>
      </rPr>
      <t>M. tridactyla</t>
    </r>
    <r>
      <rPr>
        <sz val="12"/>
        <rFont val="Calibri"/>
        <family val="2"/>
        <scheme val="minor"/>
      </rPr>
      <t xml:space="preserve">: PARNA Juruena, PARNA Mapinguari, RESEX Cazumbá-Iracema, RESEX Rio Cautário, RESEX Rio Ouro Preto, RESEX Riozinho do Anfrísio, RESEX Tapajós-Arapiuns, REBIO Tapirapé. REBIO Jaru, REBIO Gurupi, PARNA Serra da Cutia, PARNA Viruá, PARNA Cabo Orange, ESEC Terra do Meio/RESEX Iriri, ESEC Maracá, FLONA Jamari, ESEC de Pirapitinga, FLONA Tapajós, REBIO Uatumã e RESEX Chico Mendes. UCs MONITORA P. maximus: ESEC Maracá, ESEC Niquiá, PARNA Pacaas Novos, REBIO Tapirapé, REBIO Uatumã, RESEX Cazumbá-Iracema, RESEX Rio Cautário, PARNA Juruena e RESEX Arapixi.
</t>
    </r>
    <r>
      <rPr>
        <b/>
        <i/>
        <sz val="12"/>
        <rFont val="Calibri"/>
        <scheme val="minor"/>
      </rPr>
      <t>P. maximus</t>
    </r>
    <r>
      <rPr>
        <b/>
        <sz val="12"/>
        <rFont val="Calibri"/>
        <family val="2"/>
        <scheme val="minor"/>
      </rPr>
      <t>:</t>
    </r>
    <r>
      <rPr>
        <sz val="12"/>
        <rFont val="Calibri"/>
        <family val="2"/>
        <scheme val="minor"/>
      </rPr>
      <t xml:space="preserve"> ESEC Maracá, ESEC Niquiá, PARNA Pacaas Novos, REBIO Tapirapé, REBIO Uatumã, RESEX Cazumbá-Iracema, RESEX Rio Cautário, PARNA Juruena e RESEX Arapixi.
SISBIO:
T. tricinctus (2014 a 2024) - 10 solicitações
T. matacus (2009-2024) - 7 solicitações
P. maximus (2010 - 2024) - 27 solicitações
M. tridactyla (2007 - 2024) - 89 solicitações pesquisa e 2 didáticas
</t>
    </r>
  </si>
  <si>
    <t>Sobre os registros provenientes de processos de licenciamento: a maioria das OEMAS não tem esses registros compilados e quando tem, existe uma dificuldade grande em acessá-los.</t>
  </si>
  <si>
    <t>Sugestões dadas ao longo do PAN:
1. Talvez, um caminho, seja entrar em contato com os representantes dos estados indicados pela ABEMA à Coordenação de Planos de Ação. 
2. Foram citadas outras bases de dados, como SISSGEO e o aplicativo iNaturalist, que podem ser incluídas nesta ação. Podemos tentar acessá-las. (4a monitoria) 
3. Anderson e Vinícius sugeriram usar o Instagram do CPB para solicitar e compilar registros dos seguidores. (4a monitoria)</t>
  </si>
  <si>
    <r>
      <rPr>
        <sz val="12"/>
        <color rgb="FF000000"/>
        <rFont val="Calibri"/>
        <family val="2"/>
        <scheme val="minor"/>
      </rPr>
      <t xml:space="preserve">(1) Pesquisa em andamento/parceria ICAS: Aspergillus spp. – UFMS, MS. Resumo publicado (Dorneles et al 2024).
(2) Pesquisa em andamento/parceria ICAS: Detecção de Morbillivirus, Parvovírus, Herpesvírus e Poxvírus em </t>
    </r>
    <r>
      <rPr>
        <b/>
        <sz val="12"/>
        <color rgb="FF000000"/>
        <rFont val="Calibri"/>
        <family val="2"/>
        <scheme val="minor"/>
      </rPr>
      <t>tatus e tamanduás</t>
    </r>
    <r>
      <rPr>
        <sz val="12"/>
        <color rgb="FF000000"/>
        <rFont val="Calibri"/>
        <family val="2"/>
        <scheme val="minor"/>
      </rPr>
      <t xml:space="preserve"> – UFU, MG. Resumos publicados (Martins et al 2024) e artigo submetido. 
(3) Pesquisa em andamento/parceria ICAS: Microsporídios em </t>
    </r>
    <r>
      <rPr>
        <b/>
        <sz val="12"/>
        <color rgb="FF000000"/>
        <rFont val="Calibri"/>
        <family val="2"/>
        <scheme val="minor"/>
      </rPr>
      <t>tatus e tamanduá</t>
    </r>
    <r>
      <rPr>
        <sz val="12"/>
        <color rgb="FF000000"/>
        <rFont val="Calibri"/>
        <family val="2"/>
        <scheme val="minor"/>
      </rPr>
      <t xml:space="preserve">s – UNIP, SP. Resumos publicados (Carvalho et al 2024) e artigo submetido. 
(4) Pesquisa em andamento/parceria ICAS: Chlamydia sp. e Brucella em </t>
    </r>
    <r>
      <rPr>
        <b/>
        <sz val="12"/>
        <color rgb="FF000000"/>
        <rFont val="Calibri"/>
        <family val="2"/>
        <scheme val="minor"/>
      </rPr>
      <t>tatus e tamanduás</t>
    </r>
    <r>
      <rPr>
        <sz val="12"/>
        <color rgb="FF000000"/>
        <rFont val="Calibri"/>
        <family val="2"/>
        <scheme val="minor"/>
      </rPr>
      <t xml:space="preserve"> – UNESP Botucatu, SP. 
(5) Pesquisa em andamento/parceria ICAS: Enterobactérias e Staphylococcus aureus em </t>
    </r>
    <r>
      <rPr>
        <b/>
        <sz val="12"/>
        <color rgb="FF000000"/>
        <rFont val="Calibri"/>
        <family val="2"/>
        <scheme val="minor"/>
      </rPr>
      <t>tamanduás</t>
    </r>
    <r>
      <rPr>
        <sz val="12"/>
        <color rgb="FF000000"/>
        <rFont val="Calibri"/>
        <family val="2"/>
        <scheme val="minor"/>
      </rPr>
      <t xml:space="preserve"> – UVV, ES. 
(6) Pesquisa em andamento/parceria ICAS: Detecção de trypanosomatídeos em </t>
    </r>
    <r>
      <rPr>
        <b/>
        <sz val="12"/>
        <color rgb="FF000000"/>
        <rFont val="Calibri"/>
        <family val="2"/>
        <scheme val="minor"/>
      </rPr>
      <t>tatus, tamanduás</t>
    </r>
    <r>
      <rPr>
        <sz val="12"/>
        <color rgb="FF000000"/>
        <rFont val="Calibri"/>
        <family val="2"/>
        <scheme val="minor"/>
      </rPr>
      <t xml:space="preserve"> e cães domésticos, no Pantanal e Cerrado de MS – FIOCRUZ, RJ. Resumo publicado (Ramos et al 2024).  
(7) Pesquisa em andamento/parceria ICAS: Detecção de hemoparasitas em </t>
    </r>
    <r>
      <rPr>
        <b/>
        <sz val="12"/>
        <color rgb="FF000000"/>
        <rFont val="Calibri"/>
        <family val="2"/>
        <scheme val="minor"/>
      </rPr>
      <t>tatus e tamanduás</t>
    </r>
    <r>
      <rPr>
        <sz val="12"/>
        <color rgb="FF000000"/>
        <rFont val="Calibri"/>
        <family val="2"/>
        <scheme val="minor"/>
      </rPr>
      <t xml:space="preserve"> – Unesp Jaboticabal, SP. 
(8) Pesquisa em andamento sobre patógenos zoonóticos em </t>
    </r>
    <r>
      <rPr>
        <b/>
        <sz val="12"/>
        <color rgb="FF000000"/>
        <rFont val="Calibri"/>
        <family val="2"/>
        <scheme val="minor"/>
      </rPr>
      <t>tatus</t>
    </r>
    <r>
      <rPr>
        <sz val="12"/>
        <color rgb="FF000000"/>
        <rFont val="Calibri"/>
        <family val="2"/>
        <scheme val="minor"/>
      </rPr>
      <t xml:space="preserve">, cães domésticos e humanos: Uma abordagem em saúde única para avaliar a influência de biomas antropogênicos e o risco de transmissão de doenças entre tatus, cães domésticos e seres humanos no Brasil. Doutorado em andamento de Danilo Kluyber (ICAS), com várias parcerias: *Detecção M. leprae em tatus – Parceria com Universidade de Brasília. Coordenadora Patrícia Deps e Prof. Ciro Martins Gomes - Faculdade de Medicina, Laboratório de Dermatomicologia, Campus Universitário Darcy Ribeiro, UNB. *Detecção Toxoplasma gondii em tatus – Universidade de Montpellier, França. Coordenador Prof. Julio Benavides. *Enterobactérias Salmonella sp e E. coli e resistência antimicrobiana em tatus – Parceria Unifesp e Universidade de Montpellier – França. Coordenadores Profa. Ana Gales e Prof. Julio Benavides. *Detecção Trypanosoma cruzi e Leishmania spp. *Vetores em tocas (carrapatos, pulgas e flebotomíneos). *Poxvírus – IRD. *Hanseníase – Stanford Inglaterra – Hani. *210 cães foram vacinados e 160 pessoas foram entrevistadas (Saúde única).
(9) Apresentação de resumo no 12º Congresso Brasileiro de Mastozoologia: Uzai et al. (2024). Helmintofauna parasitária de Tolypeutes tricinctus (Xenarthra: Chlamyphoridae) na microrregião da Chapada Diamantina, Bahia, Brasil. 12º Congresso Brasileiro de Mastozoologia.
</t>
    </r>
  </si>
  <si>
    <t xml:space="preserve">(1) Resumos científicos liderados e publicados pelos parceiros do ICAS: 
1.1 Resistência a triazóis em cepas de Aspergillus spp. do pantanal sul-mato-grossense, no X Congresso Brasileiro de Micologia (Dorneles et al 2024). 
1.2 Investigação de vírus da família Paramyxoviridae em diferentes espécies de tatus de vida livre no Pantanal: desvendando novas fronteiras etiológicas, no II PATOCON (Martins et al 2024). 
1.3 Poxvírus em tamanduás-bandeira (Myrmecophaga tridactyla) monitorados de vida livre: explorando a circulação viral no Cerrado brasileiro, no II PATOCON (Martins et al 2024). 
1.4 Herpesvirus in armadillos: Exploring viral circulation in brazilian Pantanal, no Congresso de Virologia (Martins et al 2024). 
1.5 Simultaneous occurrence of Encephalitozoon intestinalis (Microsporidia) in female Giant Anteater (Myrmecophaga tridactyla) and her offspring, no 12° Congresso Brasileiro de Mastozoologia (Carvalho et al 2024). 
1.6 Primeiro Relato de Microsporídios Zoonóticos em Cingulata (Priodontes maximus, Euphractus sexcinctus, Cabassous squamicaudis) do Brasil, no 12° Congresso Brasileiro de Mastozoologia (Carvalho et al 2024). 
1.7 Kinetoplastid infections in armadillos and anteaters (Mammalia; Cingulata and Pilosa) from Mato Grosso do Sul, Brazil, no Congresso Medtrop 2024 (Ramos et al 2024). 
(2) Artigo liderado e publicado por parceiros do ICAS: Calchi, Ana Cláudia ; Yogui, Débora Regina ; Alves, Mario Henrique; Desbiez, Arnaud Leonard Jean ; Kluyber, Danilo ; Vultão, Juliana Gaboardi ; Arantes, Paulo Vitor Cadina ; de Santi, Mariele; Werther, Karin; Teixeira, Marta Maria Geraldes ; Machado, Rosangela Zacarias ; André, Marcos Rogério. Molecular Detection of Piroplasmids in Mammals from the Superorder Xenarthra in Brazil. Parasitology Research, v.1, p.1/x-2, 2023. DOI: 10.1007/s00436-023-08008-w
(3) Resumo: Uzai et al. (2024). Helmintofauna parasitária de Tolypeutes tricinctus (Xenarthra: Chlamyphoridae) na microrregião da Chapada Diamantina, Bahia, Brasil. 12º Congresso Brasileiro de Mastozoologia.
</t>
  </si>
  <si>
    <t>Demora na obtenção dos resultados, devido a parceria estar normalmente atrelada à dissertações ou teses de mestrado e doutorado, havendo necessidade de aguardar o término. 
Custo das análises muito alto, limitante para alto número de amostras.</t>
  </si>
  <si>
    <t>Danilo Kluyber (ICAS)
Rodolfo Magalhães (Instituto Tamanduá)</t>
  </si>
  <si>
    <t xml:space="preserve">Apresentação de resumo no 12º Congresso Brasileiro de Mastozoologia: Liana Mara Mendes Sena, Paulo Henrique Dantas Marinho, Rodrigo Lima Massara, Flávio Henrique Guimarães Rodrigues. Uso de habitat e ocupação de tatu-bola Tolypeutes tricinctus no Parque Nacional da Serra da Capivara, Piauí. 12° CMBz 2024.
Foi publiado o artigo Magalhães, R. A., Barnes, P. A., Rodrigues, F. H. G., de Sena, L. M. M., &amp; Drumond, M. A. (2024). Local Ecological Knowledge on the Natural History and Human–Fauna Relationships of the Brazilian Three-banded Armadillo (Tolypeutes tricinctus) in Northeast Brazil. Journal of Ethnobiology, 44(3), 293-304. ttps://doi.org/10.1177/02780771241261227, que aborda os tópicos dessa ação.
</t>
  </si>
  <si>
    <t>Resumo: Sena et al. (2024). Uso de habitat e ocupação de tatu-bola Tolypeutes tricinctus no Parque Nacional da Serra da Capivara, Piauí. 12º Congresso Brasileiro de Mastozoologia, 2024.
Artigo: Magalhães, R. A., Barnes, P. A., Rodrigues, F. H. G., de Sena, L. M. M., &amp; Drumond, M. A. (2024). Local Ecological Knowledge on the Natural History and Human–Fauna Relationships of the Brazilian Three-banded Armadillo (Tolypeutes tricinctus) in Northeast Brazil. Journal of Ethnobiology, 44(3), 293-304. ttps://doi.org/10.1177/02780771241261227</t>
  </si>
  <si>
    <r>
      <t xml:space="preserve">A ação foi considerada roxa, pois os três temas deveriam ter sido abordados (recursos alimentares, espaciais e temporais), mas a dieta não foi contemplada. Nada foi publicado relacionado a dieta (recursos alimentares), a maioria dos trabalhos tem enfoque no uso do espaço.
</t>
    </r>
    <r>
      <rPr>
        <sz val="12"/>
        <color rgb="FFFF0000"/>
        <rFont val="Calibri"/>
        <family val="2"/>
        <scheme val="minor"/>
      </rPr>
      <t>Solicitar os resumos do congresso, pois ainda não estão disponíveis on line.</t>
    </r>
  </si>
  <si>
    <t>SITUAÇÃO ATUAL DAS AÇÕES - MONITORIA FINAL (2024)</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</si>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</sst>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16]mmmm\-yy;@"/>
    <numFmt numFmtId="165" formatCode="mm/yy"/>
    <numFmt numFmtId="166" formatCode="d\.m"/>
    <numFmt numFmtId="167" formatCode="mmmm\-d"/>
    <numFmt numFmtId="168" formatCode="mmm/d"/>
  </numFmts>
  <fonts count="8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indexed="10"/>
      <name val="Calibri"/>
      <family val="2"/>
    </font>
    <font>
      <sz val="11"/>
      <color theme="1"/>
      <name val="Calibri"/>
      <family val="2"/>
    </font>
    <font>
      <sz val="11"/>
      <color rgb="FF92D050"/>
      <name val="Calibri"/>
      <family val="2"/>
    </font>
    <font>
      <sz val="11"/>
      <color rgb="FF000000"/>
      <name val="Calibri"/>
      <family val="2"/>
      <scheme val="minor"/>
    </font>
    <font>
      <u/>
      <sz val="11"/>
      <color rgb="FF000000"/>
      <name val="Calibri"/>
      <family val="2"/>
      <scheme val="minor"/>
    </font>
    <font>
      <sz val="11"/>
      <color rgb="FF0000FF"/>
      <name val="Calibri"/>
      <family val="2"/>
      <scheme val="minor"/>
    </font>
    <font>
      <sz val="11"/>
      <color rgb="FF434343"/>
      <name val="Calibri"/>
      <family val="2"/>
      <scheme val="minor"/>
    </font>
    <font>
      <i/>
      <sz val="11"/>
      <color rgb="FF000000"/>
      <name val="Calibri"/>
      <family val="2"/>
      <scheme val="minor"/>
    </font>
    <font>
      <i/>
      <sz val="11"/>
      <color theme="1"/>
      <name val="Calibri"/>
      <family val="2"/>
      <scheme val="minor"/>
    </font>
    <font>
      <i/>
      <sz val="11"/>
      <name val="Calibri"/>
      <family val="2"/>
      <scheme val="minor"/>
    </font>
    <font>
      <sz val="11"/>
      <color rgb="FF000000"/>
      <name val="Calibri"/>
      <family val="2"/>
    </font>
    <font>
      <sz val="10"/>
      <color theme="1"/>
      <name val="Calibri"/>
      <family val="2"/>
      <scheme val="minor"/>
    </font>
    <font>
      <i/>
      <sz val="12"/>
      <color theme="1"/>
      <name val="Calibri"/>
      <family val="2"/>
      <scheme val="minor"/>
    </font>
    <font>
      <sz val="12"/>
      <color rgb="FF000000"/>
      <name val="Calibri"/>
      <family val="2"/>
      <scheme val="minor"/>
    </font>
    <font>
      <b/>
      <sz val="12"/>
      <color rgb="FF000000"/>
      <name val="Calibri"/>
      <family val="2"/>
      <scheme val="minor"/>
    </font>
    <font>
      <u/>
      <sz val="12"/>
      <name val="Calibri"/>
      <family val="2"/>
      <scheme val="minor"/>
    </font>
    <font>
      <i/>
      <sz val="12"/>
      <color rgb="FF000000"/>
      <name val="Calibri"/>
      <family val="2"/>
      <scheme val="minor"/>
    </font>
    <font>
      <i/>
      <sz val="12"/>
      <name val="Calibri"/>
      <family val="2"/>
      <scheme val="minor"/>
    </font>
    <font>
      <sz val="10"/>
      <name val="Calibri"/>
      <family val="2"/>
      <scheme val="minor"/>
    </font>
    <font>
      <b/>
      <sz val="11"/>
      <name val="Calibri"/>
      <family val="2"/>
      <scheme val="minor"/>
    </font>
    <font>
      <sz val="14"/>
      <color rgb="FF202124"/>
      <name val="Arial"/>
      <family val="2"/>
    </font>
    <font>
      <i/>
      <sz val="11"/>
      <name val="Calibri"/>
      <family val="2"/>
    </font>
    <font>
      <sz val="11"/>
      <color indexed="21"/>
      <name val="Calibri"/>
      <family val="2"/>
    </font>
    <font>
      <sz val="10"/>
      <color rgb="FF000000"/>
      <name val="Roboto"/>
    </font>
    <font>
      <u/>
      <sz val="11"/>
      <color theme="10"/>
      <name val="Calibri"/>
      <family val="2"/>
      <scheme val="minor"/>
    </font>
    <font>
      <u/>
      <sz val="11"/>
      <color theme="11"/>
      <name val="Calibri"/>
      <family val="2"/>
      <scheme val="minor"/>
    </font>
    <font>
      <sz val="12"/>
      <color theme="1"/>
      <name val="Times New Roman"/>
      <family val="1"/>
    </font>
    <font>
      <b/>
      <i/>
      <sz val="12"/>
      <color rgb="FF000000"/>
      <name val="Calibri"/>
      <family val="2"/>
      <scheme val="minor"/>
    </font>
    <font>
      <sz val="12"/>
      <color rgb="FFFF0000"/>
      <name val="Calibri"/>
      <family val="2"/>
      <scheme val="minor"/>
    </font>
    <font>
      <sz val="12"/>
      <color rgb="FFFFFFFF"/>
      <name val="Calibri"/>
      <family val="2"/>
      <scheme val="minor"/>
    </font>
    <font>
      <sz val="12"/>
      <color rgb="FF201F1E"/>
      <name val="Calibri"/>
      <family val="2"/>
      <scheme val="minor"/>
    </font>
    <font>
      <b/>
      <sz val="12"/>
      <color rgb="FF201F1E"/>
      <name val="Calibri"/>
      <family val="2"/>
      <scheme val="minor"/>
    </font>
    <font>
      <b/>
      <i/>
      <sz val="12"/>
      <color theme="1"/>
      <name val="Calibri"/>
      <family val="2"/>
      <scheme val="minor"/>
    </font>
    <font>
      <b/>
      <i/>
      <sz val="16"/>
      <color rgb="FF000000"/>
      <name val="Calibri"/>
      <scheme val="minor"/>
    </font>
    <font>
      <sz val="14"/>
      <color theme="1"/>
      <name val="Calibri"/>
    </font>
    <font>
      <sz val="14"/>
      <name val="Calibri"/>
    </font>
    <font>
      <b/>
      <sz val="14"/>
      <name val="Calibri"/>
    </font>
    <font>
      <b/>
      <sz val="14"/>
      <name val="Calibri"/>
      <scheme val="minor"/>
    </font>
    <font>
      <sz val="14"/>
      <color theme="0"/>
      <name val="Calibri"/>
      <scheme val="minor"/>
    </font>
    <font>
      <sz val="12"/>
      <color rgb="FFFF0000"/>
      <name val="Times New Roman"/>
      <family val="1"/>
    </font>
    <font>
      <u/>
      <sz val="12"/>
      <color rgb="FF0000FF"/>
      <name val="Calibri"/>
      <family val="2"/>
      <scheme val="minor"/>
    </font>
    <font>
      <u/>
      <sz val="12"/>
      <color rgb="FF1155CC"/>
      <name val="Calibri"/>
      <family val="2"/>
      <scheme val="minor"/>
    </font>
    <font>
      <u/>
      <sz val="12"/>
      <color rgb="FF000000"/>
      <name val="Calibri"/>
      <family val="2"/>
      <scheme val="minor"/>
    </font>
    <font>
      <sz val="12"/>
      <color rgb="FF222222"/>
      <name val="Calibri"/>
      <family val="2"/>
      <scheme val="minor"/>
    </font>
    <font>
      <sz val="12"/>
      <color rgb="FF0000FF"/>
      <name val="Calibri"/>
      <family val="2"/>
      <scheme val="minor"/>
    </font>
    <font>
      <sz val="12"/>
      <color rgb="FF0070C0"/>
      <name val="Calibri"/>
      <scheme val="minor"/>
    </font>
    <font>
      <sz val="12"/>
      <color rgb="FF000000"/>
      <name val="Calibri"/>
      <charset val="1"/>
    </font>
    <font>
      <sz val="12"/>
      <color theme="1"/>
      <name val="Calibri"/>
      <charset val="1"/>
    </font>
    <font>
      <sz val="12"/>
      <color rgb="FF3F3DF5"/>
      <name val="Calibri"/>
      <scheme val="minor"/>
    </font>
    <font>
      <b/>
      <i/>
      <sz val="12"/>
      <name val="Calibri"/>
      <scheme val="minor"/>
    </font>
    <font>
      <sz val="12"/>
      <color rgb="FF000000"/>
      <name val="Calibri"/>
      <scheme val="minor"/>
    </font>
    <font>
      <sz val="12"/>
      <color rgb="FFFF0000"/>
      <name val="Calibri"/>
      <scheme val="minor"/>
    </font>
    <font>
      <b/>
      <sz val="12"/>
      <color rgb="FF000000"/>
      <name val="Calibri"/>
      <scheme val="minor"/>
    </font>
  </fonts>
  <fills count="27">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rgb="FFFFFFFF"/>
        <bgColor rgb="FFFFFFFF"/>
      </patternFill>
    </fill>
    <fill>
      <patternFill patternType="solid">
        <fgColor rgb="FFFFFFFF"/>
        <bgColor indexed="64"/>
      </patternFill>
    </fill>
    <fill>
      <patternFill patternType="solid">
        <fgColor rgb="FFC00000"/>
        <bgColor rgb="FFC00000"/>
      </patternFill>
    </fill>
    <fill>
      <patternFill patternType="solid">
        <fgColor rgb="FF0070C0"/>
        <bgColor rgb="FF0070C0"/>
      </patternFill>
    </fill>
    <fill>
      <patternFill patternType="solid">
        <fgColor rgb="FF974706"/>
        <bgColor rgb="FF974706"/>
      </patternFill>
    </fill>
    <fill>
      <patternFill patternType="solid">
        <fgColor rgb="FFFFFF00"/>
        <bgColor rgb="FFFFFFFF"/>
      </patternFill>
    </fill>
    <fill>
      <patternFill patternType="solid">
        <fgColor rgb="FFFFFF00"/>
        <bgColor indexed="64"/>
      </patternFill>
    </fill>
  </fills>
  <borders count="71">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thin">
        <color auto="1"/>
      </bottom>
      <diagonal/>
    </border>
    <border>
      <left/>
      <right style="thin">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right style="medium">
        <color auto="1"/>
      </right>
      <top style="medium">
        <color auto="1"/>
      </top>
      <bottom/>
      <diagonal/>
    </border>
    <border>
      <left style="thin">
        <color auto="1"/>
      </left>
      <right/>
      <top style="medium">
        <color auto="1"/>
      </top>
      <bottom/>
      <diagonal/>
    </border>
    <border>
      <left style="thin">
        <color auto="1"/>
      </left>
      <right/>
      <top style="thin">
        <color auto="1"/>
      </top>
      <bottom style="medium">
        <color auto="1"/>
      </bottom>
      <diagonal/>
    </border>
    <border>
      <left/>
      <right/>
      <top style="medium">
        <color auto="1"/>
      </top>
      <bottom/>
      <diagonal/>
    </border>
    <border>
      <left style="medium">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style="thin">
        <color auto="1"/>
      </right>
      <top/>
      <bottom style="medium">
        <color auto="1"/>
      </bottom>
      <diagonal/>
    </border>
    <border>
      <left style="medium">
        <color auto="1"/>
      </left>
      <right style="medium">
        <color auto="1"/>
      </right>
      <top style="medium">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auto="1"/>
      </left>
      <right/>
      <top style="medium">
        <color auto="1"/>
      </top>
      <bottom/>
      <diagonal/>
    </border>
    <border>
      <left/>
      <right style="thin">
        <color auto="1"/>
      </right>
      <top style="medium">
        <color auto="1"/>
      </top>
      <bottom/>
      <diagonal/>
    </border>
    <border>
      <left style="thin">
        <color auto="1"/>
      </left>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medium">
        <color auto="1"/>
      </left>
      <right style="thin">
        <color auto="1"/>
      </right>
      <top style="thin">
        <color auto="1"/>
      </top>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s>
  <cellStyleXfs count="23">
    <xf numFmtId="0" fontId="0" fillId="0" borderId="0"/>
    <xf numFmtId="9" fontId="4" fillId="0" borderId="0" applyFont="0" applyFill="0" applyBorder="0" applyAlignment="0" applyProtection="0"/>
    <xf numFmtId="0" fontId="4" fillId="0" borderId="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cellStyleXfs>
  <cellXfs count="697">
    <xf numFmtId="0" fontId="0" fillId="0" borderId="0" xfId="0"/>
    <xf numFmtId="0" fontId="0" fillId="4" borderId="0" xfId="0" applyFill="1"/>
    <xf numFmtId="0" fontId="0" fillId="0" borderId="0" xfId="0" applyAlignment="1">
      <alignment vertical="center"/>
    </xf>
    <xf numFmtId="0" fontId="16" fillId="0" borderId="0" xfId="0" applyFont="1" applyAlignment="1">
      <alignment horizontal="center" wrapText="1"/>
    </xf>
    <xf numFmtId="9" fontId="0" fillId="0" borderId="0" xfId="0" applyNumberFormat="1" applyAlignment="1">
      <alignment horizontal="center"/>
    </xf>
    <xf numFmtId="0" fontId="5" fillId="0" borderId="0" xfId="0" applyFont="1" applyAlignment="1">
      <alignment horizontal="center" vertical="center"/>
    </xf>
    <xf numFmtId="0" fontId="5" fillId="17" borderId="19" xfId="0" applyFont="1" applyFill="1" applyBorder="1" applyAlignment="1">
      <alignment horizontal="center" vertical="center" wrapText="1"/>
    </xf>
    <xf numFmtId="0" fontId="5" fillId="17" borderId="19" xfId="0" applyFont="1" applyFill="1" applyBorder="1" applyAlignment="1">
      <alignment horizontal="center" vertical="center"/>
    </xf>
    <xf numFmtId="0" fontId="5" fillId="17" borderId="20" xfId="0" applyFont="1" applyFill="1" applyBorder="1" applyAlignment="1">
      <alignment horizontal="center" vertical="center"/>
    </xf>
    <xf numFmtId="0" fontId="16" fillId="0" borderId="0" xfId="0" applyFont="1"/>
    <xf numFmtId="0" fontId="0" fillId="19" borderId="0" xfId="0" applyFill="1"/>
    <xf numFmtId="0" fontId="0" fillId="0" borderId="0" xfId="0" applyAlignment="1">
      <alignment wrapText="1"/>
    </xf>
    <xf numFmtId="0" fontId="10" fillId="0" borderId="0" xfId="0" applyFont="1" applyAlignment="1">
      <alignment vertical="center" wrapText="1"/>
    </xf>
    <xf numFmtId="0" fontId="0" fillId="0" borderId="0" xfId="0" applyAlignment="1">
      <alignment horizontal="left" vertical="center"/>
    </xf>
    <xf numFmtId="0" fontId="7" fillId="0" borderId="0" xfId="0" applyFont="1"/>
    <xf numFmtId="0" fontId="7" fillId="19" borderId="0" xfId="0" applyFont="1" applyFill="1"/>
    <xf numFmtId="0" fontId="18"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5" fillId="17" borderId="18" xfId="0" applyFont="1" applyFill="1" applyBorder="1" applyAlignment="1">
      <alignment horizontal="center" vertical="center"/>
    </xf>
    <xf numFmtId="9" fontId="19" fillId="0" borderId="17" xfId="1" applyFont="1" applyBorder="1" applyAlignment="1">
      <alignment horizontal="center" vertical="center"/>
    </xf>
    <xf numFmtId="0" fontId="19" fillId="0" borderId="2" xfId="0" applyFont="1" applyBorder="1" applyAlignment="1">
      <alignment horizontal="center" vertical="center"/>
    </xf>
    <xf numFmtId="9" fontId="19" fillId="0" borderId="12" xfId="1" applyFont="1" applyBorder="1" applyAlignment="1">
      <alignment horizontal="center" vertical="center"/>
    </xf>
    <xf numFmtId="9" fontId="19" fillId="0" borderId="21" xfId="1" applyFont="1" applyBorder="1" applyAlignment="1">
      <alignment horizontal="center" vertical="center"/>
    </xf>
    <xf numFmtId="0" fontId="20" fillId="0" borderId="19" xfId="0" applyFont="1" applyBorder="1" applyAlignment="1">
      <alignment horizontal="center" vertical="center"/>
    </xf>
    <xf numFmtId="9" fontId="20" fillId="0" borderId="20" xfId="0" applyNumberFormat="1" applyFont="1" applyBorder="1" applyAlignment="1">
      <alignment horizontal="center" vertical="center"/>
    </xf>
    <xf numFmtId="0" fontId="5"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7" fillId="18" borderId="11" xfId="0" applyFont="1" applyFill="1" applyBorder="1" applyAlignment="1">
      <alignment horizontal="left" vertical="center"/>
    </xf>
    <xf numFmtId="0" fontId="0" fillId="10" borderId="11" xfId="0" applyFill="1" applyBorder="1" applyAlignment="1">
      <alignment horizontal="left" vertical="center"/>
    </xf>
    <xf numFmtId="0" fontId="7" fillId="15" borderId="18" xfId="0" applyFont="1" applyFill="1" applyBorder="1" applyAlignment="1">
      <alignment horizontal="left" vertical="center" wrapText="1"/>
    </xf>
    <xf numFmtId="0" fontId="0" fillId="0" borderId="2" xfId="0" applyBorder="1" applyAlignment="1">
      <alignment horizontal="center" vertical="center"/>
    </xf>
    <xf numFmtId="0" fontId="11" fillId="0" borderId="0" xfId="0" applyFont="1" applyAlignment="1">
      <alignment horizontal="center" vertical="center"/>
    </xf>
    <xf numFmtId="0" fontId="22" fillId="0" borderId="29" xfId="0" applyFont="1" applyBorder="1" applyAlignment="1">
      <alignment horizontal="left" vertical="center"/>
    </xf>
    <xf numFmtId="0" fontId="22" fillId="0" borderId="28" xfId="0" applyFont="1" applyBorder="1" applyAlignment="1">
      <alignment horizontal="left" vertical="center"/>
    </xf>
    <xf numFmtId="0" fontId="22" fillId="0" borderId="0" xfId="0" applyFont="1" applyAlignment="1">
      <alignment horizontal="left" vertical="center"/>
    </xf>
    <xf numFmtId="0" fontId="0" fillId="6" borderId="2" xfId="0" applyFill="1" applyBorder="1" applyAlignment="1">
      <alignment horizontal="center" vertical="center"/>
    </xf>
    <xf numFmtId="0" fontId="13" fillId="19" borderId="0" xfId="0" applyFont="1" applyFill="1" applyAlignment="1">
      <alignment horizontal="right" vertical="center"/>
    </xf>
    <xf numFmtId="0" fontId="24" fillId="16" borderId="27" xfId="0" applyFont="1" applyFill="1" applyBorder="1" applyAlignment="1">
      <alignment horizontal="center" vertical="center"/>
    </xf>
    <xf numFmtId="0" fontId="24" fillId="0" borderId="28" xfId="0" applyFont="1" applyBorder="1" applyAlignment="1">
      <alignment horizontal="center" vertical="center"/>
    </xf>
    <xf numFmtId="0" fontId="24" fillId="0" borderId="22" xfId="0" applyFont="1" applyBorder="1" applyAlignment="1">
      <alignment horizontal="center" vertical="center"/>
    </xf>
    <xf numFmtId="0" fontId="0" fillId="19" borderId="0" xfId="0" applyFill="1" applyAlignment="1">
      <alignment vertical="center" wrapText="1"/>
    </xf>
    <xf numFmtId="0" fontId="8"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7" fillId="0" borderId="0" xfId="0" applyFont="1" applyAlignment="1">
      <alignment vertical="center"/>
    </xf>
    <xf numFmtId="0" fontId="0" fillId="0" borderId="4" xfId="0" applyBorder="1" applyAlignment="1">
      <alignment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6" fillId="0" borderId="7" xfId="0" applyFont="1" applyBorder="1" applyAlignment="1">
      <alignment horizontal="center" vertical="center"/>
    </xf>
    <xf numFmtId="0" fontId="22" fillId="16" borderId="8" xfId="0" applyFont="1" applyFill="1" applyBorder="1" applyAlignment="1">
      <alignment vertical="center"/>
    </xf>
    <xf numFmtId="0" fontId="22" fillId="16" borderId="9" xfId="0" applyFont="1" applyFill="1" applyBorder="1" applyAlignment="1">
      <alignment vertical="center"/>
    </xf>
    <xf numFmtId="0" fontId="22" fillId="16" borderId="10" xfId="0" applyFont="1" applyFill="1" applyBorder="1" applyAlignment="1">
      <alignment vertical="center"/>
    </xf>
    <xf numFmtId="0" fontId="22" fillId="16" borderId="28" xfId="0" applyFont="1" applyFill="1" applyBorder="1" applyAlignment="1">
      <alignment vertical="center"/>
    </xf>
    <xf numFmtId="0" fontId="0" fillId="0" borderId="28" xfId="0" applyBorder="1" applyAlignment="1">
      <alignment vertical="center"/>
    </xf>
    <xf numFmtId="0" fontId="7" fillId="13" borderId="41" xfId="0" applyFont="1" applyFill="1" applyBorder="1" applyAlignment="1">
      <alignment horizontal="left" vertical="center"/>
    </xf>
    <xf numFmtId="0" fontId="7" fillId="13" borderId="42" xfId="0" applyFont="1" applyFill="1" applyBorder="1" applyAlignment="1">
      <alignment horizontal="left" vertical="center"/>
    </xf>
    <xf numFmtId="0" fontId="0" fillId="2" borderId="25" xfId="0" applyFill="1" applyBorder="1" applyAlignment="1">
      <alignment horizontal="center"/>
    </xf>
    <xf numFmtId="0" fontId="0" fillId="2" borderId="26" xfId="0" applyFill="1" applyBorder="1" applyAlignment="1">
      <alignment horizontal="center"/>
    </xf>
    <xf numFmtId="0" fontId="5" fillId="15" borderId="7" xfId="0" applyFont="1" applyFill="1" applyBorder="1" applyAlignment="1">
      <alignment horizontal="center" vertical="center" wrapText="1"/>
    </xf>
    <xf numFmtId="0" fontId="7"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9" fillId="0" borderId="6" xfId="0" applyFont="1" applyBorder="1" applyAlignment="1">
      <alignment horizontal="center" vertical="center"/>
    </xf>
    <xf numFmtId="0" fontId="19" fillId="0" borderId="24" xfId="0" applyFont="1" applyBorder="1" applyAlignment="1">
      <alignment horizontal="center" vertical="center"/>
    </xf>
    <xf numFmtId="0" fontId="19" fillId="0" borderId="46" xfId="0" applyFont="1" applyBorder="1" applyAlignment="1">
      <alignment horizontal="center" vertical="center"/>
    </xf>
    <xf numFmtId="0" fontId="19" fillId="0" borderId="36" xfId="0" applyFont="1" applyBorder="1" applyAlignment="1">
      <alignment horizontal="center" vertical="center"/>
    </xf>
    <xf numFmtId="9" fontId="19" fillId="0" borderId="31" xfId="1" applyFont="1" applyBorder="1" applyAlignment="1">
      <alignment horizontal="center" vertical="center"/>
    </xf>
    <xf numFmtId="0" fontId="19" fillId="0" borderId="11" xfId="0" applyFont="1" applyBorder="1" applyAlignment="1">
      <alignment horizontal="center" vertical="center"/>
    </xf>
    <xf numFmtId="0" fontId="19" fillId="0" borderId="13" xfId="0" applyFont="1" applyBorder="1" applyAlignment="1">
      <alignment horizontal="center" vertical="center"/>
    </xf>
    <xf numFmtId="9" fontId="19" fillId="0" borderId="15" xfId="1" applyFont="1" applyBorder="1" applyAlignment="1">
      <alignment horizontal="center" vertical="center"/>
    </xf>
    <xf numFmtId="0" fontId="7" fillId="15" borderId="8" xfId="0" applyFont="1" applyFill="1" applyBorder="1" applyAlignment="1">
      <alignment horizontal="left" vertical="center" wrapText="1"/>
    </xf>
    <xf numFmtId="0" fontId="20" fillId="0" borderId="32" xfId="0" applyFont="1" applyBorder="1" applyAlignment="1">
      <alignment horizontal="center" vertical="center"/>
    </xf>
    <xf numFmtId="0" fontId="20" fillId="0" borderId="18" xfId="0" applyFont="1" applyBorder="1" applyAlignment="1">
      <alignment horizontal="center" vertical="center"/>
    </xf>
    <xf numFmtId="164" fontId="25" fillId="6" borderId="2" xfId="0" applyNumberFormat="1" applyFont="1" applyFill="1" applyBorder="1" applyAlignment="1">
      <alignment horizontal="center" vertical="center" wrapText="1"/>
    </xf>
    <xf numFmtId="0" fontId="0" fillId="2" borderId="48" xfId="0" applyFill="1" applyBorder="1" applyAlignment="1">
      <alignment horizontal="center"/>
    </xf>
    <xf numFmtId="0" fontId="0" fillId="0" borderId="0" xfId="0" applyProtection="1">
      <protection locked="0"/>
    </xf>
    <xf numFmtId="9" fontId="19" fillId="0" borderId="31" xfId="1" applyFont="1" applyBorder="1" applyAlignment="1" applyProtection="1">
      <alignment horizontal="center" vertical="center"/>
    </xf>
    <xf numFmtId="9" fontId="19" fillId="0" borderId="17" xfId="1" applyFont="1" applyBorder="1" applyAlignment="1" applyProtection="1">
      <alignment horizontal="center" vertical="center"/>
    </xf>
    <xf numFmtId="9" fontId="19" fillId="0" borderId="12" xfId="1" applyFont="1" applyBorder="1" applyAlignment="1" applyProtection="1">
      <alignment horizontal="center" vertical="center"/>
    </xf>
    <xf numFmtId="9" fontId="19" fillId="0" borderId="15" xfId="1" applyFont="1" applyBorder="1" applyAlignment="1" applyProtection="1">
      <alignment horizontal="center" vertical="center"/>
    </xf>
    <xf numFmtId="9" fontId="19" fillId="0" borderId="21" xfId="1" applyFont="1" applyBorder="1" applyAlignment="1" applyProtection="1">
      <alignment horizontal="center" vertical="center"/>
    </xf>
    <xf numFmtId="0" fontId="0" fillId="19" borderId="0" xfId="0" applyFill="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7" fillId="0" borderId="0" xfId="0" applyFont="1" applyAlignment="1">
      <alignment horizontal="left" vertical="top"/>
    </xf>
    <xf numFmtId="0" fontId="26" fillId="0" borderId="2" xfId="0" applyFont="1" applyBorder="1" applyAlignment="1">
      <alignment horizontal="left" vertical="top" wrapText="1"/>
    </xf>
    <xf numFmtId="0" fontId="26" fillId="0" borderId="24" xfId="0" applyFont="1" applyBorder="1" applyAlignment="1">
      <alignment horizontal="left" vertical="top" wrapText="1"/>
    </xf>
    <xf numFmtId="164" fontId="26" fillId="0" borderId="2" xfId="0" applyNumberFormat="1" applyFont="1" applyBorder="1" applyAlignment="1">
      <alignment horizontal="left" vertical="top" wrapText="1"/>
    </xf>
    <xf numFmtId="17" fontId="26" fillId="0" borderId="2" xfId="0" applyNumberFormat="1" applyFont="1" applyBorder="1" applyAlignment="1">
      <alignment horizontal="left" vertical="top" wrapText="1"/>
    </xf>
    <xf numFmtId="4" fontId="26" fillId="0" borderId="2" xfId="0" applyNumberFormat="1" applyFont="1" applyBorder="1" applyAlignment="1">
      <alignment horizontal="left" vertical="top" wrapText="1"/>
    </xf>
    <xf numFmtId="0" fontId="0" fillId="0" borderId="4" xfId="0" applyBorder="1" applyAlignment="1" applyProtection="1">
      <alignment horizontal="left" vertical="top"/>
      <protection locked="0"/>
    </xf>
    <xf numFmtId="0" fontId="0" fillId="0" borderId="2" xfId="0" applyBorder="1" applyAlignment="1">
      <alignment horizontal="left" vertical="top"/>
    </xf>
    <xf numFmtId="0" fontId="26" fillId="0" borderId="49" xfId="0" applyFont="1" applyBorder="1" applyAlignment="1">
      <alignment horizontal="left" vertical="top" wrapText="1"/>
    </xf>
    <xf numFmtId="0" fontId="26" fillId="0" borderId="0" xfId="0" applyFont="1" applyAlignment="1">
      <alignment horizontal="left" vertical="top" wrapText="1"/>
    </xf>
    <xf numFmtId="0" fontId="28" fillId="0" borderId="2" xfId="0" applyFont="1" applyBorder="1" applyAlignment="1">
      <alignment horizontal="left" vertical="top" wrapText="1"/>
    </xf>
    <xf numFmtId="0" fontId="29" fillId="0" borderId="2" xfId="0" applyFont="1" applyBorder="1" applyAlignment="1">
      <alignment horizontal="left" vertical="top" wrapText="1"/>
    </xf>
    <xf numFmtId="0" fontId="26" fillId="0" borderId="5" xfId="0" applyFont="1" applyBorder="1" applyAlignment="1">
      <alignment horizontal="left" vertical="top" wrapText="1"/>
    </xf>
    <xf numFmtId="164" fontId="26" fillId="0" borderId="5" xfId="0" applyNumberFormat="1" applyFont="1" applyBorder="1" applyAlignment="1">
      <alignment horizontal="left" vertical="top" wrapText="1"/>
    </xf>
    <xf numFmtId="4" fontId="26" fillId="0" borderId="5" xfId="0" applyNumberFormat="1" applyFont="1" applyBorder="1" applyAlignment="1">
      <alignment horizontal="left" vertical="top" wrapText="1"/>
    </xf>
    <xf numFmtId="17" fontId="26" fillId="0" borderId="5" xfId="0" applyNumberFormat="1" applyFont="1" applyBorder="1" applyAlignment="1">
      <alignment horizontal="left" vertical="top" wrapText="1"/>
    </xf>
    <xf numFmtId="0" fontId="25" fillId="0" borderId="2" xfId="0" applyFont="1" applyBorder="1" applyAlignment="1">
      <alignment horizontal="left" vertical="top" wrapText="1"/>
    </xf>
    <xf numFmtId="164" fontId="25" fillId="0" borderId="2" xfId="0" applyNumberFormat="1" applyFont="1" applyBorder="1" applyAlignment="1">
      <alignment horizontal="left" vertical="top" wrapText="1"/>
    </xf>
    <xf numFmtId="4" fontId="25" fillId="0" borderId="2" xfId="0" applyNumberFormat="1" applyFont="1" applyBorder="1" applyAlignment="1">
      <alignment horizontal="left" vertical="top" wrapText="1"/>
    </xf>
    <xf numFmtId="17" fontId="25" fillId="0" borderId="2" xfId="0" applyNumberFormat="1" applyFont="1" applyBorder="1" applyAlignment="1">
      <alignment horizontal="left" vertical="top" wrapText="1"/>
    </xf>
    <xf numFmtId="0" fontId="25" fillId="0" borderId="24" xfId="0" applyFont="1" applyBorder="1" applyAlignment="1">
      <alignment horizontal="left" vertical="top" wrapText="1"/>
    </xf>
    <xf numFmtId="4" fontId="26" fillId="0" borderId="0" xfId="0" applyNumberFormat="1" applyFont="1" applyAlignment="1">
      <alignment horizontal="left" vertical="top" wrapText="1"/>
    </xf>
    <xf numFmtId="165" fontId="26" fillId="0" borderId="2" xfId="0" applyNumberFormat="1" applyFont="1" applyBorder="1" applyAlignment="1">
      <alignment horizontal="left" vertical="top" wrapText="1"/>
    </xf>
    <xf numFmtId="0" fontId="0" fillId="0" borderId="28" xfId="0" applyBorder="1" applyAlignment="1">
      <alignment horizontal="left" vertical="top"/>
    </xf>
    <xf numFmtId="0" fontId="22" fillId="16" borderId="8" xfId="0" applyFont="1" applyFill="1" applyBorder="1" applyAlignment="1">
      <alignment horizontal="left" vertical="top"/>
    </xf>
    <xf numFmtId="0" fontId="22" fillId="16" borderId="9" xfId="0" applyFont="1" applyFill="1" applyBorder="1" applyAlignment="1">
      <alignment horizontal="left" vertical="top"/>
    </xf>
    <xf numFmtId="0" fontId="22" fillId="16" borderId="28" xfId="0" applyFont="1" applyFill="1" applyBorder="1" applyAlignment="1">
      <alignment horizontal="left" vertical="top"/>
    </xf>
    <xf numFmtId="0" fontId="22" fillId="16" borderId="10" xfId="0" applyFont="1" applyFill="1" applyBorder="1" applyAlignment="1">
      <alignment horizontal="left" vertical="top"/>
    </xf>
    <xf numFmtId="0" fontId="22" fillId="0" borderId="29" xfId="0" applyFont="1" applyBorder="1" applyAlignment="1">
      <alignment horizontal="left" vertical="top"/>
    </xf>
    <xf numFmtId="0" fontId="22" fillId="0" borderId="28" xfId="0" applyFont="1" applyBorder="1" applyAlignment="1">
      <alignment horizontal="left" vertical="top"/>
    </xf>
    <xf numFmtId="0" fontId="22" fillId="0" borderId="0" xfId="0" applyFont="1" applyAlignment="1">
      <alignment horizontal="left" vertical="top"/>
    </xf>
    <xf numFmtId="0" fontId="24" fillId="16" borderId="27" xfId="0" applyFont="1" applyFill="1" applyBorder="1" applyAlignment="1">
      <alignment horizontal="left" vertical="top"/>
    </xf>
    <xf numFmtId="0" fontId="24" fillId="0" borderId="28" xfId="0" applyFont="1" applyBorder="1" applyAlignment="1">
      <alignment horizontal="left" vertical="top"/>
    </xf>
    <xf numFmtId="0" fontId="24" fillId="0" borderId="22" xfId="0" applyFont="1" applyBorder="1" applyAlignment="1">
      <alignment horizontal="left" vertical="top"/>
    </xf>
    <xf numFmtId="0" fontId="11" fillId="0" borderId="0" xfId="0" applyFont="1" applyAlignment="1">
      <alignment horizontal="left" vertical="top"/>
    </xf>
    <xf numFmtId="0" fontId="0" fillId="6" borderId="2" xfId="0" applyFill="1" applyBorder="1" applyAlignment="1">
      <alignment horizontal="left" vertical="top"/>
    </xf>
    <xf numFmtId="164" fontId="25" fillId="6" borderId="2" xfId="0" applyNumberFormat="1" applyFont="1" applyFill="1" applyBorder="1" applyAlignment="1">
      <alignment horizontal="left" vertical="top" wrapText="1"/>
    </xf>
    <xf numFmtId="0" fontId="0" fillId="19" borderId="0" xfId="0" applyFill="1" applyAlignment="1">
      <alignment horizontal="left" vertical="top" wrapText="1"/>
    </xf>
    <xf numFmtId="0" fontId="0" fillId="19" borderId="0" xfId="0" applyFill="1" applyAlignment="1">
      <alignment horizontal="center" vertical="center"/>
    </xf>
    <xf numFmtId="0" fontId="0" fillId="0" borderId="50" xfId="0" applyBorder="1" applyAlignment="1">
      <alignment horizontal="left" vertical="top" wrapText="1"/>
    </xf>
    <xf numFmtId="0" fontId="30" fillId="0" borderId="50" xfId="0" applyFont="1" applyBorder="1" applyAlignment="1">
      <alignment horizontal="left" vertical="top" wrapText="1"/>
    </xf>
    <xf numFmtId="0" fontId="0" fillId="0" borderId="50" xfId="0" applyBorder="1" applyAlignment="1">
      <alignment horizontal="left" vertical="top"/>
    </xf>
    <xf numFmtId="0" fontId="20" fillId="0" borderId="50" xfId="0" applyFont="1" applyBorder="1" applyAlignment="1">
      <alignment horizontal="left" vertical="top" wrapText="1"/>
    </xf>
    <xf numFmtId="0" fontId="30" fillId="0" borderId="51" xfId="0" applyFont="1" applyBorder="1" applyAlignment="1">
      <alignment horizontal="left" vertical="top" wrapText="1"/>
    </xf>
    <xf numFmtId="0" fontId="31" fillId="0" borderId="51" xfId="0" applyFont="1" applyBorder="1" applyAlignment="1">
      <alignment horizontal="left" vertical="top" wrapText="1"/>
    </xf>
    <xf numFmtId="0" fontId="30" fillId="20" borderId="0" xfId="0" applyFont="1" applyFill="1" applyAlignment="1">
      <alignment horizontal="left" vertical="top" wrapText="1"/>
    </xf>
    <xf numFmtId="0" fontId="32" fillId="0" borderId="51" xfId="0" applyFont="1" applyBorder="1" applyAlignment="1">
      <alignment horizontal="left" vertical="top" wrapText="1"/>
    </xf>
    <xf numFmtId="0" fontId="30" fillId="0" borderId="50" xfId="0" applyFont="1" applyBorder="1" applyAlignment="1">
      <alignment vertical="top" wrapText="1"/>
    </xf>
    <xf numFmtId="0" fontId="30" fillId="0" borderId="51" xfId="0" applyFont="1" applyBorder="1" applyAlignment="1">
      <alignment vertical="top" wrapText="1"/>
    </xf>
    <xf numFmtId="0" fontId="20" fillId="0" borderId="50" xfId="0" applyFont="1" applyBorder="1" applyAlignment="1">
      <alignment horizontal="left" vertical="top"/>
    </xf>
    <xf numFmtId="0" fontId="30" fillId="0" borderId="50" xfId="0" applyFont="1" applyBorder="1" applyAlignment="1">
      <alignment horizontal="left" vertical="top"/>
    </xf>
    <xf numFmtId="0" fontId="30" fillId="0" borderId="51" xfId="0" applyFont="1" applyBorder="1" applyAlignment="1">
      <alignment horizontal="left" vertical="top"/>
    </xf>
    <xf numFmtId="0" fontId="20" fillId="0" borderId="51" xfId="0" applyFont="1" applyBorder="1" applyAlignment="1">
      <alignment horizontal="left" vertical="top" wrapText="1"/>
    </xf>
    <xf numFmtId="0" fontId="20" fillId="20" borderId="0" xfId="0" applyFont="1" applyFill="1" applyAlignment="1">
      <alignment horizontal="left" vertical="top" wrapText="1"/>
    </xf>
    <xf numFmtId="0" fontId="20" fillId="0" borderId="50" xfId="0" applyFont="1" applyBorder="1" applyAlignment="1">
      <alignment vertical="top" wrapText="1"/>
    </xf>
    <xf numFmtId="0" fontId="37" fillId="0" borderId="0" xfId="0" applyFont="1" applyAlignment="1">
      <alignment vertical="top" wrapText="1"/>
    </xf>
    <xf numFmtId="0" fontId="0" fillId="0" borderId="4" xfId="0" applyBorder="1" applyAlignment="1">
      <alignment horizontal="left" vertical="top"/>
    </xf>
    <xf numFmtId="0" fontId="33" fillId="0" borderId="50" xfId="0" applyFont="1" applyBorder="1" applyAlignment="1">
      <alignment horizontal="left" vertical="top" wrapText="1"/>
    </xf>
    <xf numFmtId="0" fontId="20" fillId="0" borderId="51" xfId="0" applyFont="1" applyBorder="1" applyAlignment="1">
      <alignment vertical="top" wrapText="1"/>
    </xf>
    <xf numFmtId="17" fontId="0" fillId="0" borderId="2" xfId="0" applyNumberFormat="1" applyBorder="1" applyAlignment="1">
      <alignment horizontal="left" vertical="top"/>
    </xf>
    <xf numFmtId="0" fontId="0" fillId="0" borderId="0" xfId="0" applyAlignment="1">
      <alignment vertical="top" wrapText="1"/>
    </xf>
    <xf numFmtId="0" fontId="0" fillId="0" borderId="50" xfId="0" applyBorder="1"/>
    <xf numFmtId="0" fontId="25" fillId="4" borderId="2" xfId="0" applyFont="1" applyFill="1" applyBorder="1" applyAlignment="1">
      <alignment horizontal="left" vertical="top" wrapText="1"/>
    </xf>
    <xf numFmtId="0" fontId="30" fillId="4" borderId="50" xfId="0" applyFont="1" applyFill="1" applyBorder="1" applyAlignment="1">
      <alignment vertical="top" wrapText="1"/>
    </xf>
    <xf numFmtId="0" fontId="0" fillId="0" borderId="52" xfId="0" applyBorder="1" applyAlignment="1">
      <alignment horizontal="left" vertical="top" wrapText="1"/>
    </xf>
    <xf numFmtId="0" fontId="0" fillId="0" borderId="51" xfId="0" applyBorder="1" applyAlignment="1">
      <alignment horizontal="left" vertical="top"/>
    </xf>
    <xf numFmtId="0" fontId="0" fillId="0" borderId="53" xfId="0" applyBorder="1" applyAlignment="1">
      <alignment horizontal="left" vertical="top" wrapText="1"/>
    </xf>
    <xf numFmtId="0" fontId="37" fillId="0" borderId="2" xfId="0" applyFont="1" applyBorder="1" applyAlignment="1">
      <alignment vertical="top" wrapText="1"/>
    </xf>
    <xf numFmtId="0" fontId="0" fillId="4" borderId="4" xfId="0" applyFill="1" applyBorder="1" applyAlignment="1">
      <alignment horizontal="left" vertical="top"/>
    </xf>
    <xf numFmtId="0" fontId="0" fillId="4" borderId="2" xfId="0" applyFill="1" applyBorder="1" applyAlignment="1">
      <alignment horizontal="left" vertical="top"/>
    </xf>
    <xf numFmtId="0" fontId="20" fillId="4" borderId="2" xfId="0" applyFont="1" applyFill="1" applyBorder="1" applyAlignment="1">
      <alignment horizontal="left" vertical="top"/>
    </xf>
    <xf numFmtId="0" fontId="26" fillId="0" borderId="4" xfId="0" applyFont="1" applyBorder="1" applyAlignment="1">
      <alignment horizontal="left" vertical="top" wrapText="1"/>
    </xf>
    <xf numFmtId="0" fontId="26" fillId="0" borderId="6" xfId="0" applyFont="1" applyBorder="1" applyAlignment="1">
      <alignment horizontal="left" vertical="top" wrapText="1"/>
    </xf>
    <xf numFmtId="164" fontId="26" fillId="0" borderId="4" xfId="0" applyNumberFormat="1" applyFont="1" applyBorder="1" applyAlignment="1">
      <alignment horizontal="left" vertical="top" wrapText="1"/>
    </xf>
    <xf numFmtId="17" fontId="26" fillId="0" borderId="4" xfId="0" applyNumberFormat="1" applyFont="1" applyBorder="1" applyAlignment="1">
      <alignment horizontal="left" vertical="top" wrapText="1"/>
    </xf>
    <xf numFmtId="4" fontId="26" fillId="0" borderId="4" xfId="0" applyNumberFormat="1" applyFont="1" applyBorder="1" applyAlignment="1">
      <alignment horizontal="left" vertical="top" wrapText="1"/>
    </xf>
    <xf numFmtId="0" fontId="0" fillId="0" borderId="54" xfId="0" applyBorder="1" applyAlignment="1">
      <alignment horizontal="left" vertical="top" wrapText="1"/>
    </xf>
    <xf numFmtId="0" fontId="37" fillId="0" borderId="4" xfId="0" applyFont="1" applyBorder="1" applyAlignment="1">
      <alignment vertical="top" wrapText="1"/>
    </xf>
    <xf numFmtId="0" fontId="0" fillId="4" borderId="0" xfId="0" applyFill="1" applyAlignment="1">
      <alignment horizontal="left" vertical="top"/>
    </xf>
    <xf numFmtId="0" fontId="0" fillId="4" borderId="0" xfId="0" applyFill="1" applyAlignment="1">
      <alignment horizontal="left" vertical="top" wrapText="1"/>
    </xf>
    <xf numFmtId="0" fontId="10" fillId="4" borderId="0" xfId="0" applyFont="1" applyFill="1" applyAlignment="1">
      <alignment horizontal="left" vertical="top" wrapText="1"/>
    </xf>
    <xf numFmtId="0" fontId="13" fillId="19" borderId="2" xfId="0" applyFont="1" applyFill="1" applyBorder="1" applyAlignment="1">
      <alignment horizontal="left" vertical="top"/>
    </xf>
    <xf numFmtId="0" fontId="10" fillId="0" borderId="2" xfId="0" applyFont="1" applyBorder="1" applyAlignment="1">
      <alignment vertical="center" wrapText="1"/>
    </xf>
    <xf numFmtId="0" fontId="22" fillId="16" borderId="2" xfId="0" applyFont="1" applyFill="1" applyBorder="1" applyAlignment="1">
      <alignment vertical="center"/>
    </xf>
    <xf numFmtId="0" fontId="22" fillId="16" borderId="2" xfId="0" applyFont="1" applyFill="1" applyBorder="1" applyAlignment="1">
      <alignment horizontal="center" vertical="top"/>
    </xf>
    <xf numFmtId="0" fontId="22" fillId="0" borderId="2" xfId="0" applyFont="1" applyBorder="1" applyAlignment="1">
      <alignment horizontal="left" vertical="center"/>
    </xf>
    <xf numFmtId="0" fontId="22" fillId="0" borderId="2" xfId="0" applyFont="1" applyBorder="1" applyAlignment="1">
      <alignment horizontal="center" vertical="top"/>
    </xf>
    <xf numFmtId="0" fontId="11" fillId="0" borderId="2" xfId="0" applyFont="1" applyBorder="1" applyAlignment="1">
      <alignment horizontal="center" vertical="center"/>
    </xf>
    <xf numFmtId="0" fontId="0" fillId="0" borderId="2" xfId="0" applyBorder="1" applyAlignment="1">
      <alignment horizontal="center" vertical="top"/>
    </xf>
    <xf numFmtId="0" fontId="0" fillId="0" borderId="2" xfId="0" applyBorder="1" applyAlignment="1">
      <alignment vertical="center" wrapText="1"/>
    </xf>
    <xf numFmtId="164" fontId="19" fillId="6" borderId="2" xfId="0" applyNumberFormat="1" applyFont="1" applyFill="1" applyBorder="1" applyAlignment="1">
      <alignment horizontal="center" vertical="center" wrapText="1"/>
    </xf>
    <xf numFmtId="0" fontId="40" fillId="0" borderId="2" xfId="0" applyFont="1" applyBorder="1" applyAlignment="1">
      <alignment horizontal="left" vertical="top" wrapText="1"/>
    </xf>
    <xf numFmtId="0" fontId="0" fillId="6" borderId="2" xfId="0" applyFill="1" applyBorder="1" applyAlignment="1">
      <alignment horizontal="center" vertical="top"/>
    </xf>
    <xf numFmtId="0" fontId="9" fillId="0" borderId="2" xfId="0" applyFont="1" applyBorder="1" applyAlignment="1">
      <alignment horizontal="left" vertical="top"/>
    </xf>
    <xf numFmtId="0" fontId="41" fillId="0" borderId="2" xfId="0" applyFont="1" applyBorder="1" applyAlignment="1">
      <alignment vertical="top" wrapText="1"/>
    </xf>
    <xf numFmtId="0" fontId="19" fillId="0" borderId="2" xfId="0" applyFont="1" applyBorder="1" applyAlignment="1">
      <alignment vertical="top" wrapText="1"/>
    </xf>
    <xf numFmtId="0" fontId="38" fillId="0" borderId="2" xfId="0" applyFont="1" applyBorder="1" applyAlignment="1">
      <alignment vertical="top" wrapText="1"/>
    </xf>
    <xf numFmtId="0" fontId="40" fillId="0" borderId="2" xfId="0" applyFont="1" applyBorder="1" applyAlignment="1">
      <alignment vertical="top" wrapText="1"/>
    </xf>
    <xf numFmtId="0" fontId="40" fillId="21" borderId="2" xfId="0" applyFont="1" applyFill="1" applyBorder="1" applyAlignment="1">
      <alignment vertical="top" wrapText="1"/>
    </xf>
    <xf numFmtId="0" fontId="45" fillId="0" borderId="2" xfId="0" applyFont="1" applyBorder="1" applyAlignment="1">
      <alignment vertical="top" wrapText="1"/>
    </xf>
    <xf numFmtId="0" fontId="38" fillId="0" borderId="2" xfId="0" applyFont="1" applyBorder="1" applyAlignment="1">
      <alignment wrapText="1"/>
    </xf>
    <xf numFmtId="0" fontId="19" fillId="21" borderId="2" xfId="0" applyFont="1" applyFill="1" applyBorder="1" applyAlignment="1">
      <alignment vertical="top" wrapText="1"/>
    </xf>
    <xf numFmtId="164" fontId="20" fillId="6" borderId="2" xfId="0" applyNumberFormat="1" applyFont="1" applyFill="1" applyBorder="1" applyAlignment="1">
      <alignment horizontal="center" vertical="center" wrapText="1"/>
    </xf>
    <xf numFmtId="0" fontId="0" fillId="2" borderId="58" xfId="0" applyFill="1" applyBorder="1" applyAlignment="1">
      <alignment horizontal="center"/>
    </xf>
    <xf numFmtId="0" fontId="0" fillId="2" borderId="59" xfId="0" applyFill="1" applyBorder="1" applyAlignment="1">
      <alignment horizontal="center"/>
    </xf>
    <xf numFmtId="0" fontId="0" fillId="2" borderId="46" xfId="0" applyFill="1" applyBorder="1" applyAlignment="1">
      <alignment horizontal="center"/>
    </xf>
    <xf numFmtId="0" fontId="0" fillId="2" borderId="5" xfId="0" applyFill="1" applyBorder="1" applyAlignment="1">
      <alignment horizontal="center"/>
    </xf>
    <xf numFmtId="0" fontId="0" fillId="2" borderId="21" xfId="0" applyFill="1" applyBorder="1" applyAlignment="1">
      <alignment horizontal="center"/>
    </xf>
    <xf numFmtId="0" fontId="0" fillId="4" borderId="0" xfId="0" applyFill="1" applyAlignment="1">
      <alignment horizontal="center"/>
    </xf>
    <xf numFmtId="0" fontId="0" fillId="0" borderId="2" xfId="0" applyBorder="1" applyAlignment="1">
      <alignment horizontal="left" vertical="top" wrapText="1"/>
    </xf>
    <xf numFmtId="0" fontId="17" fillId="0" borderId="0" xfId="0" applyFont="1" applyAlignment="1">
      <alignment horizontal="center"/>
    </xf>
    <xf numFmtId="0" fontId="18" fillId="13" borderId="43" xfId="0" applyFont="1" applyFill="1" applyBorder="1" applyAlignment="1">
      <alignment horizontal="left" vertical="center"/>
    </xf>
    <xf numFmtId="0" fontId="18" fillId="15" borderId="8" xfId="0" applyFont="1" applyFill="1" applyBorder="1" applyAlignment="1">
      <alignment horizontal="left" vertical="center" wrapText="1"/>
    </xf>
    <xf numFmtId="0" fontId="19" fillId="0" borderId="18" xfId="0" applyFont="1" applyBorder="1" applyAlignment="1">
      <alignment horizontal="center" vertical="center"/>
    </xf>
    <xf numFmtId="9" fontId="19" fillId="0" borderId="20" xfId="0" applyNumberFormat="1" applyFont="1" applyBorder="1" applyAlignment="1">
      <alignment horizontal="center" vertical="center"/>
    </xf>
    <xf numFmtId="0" fontId="19" fillId="0" borderId="32" xfId="0" applyFont="1" applyBorder="1" applyAlignment="1">
      <alignment horizontal="center" vertical="center"/>
    </xf>
    <xf numFmtId="0" fontId="18" fillId="13" borderId="42" xfId="0" applyFont="1" applyFill="1" applyBorder="1" applyAlignment="1">
      <alignment horizontal="left" vertical="center"/>
    </xf>
    <xf numFmtId="0" fontId="18" fillId="13" borderId="41" xfId="0" applyFont="1" applyFill="1" applyBorder="1" applyAlignment="1">
      <alignment horizontal="left" vertical="center"/>
    </xf>
    <xf numFmtId="0" fontId="0" fillId="0" borderId="2" xfId="0" applyBorder="1" applyAlignment="1">
      <alignment vertical="top"/>
    </xf>
    <xf numFmtId="0" fontId="22" fillId="16" borderId="2" xfId="0" applyFont="1" applyFill="1" applyBorder="1" applyAlignment="1">
      <alignment vertical="top"/>
    </xf>
    <xf numFmtId="0" fontId="22" fillId="0" borderId="2" xfId="0" applyFont="1" applyBorder="1" applyAlignment="1">
      <alignment horizontal="left" vertical="top"/>
    </xf>
    <xf numFmtId="0" fontId="24" fillId="0" borderId="2" xfId="0" applyFont="1" applyBorder="1" applyAlignment="1">
      <alignment horizontal="center" vertical="top"/>
    </xf>
    <xf numFmtId="0" fontId="22" fillId="16" borderId="2" xfId="0" applyFont="1" applyFill="1" applyBorder="1" applyAlignment="1">
      <alignment horizontal="left" vertical="top"/>
    </xf>
    <xf numFmtId="0" fontId="24" fillId="0" borderId="2" xfId="0" applyFont="1" applyBorder="1" applyAlignment="1">
      <alignment horizontal="left" vertical="top"/>
    </xf>
    <xf numFmtId="0" fontId="22" fillId="0" borderId="2" xfId="0" applyFont="1" applyBorder="1" applyAlignment="1">
      <alignment vertical="top"/>
    </xf>
    <xf numFmtId="0" fontId="24" fillId="16" borderId="2" xfId="0" applyFont="1" applyFill="1" applyBorder="1" applyAlignment="1">
      <alignment vertical="top"/>
    </xf>
    <xf numFmtId="0" fontId="0" fillId="0" borderId="5" xfId="0" applyBorder="1" applyAlignment="1">
      <alignment vertical="top" wrapText="1"/>
    </xf>
    <xf numFmtId="0" fontId="9" fillId="0" borderId="5" xfId="0" applyFont="1" applyBorder="1" applyAlignment="1">
      <alignment horizontal="left" vertical="top"/>
    </xf>
    <xf numFmtId="0" fontId="0" fillId="0" borderId="5" xfId="0" applyBorder="1" applyAlignment="1">
      <alignment vertical="center" wrapText="1"/>
    </xf>
    <xf numFmtId="0" fontId="0" fillId="19" borderId="0" xfId="0" applyFill="1" applyAlignment="1">
      <alignment vertical="top"/>
    </xf>
    <xf numFmtId="0" fontId="0" fillId="19" borderId="0" xfId="0" applyFill="1" applyAlignment="1">
      <alignment horizontal="center" vertical="top"/>
    </xf>
    <xf numFmtId="0" fontId="0" fillId="0" borderId="5" xfId="0" applyBorder="1" applyAlignment="1">
      <alignment vertical="center"/>
    </xf>
    <xf numFmtId="0" fontId="0" fillId="0" borderId="0" xfId="0" applyAlignment="1">
      <alignment vertical="top"/>
    </xf>
    <xf numFmtId="0" fontId="0" fillId="0" borderId="0" xfId="0" applyAlignment="1">
      <alignment horizontal="center" vertical="top"/>
    </xf>
    <xf numFmtId="0" fontId="0" fillId="0" borderId="60" xfId="0" applyBorder="1" applyAlignment="1">
      <alignment vertical="center"/>
    </xf>
    <xf numFmtId="0" fontId="0" fillId="0" borderId="61" xfId="0" applyBorder="1" applyAlignment="1">
      <alignment vertical="center" wrapText="1"/>
    </xf>
    <xf numFmtId="0" fontId="19" fillId="0" borderId="2" xfId="0" applyFont="1" applyBorder="1" applyAlignment="1">
      <alignment horizontal="left" vertical="top" wrapText="1"/>
    </xf>
    <xf numFmtId="0" fontId="46" fillId="0" borderId="5" xfId="0" applyFont="1" applyBorder="1" applyAlignment="1">
      <alignment vertical="center" wrapText="1"/>
    </xf>
    <xf numFmtId="0" fontId="13" fillId="19" borderId="2" xfId="0" applyFont="1" applyFill="1" applyBorder="1" applyAlignment="1">
      <alignment vertical="top" wrapText="1"/>
    </xf>
    <xf numFmtId="0" fontId="26" fillId="0" borderId="2" xfId="0" applyFont="1" applyBorder="1" applyAlignment="1">
      <alignment horizontal="center" vertical="center" wrapText="1"/>
    </xf>
    <xf numFmtId="0" fontId="26" fillId="0" borderId="2" xfId="0" applyFont="1" applyBorder="1" applyAlignment="1">
      <alignment horizontal="center" vertical="top" wrapText="1"/>
    </xf>
    <xf numFmtId="0" fontId="50" fillId="0" borderId="0" xfId="0" applyFont="1" applyAlignment="1">
      <alignment vertical="top"/>
    </xf>
    <xf numFmtId="0" fontId="40" fillId="0" borderId="5" xfId="0" applyFont="1" applyBorder="1" applyAlignment="1">
      <alignment vertical="top" wrapText="1"/>
    </xf>
    <xf numFmtId="0" fontId="0" fillId="0" borderId="61" xfId="0" applyBorder="1" applyAlignment="1">
      <alignment vertical="center"/>
    </xf>
    <xf numFmtId="0" fontId="0" fillId="0" borderId="4" xfId="0" applyBorder="1" applyAlignment="1">
      <alignment vertical="center" wrapText="1"/>
    </xf>
    <xf numFmtId="0" fontId="0" fillId="0" borderId="57" xfId="0" applyBorder="1" applyAlignment="1">
      <alignment vertical="center"/>
    </xf>
    <xf numFmtId="0" fontId="0" fillId="4" borderId="62" xfId="0" applyFill="1" applyBorder="1" applyAlignment="1">
      <alignment vertical="top"/>
    </xf>
    <xf numFmtId="0" fontId="0" fillId="4" borderId="62" xfId="0" applyFill="1" applyBorder="1" applyAlignment="1">
      <alignment horizontal="left" vertical="top"/>
    </xf>
    <xf numFmtId="0" fontId="0" fillId="4" borderId="62" xfId="0" applyFill="1" applyBorder="1" applyAlignment="1">
      <alignment vertical="center"/>
    </xf>
    <xf numFmtId="0" fontId="0" fillId="4" borderId="62" xfId="0" applyFill="1" applyBorder="1" applyAlignment="1">
      <alignment horizontal="center" vertical="top"/>
    </xf>
    <xf numFmtId="0" fontId="0" fillId="4" borderId="62" xfId="0" applyFill="1" applyBorder="1" applyAlignment="1">
      <alignment vertical="center" wrapText="1"/>
    </xf>
    <xf numFmtId="0" fontId="0" fillId="4" borderId="0" xfId="0" applyFill="1" applyAlignment="1">
      <alignment vertical="top"/>
    </xf>
    <xf numFmtId="0" fontId="0" fillId="4" borderId="0" xfId="0" applyFill="1" applyAlignment="1">
      <alignment vertical="center"/>
    </xf>
    <xf numFmtId="0" fontId="0" fillId="4" borderId="0" xfId="0" applyFill="1" applyAlignment="1">
      <alignment horizontal="center" vertical="top"/>
    </xf>
    <xf numFmtId="0" fontId="0" fillId="4" borderId="0" xfId="0" applyFill="1" applyAlignment="1">
      <alignment vertical="center" wrapText="1"/>
    </xf>
    <xf numFmtId="0" fontId="3" fillId="0" borderId="0" xfId="0" applyFont="1" applyAlignment="1">
      <alignment vertical="center"/>
    </xf>
    <xf numFmtId="0" fontId="3" fillId="0" borderId="0" xfId="0" applyFont="1" applyAlignment="1">
      <alignment vertical="center" wrapText="1"/>
    </xf>
    <xf numFmtId="0" fontId="53" fillId="0" borderId="0" xfId="0" applyFont="1" applyAlignment="1">
      <alignment vertical="center"/>
    </xf>
    <xf numFmtId="0" fontId="14" fillId="19" borderId="0" xfId="0" applyFont="1" applyFill="1" applyAlignment="1">
      <alignment horizontal="right" vertical="center"/>
    </xf>
    <xf numFmtId="0" fontId="19" fillId="0" borderId="0" xfId="0" applyFont="1" applyAlignment="1">
      <alignment vertical="center" wrapText="1"/>
    </xf>
    <xf numFmtId="0" fontId="18" fillId="0" borderId="0" xfId="0" applyFont="1" applyAlignment="1">
      <alignment vertical="center"/>
    </xf>
    <xf numFmtId="0" fontId="3" fillId="0" borderId="0" xfId="0" applyFont="1" applyAlignment="1">
      <alignment horizontal="center" vertical="center"/>
    </xf>
    <xf numFmtId="0" fontId="11" fillId="16" borderId="8" xfId="0" applyFont="1" applyFill="1" applyBorder="1" applyAlignment="1">
      <alignment vertical="center"/>
    </xf>
    <xf numFmtId="0" fontId="11" fillId="16" borderId="9" xfId="0" applyFont="1" applyFill="1" applyBorder="1" applyAlignment="1">
      <alignment vertical="center"/>
    </xf>
    <xf numFmtId="0" fontId="11" fillId="16" borderId="28" xfId="0" applyFont="1" applyFill="1" applyBorder="1" applyAlignment="1">
      <alignment vertical="center"/>
    </xf>
    <xf numFmtId="0" fontId="11" fillId="16" borderId="10" xfId="0" applyFont="1" applyFill="1" applyBorder="1" applyAlignment="1">
      <alignment vertical="center"/>
    </xf>
    <xf numFmtId="0" fontId="11" fillId="0" borderId="29" xfId="0" applyFont="1" applyBorder="1" applyAlignment="1">
      <alignment horizontal="left" vertical="center"/>
    </xf>
    <xf numFmtId="0" fontId="11" fillId="0" borderId="28" xfId="0" applyFont="1" applyBorder="1" applyAlignment="1">
      <alignment horizontal="left" vertical="center"/>
    </xf>
    <xf numFmtId="0" fontId="11" fillId="0" borderId="0" xfId="0" applyFont="1" applyAlignment="1">
      <alignment horizontal="left" vertical="center"/>
    </xf>
    <xf numFmtId="0" fontId="11" fillId="16" borderId="27" xfId="0" applyFont="1" applyFill="1" applyBorder="1" applyAlignment="1">
      <alignment horizontal="center" vertical="center"/>
    </xf>
    <xf numFmtId="0" fontId="11" fillId="0" borderId="28" xfId="0" applyFont="1" applyBorder="1" applyAlignment="1">
      <alignment horizontal="center" vertical="center"/>
    </xf>
    <xf numFmtId="0" fontId="11" fillId="0" borderId="22" xfId="0" applyFont="1" applyBorder="1" applyAlignment="1">
      <alignment horizontal="center" vertical="center"/>
    </xf>
    <xf numFmtId="0" fontId="53" fillId="19" borderId="0" xfId="0" applyFont="1" applyFill="1" applyAlignment="1">
      <alignment vertical="center" wrapText="1"/>
    </xf>
    <xf numFmtId="0" fontId="0" fillId="21" borderId="0" xfId="0" applyFill="1"/>
    <xf numFmtId="164" fontId="19" fillId="6" borderId="14" xfId="0" applyNumberFormat="1" applyFont="1" applyFill="1" applyBorder="1" applyAlignment="1">
      <alignment horizontal="center" vertical="center" wrapText="1"/>
    </xf>
    <xf numFmtId="0" fontId="40" fillId="0" borderId="2" xfId="0" applyFont="1" applyBorder="1" applyAlignment="1">
      <alignment vertical="center" wrapText="1"/>
    </xf>
    <xf numFmtId="0" fontId="40" fillId="0" borderId="0" xfId="0" applyFont="1" applyAlignment="1">
      <alignment vertical="center" wrapText="1"/>
    </xf>
    <xf numFmtId="0" fontId="40" fillId="0" borderId="2" xfId="0" applyFont="1" applyBorder="1" applyAlignment="1">
      <alignment horizontal="left" vertical="center" wrapText="1"/>
    </xf>
    <xf numFmtId="0" fontId="40" fillId="20" borderId="0" xfId="0" applyFont="1" applyFill="1" applyAlignment="1">
      <alignment horizontal="left" vertical="center" wrapText="1"/>
    </xf>
    <xf numFmtId="0" fontId="19" fillId="0" borderId="50" xfId="0" applyFont="1" applyBorder="1" applyAlignment="1">
      <alignment horizontal="left" vertical="center" wrapText="1"/>
    </xf>
    <xf numFmtId="0" fontId="40" fillId="0" borderId="50" xfId="0" applyFont="1" applyBorder="1" applyAlignment="1">
      <alignment horizontal="left" vertical="center" wrapText="1"/>
    </xf>
    <xf numFmtId="0" fontId="40" fillId="20" borderId="2" xfId="0" applyFont="1" applyFill="1" applyBorder="1" applyAlignment="1">
      <alignment horizontal="left" vertical="center" wrapText="1"/>
    </xf>
    <xf numFmtId="0" fontId="19" fillId="0" borderId="0" xfId="0" applyFont="1" applyAlignment="1">
      <alignment horizontal="left" vertical="center" wrapText="1"/>
    </xf>
    <xf numFmtId="0" fontId="19" fillId="4" borderId="50" xfId="0" applyFont="1" applyFill="1" applyBorder="1" applyAlignment="1">
      <alignment horizontal="left" vertical="center" wrapText="1"/>
    </xf>
    <xf numFmtId="0" fontId="40" fillId="20" borderId="0" xfId="0" applyFont="1" applyFill="1" applyAlignment="1">
      <alignment horizontal="left" vertical="center"/>
    </xf>
    <xf numFmtId="0" fontId="40" fillId="0" borderId="0" xfId="0" applyFont="1" applyAlignment="1">
      <alignment horizontal="left" vertical="center" wrapText="1"/>
    </xf>
    <xf numFmtId="0" fontId="40" fillId="0" borderId="50" xfId="0" applyFont="1" applyBorder="1" applyAlignment="1">
      <alignment vertical="center" wrapText="1"/>
    </xf>
    <xf numFmtId="166" fontId="56" fillId="24" borderId="50" xfId="0" applyNumberFormat="1" applyFont="1" applyFill="1" applyBorder="1" applyAlignment="1">
      <alignment horizontal="left" vertical="center" wrapText="1"/>
    </xf>
    <xf numFmtId="0" fontId="55" fillId="0" borderId="50" xfId="0" applyFont="1" applyBorder="1" applyAlignment="1">
      <alignment horizontal="left" vertical="center" wrapText="1"/>
    </xf>
    <xf numFmtId="0" fontId="40" fillId="20" borderId="0" xfId="0" applyFont="1" applyFill="1" applyAlignment="1">
      <alignment vertical="center" wrapText="1"/>
    </xf>
    <xf numFmtId="0" fontId="57" fillId="20" borderId="50" xfId="0" applyFont="1" applyFill="1" applyBorder="1" applyAlignment="1">
      <alignment vertical="center" wrapText="1"/>
    </xf>
    <xf numFmtId="0" fontId="40" fillId="20" borderId="2" xfId="0" applyFont="1" applyFill="1" applyBorder="1" applyAlignment="1">
      <alignment horizontal="left" vertical="center"/>
    </xf>
    <xf numFmtId="0" fontId="19" fillId="0" borderId="0" xfId="0" applyFont="1" applyAlignment="1">
      <alignment horizontal="center" vertical="center" wrapText="1"/>
    </xf>
    <xf numFmtId="0" fontId="40" fillId="20" borderId="0" xfId="0" applyFont="1" applyFill="1" applyAlignment="1">
      <alignment horizontal="center" vertical="center" wrapText="1"/>
    </xf>
    <xf numFmtId="0" fontId="11" fillId="16" borderId="9" xfId="0" applyFont="1" applyFill="1" applyBorder="1" applyAlignment="1">
      <alignment horizontal="center" vertical="center"/>
    </xf>
    <xf numFmtId="0" fontId="53" fillId="0" borderId="2" xfId="0" applyFont="1" applyBorder="1" applyAlignment="1">
      <alignment horizontal="left" vertical="top" wrapText="1"/>
    </xf>
    <xf numFmtId="0" fontId="61" fillId="6" borderId="5" xfId="0" applyFont="1" applyFill="1" applyBorder="1" applyAlignment="1">
      <alignment horizontal="center" vertical="center"/>
    </xf>
    <xf numFmtId="164" fontId="62" fillId="6" borderId="5" xfId="0" applyNumberFormat="1" applyFont="1" applyFill="1" applyBorder="1" applyAlignment="1">
      <alignment horizontal="center" vertical="center" wrapText="1"/>
    </xf>
    <xf numFmtId="0" fontId="13" fillId="17" borderId="18" xfId="0" applyFont="1" applyFill="1" applyBorder="1" applyAlignment="1">
      <alignment horizontal="center" vertical="center"/>
    </xf>
    <xf numFmtId="0" fontId="13" fillId="17" borderId="19" xfId="0" applyFont="1" applyFill="1" applyBorder="1" applyAlignment="1">
      <alignment horizontal="center" vertical="center" wrapText="1"/>
    </xf>
    <xf numFmtId="0" fontId="13" fillId="17" borderId="19" xfId="0" applyFont="1" applyFill="1" applyBorder="1" applyAlignment="1">
      <alignment horizontal="center" vertical="center"/>
    </xf>
    <xf numFmtId="0" fontId="13" fillId="17" borderId="20" xfId="0" applyFont="1" applyFill="1" applyBorder="1" applyAlignment="1">
      <alignment horizontal="center" vertical="center"/>
    </xf>
    <xf numFmtId="0" fontId="65" fillId="13" borderId="43" xfId="0" applyFont="1" applyFill="1" applyBorder="1" applyAlignment="1">
      <alignment horizontal="left" vertical="center"/>
    </xf>
    <xf numFmtId="0" fontId="10" fillId="0" borderId="36" xfId="0" applyFont="1" applyBorder="1" applyAlignment="1">
      <alignment horizontal="center" vertical="center"/>
    </xf>
    <xf numFmtId="9" fontId="10" fillId="0" borderId="31" xfId="1" applyFont="1" applyBorder="1" applyAlignment="1">
      <alignment horizontal="center" vertical="center"/>
    </xf>
    <xf numFmtId="0" fontId="10" fillId="0" borderId="6" xfId="0" applyFont="1" applyBorder="1" applyAlignment="1">
      <alignment horizontal="center" vertical="center"/>
    </xf>
    <xf numFmtId="9" fontId="10" fillId="0" borderId="17" xfId="1" applyFont="1" applyBorder="1" applyAlignment="1">
      <alignment horizontal="center" vertical="center"/>
    </xf>
    <xf numFmtId="0" fontId="23" fillId="3" borderId="44" xfId="0" applyFont="1" applyFill="1" applyBorder="1" applyAlignment="1">
      <alignment horizontal="left" vertical="center"/>
    </xf>
    <xf numFmtId="0" fontId="10" fillId="0" borderId="11" xfId="0" applyFont="1" applyBorder="1" applyAlignment="1">
      <alignment horizontal="center" vertical="center"/>
    </xf>
    <xf numFmtId="9" fontId="10" fillId="0" borderId="12" xfId="1" applyFont="1" applyBorder="1" applyAlignment="1">
      <alignment horizontal="center" vertical="center"/>
    </xf>
    <xf numFmtId="0" fontId="10" fillId="0" borderId="24" xfId="0" applyFont="1" applyBorder="1" applyAlignment="1">
      <alignment horizontal="center" vertical="center"/>
    </xf>
    <xf numFmtId="0" fontId="23" fillId="7" borderId="44" xfId="0" applyFont="1" applyFill="1" applyBorder="1" applyAlignment="1">
      <alignment horizontal="left" vertical="center"/>
    </xf>
    <xf numFmtId="0" fontId="23" fillId="8" borderId="44" xfId="0" applyFont="1" applyFill="1" applyBorder="1" applyAlignment="1">
      <alignment horizontal="left" vertical="center"/>
    </xf>
    <xf numFmtId="0" fontId="23" fillId="9" borderId="44" xfId="0" applyFont="1" applyFill="1" applyBorder="1" applyAlignment="1">
      <alignment horizontal="left" vertical="center"/>
    </xf>
    <xf numFmtId="0" fontId="23" fillId="10" borderId="44" xfId="0" applyFont="1" applyFill="1" applyBorder="1" applyAlignment="1">
      <alignment horizontal="left" vertical="center"/>
    </xf>
    <xf numFmtId="0" fontId="23" fillId="16" borderId="45" xfId="0" applyFont="1" applyFill="1" applyBorder="1" applyAlignment="1">
      <alignment horizontal="left" vertical="center"/>
    </xf>
    <xf numFmtId="0" fontId="10" fillId="0" borderId="13" xfId="0" applyFont="1" applyBorder="1" applyAlignment="1">
      <alignment horizontal="center" vertical="center"/>
    </xf>
    <xf numFmtId="9" fontId="10" fillId="0" borderId="15" xfId="1" applyFont="1" applyBorder="1" applyAlignment="1">
      <alignment horizontal="center" vertical="center"/>
    </xf>
    <xf numFmtId="0" fontId="10" fillId="0" borderId="46" xfId="0" applyFont="1" applyBorder="1" applyAlignment="1">
      <alignment horizontal="center" vertical="center"/>
    </xf>
    <xf numFmtId="9" fontId="10" fillId="0" borderId="21" xfId="1" applyFont="1" applyBorder="1" applyAlignment="1">
      <alignment horizontal="center" vertical="center"/>
    </xf>
    <xf numFmtId="0" fontId="65" fillId="15" borderId="8" xfId="0" applyFont="1" applyFill="1" applyBorder="1" applyAlignment="1">
      <alignment horizontal="left" vertical="center" wrapText="1"/>
    </xf>
    <xf numFmtId="0" fontId="10" fillId="0" borderId="18" xfId="0" applyFont="1" applyBorder="1" applyAlignment="1">
      <alignment horizontal="center" vertical="center"/>
    </xf>
    <xf numFmtId="9" fontId="10" fillId="0" borderId="20" xfId="0" applyNumberFormat="1" applyFont="1" applyBorder="1" applyAlignment="1">
      <alignment horizontal="center" vertical="center"/>
    </xf>
    <xf numFmtId="0" fontId="10" fillId="0" borderId="32" xfId="0" applyFont="1" applyBorder="1" applyAlignment="1">
      <alignment horizontal="center" vertical="center"/>
    </xf>
    <xf numFmtId="0" fontId="65" fillId="13" borderId="42" xfId="0" applyFont="1" applyFill="1" applyBorder="1" applyAlignment="1">
      <alignment horizontal="left" vertical="center"/>
    </xf>
    <xf numFmtId="0" fontId="65" fillId="13" borderId="41" xfId="0" applyFont="1" applyFill="1" applyBorder="1" applyAlignment="1">
      <alignment horizontal="left" vertical="center"/>
    </xf>
    <xf numFmtId="0" fontId="13" fillId="15" borderId="7" xfId="0" applyFont="1" applyFill="1" applyBorder="1" applyAlignment="1">
      <alignment horizontal="center" vertical="center" wrapText="1"/>
    </xf>
    <xf numFmtId="0" fontId="23" fillId="13" borderId="9" xfId="0" applyFont="1" applyFill="1" applyBorder="1"/>
    <xf numFmtId="0" fontId="23" fillId="3" borderId="9" xfId="0" applyFont="1" applyFill="1" applyBorder="1"/>
    <xf numFmtId="0" fontId="23" fillId="7" borderId="9" xfId="0" applyFont="1" applyFill="1" applyBorder="1"/>
    <xf numFmtId="0" fontId="23" fillId="8" borderId="9" xfId="0" applyFont="1" applyFill="1" applyBorder="1"/>
    <xf numFmtId="0" fontId="23" fillId="9" borderId="9" xfId="0" applyFont="1" applyFill="1" applyBorder="1"/>
    <xf numFmtId="0" fontId="23" fillId="10" borderId="10" xfId="0" applyFont="1" applyFill="1" applyBorder="1"/>
    <xf numFmtId="0" fontId="23" fillId="2" borderId="25" xfId="0" applyFont="1" applyFill="1" applyBorder="1" applyAlignment="1">
      <alignment horizontal="center"/>
    </xf>
    <xf numFmtId="0" fontId="23" fillId="2" borderId="48" xfId="0" applyFont="1" applyFill="1" applyBorder="1" applyAlignment="1">
      <alignment horizontal="center"/>
    </xf>
    <xf numFmtId="0" fontId="23" fillId="2" borderId="6" xfId="0" applyFont="1" applyFill="1" applyBorder="1" applyAlignment="1">
      <alignment horizontal="center"/>
    </xf>
    <xf numFmtId="0" fontId="23" fillId="2" borderId="4" xfId="0" applyFont="1" applyFill="1" applyBorder="1" applyAlignment="1">
      <alignment horizontal="center"/>
    </xf>
    <xf numFmtId="0" fontId="23" fillId="2" borderId="17" xfId="0" applyFont="1" applyFill="1" applyBorder="1" applyAlignment="1">
      <alignment horizontal="center"/>
    </xf>
    <xf numFmtId="0" fontId="23" fillId="2" borderId="26" xfId="0" applyFont="1" applyFill="1" applyBorder="1" applyAlignment="1">
      <alignment horizontal="center"/>
    </xf>
    <xf numFmtId="0" fontId="23" fillId="2" borderId="24" xfId="0" applyFont="1" applyFill="1" applyBorder="1" applyAlignment="1">
      <alignment horizontal="center"/>
    </xf>
    <xf numFmtId="0" fontId="23" fillId="2" borderId="2" xfId="0" applyFont="1" applyFill="1" applyBorder="1" applyAlignment="1">
      <alignment horizontal="center"/>
    </xf>
    <xf numFmtId="0" fontId="23" fillId="2" borderId="12" xfId="0" applyFont="1" applyFill="1" applyBorder="1" applyAlignment="1">
      <alignment horizontal="center"/>
    </xf>
    <xf numFmtId="49" fontId="19" fillId="0" borderId="2" xfId="0" applyNumberFormat="1" applyFont="1" applyBorder="1" applyAlignment="1">
      <alignment horizontal="left" vertical="top" wrapText="1"/>
    </xf>
    <xf numFmtId="0" fontId="2" fillId="0" borderId="0" xfId="0" applyFont="1" applyAlignment="1">
      <alignment vertical="center"/>
    </xf>
    <xf numFmtId="0" fontId="40" fillId="20" borderId="2" xfId="0" applyFont="1" applyFill="1" applyBorder="1" applyAlignment="1">
      <alignment horizontal="left" vertical="top" wrapText="1"/>
    </xf>
    <xf numFmtId="0" fontId="41" fillId="0" borderId="2" xfId="0" applyFont="1" applyBorder="1" applyAlignment="1">
      <alignment horizontal="left" vertical="top" wrapText="1"/>
    </xf>
    <xf numFmtId="0" fontId="41" fillId="20" borderId="2" xfId="0" applyFont="1" applyFill="1" applyBorder="1" applyAlignment="1">
      <alignment horizontal="left" vertical="top" wrapText="1"/>
    </xf>
    <xf numFmtId="0" fontId="11" fillId="0" borderId="2" xfId="0" applyFont="1" applyBorder="1" applyAlignment="1">
      <alignment horizontal="left" vertical="top" wrapText="1"/>
    </xf>
    <xf numFmtId="0" fontId="55" fillId="0" borderId="2" xfId="0" applyFont="1" applyBorder="1" applyAlignment="1">
      <alignment horizontal="left" vertical="top" wrapText="1"/>
    </xf>
    <xf numFmtId="166" fontId="56" fillId="24" borderId="2" xfId="0" applyNumberFormat="1" applyFont="1" applyFill="1" applyBorder="1" applyAlignment="1">
      <alignment horizontal="center" vertical="top" wrapText="1"/>
    </xf>
    <xf numFmtId="167" fontId="53" fillId="0" borderId="2" xfId="0" applyNumberFormat="1" applyFont="1" applyBorder="1" applyAlignment="1">
      <alignment horizontal="left" vertical="top" wrapText="1"/>
    </xf>
    <xf numFmtId="0" fontId="40" fillId="0" borderId="2" xfId="0" applyFont="1" applyBorder="1" applyAlignment="1">
      <alignment horizontal="left" vertical="top"/>
    </xf>
    <xf numFmtId="0" fontId="66" fillId="0" borderId="2" xfId="0" applyFont="1" applyBorder="1" applyAlignment="1">
      <alignment horizontal="left" vertical="top" wrapText="1"/>
    </xf>
    <xf numFmtId="166" fontId="56" fillId="24" borderId="2" xfId="0" applyNumberFormat="1" applyFont="1" applyFill="1" applyBorder="1" applyAlignment="1">
      <alignment horizontal="left" vertical="top" wrapText="1"/>
    </xf>
    <xf numFmtId="0" fontId="67" fillId="0" borderId="2" xfId="0" applyFont="1" applyBorder="1" applyAlignment="1">
      <alignment horizontal="left" vertical="top" wrapText="1"/>
    </xf>
    <xf numFmtId="0" fontId="69" fillId="20" borderId="2" xfId="0" applyFont="1" applyFill="1" applyBorder="1" applyAlignment="1">
      <alignment horizontal="left" vertical="top" wrapText="1"/>
    </xf>
    <xf numFmtId="0" fontId="69" fillId="0" borderId="2" xfId="0" applyFont="1" applyBorder="1" applyAlignment="1">
      <alignment horizontal="left" vertical="top" wrapText="1"/>
    </xf>
    <xf numFmtId="0" fontId="70" fillId="20" borderId="2" xfId="0" applyFont="1" applyFill="1" applyBorder="1" applyAlignment="1">
      <alignment vertical="top" wrapText="1"/>
    </xf>
    <xf numFmtId="0" fontId="40" fillId="20" borderId="2" xfId="0" applyFont="1" applyFill="1" applyBorder="1" applyAlignment="1">
      <alignment vertical="top" wrapText="1"/>
    </xf>
    <xf numFmtId="0" fontId="40" fillId="20" borderId="2" xfId="0" applyFont="1" applyFill="1" applyBorder="1" applyAlignment="1">
      <alignment horizontal="left" vertical="top"/>
    </xf>
    <xf numFmtId="0" fontId="0" fillId="19" borderId="0" xfId="0" applyFill="1" applyAlignment="1">
      <alignment vertical="top" wrapText="1"/>
    </xf>
    <xf numFmtId="0" fontId="40" fillId="20" borderId="2" xfId="0" applyFont="1" applyFill="1" applyBorder="1" applyAlignment="1">
      <alignment horizontal="left" wrapText="1"/>
    </xf>
    <xf numFmtId="0" fontId="40" fillId="0" borderId="2" xfId="0" applyFont="1" applyBorder="1"/>
    <xf numFmtId="0" fontId="55" fillId="0" borderId="67" xfId="0" applyFont="1" applyBorder="1" applyAlignment="1">
      <alignment horizontal="left" vertical="top" wrapText="1"/>
    </xf>
    <xf numFmtId="0" fontId="71" fillId="0" borderId="2" xfId="0" applyFont="1" applyBorder="1" applyAlignment="1">
      <alignment horizontal="left" vertical="top" wrapText="1"/>
    </xf>
    <xf numFmtId="0" fontId="40" fillId="0" borderId="54" xfId="0" applyFont="1" applyBorder="1" applyAlignment="1">
      <alignment horizontal="left" vertical="top" wrapText="1"/>
    </xf>
    <xf numFmtId="0" fontId="40" fillId="0" borderId="51" xfId="0" applyFont="1" applyBorder="1" applyAlignment="1">
      <alignment horizontal="left" vertical="top" wrapText="1"/>
    </xf>
    <xf numFmtId="0" fontId="40" fillId="0" borderId="67" xfId="0" applyFont="1" applyBorder="1" applyAlignment="1">
      <alignment horizontal="left" vertical="top" wrapText="1"/>
    </xf>
    <xf numFmtId="0" fontId="23" fillId="0" borderId="60" xfId="0" applyFont="1" applyBorder="1" applyAlignment="1">
      <alignment vertical="center"/>
    </xf>
    <xf numFmtId="0" fontId="23" fillId="0" borderId="49" xfId="0" applyFont="1" applyBorder="1" applyAlignment="1">
      <alignment vertical="center"/>
    </xf>
    <xf numFmtId="166" fontId="18" fillId="23" borderId="2" xfId="0" applyNumberFormat="1" applyFont="1" applyFill="1" applyBorder="1" applyAlignment="1">
      <alignment horizontal="center" vertical="top" wrapText="1"/>
    </xf>
    <xf numFmtId="166" fontId="18" fillId="10" borderId="2" xfId="0" applyNumberFormat="1" applyFont="1" applyFill="1" applyBorder="1" applyAlignment="1">
      <alignment horizontal="center" vertical="top" wrapText="1"/>
    </xf>
    <xf numFmtId="0" fontId="73" fillId="0" borderId="0" xfId="0" applyFont="1" applyAlignment="1">
      <alignment vertical="top" wrapText="1"/>
    </xf>
    <xf numFmtId="0" fontId="71" fillId="0" borderId="2" xfId="0" applyFont="1" applyBorder="1" applyAlignment="1">
      <alignment vertical="top" wrapText="1"/>
    </xf>
    <xf numFmtId="0" fontId="19" fillId="20" borderId="2" xfId="0" applyFont="1" applyFill="1" applyBorder="1" applyAlignment="1">
      <alignment horizontal="left" vertical="top" wrapText="1"/>
    </xf>
    <xf numFmtId="0" fontId="1" fillId="0" borderId="2" xfId="0" applyFont="1" applyBorder="1" applyAlignment="1">
      <alignment horizontal="left" vertical="top" wrapText="1"/>
    </xf>
    <xf numFmtId="0" fontId="1" fillId="0" borderId="2" xfId="0" applyFont="1" applyBorder="1" applyAlignment="1">
      <alignment vertical="top" wrapText="1"/>
    </xf>
    <xf numFmtId="0" fontId="1" fillId="0" borderId="2" xfId="0" applyFont="1" applyBorder="1" applyAlignment="1">
      <alignment horizontal="left" vertical="top"/>
    </xf>
    <xf numFmtId="0" fontId="74" fillId="0" borderId="0" xfId="0" applyFont="1" applyAlignment="1">
      <alignment vertical="top" wrapText="1"/>
    </xf>
    <xf numFmtId="0" fontId="1" fillId="26" borderId="2" xfId="0" applyFont="1" applyFill="1" applyBorder="1" applyAlignment="1">
      <alignment vertical="top" wrapText="1"/>
    </xf>
    <xf numFmtId="0" fontId="77" fillId="25" borderId="2" xfId="0" applyFont="1" applyFill="1" applyBorder="1" applyAlignment="1">
      <alignment horizontal="left" vertical="top" wrapText="1"/>
    </xf>
    <xf numFmtId="0" fontId="1" fillId="0" borderId="4" xfId="0" applyFont="1" applyBorder="1" applyAlignment="1">
      <alignment horizontal="left" vertical="top"/>
    </xf>
    <xf numFmtId="0" fontId="1" fillId="0" borderId="51" xfId="0" applyFont="1" applyBorder="1" applyAlignment="1">
      <alignment horizontal="left" vertical="top" wrapText="1"/>
    </xf>
    <xf numFmtId="0" fontId="1" fillId="0" borderId="0" xfId="0" applyFont="1" applyAlignment="1">
      <alignment vertical="center"/>
    </xf>
    <xf numFmtId="9" fontId="1" fillId="0" borderId="0" xfId="1" applyFont="1" applyBorder="1" applyAlignment="1" applyProtection="1">
      <alignment horizontal="center"/>
    </xf>
    <xf numFmtId="0" fontId="1" fillId="0" borderId="2" xfId="0" applyFont="1" applyBorder="1" applyAlignment="1">
      <alignment horizontal="left" vertical="center"/>
    </xf>
    <xf numFmtId="0" fontId="1" fillId="0" borderId="5" xfId="0" applyFont="1" applyBorder="1" applyAlignment="1">
      <alignment vertical="top" wrapText="1"/>
    </xf>
    <xf numFmtId="17" fontId="1" fillId="0" borderId="2" xfId="0" applyNumberFormat="1" applyFont="1" applyBorder="1" applyAlignment="1">
      <alignment horizontal="left" vertical="top" wrapText="1"/>
    </xf>
    <xf numFmtId="0" fontId="1" fillId="0" borderId="2" xfId="0" applyFont="1" applyBorder="1" applyAlignment="1" applyProtection="1">
      <alignment horizontal="left" vertical="top"/>
      <protection locked="0"/>
    </xf>
    <xf numFmtId="0" fontId="1" fillId="0" borderId="24" xfId="0" applyFont="1" applyBorder="1" applyAlignment="1">
      <alignment horizontal="left" vertical="top"/>
    </xf>
    <xf numFmtId="0" fontId="1" fillId="0" borderId="60" xfId="0" applyFont="1" applyBorder="1" applyAlignment="1">
      <alignment horizontal="left" vertical="top" wrapText="1"/>
    </xf>
    <xf numFmtId="0" fontId="1" fillId="19" borderId="0" xfId="0" applyFont="1" applyFill="1" applyAlignment="1">
      <alignment horizontal="left" vertical="top"/>
    </xf>
    <xf numFmtId="0" fontId="1" fillId="0" borderId="0" xfId="0" applyFont="1" applyAlignment="1">
      <alignment horizontal="left" vertical="top"/>
    </xf>
    <xf numFmtId="0" fontId="1" fillId="0" borderId="0" xfId="0" applyFont="1" applyAlignment="1">
      <alignment vertical="top" wrapText="1"/>
    </xf>
    <xf numFmtId="4" fontId="1" fillId="0" borderId="2" xfId="0" applyNumberFormat="1" applyFont="1" applyBorder="1" applyAlignment="1">
      <alignment horizontal="left" vertical="top" wrapText="1"/>
    </xf>
    <xf numFmtId="0" fontId="1" fillId="0" borderId="60" xfId="0" applyFont="1" applyBorder="1" applyAlignment="1">
      <alignment horizontal="left" vertical="top"/>
    </xf>
    <xf numFmtId="0" fontId="1" fillId="13" borderId="4" xfId="0" applyFont="1" applyFill="1" applyBorder="1" applyAlignment="1">
      <alignment horizontal="center" vertical="center"/>
    </xf>
    <xf numFmtId="17" fontId="1" fillId="0" borderId="2" xfId="0" applyNumberFormat="1" applyFont="1" applyBorder="1" applyAlignment="1">
      <alignment horizontal="center" vertical="top"/>
    </xf>
    <xf numFmtId="17" fontId="1" fillId="0" borderId="2" xfId="0" applyNumberFormat="1" applyFont="1" applyBorder="1" applyAlignment="1">
      <alignment horizontal="center" vertical="top" wrapText="1"/>
    </xf>
    <xf numFmtId="0" fontId="1" fillId="0" borderId="24" xfId="0" applyFont="1" applyBorder="1" applyAlignment="1">
      <alignment horizontal="left" vertical="top" wrapText="1"/>
    </xf>
    <xf numFmtId="0" fontId="1" fillId="4" borderId="2" xfId="0" applyFont="1" applyFill="1" applyBorder="1" applyAlignment="1">
      <alignment horizontal="left" vertical="top" wrapText="1"/>
    </xf>
    <xf numFmtId="0" fontId="1" fillId="0" borderId="60" xfId="0" applyFont="1" applyBorder="1" applyAlignment="1">
      <alignment vertical="top" wrapText="1"/>
    </xf>
    <xf numFmtId="0" fontId="1" fillId="0" borderId="5" xfId="0" applyFont="1" applyBorder="1" applyAlignment="1">
      <alignment horizontal="left" vertical="top"/>
    </xf>
    <xf numFmtId="0" fontId="1" fillId="0" borderId="5" xfId="0" applyFont="1" applyBorder="1" applyAlignment="1">
      <alignment horizontal="left" vertical="top" wrapText="1"/>
    </xf>
    <xf numFmtId="17" fontId="1" fillId="0" borderId="5" xfId="0" applyNumberFormat="1" applyFont="1" applyBorder="1" applyAlignment="1">
      <alignment horizontal="left" vertical="top" wrapText="1"/>
    </xf>
    <xf numFmtId="4" fontId="1" fillId="0" borderId="5" xfId="0" applyNumberFormat="1" applyFont="1" applyBorder="1" applyAlignment="1">
      <alignment horizontal="left" vertical="top" wrapText="1"/>
    </xf>
    <xf numFmtId="0" fontId="1" fillId="21" borderId="5" xfId="0" applyFont="1" applyFill="1" applyBorder="1" applyAlignment="1">
      <alignment wrapText="1"/>
    </xf>
    <xf numFmtId="0" fontId="1" fillId="0" borderId="46" xfId="0" applyFont="1" applyBorder="1" applyAlignment="1">
      <alignment horizontal="left" vertical="top"/>
    </xf>
    <xf numFmtId="0" fontId="1" fillId="6" borderId="2" xfId="0" applyFont="1" applyFill="1" applyBorder="1" applyAlignment="1">
      <alignment horizontal="center" vertical="center"/>
    </xf>
    <xf numFmtId="0" fontId="1" fillId="0" borderId="2" xfId="0" applyFont="1" applyBorder="1" applyAlignment="1">
      <alignment horizontal="center" vertical="center"/>
    </xf>
    <xf numFmtId="9" fontId="1" fillId="0" borderId="0" xfId="1" applyFont="1" applyBorder="1" applyAlignment="1">
      <alignment horizontal="center"/>
    </xf>
    <xf numFmtId="0" fontId="1" fillId="3" borderId="44" xfId="0" applyFont="1" applyFill="1" applyBorder="1" applyAlignment="1">
      <alignment horizontal="left" vertical="center"/>
    </xf>
    <xf numFmtId="0" fontId="1" fillId="7" borderId="44" xfId="0" applyFont="1" applyFill="1" applyBorder="1" applyAlignment="1">
      <alignment horizontal="left" vertical="center"/>
    </xf>
    <xf numFmtId="0" fontId="1" fillId="8" borderId="44" xfId="0" applyFont="1" applyFill="1" applyBorder="1" applyAlignment="1">
      <alignment horizontal="left" vertical="center"/>
    </xf>
    <xf numFmtId="0" fontId="1" fillId="9" borderId="44" xfId="0" applyFont="1" applyFill="1" applyBorder="1" applyAlignment="1">
      <alignment horizontal="left" vertical="center"/>
    </xf>
    <xf numFmtId="0" fontId="1" fillId="10" borderId="44" xfId="0" applyFont="1" applyFill="1" applyBorder="1" applyAlignment="1">
      <alignment horizontal="left" vertical="center"/>
    </xf>
    <xf numFmtId="0" fontId="1" fillId="16" borderId="45" xfId="0" applyFont="1" applyFill="1" applyBorder="1" applyAlignment="1">
      <alignment horizontal="left" vertical="center"/>
    </xf>
    <xf numFmtId="0" fontId="1" fillId="19" borderId="0" xfId="0" applyFont="1" applyFill="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6" borderId="14" xfId="0" applyFont="1" applyFill="1" applyBorder="1" applyAlignment="1">
      <alignment horizontal="center" vertical="center"/>
    </xf>
    <xf numFmtId="166" fontId="1" fillId="0" borderId="50" xfId="0" applyNumberFormat="1" applyFont="1" applyBorder="1" applyAlignment="1">
      <alignment horizontal="left" vertical="center" wrapText="1"/>
    </xf>
    <xf numFmtId="0" fontId="1" fillId="0" borderId="50" xfId="0" applyFont="1" applyBorder="1" applyAlignment="1">
      <alignment horizontal="left" vertical="center" wrapText="1"/>
    </xf>
    <xf numFmtId="167" fontId="1" fillId="0" borderId="50" xfId="0" applyNumberFormat="1" applyFont="1" applyBorder="1" applyAlignment="1">
      <alignment horizontal="center" vertical="center" wrapText="1"/>
    </xf>
    <xf numFmtId="0" fontId="1" fillId="0" borderId="50" xfId="0" applyFont="1" applyBorder="1" applyAlignment="1">
      <alignment horizontal="center" vertical="center" wrapText="1"/>
    </xf>
    <xf numFmtId="0" fontId="1" fillId="0" borderId="4" xfId="0" applyFont="1" applyBorder="1" applyAlignment="1">
      <alignment vertical="center"/>
    </xf>
    <xf numFmtId="0" fontId="1" fillId="0" borderId="4" xfId="0" applyFont="1" applyBorder="1" applyAlignment="1" applyProtection="1">
      <alignment vertical="center"/>
      <protection locked="0"/>
    </xf>
    <xf numFmtId="0" fontId="1" fillId="0" borderId="4" xfId="0" applyFont="1" applyBorder="1" applyAlignment="1">
      <alignment horizontal="center" vertical="center"/>
    </xf>
    <xf numFmtId="0" fontId="1" fillId="0" borderId="2" xfId="0" applyFont="1" applyBorder="1" applyAlignment="1">
      <alignment vertical="center" wrapText="1"/>
    </xf>
    <xf numFmtId="0" fontId="1" fillId="0" borderId="50" xfId="0" applyFont="1" applyBorder="1" applyAlignment="1">
      <alignment horizontal="left" vertical="center"/>
    </xf>
    <xf numFmtId="0" fontId="1" fillId="0" borderId="4" xfId="0" applyFont="1" applyBorder="1" applyAlignment="1">
      <alignment vertical="center" wrapText="1"/>
    </xf>
    <xf numFmtId="0" fontId="1" fillId="0" borderId="2" xfId="0" applyFont="1" applyBorder="1" applyAlignment="1">
      <alignment vertical="center"/>
    </xf>
    <xf numFmtId="4" fontId="1" fillId="0" borderId="50" xfId="0" applyNumberFormat="1" applyFont="1" applyBorder="1" applyAlignment="1">
      <alignment horizontal="center" vertical="center" wrapText="1"/>
    </xf>
    <xf numFmtId="166" fontId="1" fillId="22" borderId="50" xfId="0" applyNumberFormat="1" applyFont="1" applyFill="1" applyBorder="1" applyAlignment="1">
      <alignment horizontal="left" vertical="center" wrapText="1"/>
    </xf>
    <xf numFmtId="166" fontId="1" fillId="23" borderId="50" xfId="0" applyNumberFormat="1" applyFont="1" applyFill="1" applyBorder="1" applyAlignment="1">
      <alignment horizontal="left" vertical="center" wrapText="1"/>
    </xf>
    <xf numFmtId="0" fontId="1" fillId="0" borderId="2" xfId="0" applyFont="1" applyBorder="1" applyAlignment="1">
      <alignment horizontal="left" vertical="center" wrapText="1"/>
    </xf>
    <xf numFmtId="17" fontId="1" fillId="0" borderId="2" xfId="0" applyNumberFormat="1" applyFont="1" applyBorder="1" applyAlignment="1">
      <alignment horizontal="center" vertical="center"/>
    </xf>
    <xf numFmtId="17" fontId="1" fillId="0" borderId="2" xfId="0" applyNumberFormat="1" applyFont="1" applyBorder="1" applyAlignment="1">
      <alignment vertical="center"/>
    </xf>
    <xf numFmtId="168" fontId="1" fillId="0" borderId="50" xfId="0" applyNumberFormat="1" applyFont="1" applyBorder="1" applyAlignment="1">
      <alignment horizontal="center" vertical="center" wrapText="1"/>
    </xf>
    <xf numFmtId="0" fontId="1" fillId="0" borderId="0" xfId="0" applyFont="1" applyAlignment="1">
      <alignment horizontal="left" vertical="center" wrapText="1"/>
    </xf>
    <xf numFmtId="0" fontId="1" fillId="0" borderId="28" xfId="0" applyFont="1" applyBorder="1" applyAlignment="1">
      <alignment vertical="center"/>
    </xf>
    <xf numFmtId="0" fontId="1" fillId="4" borderId="4" xfId="0" applyFont="1" applyFill="1" applyBorder="1" applyAlignment="1">
      <alignment vertical="center" wrapText="1"/>
    </xf>
    <xf numFmtId="0" fontId="1" fillId="19" borderId="0" xfId="0" applyFont="1" applyFill="1" applyAlignment="1">
      <alignment horizontal="center" vertical="center"/>
    </xf>
    <xf numFmtId="0" fontId="1" fillId="19" borderId="0" xfId="0" applyFont="1" applyFill="1" applyAlignment="1">
      <alignment vertical="center" wrapText="1"/>
    </xf>
    <xf numFmtId="0" fontId="1" fillId="0" borderId="2" xfId="0" applyFont="1" applyBorder="1" applyAlignment="1">
      <alignment horizontal="center" vertical="top"/>
    </xf>
    <xf numFmtId="167" fontId="1" fillId="0" borderId="2" xfId="0" applyNumberFormat="1" applyFont="1" applyBorder="1" applyAlignment="1">
      <alignment horizontal="center" vertical="top" wrapText="1"/>
    </xf>
    <xf numFmtId="0" fontId="1" fillId="0" borderId="2" xfId="0" applyFont="1" applyBorder="1" applyAlignment="1">
      <alignment horizontal="center" vertical="top" wrapText="1"/>
    </xf>
    <xf numFmtId="0" fontId="1" fillId="0" borderId="2" xfId="0" applyFont="1" applyBorder="1" applyAlignment="1">
      <alignment vertical="top"/>
    </xf>
    <xf numFmtId="0" fontId="1" fillId="0" borderId="2" xfId="0" applyFont="1" applyBorder="1" applyAlignment="1" applyProtection="1">
      <alignment vertical="top"/>
      <protection locked="0"/>
    </xf>
    <xf numFmtId="0" fontId="1" fillId="19" borderId="0" xfId="0" applyFont="1" applyFill="1" applyAlignment="1">
      <alignment vertical="top"/>
    </xf>
    <xf numFmtId="4" fontId="1" fillId="0" borderId="2" xfId="0" applyNumberFormat="1" applyFont="1" applyBorder="1" applyAlignment="1">
      <alignment horizontal="center" vertical="top" wrapText="1"/>
    </xf>
    <xf numFmtId="166" fontId="1" fillId="22" borderId="2" xfId="0" applyNumberFormat="1" applyFont="1" applyFill="1" applyBorder="1" applyAlignment="1">
      <alignment horizontal="center" vertical="top" wrapText="1"/>
    </xf>
    <xf numFmtId="166" fontId="1" fillId="0" borderId="2" xfId="0" applyNumberFormat="1" applyFont="1" applyBorder="1" applyAlignment="1">
      <alignment horizontal="center" vertical="top" wrapText="1"/>
    </xf>
    <xf numFmtId="167" fontId="1" fillId="0" borderId="2" xfId="0" applyNumberFormat="1" applyFont="1" applyBorder="1" applyAlignment="1">
      <alignment horizontal="left" vertical="top" wrapText="1"/>
    </xf>
    <xf numFmtId="168" fontId="1" fillId="0" borderId="2" xfId="0" applyNumberFormat="1" applyFont="1" applyBorder="1" applyAlignment="1">
      <alignment horizontal="left" vertical="top" wrapText="1"/>
    </xf>
    <xf numFmtId="166" fontId="1" fillId="0" borderId="2" xfId="0" applyNumberFormat="1" applyFont="1" applyBorder="1" applyAlignment="1">
      <alignment horizontal="left" vertical="top" wrapText="1"/>
    </xf>
    <xf numFmtId="0" fontId="1" fillId="0" borderId="0" xfId="0" applyFont="1" applyAlignment="1">
      <alignment vertical="top"/>
    </xf>
    <xf numFmtId="0" fontId="1" fillId="0" borderId="4" xfId="0" applyFont="1" applyBorder="1" applyAlignment="1">
      <alignment horizontal="center" vertical="top"/>
    </xf>
    <xf numFmtId="167" fontId="1" fillId="0" borderId="51" xfId="0" applyNumberFormat="1" applyFont="1" applyBorder="1" applyAlignment="1">
      <alignment horizontal="left" vertical="top" wrapText="1"/>
    </xf>
    <xf numFmtId="0" fontId="1" fillId="0" borderId="67" xfId="0" applyFont="1" applyBorder="1" applyAlignment="1">
      <alignment horizontal="left" vertical="top" wrapText="1"/>
    </xf>
    <xf numFmtId="167" fontId="1" fillId="0" borderId="67" xfId="0" applyNumberFormat="1" applyFont="1" applyBorder="1" applyAlignment="1">
      <alignment horizontal="left" vertical="top" wrapText="1"/>
    </xf>
    <xf numFmtId="0" fontId="1" fillId="0" borderId="68" xfId="0" applyFont="1" applyBorder="1" applyAlignment="1">
      <alignment horizontal="left" vertical="top" wrapText="1"/>
    </xf>
    <xf numFmtId="0" fontId="1" fillId="0" borderId="54" xfId="0" applyFont="1" applyBorder="1" applyAlignment="1">
      <alignment horizontal="left" vertical="top" wrapText="1"/>
    </xf>
    <xf numFmtId="4" fontId="1" fillId="0" borderId="67" xfId="0" applyNumberFormat="1" applyFont="1" applyBorder="1" applyAlignment="1">
      <alignment horizontal="left" vertical="top" wrapText="1"/>
    </xf>
    <xf numFmtId="0" fontId="1" fillId="0" borderId="0" xfId="0" applyFont="1" applyAlignment="1">
      <alignment horizontal="left" vertical="top" wrapText="1"/>
    </xf>
    <xf numFmtId="0" fontId="1" fillId="0" borderId="50" xfId="0" applyFont="1" applyBorder="1" applyAlignment="1">
      <alignment horizontal="left" vertical="top" wrapText="1"/>
    </xf>
    <xf numFmtId="0" fontId="1" fillId="0" borderId="69" xfId="0" applyFont="1" applyBorder="1" applyAlignment="1">
      <alignment horizontal="left" vertical="top" wrapText="1"/>
    </xf>
    <xf numFmtId="167" fontId="1" fillId="0" borderId="69" xfId="0" applyNumberFormat="1" applyFont="1" applyBorder="1" applyAlignment="1">
      <alignment horizontal="left" vertical="top" wrapText="1"/>
    </xf>
    <xf numFmtId="4" fontId="1" fillId="0" borderId="69" xfId="0" applyNumberFormat="1" applyFont="1" applyBorder="1" applyAlignment="1">
      <alignment horizontal="left" vertical="top" wrapText="1"/>
    </xf>
    <xf numFmtId="168" fontId="1" fillId="0" borderId="67" xfId="0" applyNumberFormat="1" applyFont="1" applyBorder="1" applyAlignment="1">
      <alignment horizontal="left" vertical="top" wrapText="1"/>
    </xf>
    <xf numFmtId="167" fontId="1" fillId="0" borderId="54" xfId="0" applyNumberFormat="1" applyFont="1" applyBorder="1" applyAlignment="1">
      <alignment horizontal="left" vertical="top" wrapText="1"/>
    </xf>
    <xf numFmtId="4" fontId="1" fillId="0" borderId="51" xfId="0" applyNumberFormat="1" applyFont="1" applyBorder="1" applyAlignment="1">
      <alignment horizontal="left" vertical="top" wrapText="1"/>
    </xf>
    <xf numFmtId="4" fontId="1" fillId="0" borderId="0" xfId="0" applyNumberFormat="1" applyFont="1" applyAlignment="1">
      <alignment horizontal="left" vertical="top" wrapText="1"/>
    </xf>
    <xf numFmtId="0" fontId="1" fillId="0" borderId="23" xfId="0" applyFont="1" applyBorder="1" applyAlignment="1">
      <alignment vertical="center"/>
    </xf>
    <xf numFmtId="0" fontId="1" fillId="0" borderId="6" xfId="0" applyFont="1" applyBorder="1" applyAlignment="1">
      <alignment vertical="center"/>
    </xf>
    <xf numFmtId="0" fontId="1" fillId="26" borderId="2" xfId="0" applyFont="1" applyFill="1" applyBorder="1" applyAlignment="1">
      <alignment horizontal="left" vertical="top" wrapText="1"/>
    </xf>
    <xf numFmtId="0" fontId="57" fillId="26" borderId="2" xfId="0" applyFont="1" applyFill="1" applyBorder="1" applyAlignment="1">
      <alignment vertical="top" wrapText="1"/>
    </xf>
    <xf numFmtId="0" fontId="77" fillId="26" borderId="2" xfId="0" applyFont="1" applyFill="1" applyBorder="1" applyAlignment="1">
      <alignment wrapText="1"/>
    </xf>
    <xf numFmtId="0" fontId="11" fillId="6" borderId="5" xfId="0" applyFont="1" applyFill="1" applyBorder="1" applyAlignment="1">
      <alignment horizontal="left" vertical="top"/>
    </xf>
    <xf numFmtId="0" fontId="11" fillId="6" borderId="4" xfId="0" applyFont="1" applyFill="1" applyBorder="1" applyAlignment="1">
      <alignment horizontal="left" vertical="top"/>
    </xf>
    <xf numFmtId="0" fontId="1" fillId="6" borderId="2" xfId="0" applyFont="1" applyFill="1" applyBorder="1" applyAlignment="1">
      <alignment horizontal="left" vertical="top"/>
    </xf>
    <xf numFmtId="0" fontId="1" fillId="6" borderId="2" xfId="0" applyFont="1" applyFill="1" applyBorder="1" applyAlignment="1">
      <alignment horizontal="left" vertical="top" wrapText="1"/>
    </xf>
    <xf numFmtId="0" fontId="11" fillId="6" borderId="2" xfId="0" applyFont="1" applyFill="1" applyBorder="1" applyAlignment="1">
      <alignment horizontal="left" vertical="top"/>
    </xf>
    <xf numFmtId="0" fontId="19" fillId="6" borderId="2" xfId="0" applyFont="1" applyFill="1" applyBorder="1" applyAlignment="1">
      <alignment horizontal="left" vertical="top"/>
    </xf>
    <xf numFmtId="0" fontId="21" fillId="19" borderId="2" xfId="0" applyFont="1" applyFill="1" applyBorder="1" applyAlignment="1">
      <alignment horizontal="left" vertical="top"/>
    </xf>
    <xf numFmtId="0" fontId="15" fillId="0" borderId="2" xfId="0" applyFont="1" applyBorder="1" applyAlignment="1">
      <alignment horizontal="left" vertical="top"/>
    </xf>
    <xf numFmtId="0" fontId="12" fillId="11" borderId="38" xfId="0" applyFont="1" applyFill="1" applyBorder="1" applyAlignment="1">
      <alignment horizontal="center" vertical="center"/>
    </xf>
    <xf numFmtId="0" fontId="12" fillId="11" borderId="40" xfId="0" applyFont="1" applyFill="1" applyBorder="1" applyAlignment="1">
      <alignment horizontal="center" vertical="center"/>
    </xf>
    <xf numFmtId="0" fontId="12" fillId="11" borderId="37" xfId="0" applyFont="1" applyFill="1" applyBorder="1" applyAlignment="1">
      <alignment horizontal="center" vertical="center"/>
    </xf>
    <xf numFmtId="0" fontId="1" fillId="6" borderId="57" xfId="0" applyFont="1" applyFill="1" applyBorder="1" applyAlignment="1">
      <alignment horizontal="center" vertical="center"/>
    </xf>
    <xf numFmtId="0" fontId="1" fillId="6" borderId="6" xfId="0" applyFont="1" applyFill="1" applyBorder="1" applyAlignment="1">
      <alignment horizontal="center" vertical="center"/>
    </xf>
    <xf numFmtId="0" fontId="1" fillId="6" borderId="3"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10" fillId="0" borderId="2" xfId="0" applyFont="1" applyBorder="1" applyAlignment="1">
      <alignment horizontal="left" vertical="top"/>
    </xf>
    <xf numFmtId="0" fontId="23" fillId="0" borderId="2" xfId="0" applyFont="1" applyBorder="1" applyAlignment="1">
      <alignment horizontal="left" vertical="top"/>
    </xf>
    <xf numFmtId="0" fontId="14" fillId="19" borderId="8" xfId="0" applyFont="1" applyFill="1" applyBorder="1" applyAlignment="1">
      <alignment horizontal="center" vertical="center"/>
    </xf>
    <xf numFmtId="0" fontId="14" fillId="19" borderId="9" xfId="0" applyFont="1" applyFill="1" applyBorder="1" applyAlignment="1">
      <alignment horizontal="center" vertical="center"/>
    </xf>
    <xf numFmtId="0" fontId="14" fillId="19" borderId="10" xfId="0" applyFont="1" applyFill="1" applyBorder="1" applyAlignment="1">
      <alignment horizontal="center" vertical="center"/>
    </xf>
    <xf numFmtId="0" fontId="19" fillId="6" borderId="57" xfId="0" applyFont="1" applyFill="1" applyBorder="1" applyAlignment="1">
      <alignment horizontal="center" vertical="center"/>
    </xf>
    <xf numFmtId="0" fontId="19" fillId="6" borderId="6" xfId="0" applyFont="1" applyFill="1" applyBorder="1" applyAlignment="1">
      <alignment horizontal="center" vertical="center"/>
    </xf>
    <xf numFmtId="0" fontId="0" fillId="0" borderId="5"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12" fillId="5" borderId="55" xfId="0" applyFont="1" applyFill="1" applyBorder="1" applyAlignment="1">
      <alignment horizontal="center" vertical="center"/>
    </xf>
    <xf numFmtId="0" fontId="12" fillId="5" borderId="40" xfId="0" applyFont="1" applyFill="1" applyBorder="1" applyAlignment="1">
      <alignment horizontal="center" vertical="center"/>
    </xf>
    <xf numFmtId="0" fontId="12" fillId="5" borderId="56" xfId="0" applyFont="1" applyFill="1" applyBorder="1" applyAlignment="1">
      <alignment horizontal="center" vertical="center"/>
    </xf>
    <xf numFmtId="0" fontId="1" fillId="14" borderId="5" xfId="0" applyFont="1" applyFill="1" applyBorder="1" applyAlignment="1">
      <alignment horizontal="center" vertical="center" wrapText="1"/>
    </xf>
    <xf numFmtId="0" fontId="1" fillId="14"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4" xfId="0" applyFont="1" applyFill="1" applyBorder="1" applyAlignment="1">
      <alignment horizontal="center" vertical="center" wrapText="1"/>
    </xf>
    <xf numFmtId="1" fontId="12" fillId="9" borderId="5" xfId="0" applyNumberFormat="1" applyFont="1" applyFill="1" applyBorder="1" applyAlignment="1">
      <alignment horizontal="center" vertical="center" wrapText="1"/>
    </xf>
    <xf numFmtId="1" fontId="12" fillId="9" borderId="4" xfId="0" applyNumberFormat="1" applyFont="1" applyFill="1" applyBorder="1" applyAlignment="1">
      <alignment horizontal="center" vertical="center" wrapText="1"/>
    </xf>
    <xf numFmtId="0" fontId="12" fillId="10" borderId="5" xfId="0" applyFont="1" applyFill="1" applyBorder="1" applyAlignment="1">
      <alignment horizontal="center" vertical="center" wrapText="1"/>
    </xf>
    <xf numFmtId="0" fontId="12" fillId="10" borderId="4" xfId="0" applyFont="1" applyFill="1" applyBorder="1" applyAlignment="1">
      <alignment horizontal="center" vertical="center" wrapText="1"/>
    </xf>
    <xf numFmtId="0" fontId="12" fillId="13" borderId="5"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21" fillId="19" borderId="0" xfId="0" applyFont="1" applyFill="1" applyAlignment="1">
      <alignment horizontal="center" vertical="center"/>
    </xf>
    <xf numFmtId="0" fontId="1" fillId="0" borderId="23" xfId="0" applyFont="1" applyBorder="1" applyAlignment="1">
      <alignment horizontal="center" vertical="center"/>
    </xf>
    <xf numFmtId="0" fontId="1" fillId="0" borderId="6"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2" fillId="0" borderId="23" xfId="0" applyFont="1" applyBorder="1" applyAlignment="1">
      <alignment horizontal="center"/>
    </xf>
    <xf numFmtId="0" fontId="17" fillId="0" borderId="0" xfId="0" applyFont="1" applyAlignment="1">
      <alignment horizontal="center"/>
    </xf>
    <xf numFmtId="0" fontId="13" fillId="19" borderId="8" xfId="0" applyFont="1" applyFill="1" applyBorder="1" applyAlignment="1">
      <alignment horizontal="center" vertical="center" wrapText="1"/>
    </xf>
    <xf numFmtId="0" fontId="13" fillId="19" borderId="9" xfId="0" applyFont="1" applyFill="1" applyBorder="1" applyAlignment="1">
      <alignment horizontal="center" vertical="center" wrapText="1"/>
    </xf>
    <xf numFmtId="0" fontId="13" fillId="19" borderId="10" xfId="0" applyFont="1" applyFill="1" applyBorder="1" applyAlignment="1">
      <alignment horizontal="center" vertical="center" wrapText="1"/>
    </xf>
    <xf numFmtId="0" fontId="5" fillId="19" borderId="0" xfId="0" applyFont="1" applyFill="1" applyAlignment="1">
      <alignment horizontal="center" vertical="center"/>
    </xf>
    <xf numFmtId="0" fontId="10" fillId="0" borderId="23" xfId="0" applyFont="1" applyBorder="1" applyAlignment="1">
      <alignment horizontal="left" vertical="center" wrapText="1"/>
    </xf>
    <xf numFmtId="0" fontId="10" fillId="0" borderId="6" xfId="0" applyFont="1" applyBorder="1" applyAlignment="1">
      <alignment horizontal="left" vertical="center" wrapText="1"/>
    </xf>
    <xf numFmtId="0" fontId="1" fillId="0" borderId="2" xfId="0" applyFont="1" applyBorder="1" applyAlignment="1">
      <alignment vertical="top" wrapText="1"/>
    </xf>
    <xf numFmtId="0" fontId="19" fillId="0" borderId="2" xfId="0" applyFont="1" applyBorder="1" applyAlignment="1">
      <alignment vertical="top" wrapText="1"/>
    </xf>
    <xf numFmtId="0" fontId="1" fillId="0" borderId="5"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0" fontId="1" fillId="6" borderId="2" xfId="0" applyFont="1" applyFill="1" applyBorder="1" applyAlignment="1">
      <alignment horizontal="center" vertical="center"/>
    </xf>
    <xf numFmtId="0" fontId="19" fillId="0" borderId="5" xfId="0" applyFont="1" applyBorder="1" applyAlignment="1">
      <alignment vertical="top" wrapText="1"/>
    </xf>
    <xf numFmtId="0" fontId="19" fillId="0" borderId="3" xfId="0" applyFont="1" applyBorder="1" applyAlignment="1">
      <alignment vertical="top" wrapText="1"/>
    </xf>
    <xf numFmtId="0" fontId="19" fillId="0" borderId="4" xfId="0" applyFont="1" applyBorder="1" applyAlignment="1">
      <alignment vertical="top" wrapText="1"/>
    </xf>
    <xf numFmtId="0" fontId="1" fillId="6" borderId="2" xfId="0" applyFont="1" applyFill="1" applyBorder="1" applyAlignment="1">
      <alignment horizontal="center" vertical="top"/>
    </xf>
    <xf numFmtId="0" fontId="1" fillId="6" borderId="2" xfId="0" applyFont="1" applyFill="1" applyBorder="1" applyAlignment="1">
      <alignment horizontal="center" vertical="center" wrapText="1"/>
    </xf>
    <xf numFmtId="0" fontId="0" fillId="12" borderId="2" xfId="0" applyFill="1" applyBorder="1" applyAlignment="1">
      <alignment horizontal="center" vertical="center" wrapText="1"/>
    </xf>
    <xf numFmtId="0" fontId="19" fillId="6" borderId="2" xfId="0" applyFont="1" applyFill="1" applyBorder="1" applyAlignment="1">
      <alignment horizontal="center" vertical="center"/>
    </xf>
    <xf numFmtId="0" fontId="0" fillId="14" borderId="2" xfId="0" applyFill="1" applyBorder="1" applyAlignment="1">
      <alignment horizontal="center" vertical="center" wrapText="1"/>
    </xf>
    <xf numFmtId="0" fontId="0" fillId="14" borderId="5" xfId="0" applyFill="1" applyBorder="1" applyAlignment="1">
      <alignment horizontal="center" vertical="center" wrapText="1"/>
    </xf>
    <xf numFmtId="0" fontId="46" fillId="7" borderId="2" xfId="0" applyFont="1" applyFill="1" applyBorder="1" applyAlignment="1">
      <alignment horizontal="center" vertical="center" wrapText="1"/>
    </xf>
    <xf numFmtId="0" fontId="46" fillId="8" borderId="2" xfId="0" applyFont="1" applyFill="1" applyBorder="1" applyAlignment="1">
      <alignment horizontal="center" vertical="center" wrapText="1"/>
    </xf>
    <xf numFmtId="1" fontId="46" fillId="9" borderId="2" xfId="0" applyNumberFormat="1" applyFont="1" applyFill="1" applyBorder="1" applyAlignment="1">
      <alignment horizontal="center" vertical="center" wrapText="1"/>
    </xf>
    <xf numFmtId="0" fontId="46" fillId="10" borderId="2" xfId="0" applyFont="1" applyFill="1" applyBorder="1" applyAlignment="1">
      <alignment horizontal="center" vertical="center" wrapText="1"/>
    </xf>
    <xf numFmtId="0" fontId="46" fillId="13" borderId="2" xfId="0" applyFont="1" applyFill="1" applyBorder="1" applyAlignment="1">
      <alignment horizontal="center" vertical="center" wrapText="1"/>
    </xf>
    <xf numFmtId="0" fontId="0" fillId="12" borderId="60" xfId="0" applyFill="1" applyBorder="1" applyAlignment="1">
      <alignment horizontal="center" vertical="center" wrapText="1"/>
    </xf>
    <xf numFmtId="0" fontId="0" fillId="6" borderId="2" xfId="0" applyFill="1" applyBorder="1" applyAlignment="1">
      <alignment horizontal="center" vertical="center"/>
    </xf>
    <xf numFmtId="0" fontId="20" fillId="6" borderId="2" xfId="0" applyFont="1" applyFill="1" applyBorder="1" applyAlignment="1">
      <alignment horizontal="center" vertical="center"/>
    </xf>
    <xf numFmtId="0" fontId="1" fillId="0" borderId="2" xfId="0" applyFont="1" applyBorder="1" applyAlignment="1">
      <alignment horizontal="left" vertical="center"/>
    </xf>
    <xf numFmtId="0" fontId="11" fillId="6" borderId="2" xfId="0" applyFont="1" applyFill="1" applyBorder="1" applyAlignment="1">
      <alignment vertical="top"/>
    </xf>
    <xf numFmtId="0" fontId="21" fillId="19" borderId="2" xfId="0" applyFont="1" applyFill="1" applyBorder="1" applyAlignment="1">
      <alignment horizontal="left" vertical="center"/>
    </xf>
    <xf numFmtId="0" fontId="15" fillId="0" borderId="2" xfId="0" applyFont="1" applyBorder="1" applyAlignment="1">
      <alignment horizontal="left" vertical="center"/>
    </xf>
    <xf numFmtId="0" fontId="10" fillId="0" borderId="2" xfId="0" applyFont="1" applyBorder="1" applyAlignment="1">
      <alignment horizontal="left" vertical="center"/>
    </xf>
    <xf numFmtId="0" fontId="14" fillId="19" borderId="2" xfId="0" applyFont="1" applyFill="1" applyBorder="1" applyAlignment="1">
      <alignment horizontal="center" vertical="center"/>
    </xf>
    <xf numFmtId="0" fontId="12" fillId="5" borderId="2" xfId="0" applyFont="1" applyFill="1" applyBorder="1" applyAlignment="1">
      <alignment horizontal="center" vertical="center"/>
    </xf>
    <xf numFmtId="0" fontId="12" fillId="11" borderId="2" xfId="0" applyFont="1" applyFill="1" applyBorder="1" applyAlignment="1">
      <alignment horizontal="center" vertical="center"/>
    </xf>
    <xf numFmtId="0" fontId="46" fillId="3" borderId="2" xfId="0" applyFont="1" applyFill="1" applyBorder="1" applyAlignment="1">
      <alignment horizontal="center" vertical="center" wrapText="1"/>
    </xf>
    <xf numFmtId="0" fontId="0" fillId="6" borderId="2" xfId="0" applyFill="1" applyBorder="1" applyAlignment="1">
      <alignment vertical="top" wrapText="1"/>
    </xf>
    <xf numFmtId="0" fontId="0" fillId="6" borderId="2" xfId="0" applyFill="1" applyBorder="1" applyAlignment="1">
      <alignment vertical="top"/>
    </xf>
    <xf numFmtId="0" fontId="0" fillId="6" borderId="2" xfId="0" applyFill="1" applyBorder="1" applyAlignment="1">
      <alignment horizontal="left" vertical="top"/>
    </xf>
    <xf numFmtId="0" fontId="0" fillId="6" borderId="2" xfId="0" applyFill="1" applyBorder="1" applyAlignment="1">
      <alignment horizontal="center" vertical="top"/>
    </xf>
    <xf numFmtId="0" fontId="0" fillId="6" borderId="2" xfId="0" applyFill="1" applyBorder="1" applyAlignment="1">
      <alignment horizontal="center" vertical="center" wrapText="1"/>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47" fillId="0" borderId="2" xfId="0" applyFont="1" applyBorder="1" applyAlignment="1">
      <alignment horizontal="center" vertical="center" wrapText="1"/>
    </xf>
    <xf numFmtId="0" fontId="1" fillId="0" borderId="2" xfId="0" applyFont="1" applyBorder="1" applyAlignment="1">
      <alignment horizontal="center" vertical="center"/>
    </xf>
    <xf numFmtId="0" fontId="1" fillId="0" borderId="63" xfId="0" applyFont="1" applyBorder="1" applyAlignment="1">
      <alignment horizontal="left" vertical="center" wrapText="1"/>
    </xf>
    <xf numFmtId="0" fontId="1" fillId="0" borderId="64" xfId="0" applyFont="1" applyBorder="1" applyAlignment="1">
      <alignment horizontal="left" vertical="center" wrapText="1"/>
    </xf>
    <xf numFmtId="0" fontId="1" fillId="0" borderId="5"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35" xfId="0" applyFont="1" applyBorder="1" applyAlignment="1">
      <alignment horizontal="left" vertical="center" wrapText="1"/>
    </xf>
    <xf numFmtId="0" fontId="1" fillId="0" borderId="65" xfId="0" applyFont="1" applyBorder="1" applyAlignment="1">
      <alignment horizontal="left" vertical="center" wrapText="1"/>
    </xf>
    <xf numFmtId="0" fontId="11" fillId="6" borderId="2" xfId="0" applyFont="1" applyFill="1" applyBorder="1" applyAlignment="1">
      <alignment horizontal="center" vertical="center"/>
    </xf>
    <xf numFmtId="0" fontId="11" fillId="6" borderId="5" xfId="0" applyFont="1" applyFill="1" applyBorder="1" applyAlignment="1">
      <alignment horizontal="center" vertical="center"/>
    </xf>
    <xf numFmtId="0" fontId="11" fillId="6" borderId="4" xfId="0" applyFont="1" applyFill="1" applyBorder="1" applyAlignment="1">
      <alignment horizontal="center" vertical="center"/>
    </xf>
    <xf numFmtId="0" fontId="1" fillId="12" borderId="30" xfId="0" applyFont="1" applyFill="1" applyBorder="1" applyAlignment="1">
      <alignment horizontal="center" vertical="center" wrapText="1"/>
    </xf>
    <xf numFmtId="0" fontId="1" fillId="12" borderId="14" xfId="0" applyFont="1" applyFill="1" applyBorder="1" applyAlignment="1">
      <alignment horizontal="center" vertical="center" wrapText="1"/>
    </xf>
    <xf numFmtId="0" fontId="1" fillId="12" borderId="31" xfId="0" applyFont="1" applyFill="1" applyBorder="1" applyAlignment="1">
      <alignment horizontal="center" vertical="center" wrapText="1"/>
    </xf>
    <xf numFmtId="0" fontId="1" fillId="12" borderId="15" xfId="0" applyFont="1" applyFill="1" applyBorder="1" applyAlignment="1">
      <alignment horizontal="center" vertical="center" wrapText="1"/>
    </xf>
    <xf numFmtId="0" fontId="1" fillId="12" borderId="35" xfId="0" applyFont="1" applyFill="1" applyBorder="1" applyAlignment="1">
      <alignment horizontal="center" vertical="center" wrapText="1"/>
    </xf>
    <xf numFmtId="0" fontId="1" fillId="12" borderId="47" xfId="0" applyFont="1" applyFill="1" applyBorder="1" applyAlignment="1">
      <alignment horizontal="center" vertical="center" wrapText="1"/>
    </xf>
    <xf numFmtId="0" fontId="1" fillId="12" borderId="33" xfId="0" applyFont="1" applyFill="1" applyBorder="1" applyAlignment="1">
      <alignment horizontal="center" vertical="center" wrapText="1"/>
    </xf>
    <xf numFmtId="0" fontId="1" fillId="12" borderId="39"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7" borderId="14" xfId="0" applyFont="1" applyFill="1" applyBorder="1" applyAlignment="1">
      <alignment horizontal="center" vertical="center" wrapText="1"/>
    </xf>
    <xf numFmtId="0" fontId="12" fillId="8" borderId="30" xfId="0" applyFont="1" applyFill="1" applyBorder="1" applyAlignment="1">
      <alignment horizontal="center" vertical="center" wrapText="1"/>
    </xf>
    <xf numFmtId="0" fontId="12" fillId="8" borderId="14" xfId="0" applyFont="1" applyFill="1" applyBorder="1" applyAlignment="1">
      <alignment horizontal="center" vertical="center" wrapText="1"/>
    </xf>
    <xf numFmtId="1" fontId="12" fillId="9" borderId="30" xfId="0" applyNumberFormat="1" applyFont="1" applyFill="1" applyBorder="1" applyAlignment="1">
      <alignment horizontal="center" vertical="center" wrapText="1"/>
    </xf>
    <xf numFmtId="1" fontId="12" fillId="9" borderId="14" xfId="0" applyNumberFormat="1" applyFont="1" applyFill="1" applyBorder="1" applyAlignment="1">
      <alignment horizontal="center" vertical="center" wrapText="1"/>
    </xf>
    <xf numFmtId="0" fontId="12" fillId="10" borderId="30" xfId="0" applyFont="1" applyFill="1" applyBorder="1" applyAlignment="1">
      <alignment horizontal="center" vertical="center" wrapText="1"/>
    </xf>
    <xf numFmtId="0" fontId="12" fillId="10" borderId="14" xfId="0" applyFont="1" applyFill="1" applyBorder="1" applyAlignment="1">
      <alignment horizontal="center" vertical="center" wrapText="1"/>
    </xf>
    <xf numFmtId="0" fontId="12" fillId="13" borderId="30" xfId="0" applyFont="1" applyFill="1" applyBorder="1" applyAlignment="1">
      <alignment horizontal="center" vertical="center" wrapText="1"/>
    </xf>
    <xf numFmtId="0" fontId="12" fillId="13" borderId="14" xfId="0" applyFont="1" applyFill="1" applyBorder="1" applyAlignment="1">
      <alignment horizontal="center" vertical="center" wrapText="1"/>
    </xf>
    <xf numFmtId="0" fontId="1" fillId="14" borderId="30" xfId="0" applyFont="1" applyFill="1" applyBorder="1" applyAlignment="1">
      <alignment horizontal="center" vertical="center" wrapText="1"/>
    </xf>
    <xf numFmtId="0" fontId="1" fillId="14" borderId="14" xfId="0" applyFont="1" applyFill="1" applyBorder="1" applyAlignment="1">
      <alignment horizontal="center" vertical="center" wrapText="1"/>
    </xf>
    <xf numFmtId="0" fontId="1" fillId="14" borderId="33" xfId="0" applyFont="1" applyFill="1" applyBorder="1" applyAlignment="1">
      <alignment horizontal="center" vertical="center" wrapText="1"/>
    </xf>
    <xf numFmtId="0" fontId="1" fillId="14" borderId="39" xfId="0" applyFont="1" applyFill="1" applyBorder="1" applyAlignment="1">
      <alignment horizontal="center" vertical="center" wrapText="1"/>
    </xf>
    <xf numFmtId="0" fontId="1" fillId="12" borderId="36" xfId="0" applyFont="1" applyFill="1" applyBorder="1" applyAlignment="1">
      <alignment horizontal="center" vertical="center" wrapText="1"/>
    </xf>
    <xf numFmtId="0" fontId="1" fillId="12" borderId="13"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 fillId="6" borderId="16"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14" xfId="0" applyFont="1" applyFill="1" applyBorder="1" applyAlignment="1">
      <alignment horizontal="center" vertical="center"/>
    </xf>
    <xf numFmtId="0" fontId="1" fillId="6" borderId="14" xfId="0" applyFont="1" applyFill="1" applyBorder="1" applyAlignment="1">
      <alignment horizontal="center" vertical="center" wrapText="1"/>
    </xf>
    <xf numFmtId="0" fontId="1" fillId="6" borderId="35" xfId="0" applyFont="1" applyFill="1" applyBorder="1" applyAlignment="1">
      <alignment horizontal="center" vertical="center" wrapText="1"/>
    </xf>
    <xf numFmtId="0" fontId="1" fillId="6" borderId="47" xfId="0" applyFont="1" applyFill="1" applyBorder="1" applyAlignment="1">
      <alignment horizontal="center" vertical="center" wrapText="1"/>
    </xf>
    <xf numFmtId="0" fontId="19" fillId="6" borderId="33" xfId="0" applyFont="1" applyFill="1" applyBorder="1" applyAlignment="1">
      <alignment horizontal="center" vertical="center"/>
    </xf>
    <xf numFmtId="0" fontId="19" fillId="6" borderId="34" xfId="0" applyFont="1" applyFill="1" applyBorder="1" applyAlignment="1">
      <alignment horizontal="center" vertical="center"/>
    </xf>
    <xf numFmtId="0" fontId="14" fillId="19" borderId="0" xfId="0" applyFont="1" applyFill="1" applyAlignment="1">
      <alignment horizontal="left" vertical="center"/>
    </xf>
    <xf numFmtId="0" fontId="12" fillId="0" borderId="2" xfId="0" applyFont="1" applyBorder="1" applyAlignment="1">
      <alignment horizontal="left" vertical="center"/>
    </xf>
    <xf numFmtId="0" fontId="19" fillId="0" borderId="2" xfId="0" applyFont="1" applyBorder="1" applyAlignment="1">
      <alignment horizontal="left" vertical="center"/>
    </xf>
    <xf numFmtId="0" fontId="1" fillId="0" borderId="23" xfId="0" applyFont="1" applyBorder="1" applyAlignment="1">
      <alignment horizontal="left" vertical="center" wrapText="1"/>
    </xf>
    <xf numFmtId="0" fontId="1" fillId="0" borderId="6" xfId="0" applyFont="1" applyBorder="1" applyAlignment="1">
      <alignment horizontal="left" vertical="center" wrapText="1"/>
    </xf>
    <xf numFmtId="0" fontId="12" fillId="5" borderId="8"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2" xfId="0" applyFont="1" applyFill="1" applyBorder="1" applyAlignment="1">
      <alignment horizontal="center" vertical="center"/>
    </xf>
    <xf numFmtId="0" fontId="1" fillId="0" borderId="2" xfId="0" applyFont="1" applyBorder="1" applyAlignment="1">
      <alignment horizontal="left" vertical="top" wrapText="1"/>
    </xf>
    <xf numFmtId="0" fontId="61" fillId="12" borderId="30" xfId="0" applyFont="1" applyFill="1" applyBorder="1" applyAlignment="1">
      <alignment horizontal="center" vertical="center" wrapText="1"/>
    </xf>
    <xf numFmtId="0" fontId="61" fillId="12" borderId="5" xfId="0" applyFont="1" applyFill="1" applyBorder="1" applyAlignment="1">
      <alignment horizontal="center" vertical="center" wrapText="1"/>
    </xf>
    <xf numFmtId="0" fontId="61" fillId="12" borderId="31" xfId="0" applyFont="1" applyFill="1" applyBorder="1" applyAlignment="1">
      <alignment horizontal="center" vertical="center" wrapText="1"/>
    </xf>
    <xf numFmtId="0" fontId="61" fillId="12" borderId="21" xfId="0" applyFont="1" applyFill="1" applyBorder="1" applyAlignment="1">
      <alignment horizontal="center" vertical="center" wrapText="1"/>
    </xf>
    <xf numFmtId="0" fontId="61" fillId="12" borderId="35" xfId="0" applyFont="1" applyFill="1" applyBorder="1" applyAlignment="1">
      <alignment horizontal="center" vertical="center" wrapText="1"/>
    </xf>
    <xf numFmtId="0" fontId="61" fillId="12" borderId="3" xfId="0" applyFont="1" applyFill="1" applyBorder="1" applyAlignment="1">
      <alignment horizontal="center" vertical="center" wrapText="1"/>
    </xf>
    <xf numFmtId="0" fontId="61" fillId="12" borderId="33" xfId="0" applyFont="1" applyFill="1" applyBorder="1" applyAlignment="1">
      <alignment horizontal="center" vertical="center" wrapText="1"/>
    </xf>
    <xf numFmtId="0" fontId="61" fillId="12" borderId="61" xfId="0" applyFont="1" applyFill="1" applyBorder="1" applyAlignment="1">
      <alignment horizontal="center" vertical="center" wrapText="1"/>
    </xf>
    <xf numFmtId="0" fontId="62" fillId="6" borderId="33" xfId="0" applyFont="1" applyFill="1" applyBorder="1" applyAlignment="1">
      <alignment horizontal="center" vertical="center"/>
    </xf>
    <xf numFmtId="0" fontId="62" fillId="6" borderId="34" xfId="0" applyFont="1" applyFill="1" applyBorder="1" applyAlignment="1">
      <alignment horizontal="center" vertical="center"/>
    </xf>
    <xf numFmtId="0" fontId="61" fillId="6" borderId="4" xfId="0" applyFont="1" applyFill="1" applyBorder="1" applyAlignment="1">
      <alignment horizontal="center" vertical="center"/>
    </xf>
    <xf numFmtId="0" fontId="61" fillId="6" borderId="5" xfId="0" applyFont="1" applyFill="1" applyBorder="1" applyAlignment="1">
      <alignment horizontal="center" vertical="center"/>
    </xf>
    <xf numFmtId="0" fontId="61" fillId="6" borderId="4" xfId="0" applyFont="1" applyFill="1" applyBorder="1" applyAlignment="1">
      <alignment horizontal="center" vertical="center" wrapText="1"/>
    </xf>
    <xf numFmtId="0" fontId="61" fillId="6" borderId="5" xfId="0" applyFont="1" applyFill="1" applyBorder="1" applyAlignment="1">
      <alignment horizontal="center" vertical="center" wrapText="1"/>
    </xf>
    <xf numFmtId="0" fontId="61" fillId="14" borderId="33" xfId="0" applyFont="1" applyFill="1" applyBorder="1" applyAlignment="1">
      <alignment horizontal="center" vertical="center" wrapText="1"/>
    </xf>
    <xf numFmtId="0" fontId="61" fillId="14" borderId="61" xfId="0" applyFont="1" applyFill="1" applyBorder="1" applyAlignment="1">
      <alignment horizontal="center" vertical="center" wrapText="1"/>
    </xf>
    <xf numFmtId="0" fontId="61" fillId="12" borderId="36" xfId="0" applyFont="1" applyFill="1" applyBorder="1" applyAlignment="1">
      <alignment horizontal="center" vertical="center" wrapText="1"/>
    </xf>
    <xf numFmtId="0" fontId="61" fillId="12" borderId="66" xfId="0" applyFont="1" applyFill="1" applyBorder="1" applyAlignment="1">
      <alignment horizontal="center" vertical="center" wrapText="1"/>
    </xf>
    <xf numFmtId="0" fontId="63" fillId="7" borderId="30" xfId="0" applyFont="1" applyFill="1" applyBorder="1" applyAlignment="1">
      <alignment horizontal="center" vertical="center" wrapText="1"/>
    </xf>
    <xf numFmtId="0" fontId="63" fillId="7" borderId="5" xfId="0" applyFont="1" applyFill="1" applyBorder="1" applyAlignment="1">
      <alignment horizontal="center" vertical="center" wrapText="1"/>
    </xf>
    <xf numFmtId="0" fontId="63" fillId="8" borderId="30" xfId="0" applyFont="1" applyFill="1" applyBorder="1" applyAlignment="1">
      <alignment horizontal="center" vertical="center" wrapText="1"/>
    </xf>
    <xf numFmtId="0" fontId="63" fillId="8" borderId="5" xfId="0" applyFont="1" applyFill="1" applyBorder="1" applyAlignment="1">
      <alignment horizontal="center" vertical="center" wrapText="1"/>
    </xf>
    <xf numFmtId="1" fontId="63" fillId="9" borderId="30" xfId="0" applyNumberFormat="1" applyFont="1" applyFill="1" applyBorder="1" applyAlignment="1">
      <alignment horizontal="center" vertical="center" wrapText="1"/>
    </xf>
    <xf numFmtId="1" fontId="63" fillId="9" borderId="5" xfId="0" applyNumberFormat="1" applyFont="1" applyFill="1" applyBorder="1" applyAlignment="1">
      <alignment horizontal="center" vertical="center" wrapText="1"/>
    </xf>
    <xf numFmtId="0" fontId="63" fillId="10" borderId="30" xfId="0" applyFont="1" applyFill="1" applyBorder="1" applyAlignment="1">
      <alignment horizontal="center" vertical="center" wrapText="1"/>
    </xf>
    <xf numFmtId="0" fontId="63" fillId="10" borderId="5" xfId="0" applyFont="1" applyFill="1" applyBorder="1" applyAlignment="1">
      <alignment horizontal="center" vertical="center" wrapText="1"/>
    </xf>
    <xf numFmtId="0" fontId="63" fillId="13" borderId="30" xfId="0" applyFont="1" applyFill="1" applyBorder="1" applyAlignment="1">
      <alignment horizontal="center" vertical="center" wrapText="1"/>
    </xf>
    <xf numFmtId="0" fontId="63" fillId="13" borderId="5" xfId="0" applyFont="1" applyFill="1" applyBorder="1" applyAlignment="1">
      <alignment horizontal="center" vertical="center" wrapText="1"/>
    </xf>
    <xf numFmtId="0" fontId="61" fillId="14" borderId="30" xfId="0" applyFont="1" applyFill="1" applyBorder="1" applyAlignment="1">
      <alignment horizontal="center" vertical="center" wrapText="1"/>
    </xf>
    <xf numFmtId="0" fontId="61" fillId="14" borderId="5" xfId="0" applyFont="1" applyFill="1" applyBorder="1" applyAlignment="1">
      <alignment horizontal="center" vertical="center" wrapText="1"/>
    </xf>
    <xf numFmtId="0" fontId="21" fillId="19" borderId="0" xfId="0" applyFont="1" applyFill="1" applyAlignment="1">
      <alignment horizontal="left" vertical="center"/>
    </xf>
    <xf numFmtId="0" fontId="64" fillId="0" borderId="60" xfId="0" applyFont="1" applyBorder="1" applyAlignment="1">
      <alignment horizontal="left" vertical="center"/>
    </xf>
    <xf numFmtId="0" fontId="64" fillId="0" borderId="49" xfId="0" applyFont="1" applyBorder="1" applyAlignment="1">
      <alignment horizontal="left" vertical="center"/>
    </xf>
    <xf numFmtId="0" fontId="64" fillId="0" borderId="24" xfId="0" applyFont="1" applyBorder="1" applyAlignment="1">
      <alignment horizontal="left" vertical="center"/>
    </xf>
    <xf numFmtId="0" fontId="23" fillId="0" borderId="23" xfId="0" applyFont="1" applyBorder="1" applyAlignment="1">
      <alignment horizontal="left" vertical="center"/>
    </xf>
    <xf numFmtId="0" fontId="23" fillId="0" borderId="6" xfId="0" applyFont="1" applyBorder="1" applyAlignment="1">
      <alignment horizontal="left" vertical="center"/>
    </xf>
    <xf numFmtId="0" fontId="63" fillId="3" borderId="30" xfId="0" applyFont="1" applyFill="1" applyBorder="1" applyAlignment="1">
      <alignment horizontal="center" vertical="center" wrapText="1"/>
    </xf>
    <xf numFmtId="0" fontId="63" fillId="3" borderId="5" xfId="0" applyFont="1" applyFill="1" applyBorder="1" applyAlignment="1">
      <alignment horizontal="center" vertical="center" wrapText="1"/>
    </xf>
    <xf numFmtId="0" fontId="61" fillId="6" borderId="16" xfId="0" applyFont="1" applyFill="1" applyBorder="1" applyAlignment="1">
      <alignment horizontal="center" vertical="center"/>
    </xf>
    <xf numFmtId="0" fontId="61" fillId="6" borderId="66" xfId="0" applyFont="1" applyFill="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4" fillId="18" borderId="30" xfId="0" applyFont="1" applyFill="1" applyBorder="1" applyAlignment="1">
      <alignment horizontal="center" vertical="center" wrapText="1"/>
    </xf>
    <xf numFmtId="0" fontId="12" fillId="18" borderId="14" xfId="0" applyFont="1" applyFill="1" applyBorder="1" applyAlignment="1">
      <alignment horizontal="center" vertical="center" wrapText="1"/>
    </xf>
    <xf numFmtId="0" fontId="14" fillId="10" borderId="30" xfId="0" applyFont="1" applyFill="1" applyBorder="1" applyAlignment="1">
      <alignment horizontal="center" vertical="center" wrapText="1"/>
    </xf>
    <xf numFmtId="0" fontId="14" fillId="7" borderId="30" xfId="0" applyFont="1" applyFill="1" applyBorder="1" applyAlignment="1">
      <alignment horizontal="center" vertical="center" wrapText="1"/>
    </xf>
    <xf numFmtId="0" fontId="12" fillId="0" borderId="1" xfId="0" applyFont="1" applyBorder="1" applyAlignment="1">
      <alignment horizontal="left" vertical="center"/>
    </xf>
    <xf numFmtId="0" fontId="19" fillId="0" borderId="23" xfId="0" applyFont="1" applyBorder="1" applyAlignment="1">
      <alignment horizontal="left" vertical="center"/>
    </xf>
    <xf numFmtId="0" fontId="19" fillId="0" borderId="6" xfId="0" applyFont="1" applyBorder="1" applyAlignment="1">
      <alignment horizontal="left" vertical="center"/>
    </xf>
    <xf numFmtId="0" fontId="1" fillId="0" borderId="23" xfId="0" applyFont="1" applyBorder="1" applyAlignment="1">
      <alignment horizontal="left" vertical="center"/>
    </xf>
    <xf numFmtId="0" fontId="1" fillId="0" borderId="6" xfId="0" applyFont="1" applyBorder="1" applyAlignment="1">
      <alignment horizontal="left" vertical="center"/>
    </xf>
    <xf numFmtId="0" fontId="1" fillId="6" borderId="4" xfId="0" applyFont="1" applyFill="1" applyBorder="1" applyAlignment="1">
      <alignment horizontal="center" vertical="top"/>
    </xf>
    <xf numFmtId="0" fontId="1" fillId="6" borderId="14" xfId="0" applyFont="1" applyFill="1" applyBorder="1" applyAlignment="1">
      <alignment horizontal="center" vertical="top"/>
    </xf>
    <xf numFmtId="0" fontId="1" fillId="0" borderId="53" xfId="0" applyFont="1" applyBorder="1" applyAlignment="1">
      <alignment horizontal="left" vertical="top" wrapText="1"/>
    </xf>
    <xf numFmtId="0" fontId="19" fillId="0" borderId="70" xfId="0" applyFont="1" applyBorder="1"/>
    <xf numFmtId="0" fontId="19" fillId="0" borderId="54" xfId="0" applyFont="1" applyBorder="1"/>
    <xf numFmtId="0" fontId="10" fillId="0" borderId="60" xfId="0" applyFont="1" applyBorder="1" applyAlignment="1">
      <alignment horizontal="left" vertical="center" wrapText="1"/>
    </xf>
    <xf numFmtId="0" fontId="10" fillId="0" borderId="49" xfId="0" applyFont="1" applyBorder="1" applyAlignment="1">
      <alignment horizontal="left" vertical="center" wrapText="1"/>
    </xf>
    <xf numFmtId="0" fontId="10" fillId="0" borderId="24" xfId="0" applyFont="1" applyBorder="1" applyAlignment="1">
      <alignment horizontal="left" vertical="center" wrapText="1"/>
    </xf>
    <xf numFmtId="0" fontId="23" fillId="0" borderId="49" xfId="0" applyFont="1" applyBorder="1" applyAlignment="1">
      <alignment horizontal="left" vertical="center"/>
    </xf>
    <xf numFmtId="0" fontId="23" fillId="0" borderId="24" xfId="0" applyFont="1" applyBorder="1" applyAlignment="1">
      <alignment horizontal="left" vertical="center"/>
    </xf>
  </cellXfs>
  <cellStyles count="23">
    <cellStyle name="Hiperlink" xfId="7" builtinId="8" hidden="1"/>
    <cellStyle name="Hiperlink" xfId="9" builtinId="8" hidden="1"/>
    <cellStyle name="Hiperlink" xfId="5" builtinId="8" hidden="1"/>
    <cellStyle name="Hiperlink" xfId="11" builtinId="8" hidden="1"/>
    <cellStyle name="Hiperlink" xfId="15" builtinId="8" hidden="1"/>
    <cellStyle name="Hiperlink" xfId="17" builtinId="8" hidden="1"/>
    <cellStyle name="Hiperlink" xfId="13" builtinId="8" hidden="1"/>
    <cellStyle name="Hiperlink" xfId="3" builtinId="8" hidden="1"/>
    <cellStyle name="Hiperlink Visitado" xfId="4" builtinId="9" hidden="1"/>
    <cellStyle name="Hiperlink Visitado" xfId="20" builtinId="9" hidden="1"/>
    <cellStyle name="Hiperlink Visitado" xfId="8" builtinId="9" hidden="1"/>
    <cellStyle name="Hiperlink Visitado" xfId="10" builtinId="9" hidden="1"/>
    <cellStyle name="Hiperlink Visitado" xfId="19" builtinId="9" hidden="1"/>
    <cellStyle name="Hiperlink Visitado" xfId="14" builtinId="9" hidden="1"/>
    <cellStyle name="Hiperlink Visitado" xfId="12" builtinId="9" hidden="1"/>
    <cellStyle name="Hiperlink Visitado" xfId="18" builtinId="9" hidden="1"/>
    <cellStyle name="Hiperlink Visitado" xfId="21" builtinId="9" hidden="1"/>
    <cellStyle name="Hiperlink Visitado" xfId="16" builtinId="9" hidden="1"/>
    <cellStyle name="Hiperlink Visitado" xfId="6" builtinId="9" hidden="1"/>
    <cellStyle name="Hiperlink Visitado" xfId="22" builtinId="9" hidden="1"/>
    <cellStyle name="Normal" xfId="0" builtinId="0"/>
    <cellStyle name="Normal 2" xfId="2" xr:uid="{00000000-0005-0000-0000-000015000000}"/>
    <cellStyle name="Porcentagem" xfId="1" builtinId="5"/>
  </cellStyles>
  <dxfs count="45">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theme="0"/>
      </font>
      <fill>
        <patternFill>
          <bgColor theme="9" tint="-0.499984740745262"/>
        </patternFill>
      </fill>
    </dxf>
    <dxf>
      <font>
        <color theme="0"/>
      </font>
      <fill>
        <patternFill>
          <bgColor theme="9" tint="-0.499984740745262"/>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3C17E3"/>
      <color rgb="FF000000"/>
      <color rgb="FFB15407"/>
      <color rgb="FF006600"/>
      <color rgb="FFFF99CC"/>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0</c:v>
                </c:pt>
                <c:pt idx="2">
                  <c:v>0</c:v>
                </c:pt>
                <c:pt idx="3">
                  <c:v>0</c:v>
                </c:pt>
                <c:pt idx="4">
                  <c:v>0</c:v>
                </c:pt>
                <c:pt idx="5">
                  <c:v>1</c:v>
                </c:pt>
                <c:pt idx="6">
                  <c:v>1</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0</c:v>
                </c:pt>
                <c:pt idx="2">
                  <c:v>0</c:v>
                </c:pt>
                <c:pt idx="3">
                  <c:v>1</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0</c:v>
                </c:pt>
                <c:pt idx="1">
                  <c:v>1</c:v>
                </c:pt>
                <c:pt idx="2">
                  <c:v>2</c:v>
                </c:pt>
                <c:pt idx="3">
                  <c:v>1</c:v>
                </c:pt>
                <c:pt idx="4">
                  <c:v>0</c:v>
                </c:pt>
                <c:pt idx="5">
                  <c:v>1</c:v>
                </c:pt>
                <c:pt idx="6">
                  <c:v>1</c:v>
                </c:pt>
                <c:pt idx="7">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4</c:v>
                </c:pt>
                <c:pt idx="1">
                  <c:v>3</c:v>
                </c:pt>
                <c:pt idx="2">
                  <c:v>1</c:v>
                </c:pt>
                <c:pt idx="3">
                  <c:v>1</c:v>
                </c:pt>
                <c:pt idx="4">
                  <c:v>2</c:v>
                </c:pt>
                <c:pt idx="5">
                  <c:v>3</c:v>
                </c:pt>
                <c:pt idx="6">
                  <c:v>1</c:v>
                </c:pt>
                <c:pt idx="7">
                  <c:v>8</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024205368"/>
        <c:axId val="-1964856760"/>
      </c:barChart>
      <c:catAx>
        <c:axId val="-2024205368"/>
        <c:scaling>
          <c:orientation val="maxMin"/>
        </c:scaling>
        <c:delete val="0"/>
        <c:axPos val="l"/>
        <c:numFmt formatCode="ge\r\a\l" sourceLinked="0"/>
        <c:majorTickMark val="out"/>
        <c:minorTickMark val="none"/>
        <c:tickLblPos val="nextTo"/>
        <c:txPr>
          <a:bodyPr/>
          <a:lstStyle/>
          <a:p>
            <a:pPr>
              <a:defRPr sz="1100"/>
            </a:pPr>
            <a:endParaRPr lang="pt-BR"/>
          </a:p>
        </c:txPr>
        <c:crossAx val="-1964856760"/>
        <c:crosses val="autoZero"/>
        <c:auto val="1"/>
        <c:lblAlgn val="ctr"/>
        <c:lblOffset val="100"/>
        <c:noMultiLvlLbl val="0"/>
      </c:catAx>
      <c:valAx>
        <c:axId val="-1964856760"/>
        <c:scaling>
          <c:orientation val="minMax"/>
        </c:scaling>
        <c:delete val="0"/>
        <c:axPos val="t"/>
        <c:majorGridlines/>
        <c:numFmt formatCode="General" sourceLinked="1"/>
        <c:majorTickMark val="out"/>
        <c:minorTickMark val="none"/>
        <c:tickLblPos val="nextTo"/>
        <c:crossAx val="-2024205368"/>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- 4'!$E$32:$E$39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- 4'!$F$32:$F$39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- 4'!$G$32:$G$39</c:f>
              <c:numCache>
                <c:formatCode>General</c:formatCode>
                <c:ptCount val="8"/>
                <c:pt idx="0">
                  <c:v>0</c:v>
                </c:pt>
                <c:pt idx="1">
                  <c:v>0</c:v>
                </c:pt>
                <c:pt idx="2">
                  <c:v>0</c:v>
                </c:pt>
                <c:pt idx="3">
                  <c:v>1</c:v>
                </c:pt>
                <c:pt idx="4">
                  <c:v>0</c:v>
                </c:pt>
                <c:pt idx="5">
                  <c:v>0</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- 4'!$H$32:$H$39</c:f>
              <c:numCache>
                <c:formatCode>General</c:formatCode>
                <c:ptCount val="8"/>
                <c:pt idx="0">
                  <c:v>1</c:v>
                </c:pt>
                <c:pt idx="1">
                  <c:v>1</c:v>
                </c:pt>
                <c:pt idx="2">
                  <c:v>0</c:v>
                </c:pt>
                <c:pt idx="3">
                  <c:v>0</c:v>
                </c:pt>
                <c:pt idx="4">
                  <c:v>3</c:v>
                </c:pt>
                <c:pt idx="5">
                  <c:v>1</c:v>
                </c:pt>
                <c:pt idx="6">
                  <c:v>0</c:v>
                </c:pt>
                <c:pt idx="7">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- 4'!$I$32:$I$39</c:f>
              <c:numCache>
                <c:formatCode>General</c:formatCode>
                <c:ptCount val="8"/>
                <c:pt idx="0">
                  <c:v>4</c:v>
                </c:pt>
                <c:pt idx="1">
                  <c:v>2</c:v>
                </c:pt>
                <c:pt idx="2">
                  <c:v>1</c:v>
                </c:pt>
                <c:pt idx="3">
                  <c:v>1</c:v>
                </c:pt>
                <c:pt idx="4">
                  <c:v>1</c:v>
                </c:pt>
                <c:pt idx="5">
                  <c:v>3</c:v>
                </c:pt>
                <c:pt idx="6">
                  <c:v>1</c:v>
                </c:pt>
                <c:pt idx="7">
                  <c:v>9</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- 4'!$J$32:$J$39</c:f>
              <c:numCache>
                <c:formatCode>General</c:formatCode>
                <c:ptCount val="8"/>
                <c:pt idx="0">
                  <c:v>0</c:v>
                </c:pt>
                <c:pt idx="1">
                  <c:v>0</c:v>
                </c:pt>
                <c:pt idx="2">
                  <c:v>2</c:v>
                </c:pt>
                <c:pt idx="3">
                  <c:v>0</c:v>
                </c:pt>
                <c:pt idx="4">
                  <c:v>0</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027420248"/>
        <c:axId val="1802988856"/>
      </c:barChart>
      <c:catAx>
        <c:axId val="-2027420248"/>
        <c:scaling>
          <c:orientation val="maxMin"/>
        </c:scaling>
        <c:delete val="0"/>
        <c:axPos val="l"/>
        <c:numFmt formatCode="ge\r\a\l" sourceLinked="0"/>
        <c:majorTickMark val="out"/>
        <c:minorTickMark val="none"/>
        <c:tickLblPos val="nextTo"/>
        <c:txPr>
          <a:bodyPr/>
          <a:lstStyle/>
          <a:p>
            <a:pPr>
              <a:defRPr sz="1100"/>
            </a:pPr>
            <a:endParaRPr lang="pt-BR"/>
          </a:p>
        </c:txPr>
        <c:crossAx val="1802988856"/>
        <c:crosses val="autoZero"/>
        <c:auto val="1"/>
        <c:lblAlgn val="ctr"/>
        <c:lblOffset val="100"/>
        <c:noMultiLvlLbl val="0"/>
      </c:catAx>
      <c:valAx>
        <c:axId val="1802988856"/>
        <c:scaling>
          <c:orientation val="minMax"/>
        </c:scaling>
        <c:delete val="0"/>
        <c:axPos val="t"/>
        <c:majorGridlines/>
        <c:numFmt formatCode="General" sourceLinked="1"/>
        <c:majorTickMark val="out"/>
        <c:minorTickMark val="none"/>
        <c:tickLblPos val="nextTo"/>
        <c:crossAx val="-20274202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finalizada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3.125E-2</c:v>
                </c:pt>
                <c:pt idx="2">
                  <c:v>0.21875</c:v>
                </c:pt>
                <c:pt idx="3">
                  <c:v>0.6875</c:v>
                </c:pt>
                <c:pt idx="4">
                  <c:v>6.25E-2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finalizada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3.125E-2</c:v>
                </c:pt>
                <c:pt idx="2">
                  <c:v>0.21875</c:v>
                </c:pt>
                <c:pt idx="3">
                  <c:v>0.6875</c:v>
                </c:pt>
                <c:pt idx="4">
                  <c:v>6.25E-2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Final'!$C$25:$C$32</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Final'!$E$25:$E$32</c:f>
              <c:numCache>
                <c:formatCode>General</c:formatCode>
                <c:ptCount val="8"/>
                <c:pt idx="0">
                  <c:v>0</c:v>
                </c:pt>
                <c:pt idx="1">
                  <c:v>2</c:v>
                </c:pt>
                <c:pt idx="2">
                  <c:v>0</c:v>
                </c:pt>
                <c:pt idx="3">
                  <c:v>1</c:v>
                </c:pt>
                <c:pt idx="4">
                  <c:v>1</c:v>
                </c:pt>
                <c:pt idx="5">
                  <c:v>0</c:v>
                </c:pt>
                <c:pt idx="6">
                  <c:v>0</c:v>
                </c:pt>
                <c:pt idx="7">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Final'!$C$25:$C$32</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Final'!$F$25:$F$32</c:f>
              <c:numCache>
                <c:formatCode>General</c:formatCode>
                <c:ptCount val="8"/>
                <c:pt idx="0">
                  <c:v>0</c:v>
                </c:pt>
                <c:pt idx="1">
                  <c:v>0</c:v>
                </c:pt>
                <c:pt idx="2">
                  <c:v>0</c:v>
                </c:pt>
                <c:pt idx="3">
                  <c:v>1</c:v>
                </c:pt>
                <c:pt idx="4">
                  <c:v>2</c:v>
                </c:pt>
                <c:pt idx="5">
                  <c:v>2</c:v>
                </c:pt>
                <c:pt idx="6">
                  <c:v>1</c:v>
                </c:pt>
                <c:pt idx="7">
                  <c:v>4</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Final'!$G$25:$G$32</c:f>
              <c:numCache>
                <c:formatCode>General</c:formatCode>
                <c:ptCount val="8"/>
                <c:pt idx="0">
                  <c:v>5</c:v>
                </c:pt>
                <c:pt idx="1">
                  <c:v>1</c:v>
                </c:pt>
                <c:pt idx="2">
                  <c:v>3</c:v>
                </c:pt>
                <c:pt idx="3">
                  <c:v>0</c:v>
                </c:pt>
                <c:pt idx="4">
                  <c:v>1</c:v>
                </c:pt>
                <c:pt idx="5">
                  <c:v>2</c:v>
                </c:pt>
                <c:pt idx="6">
                  <c:v>0</c:v>
                </c:pt>
                <c:pt idx="7">
                  <c:v>6</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024227848"/>
        <c:axId val="-2024205992"/>
      </c:barChart>
      <c:catAx>
        <c:axId val="-2024227848"/>
        <c:scaling>
          <c:orientation val="maxMin"/>
        </c:scaling>
        <c:delete val="0"/>
        <c:axPos val="l"/>
        <c:numFmt formatCode="ge\r\a\l" sourceLinked="0"/>
        <c:majorTickMark val="out"/>
        <c:minorTickMark val="none"/>
        <c:tickLblPos val="nextTo"/>
        <c:crossAx val="-2024205992"/>
        <c:crosses val="autoZero"/>
        <c:auto val="1"/>
        <c:lblAlgn val="ctr"/>
        <c:lblOffset val="100"/>
        <c:noMultiLvlLbl val="0"/>
      </c:catAx>
      <c:valAx>
        <c:axId val="-2024205992"/>
        <c:scaling>
          <c:orientation val="minMax"/>
        </c:scaling>
        <c:delete val="0"/>
        <c:axPos val="t"/>
        <c:majorGridlines/>
        <c:numFmt formatCode="General" sourceLinked="1"/>
        <c:majorTickMark val="out"/>
        <c:minorTickMark val="none"/>
        <c:tickLblPos val="nextTo"/>
        <c:crossAx val="-2024227848"/>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7997"/>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0.125</c:v>
                </c:pt>
                <c:pt idx="1">
                  <c:v>0.3125</c:v>
                </c:pt>
                <c:pt idx="2">
                  <c:v>0.5625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9587952117740601"/>
          <c:w val="0.41304166666666697"/>
          <c:h val="0.765135563506577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3.2258064516129031E-2</c:v>
                </c:pt>
                <c:pt idx="1">
                  <c:v>0.22580645161290322</c:v>
                </c:pt>
                <c:pt idx="2">
                  <c:v>0</c:v>
                </c:pt>
                <c:pt idx="3">
                  <c:v>0.74193548387096775</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3.4482758620689655E-2</c:v>
                </c:pt>
                <c:pt idx="1">
                  <c:v>0.20689655172413793</c:v>
                </c:pt>
                <c:pt idx="2">
                  <c:v>0</c:v>
                </c:pt>
                <c:pt idx="3">
                  <c:v>0.75862068965517238</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1</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0</c:v>
                </c:pt>
                <c:pt idx="3">
                  <c:v>1</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0</c:v>
                </c:pt>
                <c:pt idx="1">
                  <c:v>1</c:v>
                </c:pt>
                <c:pt idx="2">
                  <c:v>1</c:v>
                </c:pt>
                <c:pt idx="3">
                  <c:v>1</c:v>
                </c:pt>
                <c:pt idx="4">
                  <c:v>0</c:v>
                </c:pt>
                <c:pt idx="5">
                  <c:v>0</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1</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4</c:v>
                </c:pt>
                <c:pt idx="1">
                  <c:v>3</c:v>
                </c:pt>
                <c:pt idx="2">
                  <c:v>1</c:v>
                </c:pt>
                <c:pt idx="3">
                  <c:v>1</c:v>
                </c:pt>
                <c:pt idx="4">
                  <c:v>2</c:v>
                </c:pt>
                <c:pt idx="5">
                  <c:v>4</c:v>
                </c:pt>
                <c:pt idx="6">
                  <c:v>1</c:v>
                </c:pt>
                <c:pt idx="7">
                  <c:v>10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803025416"/>
        <c:axId val="-1966011064"/>
      </c:barChart>
      <c:catAx>
        <c:axId val="1803025416"/>
        <c:scaling>
          <c:orientation val="maxMin"/>
        </c:scaling>
        <c:delete val="0"/>
        <c:axPos val="l"/>
        <c:numFmt formatCode="ge\r\a\l" sourceLinked="0"/>
        <c:majorTickMark val="out"/>
        <c:minorTickMark val="none"/>
        <c:tickLblPos val="nextTo"/>
        <c:txPr>
          <a:bodyPr/>
          <a:lstStyle/>
          <a:p>
            <a:pPr>
              <a:defRPr sz="1100"/>
            </a:pPr>
            <a:endParaRPr lang="pt-BR"/>
          </a:p>
        </c:txPr>
        <c:crossAx val="-1966011064"/>
        <c:crosses val="autoZero"/>
        <c:auto val="1"/>
        <c:lblAlgn val="ctr"/>
        <c:lblOffset val="100"/>
        <c:noMultiLvlLbl val="0"/>
      </c:catAx>
      <c:valAx>
        <c:axId val="-1966011064"/>
        <c:scaling>
          <c:orientation val="minMax"/>
        </c:scaling>
        <c:delete val="0"/>
        <c:axPos val="t"/>
        <c:majorGridlines/>
        <c:numFmt formatCode="General" sourceLinked="1"/>
        <c:majorTickMark val="out"/>
        <c:minorTickMark val="none"/>
        <c:tickLblPos val="nextTo"/>
        <c:crossAx val="18030254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4"/>
              <c:layout>
                <c:manualLayout>
                  <c:x val="-1.41091232924072E-2"/>
                  <c:y val="-3.00482089543663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FE0-4D9F-B8DC-8B9C8E37DCB1}"/>
                </c:ext>
              </c:extLst>
            </c:dLbl>
            <c:spPr>
              <a:noFill/>
              <a:ln>
                <a:noFill/>
              </a:ln>
              <a:effectLst/>
            </c:spPr>
            <c:txPr>
              <a:bodyPr wrap="square" lIns="38100" tIns="19050" rIns="38100" bIns="19050" anchor="ctr">
                <a:spAutoFit/>
              </a:bodyPr>
              <a:lstStyle/>
              <a:p>
                <a:pPr>
                  <a:defRPr sz="1130" baseline="0"/>
                </a:pPr>
                <a:endParaRPr lang="pt-BR"/>
              </a:p>
            </c:tx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3.125E-2</c:v>
                </c:pt>
                <c:pt idx="1">
                  <c:v>9.375E-2</c:v>
                </c:pt>
                <c:pt idx="2">
                  <c:v>3.125E-2</c:v>
                </c:pt>
                <c:pt idx="3">
                  <c:v>0.8125</c:v>
                </c:pt>
                <c:pt idx="4">
                  <c:v>3.125E-2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layout>
                <c:manualLayout>
                  <c:x val="-5.4793066649294004E-3"/>
                  <c:y val="-7.7266823025513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txPr>
              <a:bodyPr wrap="square" lIns="38100" tIns="19050" rIns="38100" bIns="19050" anchor="ctr">
                <a:spAutoFit/>
              </a:bodyPr>
              <a:lstStyle/>
              <a:p>
                <a:pPr>
                  <a:defRPr sz="1120" baseline="0"/>
                </a:pPr>
                <a:endParaRPr lang="pt-BR"/>
              </a:p>
            </c:tx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3.125E-2</c:v>
                </c:pt>
                <c:pt idx="1">
                  <c:v>6.25E-2</c:v>
                </c:pt>
                <c:pt idx="2">
                  <c:v>3.125E-2</c:v>
                </c:pt>
                <c:pt idx="3">
                  <c:v>0.8125</c:v>
                </c:pt>
                <c:pt idx="4">
                  <c:v>3.125E-2</c:v>
                </c:pt>
                <c:pt idx="5">
                  <c:v>3.125E-2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- 3'!$E$32:$E$39</c:f>
              <c:numCache>
                <c:formatCode>General</c:formatCode>
                <c:ptCount val="8"/>
                <c:pt idx="0">
                  <c:v>0</c:v>
                </c:pt>
                <c:pt idx="1">
                  <c:v>0</c:v>
                </c:pt>
                <c:pt idx="2">
                  <c:v>0</c:v>
                </c:pt>
                <c:pt idx="3">
                  <c:v>1</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- 3'!$F$32:$F$39</c:f>
              <c:numCache>
                <c:formatCode>General</c:formatCode>
                <c:ptCount val="8"/>
                <c:pt idx="0">
                  <c:v>0</c:v>
                </c:pt>
                <c:pt idx="1">
                  <c:v>0</c:v>
                </c:pt>
                <c:pt idx="2">
                  <c:v>0</c:v>
                </c:pt>
                <c:pt idx="3">
                  <c:v>1</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- 3'!$G$32:$G$39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- 3'!$H$32:$H$39</c:f>
              <c:numCache>
                <c:formatCode>General</c:formatCode>
                <c:ptCount val="8"/>
                <c:pt idx="0">
                  <c:v>0</c:v>
                </c:pt>
                <c:pt idx="1">
                  <c:v>2</c:v>
                </c:pt>
                <c:pt idx="2">
                  <c:v>0</c:v>
                </c:pt>
                <c:pt idx="3">
                  <c:v>2</c:v>
                </c:pt>
                <c:pt idx="4">
                  <c:v>0</c:v>
                </c:pt>
                <c:pt idx="5">
                  <c:v>0</c:v>
                </c:pt>
                <c:pt idx="6">
                  <c:v>0</c:v>
                </c:pt>
                <c:pt idx="7">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- 3'!$I$32:$I$39</c:f>
              <c:numCache>
                <c:formatCode>General</c:formatCode>
                <c:ptCount val="8"/>
                <c:pt idx="0">
                  <c:v>5</c:v>
                </c:pt>
                <c:pt idx="1">
                  <c:v>1</c:v>
                </c:pt>
                <c:pt idx="2">
                  <c:v>1</c:v>
                </c:pt>
                <c:pt idx="3">
                  <c:v>0</c:v>
                </c:pt>
                <c:pt idx="4">
                  <c:v>3</c:v>
                </c:pt>
                <c:pt idx="5">
                  <c:v>4</c:v>
                </c:pt>
                <c:pt idx="6">
                  <c:v>1</c:v>
                </c:pt>
                <c:pt idx="7">
                  <c:v>8</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- 3'!$J$32:$J$39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024379544"/>
        <c:axId val="-2024376312"/>
      </c:barChart>
      <c:catAx>
        <c:axId val="-2024379544"/>
        <c:scaling>
          <c:orientation val="maxMin"/>
        </c:scaling>
        <c:delete val="0"/>
        <c:axPos val="l"/>
        <c:numFmt formatCode="ge\r\a\l" sourceLinked="0"/>
        <c:majorTickMark val="out"/>
        <c:minorTickMark val="none"/>
        <c:tickLblPos val="nextTo"/>
        <c:txPr>
          <a:bodyPr/>
          <a:lstStyle/>
          <a:p>
            <a:pPr>
              <a:defRPr sz="1100"/>
            </a:pPr>
            <a:endParaRPr lang="pt-BR"/>
          </a:p>
        </c:txPr>
        <c:crossAx val="-2024376312"/>
        <c:crosses val="autoZero"/>
        <c:auto val="1"/>
        <c:lblAlgn val="ctr"/>
        <c:lblOffset val="100"/>
        <c:noMultiLvlLbl val="0"/>
      </c:catAx>
      <c:valAx>
        <c:axId val="-2024376312"/>
        <c:scaling>
          <c:orientation val="minMax"/>
        </c:scaling>
        <c:delete val="0"/>
        <c:axPos val="t"/>
        <c:majorGridlines/>
        <c:numFmt formatCode="General" sourceLinked="1"/>
        <c:majorTickMark val="out"/>
        <c:minorTickMark val="none"/>
        <c:tickLblPos val="nextTo"/>
        <c:crossAx val="-2024379544"/>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finalizada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3.125E-2</c:v>
                </c:pt>
                <c:pt idx="1">
                  <c:v>3.125E-2</c:v>
                </c:pt>
                <c:pt idx="2">
                  <c:v>0.1875</c:v>
                </c:pt>
                <c:pt idx="3">
                  <c:v>0.71875</c:v>
                </c:pt>
                <c:pt idx="4">
                  <c:v>3.125E-2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finalizada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3.125E-2</c:v>
                </c:pt>
                <c:pt idx="1">
                  <c:v>3.125E-2</c:v>
                </c:pt>
                <c:pt idx="2">
                  <c:v>0.15625</c:v>
                </c:pt>
                <c:pt idx="3">
                  <c:v>0.71875</c:v>
                </c:pt>
                <c:pt idx="4">
                  <c:v>3.125E-2</c:v>
                </c:pt>
                <c:pt idx="5">
                  <c:v>3.125E-2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507999</xdr:colOff>
      <xdr:row>11</xdr:row>
      <xdr:rowOff>172355</xdr:rowOff>
    </xdr:from>
    <xdr:to>
      <xdr:col>22</xdr:col>
      <xdr:colOff>294531</xdr:colOff>
      <xdr:row>24</xdr:row>
      <xdr:rowOff>30980</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345619</xdr:colOff>
      <xdr:row>27</xdr:row>
      <xdr:rowOff>63500</xdr:rowOff>
    </xdr:from>
    <xdr:to>
      <xdr:col>20</xdr:col>
      <xdr:colOff>295274</xdr:colOff>
      <xdr:row>40</xdr:row>
      <xdr:rowOff>36287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32</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hyperlink" Target="https://doi.org/10.1007/s42991-022-00342-3" TargetMode="External"/><Relationship Id="rId2" Type="http://schemas.openxmlformats.org/officeDocument/2006/relationships/hyperlink" Target="https://doi.org/10.1017/ext.2022.2" TargetMode="External"/><Relationship Id="rId1" Type="http://schemas.openxmlformats.org/officeDocument/2006/relationships/hyperlink" Target="https://www.acaatinga.org.br/no-clima-da-caatinga-projeto-inicia-nova-fase-de-conservacao-do-semiarido-com-patrocinio-da-petrobras/" TargetMode="External"/><Relationship Id="rId6" Type="http://schemas.openxmlformats.org/officeDocument/2006/relationships/drawing" Target="../drawings/drawing7.xml"/><Relationship Id="rId5" Type="http://schemas.openxmlformats.org/officeDocument/2006/relationships/hyperlink" Target="https://doi.org/10.1017/ext.2022.2" TargetMode="External"/><Relationship Id="rId4" Type="http://schemas.openxmlformats.org/officeDocument/2006/relationships/hyperlink" Target="https://doi.org/10.1007/s10531-022-02461-2"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youtube.com/watch?v=WTnhBpi8nzA&amp;ab_channel=PPGCIAMBOn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7"/>
  <sheetViews>
    <sheetView topLeftCell="R35" zoomScale="80" zoomScaleNormal="80" zoomScalePageLayoutView="80" workbookViewId="0">
      <selection activeCell="V38" sqref="V38"/>
    </sheetView>
  </sheetViews>
  <sheetFormatPr defaultColWidth="8.7109375" defaultRowHeight="15" x14ac:dyDescent="0.25"/>
  <cols>
    <col min="1" max="1" width="24.7109375" style="99" customWidth="1"/>
    <col min="2" max="2" width="7.28515625" style="99" customWidth="1"/>
    <col min="3" max="3" width="37" style="99" customWidth="1"/>
    <col min="4" max="4" width="27.42578125" style="99" customWidth="1"/>
    <col min="5" max="5" width="19.42578125" style="99" customWidth="1"/>
    <col min="6" max="6" width="14.7109375" style="99" customWidth="1"/>
    <col min="7" max="7" width="12.42578125" style="99" customWidth="1"/>
    <col min="8" max="12" width="25.140625" style="99" customWidth="1"/>
    <col min="13" max="13" width="27.7109375" style="99" bestFit="1" customWidth="1"/>
    <col min="14" max="19" width="26.7109375" style="100" customWidth="1"/>
    <col min="20" max="20" width="101" style="99" customWidth="1"/>
    <col min="21" max="21" width="54.140625" style="99" customWidth="1"/>
    <col min="22" max="22" width="45" style="99" customWidth="1"/>
    <col min="23" max="23" width="34.7109375" style="99" customWidth="1"/>
    <col min="24" max="24" width="49.42578125" style="99" customWidth="1"/>
    <col min="25" max="27" width="28.7109375" style="99" customWidth="1"/>
    <col min="28" max="30" width="18.7109375" style="99" customWidth="1"/>
    <col min="31" max="31" width="22.7109375" style="99" customWidth="1"/>
    <col min="32" max="32" width="18.7109375" style="99" customWidth="1"/>
    <col min="33" max="33" width="23" style="99" bestFit="1" customWidth="1"/>
    <col min="34" max="34" width="18.7109375" style="99" customWidth="1"/>
    <col min="35" max="35" width="22.7109375" style="99" customWidth="1"/>
    <col min="36" max="36" width="7" style="99" customWidth="1"/>
    <col min="37" max="39" width="8.7109375" style="99"/>
    <col min="40" max="40" width="4" style="99" customWidth="1"/>
    <col min="41" max="16384" width="8.7109375" style="99"/>
  </cols>
  <sheetData>
    <row r="1" spans="1:40" ht="21" x14ac:dyDescent="0.25">
      <c r="A1" s="485" t="s">
        <v>0</v>
      </c>
      <c r="B1" s="485"/>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98"/>
    </row>
    <row r="2" spans="1:40" ht="21" x14ac:dyDescent="0.25">
      <c r="A2" s="486" t="s">
        <v>1</v>
      </c>
      <c r="B2" s="486"/>
      <c r="C2" s="486"/>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c r="AH2" s="486"/>
      <c r="AI2" s="486"/>
      <c r="AJ2" s="98"/>
    </row>
    <row r="3" spans="1:40" s="179" customFormat="1" x14ac:dyDescent="0.25">
      <c r="N3" s="180"/>
      <c r="O3" s="180"/>
      <c r="P3" s="180"/>
      <c r="Q3" s="180"/>
      <c r="R3" s="180"/>
      <c r="S3" s="180"/>
    </row>
    <row r="4" spans="1:40" ht="18.75" x14ac:dyDescent="0.25">
      <c r="A4" s="182" t="s">
        <v>2</v>
      </c>
      <c r="B4" s="498" t="s">
        <v>3</v>
      </c>
      <c r="C4" s="498"/>
      <c r="D4" s="498"/>
      <c r="E4" s="498"/>
      <c r="F4" s="498"/>
      <c r="G4" s="498"/>
      <c r="H4" s="181"/>
      <c r="I4" s="181"/>
      <c r="J4" s="181"/>
      <c r="K4" s="181"/>
      <c r="L4" s="181"/>
      <c r="M4" s="181"/>
      <c r="N4" s="181"/>
      <c r="O4" s="181"/>
      <c r="P4" s="181"/>
      <c r="Q4" s="181"/>
      <c r="R4" s="181"/>
      <c r="S4" s="179"/>
      <c r="T4" s="179"/>
      <c r="U4" s="179"/>
      <c r="V4" s="179"/>
      <c r="W4" s="179"/>
      <c r="X4" s="179"/>
      <c r="Y4" s="179"/>
      <c r="Z4" s="179"/>
      <c r="AA4" s="179"/>
      <c r="AB4" s="179"/>
      <c r="AC4" s="179"/>
      <c r="AD4" s="179"/>
      <c r="AE4" s="179"/>
      <c r="AF4" s="179"/>
      <c r="AG4" s="179"/>
      <c r="AH4" s="179"/>
      <c r="AI4" s="179"/>
      <c r="AJ4" s="98"/>
    </row>
    <row r="5" spans="1:40" s="179" customFormat="1" x14ac:dyDescent="0.25">
      <c r="N5" s="180"/>
      <c r="O5" s="180"/>
      <c r="P5" s="180"/>
      <c r="Q5" s="180"/>
      <c r="R5" s="180"/>
      <c r="S5" s="180"/>
    </row>
    <row r="6" spans="1:40" ht="18.75" x14ac:dyDescent="0.25">
      <c r="A6" s="182" t="s">
        <v>4</v>
      </c>
      <c r="B6" s="499" t="s">
        <v>5</v>
      </c>
      <c r="C6" s="499"/>
      <c r="D6" s="179"/>
      <c r="E6" s="179"/>
      <c r="F6" s="179"/>
      <c r="G6" s="179"/>
      <c r="H6" s="179"/>
      <c r="I6" s="179"/>
      <c r="J6" s="179"/>
      <c r="K6" s="179"/>
      <c r="L6" s="179"/>
      <c r="M6" s="180"/>
      <c r="N6" s="180"/>
      <c r="O6" s="180"/>
      <c r="P6" s="180"/>
      <c r="Q6" s="180"/>
      <c r="R6" s="180"/>
      <c r="S6" s="180"/>
      <c r="T6" s="179"/>
      <c r="U6" s="179"/>
      <c r="V6" s="179"/>
      <c r="W6" s="179"/>
      <c r="X6" s="179"/>
      <c r="Y6" s="179"/>
      <c r="Z6" s="179"/>
      <c r="AA6" s="179"/>
      <c r="AB6" s="179"/>
      <c r="AC6" s="179"/>
      <c r="AD6" s="179"/>
      <c r="AE6" s="179"/>
      <c r="AF6" s="179"/>
      <c r="AG6" s="179"/>
      <c r="AH6" s="179"/>
      <c r="AI6" s="179"/>
      <c r="AJ6" s="98"/>
      <c r="AN6" s="99" t="s">
        <v>6</v>
      </c>
    </row>
    <row r="7" spans="1:40" ht="15.75" thickBot="1" x14ac:dyDescent="0.3">
      <c r="A7" s="179"/>
      <c r="B7" s="179"/>
      <c r="C7" s="179"/>
      <c r="D7" s="179"/>
      <c r="E7" s="179"/>
      <c r="F7" s="179"/>
      <c r="G7" s="179"/>
      <c r="H7" s="179"/>
      <c r="I7" s="179"/>
      <c r="J7" s="179"/>
      <c r="K7" s="179"/>
      <c r="L7" s="179"/>
      <c r="M7" s="179"/>
      <c r="N7" s="180"/>
      <c r="O7" s="180"/>
      <c r="P7" s="180"/>
      <c r="Q7" s="180"/>
      <c r="R7" s="180"/>
      <c r="S7" s="180"/>
      <c r="T7" s="179"/>
      <c r="U7" s="179"/>
      <c r="V7" s="179"/>
      <c r="W7" s="179"/>
      <c r="X7" s="179"/>
      <c r="Y7" s="179"/>
      <c r="Z7" s="179"/>
      <c r="AA7" s="179"/>
      <c r="AB7" s="179"/>
      <c r="AC7" s="179"/>
      <c r="AD7" s="179"/>
      <c r="AE7" s="179"/>
      <c r="AF7" s="179"/>
      <c r="AG7" s="179"/>
      <c r="AH7" s="179"/>
      <c r="AI7" s="179"/>
      <c r="AJ7" s="98"/>
      <c r="AN7" s="101" t="s">
        <v>7</v>
      </c>
    </row>
    <row r="8" spans="1:40" s="58" customFormat="1" ht="16.5" thickBot="1" x14ac:dyDescent="0.3">
      <c r="A8" s="500" t="s">
        <v>8</v>
      </c>
      <c r="B8" s="501"/>
      <c r="C8" s="501"/>
      <c r="D8" s="501"/>
      <c r="E8" s="501"/>
      <c r="F8" s="501"/>
      <c r="G8" s="501"/>
      <c r="H8" s="501"/>
      <c r="I8" s="501"/>
      <c r="J8" s="501"/>
      <c r="K8" s="501"/>
      <c r="L8" s="501"/>
      <c r="M8" s="502"/>
      <c r="N8" s="509" t="s">
        <v>9</v>
      </c>
      <c r="O8" s="510"/>
      <c r="P8" s="510"/>
      <c r="Q8" s="510"/>
      <c r="R8" s="510"/>
      <c r="S8" s="510"/>
      <c r="T8" s="510"/>
      <c r="U8" s="510"/>
      <c r="V8" s="510"/>
      <c r="W8" s="510"/>
      <c r="X8" s="511"/>
      <c r="Y8" s="487" t="s">
        <v>10</v>
      </c>
      <c r="Z8" s="488"/>
      <c r="AA8" s="488"/>
      <c r="AB8" s="488"/>
      <c r="AC8" s="488"/>
      <c r="AD8" s="488"/>
      <c r="AE8" s="488"/>
      <c r="AF8" s="488"/>
      <c r="AG8" s="488"/>
      <c r="AH8" s="488"/>
      <c r="AI8" s="489"/>
      <c r="AJ8" s="139"/>
    </row>
    <row r="9" spans="1:40" s="58" customFormat="1" ht="15.75" customHeight="1" x14ac:dyDescent="0.25">
      <c r="A9" s="492" t="s">
        <v>11</v>
      </c>
      <c r="B9" s="492" t="s">
        <v>12</v>
      </c>
      <c r="C9" s="492" t="s">
        <v>13</v>
      </c>
      <c r="D9" s="492" t="s">
        <v>14</v>
      </c>
      <c r="E9" s="494" t="s">
        <v>15</v>
      </c>
      <c r="F9" s="490" t="s">
        <v>16</v>
      </c>
      <c r="G9" s="491"/>
      <c r="H9" s="492" t="s">
        <v>17</v>
      </c>
      <c r="I9" s="492" t="s">
        <v>18</v>
      </c>
      <c r="J9" s="492" t="s">
        <v>19</v>
      </c>
      <c r="K9" s="503" t="s">
        <v>20</v>
      </c>
      <c r="L9" s="504"/>
      <c r="M9" s="492" t="s">
        <v>21</v>
      </c>
      <c r="N9" s="514" t="s">
        <v>22</v>
      </c>
      <c r="O9" s="516" t="s">
        <v>23</v>
      </c>
      <c r="P9" s="518" t="s">
        <v>24</v>
      </c>
      <c r="Q9" s="520" t="s">
        <v>25</v>
      </c>
      <c r="R9" s="522" t="s">
        <v>26</v>
      </c>
      <c r="S9" s="524" t="s">
        <v>27</v>
      </c>
      <c r="T9" s="512" t="s">
        <v>28</v>
      </c>
      <c r="U9" s="512" t="s">
        <v>29</v>
      </c>
      <c r="V9" s="512" t="s">
        <v>30</v>
      </c>
      <c r="W9" s="512" t="s">
        <v>31</v>
      </c>
      <c r="X9" s="512" t="s">
        <v>32</v>
      </c>
      <c r="Y9" s="496" t="s">
        <v>33</v>
      </c>
      <c r="Z9" s="496" t="s">
        <v>34</v>
      </c>
      <c r="AA9" s="496" t="s">
        <v>35</v>
      </c>
      <c r="AB9" s="496" t="s">
        <v>36</v>
      </c>
      <c r="AC9" s="496" t="s">
        <v>37</v>
      </c>
      <c r="AD9" s="496" t="s">
        <v>38</v>
      </c>
      <c r="AE9" s="496" t="s">
        <v>39</v>
      </c>
      <c r="AF9" s="496" t="s">
        <v>40</v>
      </c>
      <c r="AG9" s="496" t="s">
        <v>41</v>
      </c>
      <c r="AH9" s="496" t="s">
        <v>42</v>
      </c>
      <c r="AI9" s="496" t="s">
        <v>43</v>
      </c>
      <c r="AJ9" s="139"/>
    </row>
    <row r="10" spans="1:40" s="58" customFormat="1" ht="25.5" customHeight="1" x14ac:dyDescent="0.25">
      <c r="A10" s="493"/>
      <c r="B10" s="493"/>
      <c r="C10" s="493"/>
      <c r="D10" s="493"/>
      <c r="E10" s="495"/>
      <c r="F10" s="46" t="s">
        <v>44</v>
      </c>
      <c r="G10" s="46" t="s">
        <v>45</v>
      </c>
      <c r="H10" s="493"/>
      <c r="I10" s="493"/>
      <c r="J10" s="493"/>
      <c r="K10" s="90" t="s">
        <v>46</v>
      </c>
      <c r="L10" s="90" t="s">
        <v>47</v>
      </c>
      <c r="M10" s="493"/>
      <c r="N10" s="515"/>
      <c r="O10" s="517"/>
      <c r="P10" s="519"/>
      <c r="Q10" s="521"/>
      <c r="R10" s="523"/>
      <c r="S10" s="525"/>
      <c r="T10" s="513"/>
      <c r="U10" s="513"/>
      <c r="V10" s="513"/>
      <c r="W10" s="513"/>
      <c r="X10" s="513"/>
      <c r="Y10" s="497"/>
      <c r="Z10" s="497"/>
      <c r="AA10" s="497"/>
      <c r="AB10" s="497"/>
      <c r="AC10" s="497"/>
      <c r="AD10" s="497"/>
      <c r="AE10" s="497"/>
      <c r="AF10" s="497"/>
      <c r="AG10" s="497"/>
      <c r="AH10" s="497"/>
      <c r="AI10" s="497"/>
      <c r="AJ10" s="139"/>
    </row>
    <row r="11" spans="1:40" ht="252.75" customHeight="1" x14ac:dyDescent="0.25">
      <c r="A11" s="506" t="s">
        <v>48</v>
      </c>
      <c r="B11" s="169" t="s">
        <v>49</v>
      </c>
      <c r="C11" s="172" t="s">
        <v>50</v>
      </c>
      <c r="D11" s="173" t="s">
        <v>51</v>
      </c>
      <c r="E11" s="172"/>
      <c r="F11" s="174">
        <v>43649</v>
      </c>
      <c r="G11" s="174">
        <v>45476</v>
      </c>
      <c r="H11" s="175" t="s">
        <v>52</v>
      </c>
      <c r="I11" s="176" t="s">
        <v>53</v>
      </c>
      <c r="J11" s="175" t="s">
        <v>54</v>
      </c>
      <c r="K11" s="175" t="s">
        <v>55</v>
      </c>
      <c r="L11" s="175"/>
      <c r="M11" s="172"/>
      <c r="N11" s="157"/>
      <c r="O11" s="107"/>
      <c r="P11" s="157"/>
      <c r="Q11" s="157" t="s">
        <v>56</v>
      </c>
      <c r="R11" s="157"/>
      <c r="S11" s="382"/>
      <c r="T11" s="177" t="s">
        <v>57</v>
      </c>
      <c r="U11" s="177" t="s">
        <v>58</v>
      </c>
      <c r="V11" s="177" t="s">
        <v>59</v>
      </c>
      <c r="W11" s="177" t="s">
        <v>60</v>
      </c>
      <c r="X11" s="177" t="s">
        <v>61</v>
      </c>
      <c r="Y11" s="157"/>
      <c r="Z11" s="157"/>
      <c r="AA11" s="157"/>
      <c r="AB11" s="157"/>
      <c r="AC11" s="157"/>
      <c r="AD11" s="157"/>
      <c r="AE11" s="157"/>
      <c r="AF11" s="178" t="s">
        <v>62</v>
      </c>
      <c r="AG11" s="157"/>
      <c r="AH11" s="157"/>
      <c r="AI11" s="157"/>
      <c r="AJ11" s="98"/>
    </row>
    <row r="12" spans="1:40" ht="156" customHeight="1" x14ac:dyDescent="0.25">
      <c r="A12" s="506"/>
      <c r="B12" s="170" t="s">
        <v>63</v>
      </c>
      <c r="C12" s="102" t="s">
        <v>64</v>
      </c>
      <c r="D12" s="103" t="s">
        <v>51</v>
      </c>
      <c r="E12" s="102"/>
      <c r="F12" s="104">
        <v>44015</v>
      </c>
      <c r="G12" s="104">
        <v>45476</v>
      </c>
      <c r="H12" s="102" t="s">
        <v>52</v>
      </c>
      <c r="I12" s="106" t="s">
        <v>53</v>
      </c>
      <c r="J12" s="105" t="s">
        <v>65</v>
      </c>
      <c r="K12" s="105" t="s">
        <v>66</v>
      </c>
      <c r="L12" s="102"/>
      <c r="M12" s="102"/>
      <c r="N12" s="157"/>
      <c r="O12" s="157"/>
      <c r="P12" s="157"/>
      <c r="Q12" s="157" t="s">
        <v>56</v>
      </c>
      <c r="R12" s="157"/>
      <c r="S12" s="382"/>
      <c r="T12" s="141" t="s">
        <v>67</v>
      </c>
      <c r="U12" s="141" t="s">
        <v>68</v>
      </c>
      <c r="V12" s="140" t="s">
        <v>69</v>
      </c>
      <c r="W12" s="142" t="s">
        <v>70</v>
      </c>
      <c r="X12" s="143" t="s">
        <v>71</v>
      </c>
      <c r="Y12" s="108"/>
      <c r="Z12" s="108"/>
      <c r="AA12" s="108"/>
      <c r="AB12" s="108"/>
      <c r="AC12" s="108"/>
      <c r="AD12" s="108"/>
      <c r="AE12" s="108"/>
      <c r="AF12" s="156" t="s">
        <v>72</v>
      </c>
      <c r="AG12" s="108"/>
      <c r="AH12" s="108"/>
      <c r="AI12" s="108"/>
      <c r="AJ12" s="98"/>
    </row>
    <row r="13" spans="1:40" ht="295.5" customHeight="1" x14ac:dyDescent="0.25">
      <c r="A13" s="506"/>
      <c r="B13" s="170" t="s">
        <v>73</v>
      </c>
      <c r="C13" s="102" t="s">
        <v>74</v>
      </c>
      <c r="D13" s="102" t="s">
        <v>75</v>
      </c>
      <c r="E13" s="102" t="s">
        <v>76</v>
      </c>
      <c r="F13" s="104">
        <v>44015</v>
      </c>
      <c r="G13" s="104">
        <v>45476</v>
      </c>
      <c r="H13" s="102" t="s">
        <v>77</v>
      </c>
      <c r="I13" s="106" t="s">
        <v>53</v>
      </c>
      <c r="J13" s="102" t="s">
        <v>78</v>
      </c>
      <c r="K13" s="105" t="s">
        <v>55</v>
      </c>
      <c r="L13" s="105"/>
      <c r="M13" s="102"/>
      <c r="N13" s="157"/>
      <c r="O13" s="157"/>
      <c r="P13" s="157"/>
      <c r="Q13" s="157" t="s">
        <v>56</v>
      </c>
      <c r="R13" s="157"/>
      <c r="S13" s="382"/>
      <c r="T13" s="141" t="s">
        <v>79</v>
      </c>
      <c r="U13" s="144" t="s">
        <v>80</v>
      </c>
      <c r="V13" s="144" t="s">
        <v>81</v>
      </c>
      <c r="W13" s="144" t="s">
        <v>82</v>
      </c>
      <c r="X13" s="145" t="s">
        <v>83</v>
      </c>
      <c r="Y13" s="108"/>
      <c r="Z13" s="108"/>
      <c r="AA13" s="108"/>
      <c r="AB13" s="108"/>
      <c r="AC13" s="108"/>
      <c r="AD13" s="108"/>
      <c r="AE13" s="108"/>
      <c r="AF13" s="108"/>
      <c r="AG13" s="108"/>
      <c r="AH13" s="108"/>
      <c r="AI13" s="108"/>
      <c r="AJ13" s="98"/>
    </row>
    <row r="14" spans="1:40" ht="150.75" customHeight="1" x14ac:dyDescent="0.25">
      <c r="A14" s="507"/>
      <c r="B14" s="170" t="s">
        <v>84</v>
      </c>
      <c r="C14" s="102" t="s">
        <v>85</v>
      </c>
      <c r="D14" s="109" t="s">
        <v>86</v>
      </c>
      <c r="E14" s="102" t="s">
        <v>87</v>
      </c>
      <c r="F14" s="104">
        <v>43649</v>
      </c>
      <c r="G14" s="104">
        <v>45476</v>
      </c>
      <c r="H14" s="102" t="s">
        <v>88</v>
      </c>
      <c r="I14" s="106">
        <v>50000</v>
      </c>
      <c r="J14" s="105" t="s">
        <v>89</v>
      </c>
      <c r="K14" s="105" t="s">
        <v>90</v>
      </c>
      <c r="L14" s="105"/>
      <c r="M14" s="102" t="s">
        <v>91</v>
      </c>
      <c r="N14" s="157"/>
      <c r="O14" s="157"/>
      <c r="P14" s="157"/>
      <c r="Q14" s="157" t="s">
        <v>56</v>
      </c>
      <c r="R14" s="157"/>
      <c r="S14" s="382"/>
      <c r="T14" s="143" t="s">
        <v>92</v>
      </c>
      <c r="U14" s="153" t="s">
        <v>93</v>
      </c>
      <c r="V14" s="144" t="s">
        <v>94</v>
      </c>
      <c r="W14" s="144" t="s">
        <v>95</v>
      </c>
      <c r="X14" s="144" t="s">
        <v>96</v>
      </c>
      <c r="Y14" s="108"/>
      <c r="Z14" s="108"/>
      <c r="AA14" s="108"/>
      <c r="AB14" s="108"/>
      <c r="AC14" s="108"/>
      <c r="AD14" s="108"/>
      <c r="AE14" s="108"/>
      <c r="AF14" s="108"/>
      <c r="AG14" s="108"/>
      <c r="AH14" s="108"/>
      <c r="AI14" s="108"/>
      <c r="AJ14" s="98"/>
    </row>
    <row r="15" spans="1:40" ht="259.5" customHeight="1" x14ac:dyDescent="0.25">
      <c r="A15" s="505" t="s">
        <v>97</v>
      </c>
      <c r="B15" s="170" t="s">
        <v>98</v>
      </c>
      <c r="C15" s="110" t="s">
        <v>99</v>
      </c>
      <c r="D15" s="102" t="s">
        <v>100</v>
      </c>
      <c r="E15" s="102"/>
      <c r="F15" s="104">
        <v>43649</v>
      </c>
      <c r="G15" s="104">
        <v>43986</v>
      </c>
      <c r="H15" s="105" t="s">
        <v>101</v>
      </c>
      <c r="I15" s="106" t="s">
        <v>53</v>
      </c>
      <c r="J15" s="105" t="s">
        <v>102</v>
      </c>
      <c r="K15" s="105" t="s">
        <v>103</v>
      </c>
      <c r="L15" s="105"/>
      <c r="M15" s="102"/>
      <c r="N15" s="157"/>
      <c r="O15" s="157" t="s">
        <v>56</v>
      </c>
      <c r="P15" s="157"/>
      <c r="Q15" s="157"/>
      <c r="R15" s="157"/>
      <c r="S15" s="382"/>
      <c r="T15" s="140" t="s">
        <v>104</v>
      </c>
      <c r="U15" s="142"/>
      <c r="V15" s="140" t="s">
        <v>105</v>
      </c>
      <c r="W15" s="140" t="s">
        <v>106</v>
      </c>
      <c r="X15" s="140" t="s">
        <v>107</v>
      </c>
      <c r="Y15" s="108"/>
      <c r="Z15" s="108"/>
      <c r="AA15" s="108"/>
      <c r="AB15" s="108"/>
      <c r="AC15" s="160">
        <v>44378</v>
      </c>
      <c r="AD15" s="108"/>
      <c r="AE15" s="108"/>
      <c r="AF15" s="108"/>
      <c r="AG15" s="108"/>
      <c r="AH15" s="108"/>
      <c r="AI15" s="108"/>
      <c r="AJ15" s="98"/>
    </row>
    <row r="16" spans="1:40" ht="174" customHeight="1" x14ac:dyDescent="0.25">
      <c r="A16" s="506"/>
      <c r="B16" s="170" t="s">
        <v>108</v>
      </c>
      <c r="C16" s="102" t="s">
        <v>109</v>
      </c>
      <c r="D16" s="110" t="s">
        <v>110</v>
      </c>
      <c r="E16" s="102"/>
      <c r="F16" s="104">
        <v>44015</v>
      </c>
      <c r="G16" s="104">
        <v>45476</v>
      </c>
      <c r="H16" s="102" t="s">
        <v>101</v>
      </c>
      <c r="I16" s="106">
        <v>25000</v>
      </c>
      <c r="J16" s="102" t="s">
        <v>111</v>
      </c>
      <c r="K16" s="105" t="s">
        <v>103</v>
      </c>
      <c r="L16" s="102"/>
      <c r="M16" s="102" t="s">
        <v>112</v>
      </c>
      <c r="N16" s="157"/>
      <c r="O16" s="157"/>
      <c r="P16" s="157"/>
      <c r="Q16" s="157" t="s">
        <v>56</v>
      </c>
      <c r="R16" s="157"/>
      <c r="S16" s="382"/>
      <c r="T16" s="140" t="s">
        <v>113</v>
      </c>
      <c r="U16" s="142"/>
      <c r="V16" s="142"/>
      <c r="W16" s="146" t="s">
        <v>114</v>
      </c>
      <c r="X16" s="140" t="s">
        <v>115</v>
      </c>
      <c r="Y16" s="108"/>
      <c r="Z16" s="108"/>
      <c r="AA16" s="108"/>
      <c r="AB16" s="108"/>
      <c r="AC16" s="108"/>
      <c r="AD16" s="108"/>
      <c r="AE16" s="108"/>
      <c r="AF16" s="108"/>
      <c r="AG16" s="108"/>
      <c r="AH16" s="108"/>
      <c r="AI16" s="108"/>
      <c r="AJ16" s="98"/>
    </row>
    <row r="17" spans="1:36" ht="210" x14ac:dyDescent="0.25">
      <c r="A17" s="506"/>
      <c r="B17" s="170" t="s">
        <v>116</v>
      </c>
      <c r="C17" s="102" t="s">
        <v>117</v>
      </c>
      <c r="D17" s="102" t="s">
        <v>118</v>
      </c>
      <c r="E17" s="102"/>
      <c r="F17" s="104">
        <v>43649</v>
      </c>
      <c r="G17" s="104">
        <v>45476</v>
      </c>
      <c r="H17" s="102" t="s">
        <v>119</v>
      </c>
      <c r="I17" s="106">
        <v>10000</v>
      </c>
      <c r="J17" s="105" t="s">
        <v>120</v>
      </c>
      <c r="K17" s="105" t="s">
        <v>103</v>
      </c>
      <c r="L17" s="105"/>
      <c r="M17" s="102" t="s">
        <v>121</v>
      </c>
      <c r="N17" s="157"/>
      <c r="O17" s="157"/>
      <c r="P17" s="157"/>
      <c r="Q17" s="157" t="s">
        <v>56</v>
      </c>
      <c r="R17" s="157"/>
      <c r="S17" s="382"/>
      <c r="T17" s="140" t="s">
        <v>122</v>
      </c>
      <c r="U17" s="140" t="s">
        <v>123</v>
      </c>
      <c r="V17" s="140" t="s">
        <v>124</v>
      </c>
      <c r="W17" s="140" t="s">
        <v>125</v>
      </c>
      <c r="X17" s="140"/>
      <c r="Y17" s="157"/>
      <c r="Z17" s="157"/>
      <c r="AA17" s="157"/>
      <c r="AB17" s="157"/>
      <c r="AC17" s="157"/>
      <c r="AD17" s="157"/>
      <c r="AE17" s="157"/>
      <c r="AF17" s="157"/>
      <c r="AG17" s="157"/>
      <c r="AH17" s="157"/>
      <c r="AI17" s="157"/>
      <c r="AJ17" s="98"/>
    </row>
    <row r="18" spans="1:36" ht="210.75" customHeight="1" x14ac:dyDescent="0.25">
      <c r="A18" s="507"/>
      <c r="B18" s="170" t="s">
        <v>126</v>
      </c>
      <c r="C18" s="109" t="s">
        <v>127</v>
      </c>
      <c r="D18" s="111" t="s">
        <v>128</v>
      </c>
      <c r="E18" s="102"/>
      <c r="F18" s="104">
        <v>43649</v>
      </c>
      <c r="G18" s="104">
        <v>45476</v>
      </c>
      <c r="H18" s="102" t="s">
        <v>129</v>
      </c>
      <c r="I18" s="106" t="s">
        <v>53</v>
      </c>
      <c r="J18" s="105" t="s">
        <v>130</v>
      </c>
      <c r="K18" s="105" t="s">
        <v>103</v>
      </c>
      <c r="L18" s="105"/>
      <c r="M18" s="112"/>
      <c r="N18" s="157"/>
      <c r="O18" s="157"/>
      <c r="P18" s="157"/>
      <c r="Q18" s="157" t="s">
        <v>56</v>
      </c>
      <c r="R18" s="157"/>
      <c r="S18" s="382"/>
      <c r="T18" s="143" t="s">
        <v>131</v>
      </c>
      <c r="U18" s="147"/>
      <c r="V18" s="153" t="s">
        <v>132</v>
      </c>
      <c r="W18" s="144" t="s">
        <v>133</v>
      </c>
      <c r="X18" s="144" t="s">
        <v>134</v>
      </c>
      <c r="Y18" s="157"/>
      <c r="Z18" s="157"/>
      <c r="AA18" s="157"/>
      <c r="AB18" s="157"/>
      <c r="AC18" s="157"/>
      <c r="AD18" s="157"/>
      <c r="AE18" s="157"/>
      <c r="AF18" s="157"/>
      <c r="AG18" s="157"/>
      <c r="AH18" s="157"/>
      <c r="AI18" s="157"/>
      <c r="AJ18" s="98"/>
    </row>
    <row r="19" spans="1:36" ht="225" x14ac:dyDescent="0.25">
      <c r="A19" s="505" t="s">
        <v>135</v>
      </c>
      <c r="B19" s="170" t="s">
        <v>136</v>
      </c>
      <c r="C19" s="102" t="s">
        <v>137</v>
      </c>
      <c r="D19" s="102" t="s">
        <v>138</v>
      </c>
      <c r="E19" s="102"/>
      <c r="F19" s="104">
        <v>43649</v>
      </c>
      <c r="G19" s="104">
        <v>44015</v>
      </c>
      <c r="H19" s="102" t="s">
        <v>139</v>
      </c>
      <c r="I19" s="106" t="s">
        <v>53</v>
      </c>
      <c r="J19" s="105" t="s">
        <v>140</v>
      </c>
      <c r="K19" s="105" t="s">
        <v>141</v>
      </c>
      <c r="L19" s="105"/>
      <c r="M19" s="102"/>
      <c r="N19" s="157"/>
      <c r="O19" s="157" t="s">
        <v>56</v>
      </c>
      <c r="P19" s="157"/>
      <c r="Q19" s="157"/>
      <c r="R19" s="157"/>
      <c r="S19" s="382"/>
      <c r="T19" s="141" t="s">
        <v>142</v>
      </c>
      <c r="U19" s="144" t="s">
        <v>143</v>
      </c>
      <c r="V19" s="144" t="s">
        <v>144</v>
      </c>
      <c r="W19" s="144" t="s">
        <v>145</v>
      </c>
      <c r="X19" s="144" t="s">
        <v>146</v>
      </c>
      <c r="Y19" s="108"/>
      <c r="Z19" s="108"/>
      <c r="AA19" s="108"/>
      <c r="AB19" s="108"/>
      <c r="AC19" s="160">
        <v>44378</v>
      </c>
      <c r="AD19" s="108"/>
      <c r="AE19" s="108"/>
      <c r="AF19" s="108"/>
      <c r="AG19" s="108"/>
      <c r="AH19" s="108"/>
      <c r="AI19" s="108"/>
      <c r="AJ19" s="98"/>
    </row>
    <row r="20" spans="1:36" ht="114" customHeight="1" x14ac:dyDescent="0.25">
      <c r="A20" s="506"/>
      <c r="B20" s="170" t="s">
        <v>147</v>
      </c>
      <c r="C20" s="102" t="s">
        <v>148</v>
      </c>
      <c r="D20" s="110" t="s">
        <v>149</v>
      </c>
      <c r="E20" s="102"/>
      <c r="F20" s="104">
        <v>43649</v>
      </c>
      <c r="G20" s="104">
        <v>44015</v>
      </c>
      <c r="H20" s="102" t="s">
        <v>150</v>
      </c>
      <c r="I20" s="106">
        <v>3000</v>
      </c>
      <c r="J20" s="102" t="s">
        <v>88</v>
      </c>
      <c r="K20" s="102" t="s">
        <v>151</v>
      </c>
      <c r="L20" s="105"/>
      <c r="M20" s="102" t="s">
        <v>152</v>
      </c>
      <c r="N20" s="157"/>
      <c r="O20" s="157" t="s">
        <v>56</v>
      </c>
      <c r="P20" s="157"/>
      <c r="Q20" s="157"/>
      <c r="R20" s="157"/>
      <c r="S20" s="382"/>
      <c r="T20" s="141" t="s">
        <v>153</v>
      </c>
      <c r="U20" s="144"/>
      <c r="V20" s="144" t="s">
        <v>154</v>
      </c>
      <c r="W20" s="144" t="s">
        <v>155</v>
      </c>
      <c r="X20" s="144" t="s">
        <v>156</v>
      </c>
      <c r="Y20" s="108"/>
      <c r="Z20" s="108"/>
      <c r="AA20" s="108"/>
      <c r="AB20" s="108"/>
      <c r="AC20" s="160">
        <v>44378</v>
      </c>
      <c r="AD20" s="108"/>
      <c r="AE20" s="108"/>
      <c r="AF20" s="108"/>
      <c r="AG20" s="108"/>
      <c r="AH20" s="108"/>
      <c r="AI20" s="108"/>
      <c r="AJ20" s="98"/>
    </row>
    <row r="21" spans="1:36" ht="165" x14ac:dyDescent="0.25">
      <c r="A21" s="507"/>
      <c r="B21" s="170" t="s">
        <v>157</v>
      </c>
      <c r="C21" s="102" t="s">
        <v>158</v>
      </c>
      <c r="D21" s="102" t="s">
        <v>159</v>
      </c>
      <c r="E21" s="102"/>
      <c r="F21" s="104">
        <v>44015</v>
      </c>
      <c r="G21" s="104">
        <v>45447</v>
      </c>
      <c r="H21" s="105" t="s">
        <v>119</v>
      </c>
      <c r="I21" s="109" t="s">
        <v>53</v>
      </c>
      <c r="J21" s="105" t="s">
        <v>160</v>
      </c>
      <c r="K21" s="105" t="s">
        <v>141</v>
      </c>
      <c r="L21" s="105"/>
      <c r="M21" s="102" t="s">
        <v>161</v>
      </c>
      <c r="N21" s="157"/>
      <c r="O21" s="157"/>
      <c r="P21" s="157"/>
      <c r="Q21" s="157" t="s">
        <v>56</v>
      </c>
      <c r="R21" s="157"/>
      <c r="S21" s="382"/>
      <c r="T21" s="140" t="s">
        <v>162</v>
      </c>
      <c r="U21" s="148" t="s">
        <v>163</v>
      </c>
      <c r="V21" s="149" t="s">
        <v>164</v>
      </c>
      <c r="W21" s="383" t="s">
        <v>165</v>
      </c>
      <c r="X21" s="149"/>
      <c r="Y21" s="108"/>
      <c r="Z21" s="108"/>
      <c r="AA21" s="108"/>
      <c r="AB21" s="108"/>
      <c r="AC21" s="108"/>
      <c r="AD21" s="108"/>
      <c r="AE21" s="108"/>
      <c r="AF21" s="108"/>
      <c r="AG21" s="108"/>
      <c r="AH21" s="108"/>
      <c r="AI21" s="108"/>
      <c r="AJ21" s="98"/>
    </row>
    <row r="22" spans="1:36" ht="168" customHeight="1" x14ac:dyDescent="0.25">
      <c r="A22" s="505" t="s">
        <v>166</v>
      </c>
      <c r="B22" s="170" t="s">
        <v>167</v>
      </c>
      <c r="C22" s="102" t="s">
        <v>168</v>
      </c>
      <c r="D22" s="102" t="s">
        <v>169</v>
      </c>
      <c r="E22" s="102" t="s">
        <v>170</v>
      </c>
      <c r="F22" s="104">
        <v>43649</v>
      </c>
      <c r="G22" s="104">
        <v>45447</v>
      </c>
      <c r="H22" s="105" t="s">
        <v>171</v>
      </c>
      <c r="I22" s="106" t="s">
        <v>53</v>
      </c>
      <c r="J22" s="105" t="s">
        <v>172</v>
      </c>
      <c r="K22" s="110"/>
      <c r="L22" s="105" t="s">
        <v>173</v>
      </c>
      <c r="M22" s="102" t="s">
        <v>174</v>
      </c>
      <c r="N22" s="157"/>
      <c r="O22" s="157"/>
      <c r="P22" s="157"/>
      <c r="Q22" s="157" t="s">
        <v>56</v>
      </c>
      <c r="R22" s="157"/>
      <c r="S22" s="382"/>
      <c r="T22" s="150" t="s">
        <v>175</v>
      </c>
      <c r="U22" s="142"/>
      <c r="V22" s="142"/>
      <c r="W22" s="142" t="s">
        <v>176</v>
      </c>
      <c r="X22" s="142"/>
      <c r="Y22" s="108"/>
      <c r="Z22" s="108"/>
      <c r="AA22" s="108"/>
      <c r="AB22" s="108"/>
      <c r="AC22" s="108"/>
      <c r="AD22" s="108" t="s">
        <v>177</v>
      </c>
      <c r="AE22" s="108"/>
      <c r="AF22" s="210" t="s">
        <v>178</v>
      </c>
      <c r="AG22" s="108"/>
      <c r="AH22" s="108"/>
      <c r="AI22" s="108"/>
      <c r="AJ22" s="98"/>
    </row>
    <row r="23" spans="1:36" ht="109.5" customHeight="1" x14ac:dyDescent="0.25">
      <c r="A23" s="506"/>
      <c r="B23" s="170" t="s">
        <v>179</v>
      </c>
      <c r="C23" s="102" t="s">
        <v>180</v>
      </c>
      <c r="D23" s="110" t="s">
        <v>169</v>
      </c>
      <c r="E23" s="102"/>
      <c r="F23" s="104">
        <v>43649</v>
      </c>
      <c r="G23" s="104">
        <v>45447</v>
      </c>
      <c r="H23" s="102" t="s">
        <v>150</v>
      </c>
      <c r="I23" s="106" t="s">
        <v>53</v>
      </c>
      <c r="J23" s="102" t="s">
        <v>181</v>
      </c>
      <c r="K23" s="102"/>
      <c r="L23" s="102" t="s">
        <v>182</v>
      </c>
      <c r="M23" s="102" t="s">
        <v>183</v>
      </c>
      <c r="N23" s="157"/>
      <c r="O23" s="157" t="s">
        <v>56</v>
      </c>
      <c r="P23" s="157"/>
      <c r="Q23" s="157"/>
      <c r="R23" s="157"/>
      <c r="S23" s="382"/>
      <c r="T23" s="141" t="s">
        <v>184</v>
      </c>
      <c r="U23" s="144" t="s">
        <v>185</v>
      </c>
      <c r="V23" s="144" t="s">
        <v>186</v>
      </c>
      <c r="W23" s="144" t="s">
        <v>187</v>
      </c>
      <c r="X23" s="144" t="s">
        <v>188</v>
      </c>
      <c r="Y23" s="108"/>
      <c r="Z23" s="108"/>
      <c r="AA23" s="108"/>
      <c r="AB23" s="160">
        <v>44197</v>
      </c>
      <c r="AC23" s="108"/>
      <c r="AD23" s="108" t="s">
        <v>177</v>
      </c>
      <c r="AE23" s="108"/>
      <c r="AF23" s="210" t="s">
        <v>178</v>
      </c>
      <c r="AG23" s="108"/>
      <c r="AH23" s="108"/>
      <c r="AI23" s="108"/>
      <c r="AJ23" s="98"/>
    </row>
    <row r="24" spans="1:36" ht="120" x14ac:dyDescent="0.25">
      <c r="A24" s="507"/>
      <c r="B24" s="170" t="s">
        <v>189</v>
      </c>
      <c r="C24" s="102" t="s">
        <v>190</v>
      </c>
      <c r="D24" s="102" t="s">
        <v>191</v>
      </c>
      <c r="E24" s="102" t="s">
        <v>192</v>
      </c>
      <c r="F24" s="104">
        <v>44867</v>
      </c>
      <c r="G24" s="104">
        <v>45447</v>
      </c>
      <c r="H24" s="102" t="s">
        <v>150</v>
      </c>
      <c r="I24" s="106"/>
      <c r="J24" s="102" t="s">
        <v>181</v>
      </c>
      <c r="K24" s="105"/>
      <c r="L24" s="102" t="s">
        <v>182</v>
      </c>
      <c r="M24" s="102" t="s">
        <v>193</v>
      </c>
      <c r="N24" s="157" t="s">
        <v>56</v>
      </c>
      <c r="O24" s="157"/>
      <c r="P24" s="157"/>
      <c r="Q24" s="157"/>
      <c r="R24" s="157"/>
      <c r="S24" s="382"/>
      <c r="T24" s="150" t="s">
        <v>194</v>
      </c>
      <c r="U24" s="142"/>
      <c r="V24" s="153" t="s">
        <v>186</v>
      </c>
      <c r="W24" s="153" t="s">
        <v>187</v>
      </c>
      <c r="X24" s="158" t="s">
        <v>195</v>
      </c>
      <c r="Y24" s="108"/>
      <c r="Z24" s="108"/>
      <c r="AA24" s="108"/>
      <c r="AB24" s="108"/>
      <c r="AC24" s="108"/>
      <c r="AD24" s="108" t="s">
        <v>177</v>
      </c>
      <c r="AE24" s="108"/>
      <c r="AF24" s="210" t="s">
        <v>178</v>
      </c>
      <c r="AG24" s="108"/>
      <c r="AH24" s="108"/>
      <c r="AI24" s="108"/>
      <c r="AJ24" s="98"/>
    </row>
    <row r="25" spans="1:36" ht="160.5" customHeight="1" x14ac:dyDescent="0.25">
      <c r="A25" s="505" t="s">
        <v>196</v>
      </c>
      <c r="B25" s="170" t="s">
        <v>197</v>
      </c>
      <c r="C25" s="113" t="s">
        <v>198</v>
      </c>
      <c r="D25" s="113" t="s">
        <v>199</v>
      </c>
      <c r="E25" s="113" t="s">
        <v>200</v>
      </c>
      <c r="F25" s="114">
        <v>43649</v>
      </c>
      <c r="G25" s="114">
        <v>45476</v>
      </c>
      <c r="H25" s="113" t="s">
        <v>201</v>
      </c>
      <c r="I25" s="115">
        <v>3000</v>
      </c>
      <c r="J25" s="116" t="s">
        <v>202</v>
      </c>
      <c r="K25" s="116" t="s">
        <v>203</v>
      </c>
      <c r="L25" s="116"/>
      <c r="M25" s="113" t="s">
        <v>204</v>
      </c>
      <c r="N25" s="157"/>
      <c r="O25" s="157"/>
      <c r="P25" s="157"/>
      <c r="Q25" s="157" t="s">
        <v>56</v>
      </c>
      <c r="R25" s="157"/>
      <c r="S25" s="382"/>
      <c r="T25" s="141" t="s">
        <v>205</v>
      </c>
      <c r="U25" s="144"/>
      <c r="V25" s="144" t="s">
        <v>206</v>
      </c>
      <c r="W25" s="144" t="s">
        <v>207</v>
      </c>
      <c r="X25" s="144"/>
      <c r="Y25" s="108"/>
      <c r="Z25" s="108"/>
      <c r="AA25" s="108"/>
      <c r="AB25" s="108"/>
      <c r="AC25" s="108"/>
      <c r="AD25" s="108"/>
      <c r="AE25" s="108"/>
      <c r="AF25" s="108"/>
      <c r="AG25" s="108"/>
      <c r="AH25" s="108"/>
      <c r="AI25" s="108"/>
      <c r="AJ25" s="98"/>
    </row>
    <row r="26" spans="1:36" ht="309.75" customHeight="1" x14ac:dyDescent="0.25">
      <c r="A26" s="507"/>
      <c r="B26" s="170" t="s">
        <v>208</v>
      </c>
      <c r="C26" s="102" t="s">
        <v>209</v>
      </c>
      <c r="D26" s="102" t="s">
        <v>210</v>
      </c>
      <c r="E26" s="102" t="s">
        <v>211</v>
      </c>
      <c r="F26" s="104">
        <v>43649</v>
      </c>
      <c r="G26" s="104">
        <v>45476</v>
      </c>
      <c r="H26" s="102" t="s">
        <v>212</v>
      </c>
      <c r="I26" s="106" t="s">
        <v>53</v>
      </c>
      <c r="J26" s="102" t="s">
        <v>213</v>
      </c>
      <c r="K26" s="102"/>
      <c r="L26" s="105"/>
      <c r="M26" s="102" t="s">
        <v>214</v>
      </c>
      <c r="N26" s="157"/>
      <c r="O26" s="157"/>
      <c r="P26" s="157"/>
      <c r="Q26" s="157" t="s">
        <v>56</v>
      </c>
      <c r="R26" s="157"/>
      <c r="S26" s="382"/>
      <c r="T26" s="140" t="s">
        <v>215</v>
      </c>
      <c r="U26" s="143" t="s">
        <v>216</v>
      </c>
      <c r="V26" s="140"/>
      <c r="W26" s="143" t="s">
        <v>217</v>
      </c>
      <c r="X26" s="140" t="s">
        <v>218</v>
      </c>
      <c r="Y26" s="210" t="s">
        <v>219</v>
      </c>
      <c r="Z26" s="108"/>
      <c r="AA26" s="108"/>
      <c r="AB26" s="108"/>
      <c r="AC26" s="108"/>
      <c r="AD26" s="108"/>
      <c r="AE26" s="108"/>
      <c r="AF26" s="108"/>
      <c r="AG26" s="108"/>
      <c r="AH26" s="108"/>
      <c r="AI26" s="108"/>
      <c r="AJ26" s="98"/>
    </row>
    <row r="27" spans="1:36" ht="237.75" customHeight="1" x14ac:dyDescent="0.25">
      <c r="A27" s="505" t="s">
        <v>220</v>
      </c>
      <c r="B27" s="170" t="s">
        <v>221</v>
      </c>
      <c r="C27" s="117" t="s">
        <v>222</v>
      </c>
      <c r="D27" s="117" t="s">
        <v>223</v>
      </c>
      <c r="E27" s="117"/>
      <c r="F27" s="118">
        <v>43649</v>
      </c>
      <c r="G27" s="118">
        <v>45447</v>
      </c>
      <c r="H27" s="117" t="s">
        <v>150</v>
      </c>
      <c r="I27" s="119" t="s">
        <v>53</v>
      </c>
      <c r="J27" s="120" t="s">
        <v>224</v>
      </c>
      <c r="K27" s="120"/>
      <c r="L27" s="120"/>
      <c r="M27" s="117"/>
      <c r="N27" s="157"/>
      <c r="O27" s="157"/>
      <c r="P27" s="157"/>
      <c r="Q27" s="157" t="s">
        <v>56</v>
      </c>
      <c r="R27" s="157"/>
      <c r="S27" s="382"/>
      <c r="T27" s="141" t="s">
        <v>225</v>
      </c>
      <c r="U27" s="144" t="s">
        <v>226</v>
      </c>
      <c r="V27" s="144"/>
      <c r="W27" s="144" t="s">
        <v>155</v>
      </c>
      <c r="X27" s="144" t="s">
        <v>227</v>
      </c>
      <c r="Y27" s="108"/>
      <c r="Z27" s="108"/>
      <c r="AA27" s="108"/>
      <c r="AB27" s="108"/>
      <c r="AC27" s="108"/>
      <c r="AD27" s="108"/>
      <c r="AE27" s="108"/>
      <c r="AF27" s="108"/>
      <c r="AG27" s="108"/>
      <c r="AH27" s="108"/>
      <c r="AI27" s="108"/>
      <c r="AJ27" s="98"/>
    </row>
    <row r="28" spans="1:36" ht="173.25" customHeight="1" x14ac:dyDescent="0.25">
      <c r="A28" s="506"/>
      <c r="B28" s="170" t="s">
        <v>228</v>
      </c>
      <c r="C28" s="117" t="s">
        <v>229</v>
      </c>
      <c r="D28" s="117" t="s">
        <v>230</v>
      </c>
      <c r="E28" s="110"/>
      <c r="F28" s="118">
        <v>43649</v>
      </c>
      <c r="G28" s="118">
        <v>45448</v>
      </c>
      <c r="H28" s="117" t="s">
        <v>150</v>
      </c>
      <c r="I28" s="119" t="s">
        <v>53</v>
      </c>
      <c r="J28" s="120" t="s">
        <v>224</v>
      </c>
      <c r="K28" s="120" t="s">
        <v>141</v>
      </c>
      <c r="L28" s="120"/>
      <c r="M28" s="117" t="s">
        <v>231</v>
      </c>
      <c r="N28" s="157"/>
      <c r="O28" s="157"/>
      <c r="P28" s="157"/>
      <c r="Q28" s="157" t="s">
        <v>56</v>
      </c>
      <c r="R28" s="157"/>
      <c r="S28" s="382"/>
      <c r="T28" s="141" t="s">
        <v>232</v>
      </c>
      <c r="U28" s="144"/>
      <c r="V28" s="144"/>
      <c r="W28" s="144" t="s">
        <v>233</v>
      </c>
      <c r="X28" s="144" t="s">
        <v>234</v>
      </c>
      <c r="Y28" s="108"/>
      <c r="Z28" s="108"/>
      <c r="AA28" s="108"/>
      <c r="AB28" s="108"/>
      <c r="AC28" s="108"/>
      <c r="AD28" s="108"/>
      <c r="AE28" s="108"/>
      <c r="AF28" s="108"/>
      <c r="AG28" s="108"/>
      <c r="AH28" s="108"/>
      <c r="AI28" s="108"/>
      <c r="AJ28" s="98"/>
    </row>
    <row r="29" spans="1:36" ht="126.75" customHeight="1" x14ac:dyDescent="0.25">
      <c r="A29" s="506"/>
      <c r="B29" s="170" t="s">
        <v>235</v>
      </c>
      <c r="C29" s="163" t="s">
        <v>236</v>
      </c>
      <c r="D29" s="121" t="s">
        <v>237</v>
      </c>
      <c r="E29" s="117"/>
      <c r="F29" s="118">
        <v>43649</v>
      </c>
      <c r="G29" s="118">
        <v>45447</v>
      </c>
      <c r="H29" s="120" t="s">
        <v>119</v>
      </c>
      <c r="I29" s="119" t="s">
        <v>53</v>
      </c>
      <c r="J29" s="120" t="s">
        <v>238</v>
      </c>
      <c r="K29" s="120" t="s">
        <v>151</v>
      </c>
      <c r="L29" s="120"/>
      <c r="M29" s="117" t="s">
        <v>239</v>
      </c>
      <c r="N29" s="157"/>
      <c r="O29" s="157"/>
      <c r="P29" s="157"/>
      <c r="Q29" s="157" t="s">
        <v>56</v>
      </c>
      <c r="R29" s="157"/>
      <c r="S29" s="382" t="s">
        <v>6</v>
      </c>
      <c r="T29" s="148" t="s">
        <v>240</v>
      </c>
      <c r="U29" s="161" t="s">
        <v>241</v>
      </c>
      <c r="V29" s="142"/>
      <c r="W29" s="142" t="s">
        <v>242</v>
      </c>
      <c r="X29" s="140" t="s">
        <v>243</v>
      </c>
      <c r="Y29" s="108"/>
      <c r="Z29" s="108"/>
      <c r="AA29" s="108"/>
      <c r="AB29" s="108"/>
      <c r="AC29" s="108"/>
      <c r="AD29" s="108"/>
      <c r="AE29" s="108"/>
      <c r="AF29" s="108"/>
      <c r="AG29" s="108"/>
      <c r="AH29" s="108"/>
      <c r="AI29" s="108"/>
      <c r="AJ29" s="98"/>
    </row>
    <row r="30" spans="1:36" ht="159" customHeight="1" x14ac:dyDescent="0.25">
      <c r="A30" s="507"/>
      <c r="B30" s="171" t="s">
        <v>244</v>
      </c>
      <c r="C30" s="117" t="s">
        <v>245</v>
      </c>
      <c r="D30" s="117" t="s">
        <v>246</v>
      </c>
      <c r="E30" s="117" t="s">
        <v>247</v>
      </c>
      <c r="F30" s="118">
        <v>43649</v>
      </c>
      <c r="G30" s="118">
        <v>45447</v>
      </c>
      <c r="H30" s="117" t="s">
        <v>88</v>
      </c>
      <c r="I30" s="119" t="s">
        <v>53</v>
      </c>
      <c r="J30" s="117" t="s">
        <v>248</v>
      </c>
      <c r="K30" s="120"/>
      <c r="L30" s="120"/>
      <c r="M30" s="117" t="s">
        <v>249</v>
      </c>
      <c r="N30" s="157"/>
      <c r="O30" s="157" t="s">
        <v>56</v>
      </c>
      <c r="P30" s="157"/>
      <c r="Q30" s="157"/>
      <c r="R30" s="157"/>
      <c r="S30" s="382"/>
      <c r="T30" s="151" t="s">
        <v>250</v>
      </c>
      <c r="U30" s="152" t="s">
        <v>251</v>
      </c>
      <c r="V30" s="144" t="s">
        <v>252</v>
      </c>
      <c r="W30" s="152" t="s">
        <v>88</v>
      </c>
      <c r="X30" s="144" t="s">
        <v>253</v>
      </c>
      <c r="Y30" s="108"/>
      <c r="Z30" s="108"/>
      <c r="AA30" s="108"/>
      <c r="AB30" s="160">
        <v>44197</v>
      </c>
      <c r="AC30" s="108"/>
      <c r="AD30" s="108"/>
      <c r="AE30" s="108"/>
      <c r="AF30" s="108"/>
      <c r="AG30" s="108"/>
      <c r="AH30" s="108"/>
      <c r="AI30" s="108"/>
      <c r="AJ30" s="98"/>
    </row>
    <row r="31" spans="1:36" ht="258" customHeight="1" x14ac:dyDescent="0.25">
      <c r="A31" s="505" t="s">
        <v>254</v>
      </c>
      <c r="B31" s="170" t="s">
        <v>255</v>
      </c>
      <c r="C31" s="102" t="s">
        <v>256</v>
      </c>
      <c r="D31" s="103" t="s">
        <v>257</v>
      </c>
      <c r="E31" s="102"/>
      <c r="F31" s="104">
        <v>43649</v>
      </c>
      <c r="G31" s="104">
        <v>45476</v>
      </c>
      <c r="H31" s="105" t="s">
        <v>258</v>
      </c>
      <c r="I31" s="106">
        <v>50000</v>
      </c>
      <c r="J31" s="105" t="s">
        <v>259</v>
      </c>
      <c r="K31" s="105" t="s">
        <v>260</v>
      </c>
      <c r="L31" s="105" t="s">
        <v>261</v>
      </c>
      <c r="M31" s="102" t="s">
        <v>262</v>
      </c>
      <c r="N31" s="157"/>
      <c r="O31" s="157"/>
      <c r="P31" s="157"/>
      <c r="Q31" s="157" t="s">
        <v>56</v>
      </c>
      <c r="R31" s="157"/>
      <c r="S31" s="382"/>
      <c r="T31" s="148" t="s">
        <v>263</v>
      </c>
      <c r="U31" s="159" t="s">
        <v>264</v>
      </c>
      <c r="V31" s="149" t="s">
        <v>265</v>
      </c>
      <c r="W31" s="149" t="s">
        <v>266</v>
      </c>
      <c r="X31" s="149" t="s">
        <v>267</v>
      </c>
      <c r="Y31" s="210" t="s">
        <v>268</v>
      </c>
      <c r="Z31" s="108"/>
      <c r="AA31" s="108"/>
      <c r="AB31" s="108"/>
      <c r="AC31" s="108"/>
      <c r="AD31" s="108"/>
      <c r="AE31" s="108"/>
      <c r="AF31" s="108"/>
      <c r="AG31" s="108"/>
      <c r="AH31" s="108"/>
      <c r="AI31" s="210" t="s">
        <v>269</v>
      </c>
      <c r="AJ31" s="98"/>
    </row>
    <row r="32" spans="1:36" ht="114" customHeight="1" x14ac:dyDescent="0.25">
      <c r="A32" s="507"/>
      <c r="B32" s="170" t="s">
        <v>270</v>
      </c>
      <c r="C32" s="102" t="s">
        <v>271</v>
      </c>
      <c r="D32" s="102" t="s">
        <v>272</v>
      </c>
      <c r="E32" s="102"/>
      <c r="F32" s="104">
        <v>43649</v>
      </c>
      <c r="G32" s="104">
        <v>45476</v>
      </c>
      <c r="H32" s="102" t="s">
        <v>119</v>
      </c>
      <c r="I32" s="106">
        <v>200000</v>
      </c>
      <c r="J32" s="102" t="s">
        <v>273</v>
      </c>
      <c r="K32" s="102"/>
      <c r="L32" s="102"/>
      <c r="M32" s="102"/>
      <c r="N32" s="157"/>
      <c r="O32" s="157" t="s">
        <v>56</v>
      </c>
      <c r="P32" s="157"/>
      <c r="Q32" s="157"/>
      <c r="R32" s="157"/>
      <c r="S32" s="382" t="s">
        <v>6</v>
      </c>
      <c r="T32" s="164" t="s">
        <v>274</v>
      </c>
      <c r="U32" s="149"/>
      <c r="V32" s="162"/>
      <c r="W32" s="149" t="s">
        <v>242</v>
      </c>
      <c r="X32" s="149" t="s">
        <v>275</v>
      </c>
      <c r="Y32" s="108"/>
      <c r="Z32" s="108"/>
      <c r="AA32" s="108"/>
      <c r="AB32" s="108"/>
      <c r="AC32" s="108"/>
      <c r="AD32" s="108"/>
      <c r="AE32" s="108"/>
      <c r="AF32" s="108"/>
      <c r="AG32" s="108"/>
      <c r="AH32" s="108"/>
      <c r="AI32" s="108"/>
      <c r="AJ32" s="98"/>
    </row>
    <row r="33" spans="1:36" ht="151.5" customHeight="1" x14ac:dyDescent="0.25">
      <c r="A33" s="508" t="s">
        <v>276</v>
      </c>
      <c r="B33" s="170" t="s">
        <v>277</v>
      </c>
      <c r="C33" s="102" t="s">
        <v>278</v>
      </c>
      <c r="D33" s="102" t="s">
        <v>279</v>
      </c>
      <c r="E33" s="102" t="s">
        <v>280</v>
      </c>
      <c r="F33" s="104">
        <v>43649</v>
      </c>
      <c r="G33" s="104">
        <v>45476</v>
      </c>
      <c r="H33" s="105" t="s">
        <v>281</v>
      </c>
      <c r="I33" s="106" t="s">
        <v>53</v>
      </c>
      <c r="J33" s="105" t="s">
        <v>282</v>
      </c>
      <c r="K33" s="105"/>
      <c r="L33" s="105"/>
      <c r="M33" s="102" t="s">
        <v>283</v>
      </c>
      <c r="N33" s="157"/>
      <c r="O33" s="157"/>
      <c r="P33" s="157"/>
      <c r="Q33" s="157" t="s">
        <v>56</v>
      </c>
      <c r="R33" s="157"/>
      <c r="S33" s="382"/>
      <c r="T33" s="140" t="s">
        <v>284</v>
      </c>
      <c r="U33" s="167" t="s">
        <v>285</v>
      </c>
      <c r="V33" s="140" t="s">
        <v>286</v>
      </c>
      <c r="W33" s="140" t="s">
        <v>287</v>
      </c>
      <c r="X33" s="140" t="s">
        <v>288</v>
      </c>
      <c r="Y33" s="108"/>
      <c r="Z33" s="108"/>
      <c r="AA33" s="108"/>
      <c r="AB33" s="108"/>
      <c r="AC33" s="108"/>
      <c r="AD33" s="108"/>
      <c r="AE33" s="108"/>
      <c r="AF33" s="108"/>
      <c r="AG33" s="108"/>
      <c r="AH33" s="108"/>
      <c r="AI33" s="108"/>
      <c r="AJ33" s="98"/>
    </row>
    <row r="34" spans="1:36" ht="120" x14ac:dyDescent="0.25">
      <c r="A34" s="508"/>
      <c r="B34" s="170" t="s">
        <v>289</v>
      </c>
      <c r="C34" s="102" t="s">
        <v>290</v>
      </c>
      <c r="D34" s="110" t="s">
        <v>291</v>
      </c>
      <c r="E34" s="102"/>
      <c r="F34" s="104">
        <v>43649</v>
      </c>
      <c r="G34" s="104">
        <v>45476</v>
      </c>
      <c r="H34" s="102" t="s">
        <v>292</v>
      </c>
      <c r="I34" s="106">
        <v>100000</v>
      </c>
      <c r="J34" s="102" t="s">
        <v>293</v>
      </c>
      <c r="K34" s="102" t="s">
        <v>294</v>
      </c>
      <c r="L34" s="102"/>
      <c r="M34" s="102"/>
      <c r="N34" s="157"/>
      <c r="O34" s="157" t="s">
        <v>56</v>
      </c>
      <c r="P34" s="157"/>
      <c r="Q34" s="157"/>
      <c r="R34" s="157"/>
      <c r="S34" s="382"/>
      <c r="T34" s="165" t="s">
        <v>295</v>
      </c>
      <c r="U34" s="168"/>
      <c r="V34" s="166"/>
      <c r="W34" s="142" t="s">
        <v>296</v>
      </c>
      <c r="X34" s="140" t="s">
        <v>297</v>
      </c>
      <c r="Y34" s="108"/>
      <c r="Z34" s="108"/>
      <c r="AA34" s="108"/>
      <c r="AB34" s="160">
        <v>44197</v>
      </c>
      <c r="AC34" s="108"/>
      <c r="AD34" s="108"/>
      <c r="AE34" s="108"/>
      <c r="AF34" s="108"/>
      <c r="AG34" s="108"/>
      <c r="AH34" s="108"/>
      <c r="AI34" s="108"/>
      <c r="AJ34" s="98"/>
    </row>
    <row r="35" spans="1:36" ht="128.25" customHeight="1" x14ac:dyDescent="0.25">
      <c r="A35" s="508"/>
      <c r="B35" s="170" t="s">
        <v>298</v>
      </c>
      <c r="C35" s="102" t="s">
        <v>299</v>
      </c>
      <c r="D35" s="102" t="s">
        <v>300</v>
      </c>
      <c r="E35" s="102"/>
      <c r="F35" s="104">
        <v>43649</v>
      </c>
      <c r="G35" s="104">
        <v>45476</v>
      </c>
      <c r="H35" s="102" t="s">
        <v>301</v>
      </c>
      <c r="I35" s="106">
        <v>50000</v>
      </c>
      <c r="J35" s="105" t="s">
        <v>302</v>
      </c>
      <c r="K35" s="105" t="s">
        <v>303</v>
      </c>
      <c r="L35" s="105"/>
      <c r="M35" s="102"/>
      <c r="N35" s="157"/>
      <c r="O35" s="157"/>
      <c r="P35" s="157"/>
      <c r="Q35" s="157" t="s">
        <v>56</v>
      </c>
      <c r="R35" s="157"/>
      <c r="S35" s="382"/>
      <c r="T35" s="143" t="s">
        <v>304</v>
      </c>
      <c r="U35" s="154" t="s">
        <v>305</v>
      </c>
      <c r="V35" s="142"/>
      <c r="W35" s="150" t="s">
        <v>306</v>
      </c>
      <c r="X35" s="142"/>
      <c r="Y35" s="108"/>
      <c r="Z35" s="108"/>
      <c r="AA35" s="108"/>
      <c r="AB35" s="108"/>
      <c r="AC35" s="108"/>
      <c r="AD35" s="108"/>
      <c r="AE35" s="108"/>
      <c r="AF35" s="108"/>
      <c r="AG35" s="108"/>
      <c r="AH35" s="108"/>
      <c r="AI35" s="108"/>
      <c r="AJ35" s="98"/>
    </row>
    <row r="36" spans="1:36" ht="174.75" customHeight="1" x14ac:dyDescent="0.25">
      <c r="A36" s="508"/>
      <c r="B36" s="170" t="s">
        <v>307</v>
      </c>
      <c r="C36" s="110" t="s">
        <v>308</v>
      </c>
      <c r="D36" s="102" t="s">
        <v>309</v>
      </c>
      <c r="E36" s="102"/>
      <c r="F36" s="104">
        <v>43649</v>
      </c>
      <c r="G36" s="104">
        <v>45476</v>
      </c>
      <c r="H36" s="102" t="s">
        <v>310</v>
      </c>
      <c r="I36" s="106">
        <v>100000</v>
      </c>
      <c r="J36" s="105" t="s">
        <v>311</v>
      </c>
      <c r="K36" s="105" t="s">
        <v>303</v>
      </c>
      <c r="L36" s="105"/>
      <c r="M36" s="102"/>
      <c r="N36" s="157"/>
      <c r="O36" s="157"/>
      <c r="P36" s="157"/>
      <c r="Q36" s="157" t="s">
        <v>56</v>
      </c>
      <c r="R36" s="157"/>
      <c r="S36" s="382"/>
      <c r="T36" s="141" t="s">
        <v>312</v>
      </c>
      <c r="U36" s="144" t="s">
        <v>313</v>
      </c>
      <c r="V36" s="144" t="s">
        <v>314</v>
      </c>
      <c r="W36" s="144" t="s">
        <v>315</v>
      </c>
      <c r="X36" s="144"/>
      <c r="Y36" s="108"/>
      <c r="Z36" s="108"/>
      <c r="AA36" s="108"/>
      <c r="AB36" s="108"/>
      <c r="AC36" s="108"/>
      <c r="AD36" s="108"/>
      <c r="AE36" s="108"/>
      <c r="AF36" s="108"/>
      <c r="AG36" s="108"/>
      <c r="AH36" s="108"/>
      <c r="AI36" s="108"/>
      <c r="AJ36" s="98"/>
    </row>
    <row r="37" spans="1:36" ht="232.5" customHeight="1" x14ac:dyDescent="0.25">
      <c r="A37" s="508"/>
      <c r="B37" s="170" t="s">
        <v>316</v>
      </c>
      <c r="C37" s="102" t="s">
        <v>317</v>
      </c>
      <c r="D37" s="102" t="s">
        <v>309</v>
      </c>
      <c r="E37" s="102"/>
      <c r="F37" s="104">
        <v>43649</v>
      </c>
      <c r="G37" s="104">
        <v>45476</v>
      </c>
      <c r="H37" s="102" t="s">
        <v>52</v>
      </c>
      <c r="I37" s="106" t="s">
        <v>53</v>
      </c>
      <c r="J37" s="105" t="s">
        <v>318</v>
      </c>
      <c r="K37" s="105"/>
      <c r="L37" s="105"/>
      <c r="M37" s="102"/>
      <c r="N37" s="157"/>
      <c r="O37" s="157"/>
      <c r="P37" s="157"/>
      <c r="Q37" s="157" t="s">
        <v>56</v>
      </c>
      <c r="R37" s="157"/>
      <c r="S37" s="382"/>
      <c r="T37" s="140" t="s">
        <v>319</v>
      </c>
      <c r="U37" s="141" t="s">
        <v>320</v>
      </c>
      <c r="V37" s="140" t="s">
        <v>321</v>
      </c>
      <c r="W37" s="140" t="s">
        <v>322</v>
      </c>
      <c r="X37" s="141" t="s">
        <v>323</v>
      </c>
      <c r="Y37" s="108"/>
      <c r="Z37" s="108"/>
      <c r="AA37" s="108"/>
      <c r="AB37" s="108"/>
      <c r="AC37" s="108"/>
      <c r="AD37" s="108"/>
      <c r="AE37" s="108"/>
      <c r="AF37" s="156" t="s">
        <v>324</v>
      </c>
      <c r="AG37" s="108"/>
      <c r="AH37" s="108"/>
      <c r="AI37" s="108"/>
      <c r="AJ37" s="98"/>
    </row>
    <row r="38" spans="1:36" ht="120" x14ac:dyDescent="0.25">
      <c r="A38" s="508"/>
      <c r="B38" s="170" t="s">
        <v>325</v>
      </c>
      <c r="C38" s="102" t="s">
        <v>326</v>
      </c>
      <c r="D38" s="102" t="s">
        <v>309</v>
      </c>
      <c r="E38" s="102"/>
      <c r="F38" s="104">
        <v>43649</v>
      </c>
      <c r="G38" s="104">
        <v>45476</v>
      </c>
      <c r="H38" s="102" t="s">
        <v>281</v>
      </c>
      <c r="I38" s="122">
        <v>200000</v>
      </c>
      <c r="J38" s="106" t="s">
        <v>327</v>
      </c>
      <c r="K38" s="105" t="s">
        <v>328</v>
      </c>
      <c r="L38" s="105"/>
      <c r="M38" s="102"/>
      <c r="N38" s="157"/>
      <c r="O38" s="157"/>
      <c r="P38" s="157"/>
      <c r="Q38" s="157" t="s">
        <v>56</v>
      </c>
      <c r="R38" s="157"/>
      <c r="S38" s="382"/>
      <c r="T38" s="140" t="s">
        <v>329</v>
      </c>
      <c r="U38" s="142"/>
      <c r="V38" s="148" t="s">
        <v>330</v>
      </c>
      <c r="W38" s="144" t="s">
        <v>331</v>
      </c>
      <c r="X38" s="140" t="s">
        <v>332</v>
      </c>
      <c r="Y38" s="108"/>
      <c r="Z38" s="108"/>
      <c r="AA38" s="108"/>
      <c r="AB38" s="108"/>
      <c r="AC38" s="108"/>
      <c r="AD38" s="108"/>
      <c r="AE38" s="108"/>
      <c r="AF38" s="108"/>
      <c r="AG38" s="108"/>
      <c r="AH38" s="108"/>
      <c r="AI38" s="108"/>
      <c r="AJ38" s="98"/>
    </row>
    <row r="39" spans="1:36" ht="164.25" customHeight="1" x14ac:dyDescent="0.25">
      <c r="A39" s="508"/>
      <c r="B39" s="170" t="s">
        <v>333</v>
      </c>
      <c r="C39" s="102" t="s">
        <v>334</v>
      </c>
      <c r="D39" s="102" t="s">
        <v>309</v>
      </c>
      <c r="E39" s="102"/>
      <c r="F39" s="104">
        <v>43649</v>
      </c>
      <c r="G39" s="104">
        <v>45476</v>
      </c>
      <c r="H39" s="102" t="s">
        <v>292</v>
      </c>
      <c r="I39" s="106">
        <v>200000</v>
      </c>
      <c r="J39" s="105" t="s">
        <v>335</v>
      </c>
      <c r="K39" s="105"/>
      <c r="L39" s="105"/>
      <c r="M39" s="102"/>
      <c r="N39" s="157"/>
      <c r="O39" s="157"/>
      <c r="P39" s="157"/>
      <c r="Q39" s="157" t="s">
        <v>56</v>
      </c>
      <c r="R39" s="157"/>
      <c r="S39" s="382"/>
      <c r="T39" s="140" t="s">
        <v>336</v>
      </c>
      <c r="U39" s="143"/>
      <c r="V39" s="142"/>
      <c r="W39" s="150" t="s">
        <v>337</v>
      </c>
      <c r="X39" s="140" t="s">
        <v>338</v>
      </c>
      <c r="Y39" s="108"/>
      <c r="Z39" s="108"/>
      <c r="AA39" s="108"/>
      <c r="AB39" s="108"/>
      <c r="AC39" s="108"/>
      <c r="AD39" s="108"/>
      <c r="AE39" s="108"/>
      <c r="AF39" s="108"/>
      <c r="AG39" s="108"/>
      <c r="AH39" s="108"/>
      <c r="AI39" s="108"/>
      <c r="AJ39" s="98"/>
    </row>
    <row r="40" spans="1:36" ht="213" customHeight="1" x14ac:dyDescent="0.25">
      <c r="A40" s="508"/>
      <c r="B40" s="170" t="s">
        <v>339</v>
      </c>
      <c r="C40" s="102" t="s">
        <v>340</v>
      </c>
      <c r="D40" s="102" t="s">
        <v>341</v>
      </c>
      <c r="E40" s="102"/>
      <c r="F40" s="104">
        <v>43649</v>
      </c>
      <c r="G40" s="104">
        <v>45476</v>
      </c>
      <c r="H40" s="102" t="s">
        <v>281</v>
      </c>
      <c r="I40" s="106" t="s">
        <v>53</v>
      </c>
      <c r="J40" s="105" t="s">
        <v>342</v>
      </c>
      <c r="K40" s="105"/>
      <c r="L40" s="105"/>
      <c r="M40" s="102" t="s">
        <v>343</v>
      </c>
      <c r="N40" s="157"/>
      <c r="O40" s="157"/>
      <c r="P40" s="157"/>
      <c r="Q40" s="157" t="s">
        <v>56</v>
      </c>
      <c r="R40" s="157"/>
      <c r="S40" s="382"/>
      <c r="T40" s="140" t="s">
        <v>344</v>
      </c>
      <c r="U40" s="142"/>
      <c r="V40" s="143" t="s">
        <v>345</v>
      </c>
      <c r="W40" s="143" t="s">
        <v>346</v>
      </c>
      <c r="X40" s="140" t="s">
        <v>347</v>
      </c>
      <c r="Y40" s="108"/>
      <c r="Z40" s="108"/>
      <c r="AA40" s="108"/>
      <c r="AB40" s="108"/>
      <c r="AC40" s="108"/>
      <c r="AD40" s="108"/>
      <c r="AE40" s="108"/>
      <c r="AF40" s="108"/>
      <c r="AG40" s="108"/>
      <c r="AH40" s="108"/>
      <c r="AI40" s="108"/>
      <c r="AJ40" s="98"/>
    </row>
    <row r="41" spans="1:36" ht="181.5" customHeight="1" x14ac:dyDescent="0.25">
      <c r="A41" s="508"/>
      <c r="B41" s="170" t="s">
        <v>348</v>
      </c>
      <c r="C41" s="123" t="s">
        <v>349</v>
      </c>
      <c r="D41" s="102" t="s">
        <v>350</v>
      </c>
      <c r="E41" s="102"/>
      <c r="F41" s="104">
        <v>43649</v>
      </c>
      <c r="G41" s="104">
        <v>45476</v>
      </c>
      <c r="H41" s="102" t="s">
        <v>258</v>
      </c>
      <c r="I41" s="106">
        <v>50000</v>
      </c>
      <c r="J41" s="105" t="s">
        <v>351</v>
      </c>
      <c r="K41" s="105"/>
      <c r="L41" s="105"/>
      <c r="M41" s="102" t="s">
        <v>352</v>
      </c>
      <c r="N41" s="157"/>
      <c r="O41" s="157"/>
      <c r="P41" s="157"/>
      <c r="Q41" s="157" t="s">
        <v>56</v>
      </c>
      <c r="R41" s="157"/>
      <c r="S41" s="382"/>
      <c r="T41" s="141" t="s">
        <v>353</v>
      </c>
      <c r="U41" s="155" t="s">
        <v>354</v>
      </c>
      <c r="V41" s="149" t="s">
        <v>355</v>
      </c>
      <c r="W41" s="149" t="s">
        <v>356</v>
      </c>
      <c r="X41" s="149"/>
      <c r="Y41" s="108"/>
      <c r="Z41" s="108"/>
      <c r="AA41" s="108"/>
      <c r="AB41" s="108"/>
      <c r="AC41" s="108"/>
      <c r="AD41" s="108"/>
      <c r="AE41" s="108"/>
      <c r="AF41" s="108"/>
      <c r="AG41" s="108"/>
      <c r="AH41" s="108"/>
      <c r="AI41" s="108"/>
      <c r="AJ41" s="98"/>
    </row>
    <row r="42" spans="1:36" x14ac:dyDescent="0.25">
      <c r="AJ42" s="98"/>
    </row>
    <row r="43" spans="1:36" x14ac:dyDescent="0.25">
      <c r="AJ43" s="98"/>
    </row>
    <row r="44" spans="1:36" ht="15.75" thickBot="1" x14ac:dyDescent="0.3">
      <c r="L44" s="124"/>
      <c r="AJ44" s="98"/>
    </row>
    <row r="45" spans="1:36" ht="21.75" thickBot="1" x14ac:dyDescent="0.3">
      <c r="A45" s="125" t="s">
        <v>357</v>
      </c>
      <c r="B45" s="126"/>
      <c r="C45" s="126"/>
      <c r="D45" s="126"/>
      <c r="E45" s="126"/>
      <c r="F45" s="126"/>
      <c r="G45" s="126"/>
      <c r="H45" s="126"/>
      <c r="I45" s="126"/>
      <c r="J45" s="126"/>
      <c r="K45" s="126"/>
      <c r="L45" s="127"/>
      <c r="M45" s="128"/>
      <c r="AJ45" s="98"/>
    </row>
    <row r="46" spans="1:36" ht="21.75" thickBot="1" x14ac:dyDescent="0.3">
      <c r="A46" s="129"/>
      <c r="B46" s="130"/>
      <c r="C46" s="130"/>
      <c r="D46" s="131"/>
      <c r="E46" s="131"/>
      <c r="F46" s="131"/>
      <c r="G46" s="131"/>
      <c r="H46" s="131"/>
      <c r="I46" s="131"/>
      <c r="J46" s="131"/>
      <c r="K46" s="131"/>
      <c r="L46" s="131"/>
      <c r="M46" s="131"/>
      <c r="N46" s="131"/>
      <c r="AJ46" s="98"/>
    </row>
    <row r="47" spans="1:36" ht="24" thickBot="1" x14ac:dyDescent="0.3">
      <c r="A47" s="132" t="s">
        <v>358</v>
      </c>
      <c r="B47" s="133"/>
      <c r="C47" s="134"/>
      <c r="AJ47" s="98"/>
    </row>
    <row r="48" spans="1:36" x14ac:dyDescent="0.25">
      <c r="AJ48" s="98"/>
    </row>
    <row r="49" spans="1:36" ht="15.75" x14ac:dyDescent="0.25">
      <c r="A49" s="479" t="s">
        <v>359</v>
      </c>
      <c r="B49" s="481" t="s">
        <v>12</v>
      </c>
      <c r="C49" s="481" t="s">
        <v>13</v>
      </c>
      <c r="D49" s="481" t="s">
        <v>14</v>
      </c>
      <c r="E49" s="482" t="s">
        <v>15</v>
      </c>
      <c r="F49" s="481" t="s">
        <v>16</v>
      </c>
      <c r="G49" s="481"/>
      <c r="H49" s="481" t="s">
        <v>17</v>
      </c>
      <c r="I49" s="481" t="s">
        <v>18</v>
      </c>
      <c r="J49" s="484" t="s">
        <v>19</v>
      </c>
      <c r="K49" s="484" t="s">
        <v>20</v>
      </c>
      <c r="L49" s="484"/>
      <c r="M49" s="484" t="s">
        <v>21</v>
      </c>
      <c r="N49" s="135"/>
      <c r="AJ49" s="98"/>
    </row>
    <row r="50" spans="1:36" ht="15.75" x14ac:dyDescent="0.25">
      <c r="A50" s="480"/>
      <c r="B50" s="481"/>
      <c r="C50" s="481"/>
      <c r="D50" s="481"/>
      <c r="E50" s="482"/>
      <c r="F50" s="136" t="s">
        <v>44</v>
      </c>
      <c r="G50" s="136" t="s">
        <v>45</v>
      </c>
      <c r="H50" s="481"/>
      <c r="I50" s="481"/>
      <c r="J50" s="484"/>
      <c r="K50" s="137" t="s">
        <v>46</v>
      </c>
      <c r="L50" s="137" t="s">
        <v>47</v>
      </c>
      <c r="M50" s="484"/>
      <c r="N50" s="99"/>
      <c r="AJ50" s="98"/>
    </row>
    <row r="51" spans="1:36" x14ac:dyDescent="0.25">
      <c r="A51" s="108" t="s">
        <v>360</v>
      </c>
      <c r="B51" s="108"/>
      <c r="C51" s="108" t="s">
        <v>361</v>
      </c>
      <c r="D51" s="108"/>
      <c r="E51" s="108"/>
      <c r="F51" s="108"/>
      <c r="G51" s="108"/>
      <c r="H51" s="108"/>
      <c r="I51" s="108"/>
      <c r="J51" s="157"/>
      <c r="K51" s="157"/>
      <c r="L51" s="157"/>
      <c r="M51" s="157"/>
      <c r="N51" s="99"/>
      <c r="AJ51" s="98"/>
    </row>
    <row r="52" spans="1:36" x14ac:dyDescent="0.25">
      <c r="A52" s="108"/>
      <c r="B52" s="108"/>
      <c r="C52" s="108"/>
      <c r="D52" s="108"/>
      <c r="E52" s="108"/>
      <c r="F52" s="108"/>
      <c r="G52" s="108"/>
      <c r="H52" s="108"/>
      <c r="I52" s="108"/>
      <c r="J52" s="108"/>
      <c r="K52" s="108"/>
      <c r="L52" s="108"/>
      <c r="M52" s="108"/>
      <c r="N52" s="99"/>
      <c r="AJ52" s="98"/>
    </row>
    <row r="53" spans="1:36" x14ac:dyDescent="0.25">
      <c r="A53" s="108"/>
      <c r="B53" s="108"/>
      <c r="C53" s="108"/>
      <c r="D53" s="108"/>
      <c r="E53" s="108"/>
      <c r="F53" s="108"/>
      <c r="G53" s="108"/>
      <c r="H53" s="108"/>
      <c r="I53" s="108"/>
      <c r="J53" s="108"/>
      <c r="K53" s="108"/>
      <c r="L53" s="108"/>
      <c r="M53" s="108"/>
      <c r="N53" s="99"/>
      <c r="AJ53" s="98"/>
    </row>
    <row r="54" spans="1:36" x14ac:dyDescent="0.25">
      <c r="A54" s="108"/>
      <c r="B54" s="108"/>
      <c r="C54" s="108"/>
      <c r="D54" s="108"/>
      <c r="E54" s="108"/>
      <c r="F54" s="108"/>
      <c r="G54" s="108"/>
      <c r="H54" s="108"/>
      <c r="I54" s="108"/>
      <c r="J54" s="108"/>
      <c r="K54" s="108"/>
      <c r="L54" s="108"/>
      <c r="M54" s="108"/>
      <c r="N54" s="99"/>
      <c r="AJ54" s="98"/>
    </row>
    <row r="55" spans="1:36" x14ac:dyDescent="0.25">
      <c r="A55" s="108"/>
      <c r="B55" s="108"/>
      <c r="C55" s="108"/>
      <c r="D55" s="108"/>
      <c r="E55" s="108"/>
      <c r="F55" s="108"/>
      <c r="G55" s="108"/>
      <c r="H55" s="108"/>
      <c r="I55" s="108"/>
      <c r="J55" s="108"/>
      <c r="K55" s="108"/>
      <c r="L55" s="108"/>
      <c r="M55" s="108"/>
      <c r="N55" s="99"/>
      <c r="AJ55" s="98"/>
    </row>
    <row r="56" spans="1:36" x14ac:dyDescent="0.25">
      <c r="A56" s="108"/>
      <c r="B56" s="108"/>
      <c r="C56" s="108"/>
      <c r="D56" s="108"/>
      <c r="E56" s="108"/>
      <c r="F56" s="108"/>
      <c r="G56" s="108"/>
      <c r="H56" s="108"/>
      <c r="I56" s="108"/>
      <c r="J56" s="108"/>
      <c r="K56" s="108"/>
      <c r="L56" s="108"/>
      <c r="M56" s="108"/>
      <c r="N56" s="99"/>
      <c r="AJ56" s="98"/>
    </row>
    <row r="57" spans="1:36" x14ac:dyDescent="0.25">
      <c r="A57" s="108"/>
      <c r="B57" s="108"/>
      <c r="C57" s="108"/>
      <c r="D57" s="108"/>
      <c r="E57" s="108"/>
      <c r="F57" s="108"/>
      <c r="G57" s="108"/>
      <c r="H57" s="108"/>
      <c r="I57" s="108"/>
      <c r="J57" s="108"/>
      <c r="K57" s="108"/>
      <c r="L57" s="108"/>
      <c r="M57" s="108"/>
      <c r="N57" s="99"/>
      <c r="AJ57" s="98"/>
    </row>
    <row r="58" spans="1:36" x14ac:dyDescent="0.25">
      <c r="A58" s="108"/>
      <c r="B58" s="108"/>
      <c r="C58" s="108"/>
      <c r="D58" s="108"/>
      <c r="E58" s="108"/>
      <c r="F58" s="108"/>
      <c r="G58" s="108"/>
      <c r="H58" s="108"/>
      <c r="I58" s="108"/>
      <c r="J58" s="108"/>
      <c r="K58" s="108"/>
      <c r="L58" s="108"/>
      <c r="M58" s="108"/>
      <c r="N58" s="99"/>
      <c r="AJ58" s="98"/>
    </row>
    <row r="59" spans="1:36" x14ac:dyDescent="0.25">
      <c r="A59" s="108"/>
      <c r="B59" s="108"/>
      <c r="C59" s="108"/>
      <c r="D59" s="108"/>
      <c r="E59" s="108"/>
      <c r="F59" s="108"/>
      <c r="G59" s="108"/>
      <c r="H59" s="108"/>
      <c r="I59" s="108"/>
      <c r="J59" s="108"/>
      <c r="K59" s="108"/>
      <c r="L59" s="108"/>
      <c r="M59" s="108"/>
      <c r="N59" s="99"/>
      <c r="AJ59" s="98"/>
    </row>
    <row r="60" spans="1:36" x14ac:dyDescent="0.25">
      <c r="AJ60" s="98"/>
    </row>
    <row r="61" spans="1:36" ht="15.75" x14ac:dyDescent="0.25">
      <c r="A61" s="479" t="s">
        <v>359</v>
      </c>
      <c r="B61" s="481" t="s">
        <v>12</v>
      </c>
      <c r="C61" s="481" t="s">
        <v>13</v>
      </c>
      <c r="D61" s="481" t="s">
        <v>14</v>
      </c>
      <c r="E61" s="482" t="s">
        <v>15</v>
      </c>
      <c r="F61" s="481" t="s">
        <v>16</v>
      </c>
      <c r="G61" s="481"/>
      <c r="H61" s="481" t="s">
        <v>17</v>
      </c>
      <c r="I61" s="481" t="s">
        <v>18</v>
      </c>
      <c r="J61" s="481" t="s">
        <v>19</v>
      </c>
      <c r="K61" s="484" t="s">
        <v>20</v>
      </c>
      <c r="L61" s="484"/>
      <c r="M61" s="481" t="s">
        <v>21</v>
      </c>
      <c r="N61" s="135"/>
      <c r="AJ61" s="98"/>
    </row>
    <row r="62" spans="1:36" ht="15.75" x14ac:dyDescent="0.25">
      <c r="A62" s="480"/>
      <c r="B62" s="481"/>
      <c r="C62" s="481"/>
      <c r="D62" s="481"/>
      <c r="E62" s="482"/>
      <c r="F62" s="136" t="s">
        <v>44</v>
      </c>
      <c r="G62" s="136" t="s">
        <v>45</v>
      </c>
      <c r="H62" s="481"/>
      <c r="I62" s="481"/>
      <c r="J62" s="481"/>
      <c r="K62" s="137" t="s">
        <v>46</v>
      </c>
      <c r="L62" s="137" t="s">
        <v>47</v>
      </c>
      <c r="M62" s="481"/>
      <c r="N62" s="99"/>
      <c r="AJ62" s="98"/>
    </row>
    <row r="63" spans="1:36" x14ac:dyDescent="0.25">
      <c r="A63" s="108" t="s">
        <v>360</v>
      </c>
      <c r="B63" s="108"/>
      <c r="C63" s="108" t="s">
        <v>361</v>
      </c>
      <c r="D63" s="108"/>
      <c r="E63" s="108"/>
      <c r="F63" s="108"/>
      <c r="G63" s="108"/>
      <c r="H63" s="108"/>
      <c r="I63" s="108"/>
      <c r="J63" s="157"/>
      <c r="K63" s="157"/>
      <c r="L63" s="157"/>
      <c r="M63" s="157"/>
      <c r="N63" s="99"/>
      <c r="AJ63" s="98"/>
    </row>
    <row r="64" spans="1:36" x14ac:dyDescent="0.25">
      <c r="A64" s="108"/>
      <c r="B64" s="108"/>
      <c r="C64" s="108"/>
      <c r="D64" s="108"/>
      <c r="E64" s="108"/>
      <c r="F64" s="108"/>
      <c r="G64" s="108"/>
      <c r="H64" s="108"/>
      <c r="I64" s="108"/>
      <c r="J64" s="108"/>
      <c r="K64" s="108"/>
      <c r="L64" s="108"/>
      <c r="M64" s="108"/>
      <c r="N64" s="99"/>
      <c r="AJ64" s="98"/>
    </row>
    <row r="65" spans="1:36" x14ac:dyDescent="0.25">
      <c r="A65" s="108"/>
      <c r="B65" s="108"/>
      <c r="C65" s="108"/>
      <c r="D65" s="108"/>
      <c r="E65" s="108"/>
      <c r="F65" s="108"/>
      <c r="G65" s="108"/>
      <c r="H65" s="108"/>
      <c r="I65" s="108"/>
      <c r="J65" s="108"/>
      <c r="K65" s="108"/>
      <c r="L65" s="108"/>
      <c r="M65" s="108"/>
      <c r="N65" s="99"/>
      <c r="AJ65" s="98"/>
    </row>
    <row r="66" spans="1:36" x14ac:dyDescent="0.25">
      <c r="A66" s="108"/>
      <c r="B66" s="108"/>
      <c r="C66" s="108"/>
      <c r="D66" s="108"/>
      <c r="E66" s="108"/>
      <c r="F66" s="108"/>
      <c r="G66" s="108"/>
      <c r="H66" s="108"/>
      <c r="I66" s="108"/>
      <c r="J66" s="108"/>
      <c r="K66" s="108"/>
      <c r="L66" s="108"/>
      <c r="M66" s="108"/>
      <c r="N66" s="99"/>
      <c r="AJ66" s="98"/>
    </row>
    <row r="67" spans="1:36" x14ac:dyDescent="0.25">
      <c r="A67" s="108"/>
      <c r="B67" s="108"/>
      <c r="C67" s="108"/>
      <c r="D67" s="108"/>
      <c r="E67" s="108"/>
      <c r="F67" s="108"/>
      <c r="G67" s="108"/>
      <c r="H67" s="108"/>
      <c r="I67" s="108"/>
      <c r="J67" s="108"/>
      <c r="K67" s="108"/>
      <c r="L67" s="108"/>
      <c r="M67" s="108"/>
      <c r="N67" s="99"/>
      <c r="AJ67" s="98"/>
    </row>
    <row r="68" spans="1:36" x14ac:dyDescent="0.25">
      <c r="A68" s="108"/>
      <c r="B68" s="108"/>
      <c r="C68" s="108"/>
      <c r="D68" s="108"/>
      <c r="E68" s="108"/>
      <c r="F68" s="108"/>
      <c r="G68" s="108"/>
      <c r="H68" s="108"/>
      <c r="I68" s="108"/>
      <c r="J68" s="108"/>
      <c r="K68" s="108"/>
      <c r="L68" s="108"/>
      <c r="M68" s="108"/>
      <c r="N68" s="99"/>
      <c r="AJ68" s="98"/>
    </row>
    <row r="69" spans="1:36" x14ac:dyDescent="0.25">
      <c r="A69" s="108"/>
      <c r="B69" s="108"/>
      <c r="C69" s="108"/>
      <c r="D69" s="108"/>
      <c r="E69" s="108"/>
      <c r="F69" s="108"/>
      <c r="G69" s="108"/>
      <c r="H69" s="108"/>
      <c r="I69" s="108"/>
      <c r="J69" s="108"/>
      <c r="K69" s="108"/>
      <c r="L69" s="108"/>
      <c r="M69" s="108"/>
      <c r="N69" s="99"/>
      <c r="AJ69" s="98"/>
    </row>
    <row r="70" spans="1:36" x14ac:dyDescent="0.25">
      <c r="A70" s="108"/>
      <c r="B70" s="108"/>
      <c r="C70" s="108"/>
      <c r="D70" s="108"/>
      <c r="E70" s="108"/>
      <c r="F70" s="108"/>
      <c r="G70" s="108"/>
      <c r="H70" s="108"/>
      <c r="I70" s="108"/>
      <c r="J70" s="108"/>
      <c r="K70" s="108"/>
      <c r="L70" s="108"/>
      <c r="M70" s="108"/>
      <c r="N70" s="99"/>
      <c r="AJ70" s="98"/>
    </row>
    <row r="71" spans="1:36" x14ac:dyDescent="0.25">
      <c r="A71" s="108"/>
      <c r="B71" s="108"/>
      <c r="C71" s="108"/>
      <c r="D71" s="108"/>
      <c r="E71" s="108"/>
      <c r="F71" s="108"/>
      <c r="G71" s="108"/>
      <c r="H71" s="108"/>
      <c r="I71" s="108"/>
      <c r="J71" s="108"/>
      <c r="K71" s="108"/>
      <c r="L71" s="108"/>
      <c r="M71" s="108"/>
      <c r="N71" s="99"/>
      <c r="AJ71" s="98"/>
    </row>
    <row r="72" spans="1:36" x14ac:dyDescent="0.25">
      <c r="AJ72" s="98"/>
    </row>
    <row r="73" spans="1:36" ht="15.75" x14ac:dyDescent="0.25">
      <c r="A73" s="479" t="s">
        <v>359</v>
      </c>
      <c r="B73" s="481" t="s">
        <v>12</v>
      </c>
      <c r="C73" s="481" t="s">
        <v>13</v>
      </c>
      <c r="D73" s="481" t="s">
        <v>14</v>
      </c>
      <c r="E73" s="482" t="s">
        <v>15</v>
      </c>
      <c r="F73" s="481" t="s">
        <v>16</v>
      </c>
      <c r="G73" s="481"/>
      <c r="H73" s="481" t="s">
        <v>17</v>
      </c>
      <c r="I73" s="481" t="s">
        <v>18</v>
      </c>
      <c r="J73" s="481" t="s">
        <v>19</v>
      </c>
      <c r="K73" s="484" t="s">
        <v>20</v>
      </c>
      <c r="L73" s="484"/>
      <c r="M73" s="481" t="s">
        <v>21</v>
      </c>
      <c r="N73" s="135"/>
      <c r="AJ73" s="98"/>
    </row>
    <row r="74" spans="1:36" ht="15.75" x14ac:dyDescent="0.25">
      <c r="A74" s="480"/>
      <c r="B74" s="481"/>
      <c r="C74" s="481"/>
      <c r="D74" s="481"/>
      <c r="E74" s="482"/>
      <c r="F74" s="136" t="s">
        <v>44</v>
      </c>
      <c r="G74" s="136" t="s">
        <v>45</v>
      </c>
      <c r="H74" s="481"/>
      <c r="I74" s="481"/>
      <c r="J74" s="481"/>
      <c r="K74" s="137" t="s">
        <v>46</v>
      </c>
      <c r="L74" s="137" t="s">
        <v>47</v>
      </c>
      <c r="M74" s="481"/>
      <c r="N74" s="99"/>
      <c r="AJ74" s="98"/>
    </row>
    <row r="75" spans="1:36" x14ac:dyDescent="0.25">
      <c r="A75" s="108"/>
      <c r="B75" s="108"/>
      <c r="C75" s="108" t="s">
        <v>361</v>
      </c>
      <c r="D75" s="108"/>
      <c r="E75" s="108"/>
      <c r="F75" s="108"/>
      <c r="G75" s="108"/>
      <c r="H75" s="108"/>
      <c r="I75" s="108"/>
      <c r="J75" s="157"/>
      <c r="K75" s="157"/>
      <c r="L75" s="157"/>
      <c r="M75" s="157"/>
      <c r="N75" s="99"/>
      <c r="AJ75" s="98"/>
    </row>
    <row r="76" spans="1:36" x14ac:dyDescent="0.25">
      <c r="A76" s="108"/>
      <c r="B76" s="108"/>
      <c r="C76" s="108"/>
      <c r="D76" s="108"/>
      <c r="E76" s="108"/>
      <c r="F76" s="108"/>
      <c r="G76" s="108"/>
      <c r="H76" s="108"/>
      <c r="I76" s="108"/>
      <c r="J76" s="108"/>
      <c r="K76" s="108"/>
      <c r="L76" s="108"/>
      <c r="M76" s="108"/>
      <c r="N76" s="99"/>
      <c r="AJ76" s="98"/>
    </row>
    <row r="77" spans="1:36" x14ac:dyDescent="0.25">
      <c r="A77" s="108"/>
      <c r="B77" s="108"/>
      <c r="C77" s="108"/>
      <c r="D77" s="108"/>
      <c r="E77" s="108"/>
      <c r="F77" s="108"/>
      <c r="G77" s="108"/>
      <c r="H77" s="108"/>
      <c r="I77" s="108"/>
      <c r="J77" s="108"/>
      <c r="K77" s="108"/>
      <c r="L77" s="108"/>
      <c r="M77" s="108"/>
      <c r="N77" s="99"/>
      <c r="AJ77" s="98"/>
    </row>
    <row r="78" spans="1:36" x14ac:dyDescent="0.25">
      <c r="A78" s="108"/>
      <c r="B78" s="108"/>
      <c r="C78" s="108"/>
      <c r="D78" s="108"/>
      <c r="E78" s="108"/>
      <c r="F78" s="108"/>
      <c r="G78" s="108"/>
      <c r="H78" s="108"/>
      <c r="I78" s="108"/>
      <c r="J78" s="108"/>
      <c r="K78" s="108"/>
      <c r="L78" s="108"/>
      <c r="M78" s="108"/>
      <c r="N78" s="99"/>
      <c r="AJ78" s="98"/>
    </row>
    <row r="79" spans="1:36" x14ac:dyDescent="0.25">
      <c r="A79" s="108"/>
      <c r="B79" s="108"/>
      <c r="C79" s="108"/>
      <c r="D79" s="108"/>
      <c r="E79" s="108"/>
      <c r="F79" s="108"/>
      <c r="G79" s="108"/>
      <c r="H79" s="108"/>
      <c r="I79" s="108"/>
      <c r="J79" s="108"/>
      <c r="K79" s="108"/>
      <c r="L79" s="108"/>
      <c r="M79" s="108"/>
      <c r="N79" s="99"/>
      <c r="AJ79" s="98"/>
    </row>
    <row r="80" spans="1:36" x14ac:dyDescent="0.25">
      <c r="A80" s="108"/>
      <c r="B80" s="108"/>
      <c r="C80" s="108"/>
      <c r="D80" s="108"/>
      <c r="E80" s="108"/>
      <c r="F80" s="108"/>
      <c r="G80" s="108"/>
      <c r="H80" s="108"/>
      <c r="I80" s="108"/>
      <c r="J80" s="108"/>
      <c r="K80" s="108"/>
      <c r="L80" s="108"/>
      <c r="M80" s="108"/>
      <c r="N80" s="99"/>
      <c r="AJ80" s="98"/>
    </row>
    <row r="81" spans="1:36" x14ac:dyDescent="0.25">
      <c r="A81" s="108"/>
      <c r="B81" s="108"/>
      <c r="C81" s="108"/>
      <c r="D81" s="108"/>
      <c r="E81" s="108"/>
      <c r="F81" s="108"/>
      <c r="G81" s="108"/>
      <c r="H81" s="108"/>
      <c r="I81" s="108"/>
      <c r="J81" s="108"/>
      <c r="K81" s="108"/>
      <c r="L81" s="108"/>
      <c r="M81" s="108"/>
      <c r="N81" s="99"/>
      <c r="AJ81" s="98"/>
    </row>
    <row r="82" spans="1:36" x14ac:dyDescent="0.25">
      <c r="A82" s="108"/>
      <c r="B82" s="108"/>
      <c r="C82" s="108"/>
      <c r="D82" s="108"/>
      <c r="E82" s="108"/>
      <c r="F82" s="108"/>
      <c r="G82" s="108"/>
      <c r="H82" s="108"/>
      <c r="I82" s="108"/>
      <c r="J82" s="108"/>
      <c r="K82" s="108"/>
      <c r="L82" s="108"/>
      <c r="M82" s="108"/>
      <c r="N82" s="99"/>
      <c r="AJ82" s="98"/>
    </row>
    <row r="83" spans="1:36" x14ac:dyDescent="0.25">
      <c r="A83" s="108"/>
      <c r="B83" s="108"/>
      <c r="C83" s="108"/>
      <c r="D83" s="108"/>
      <c r="E83" s="108"/>
      <c r="F83" s="108"/>
      <c r="G83" s="108"/>
      <c r="H83" s="108"/>
      <c r="I83" s="108"/>
      <c r="J83" s="108"/>
      <c r="K83" s="108"/>
      <c r="L83" s="108"/>
      <c r="M83" s="108"/>
      <c r="N83" s="99"/>
      <c r="AJ83" s="98"/>
    </row>
    <row r="84" spans="1:36" x14ac:dyDescent="0.25">
      <c r="AJ84" s="98"/>
    </row>
    <row r="85" spans="1:36" ht="15.75" x14ac:dyDescent="0.25">
      <c r="A85" s="483" t="s">
        <v>362</v>
      </c>
      <c r="B85" s="481" t="s">
        <v>12</v>
      </c>
      <c r="C85" s="481" t="s">
        <v>13</v>
      </c>
      <c r="D85" s="481" t="s">
        <v>14</v>
      </c>
      <c r="E85" s="482" t="s">
        <v>15</v>
      </c>
      <c r="F85" s="481" t="s">
        <v>16</v>
      </c>
      <c r="G85" s="481"/>
      <c r="H85" s="481" t="s">
        <v>17</v>
      </c>
      <c r="I85" s="481" t="s">
        <v>18</v>
      </c>
      <c r="J85" s="481" t="s">
        <v>19</v>
      </c>
      <c r="K85" s="484" t="s">
        <v>20</v>
      </c>
      <c r="L85" s="484"/>
      <c r="M85" s="481" t="s">
        <v>21</v>
      </c>
      <c r="N85" s="135"/>
      <c r="AJ85" s="98"/>
    </row>
    <row r="86" spans="1:36" ht="15.75" x14ac:dyDescent="0.25">
      <c r="A86" s="483"/>
      <c r="B86" s="481"/>
      <c r="C86" s="481"/>
      <c r="D86" s="481"/>
      <c r="E86" s="482"/>
      <c r="F86" s="136" t="s">
        <v>44</v>
      </c>
      <c r="G86" s="136" t="s">
        <v>45</v>
      </c>
      <c r="H86" s="481"/>
      <c r="I86" s="481"/>
      <c r="J86" s="481"/>
      <c r="K86" s="137" t="s">
        <v>46</v>
      </c>
      <c r="L86" s="137" t="s">
        <v>47</v>
      </c>
      <c r="M86" s="481"/>
      <c r="N86" s="99"/>
      <c r="AJ86" s="98"/>
    </row>
    <row r="87" spans="1:36" x14ac:dyDescent="0.25">
      <c r="A87" s="108"/>
      <c r="B87" s="108"/>
      <c r="C87" s="108"/>
      <c r="D87" s="108"/>
      <c r="E87" s="108"/>
      <c r="F87" s="108"/>
      <c r="G87" s="108"/>
      <c r="H87" s="108"/>
      <c r="I87" s="108"/>
      <c r="J87" s="157"/>
      <c r="K87" s="157"/>
      <c r="L87" s="157"/>
      <c r="M87" s="157"/>
      <c r="N87" s="99"/>
      <c r="AJ87" s="98"/>
    </row>
    <row r="88" spans="1:36" x14ac:dyDescent="0.25">
      <c r="A88" s="108"/>
      <c r="B88" s="108"/>
      <c r="C88" s="108"/>
      <c r="D88" s="108"/>
      <c r="E88" s="108"/>
      <c r="F88" s="108"/>
      <c r="G88" s="108"/>
      <c r="H88" s="108"/>
      <c r="I88" s="108"/>
      <c r="J88" s="108"/>
      <c r="K88" s="108"/>
      <c r="L88" s="108"/>
      <c r="M88" s="108"/>
      <c r="N88" s="99"/>
      <c r="AJ88" s="98"/>
    </row>
    <row r="89" spans="1:36" x14ac:dyDescent="0.25">
      <c r="A89" s="108"/>
      <c r="B89" s="108"/>
      <c r="C89" s="108"/>
      <c r="D89" s="108"/>
      <c r="E89" s="108"/>
      <c r="F89" s="108"/>
      <c r="G89" s="108"/>
      <c r="H89" s="108"/>
      <c r="I89" s="108"/>
      <c r="J89" s="108"/>
      <c r="K89" s="108"/>
      <c r="L89" s="108"/>
      <c r="M89" s="108"/>
      <c r="N89" s="99"/>
      <c r="AJ89" s="98"/>
    </row>
    <row r="90" spans="1:36" x14ac:dyDescent="0.25">
      <c r="A90" s="108"/>
      <c r="B90" s="108"/>
      <c r="C90" s="108"/>
      <c r="D90" s="108"/>
      <c r="E90" s="108"/>
      <c r="F90" s="108"/>
      <c r="G90" s="108"/>
      <c r="H90" s="108"/>
      <c r="I90" s="108"/>
      <c r="J90" s="108"/>
      <c r="K90" s="108"/>
      <c r="L90" s="108"/>
      <c r="M90" s="108"/>
      <c r="N90" s="99"/>
      <c r="AJ90" s="98"/>
    </row>
    <row r="91" spans="1:36" x14ac:dyDescent="0.25">
      <c r="A91" s="108"/>
      <c r="B91" s="108"/>
      <c r="C91" s="108"/>
      <c r="D91" s="108"/>
      <c r="E91" s="108"/>
      <c r="F91" s="108"/>
      <c r="G91" s="108"/>
      <c r="H91" s="108"/>
      <c r="I91" s="108"/>
      <c r="J91" s="108"/>
      <c r="K91" s="108"/>
      <c r="L91" s="108"/>
      <c r="M91" s="108"/>
      <c r="N91" s="99"/>
      <c r="AJ91" s="98"/>
    </row>
    <row r="92" spans="1:36" x14ac:dyDescent="0.25">
      <c r="A92" s="108"/>
      <c r="B92" s="108"/>
      <c r="C92" s="108"/>
      <c r="D92" s="108"/>
      <c r="E92" s="108"/>
      <c r="F92" s="108"/>
      <c r="G92" s="108"/>
      <c r="H92" s="108"/>
      <c r="I92" s="108"/>
      <c r="J92" s="108"/>
      <c r="K92" s="108"/>
      <c r="L92" s="108"/>
      <c r="M92" s="108"/>
      <c r="N92" s="99"/>
      <c r="AJ92" s="98"/>
    </row>
    <row r="93" spans="1:36" x14ac:dyDescent="0.25">
      <c r="A93" s="108"/>
      <c r="B93" s="108"/>
      <c r="C93" s="108"/>
      <c r="D93" s="108"/>
      <c r="E93" s="108"/>
      <c r="F93" s="108"/>
      <c r="G93" s="108"/>
      <c r="H93" s="108"/>
      <c r="I93" s="108"/>
      <c r="J93" s="108"/>
      <c r="K93" s="108"/>
      <c r="L93" s="108"/>
      <c r="M93" s="108"/>
      <c r="N93" s="99"/>
      <c r="AJ93" s="98"/>
    </row>
    <row r="94" spans="1:36" x14ac:dyDescent="0.25">
      <c r="A94" s="108"/>
      <c r="B94" s="108"/>
      <c r="C94" s="108"/>
      <c r="D94" s="108"/>
      <c r="E94" s="108"/>
      <c r="F94" s="108"/>
      <c r="G94" s="108"/>
      <c r="H94" s="108"/>
      <c r="I94" s="108"/>
      <c r="J94" s="108"/>
      <c r="K94" s="108"/>
      <c r="L94" s="108"/>
      <c r="M94" s="108"/>
      <c r="N94" s="99"/>
      <c r="AJ94" s="98"/>
    </row>
    <row r="95" spans="1:36" x14ac:dyDescent="0.25">
      <c r="A95" s="108"/>
      <c r="B95" s="108"/>
      <c r="C95" s="108"/>
      <c r="D95" s="108"/>
      <c r="E95" s="108"/>
      <c r="F95" s="108"/>
      <c r="G95" s="108"/>
      <c r="H95" s="108"/>
      <c r="I95" s="108"/>
      <c r="J95" s="108"/>
      <c r="K95" s="108"/>
      <c r="L95" s="108"/>
      <c r="M95" s="108"/>
      <c r="N95" s="99"/>
      <c r="AJ95" s="98"/>
    </row>
    <row r="96" spans="1:36" x14ac:dyDescent="0.25">
      <c r="A96" s="98"/>
      <c r="B96" s="98"/>
      <c r="C96" s="98"/>
      <c r="D96" s="98"/>
      <c r="E96" s="98"/>
      <c r="F96" s="98"/>
      <c r="G96" s="98"/>
      <c r="H96" s="98"/>
      <c r="I96" s="98"/>
      <c r="J96" s="98"/>
      <c r="K96" s="98"/>
      <c r="L96" s="98"/>
      <c r="M96" s="98"/>
      <c r="N96" s="138"/>
      <c r="O96" s="138"/>
      <c r="P96" s="138"/>
      <c r="Q96" s="138"/>
      <c r="R96" s="138"/>
      <c r="S96" s="138"/>
      <c r="T96" s="138"/>
      <c r="U96" s="138"/>
      <c r="V96" s="138"/>
      <c r="W96" s="138"/>
      <c r="X96" s="138"/>
      <c r="Y96" s="138"/>
      <c r="Z96" s="138"/>
      <c r="AA96" s="138"/>
      <c r="AB96" s="138"/>
      <c r="AC96" s="138"/>
      <c r="AD96" s="138"/>
      <c r="AE96" s="138"/>
      <c r="AF96" s="138"/>
      <c r="AG96" s="138"/>
      <c r="AH96" s="138"/>
      <c r="AI96" s="138"/>
      <c r="AJ96" s="98"/>
    </row>
    <row r="97" spans="1:36" x14ac:dyDescent="0.25">
      <c r="A97" s="98"/>
      <c r="B97" s="98"/>
      <c r="C97" s="98"/>
      <c r="D97" s="98"/>
      <c r="E97" s="98"/>
      <c r="F97" s="98"/>
      <c r="G97" s="98"/>
      <c r="H97" s="98"/>
      <c r="I97" s="98"/>
      <c r="J97" s="98"/>
      <c r="K97" s="98"/>
      <c r="L97" s="98"/>
      <c r="M97" s="98"/>
      <c r="N97" s="138"/>
      <c r="O97" s="138"/>
      <c r="P97" s="138"/>
      <c r="Q97" s="138"/>
      <c r="R97" s="138"/>
      <c r="S97" s="138"/>
      <c r="T97" s="138"/>
      <c r="U97" s="138"/>
      <c r="V97" s="138"/>
      <c r="W97" s="138"/>
      <c r="X97" s="138"/>
      <c r="Y97" s="138"/>
      <c r="Z97" s="138"/>
      <c r="AA97" s="138"/>
      <c r="AB97" s="138"/>
      <c r="AC97" s="138"/>
      <c r="AD97" s="138"/>
      <c r="AE97" s="138"/>
      <c r="AF97" s="138"/>
      <c r="AG97" s="138"/>
      <c r="AH97" s="138"/>
      <c r="AI97" s="138"/>
      <c r="AJ97" s="98"/>
    </row>
  </sheetData>
  <mergeCells count="92">
    <mergeCell ref="A19:A21"/>
    <mergeCell ref="A22:A24"/>
    <mergeCell ref="A25:A26"/>
    <mergeCell ref="K85:L85"/>
    <mergeCell ref="AG9:AG10"/>
    <mergeCell ref="S9:S10"/>
    <mergeCell ref="T9:T10"/>
    <mergeCell ref="U9:U10"/>
    <mergeCell ref="V9:V10"/>
    <mergeCell ref="W9:W10"/>
    <mergeCell ref="H49:H50"/>
    <mergeCell ref="A61:A62"/>
    <mergeCell ref="B61:B62"/>
    <mergeCell ref="C61:C62"/>
    <mergeCell ref="D61:D62"/>
    <mergeCell ref="C49:C50"/>
    <mergeCell ref="AH9:AH10"/>
    <mergeCell ref="AA9:AA10"/>
    <mergeCell ref="N8:X8"/>
    <mergeCell ref="AB9:AB10"/>
    <mergeCell ref="M85:M86"/>
    <mergeCell ref="X9:X10"/>
    <mergeCell ref="Y9:Y10"/>
    <mergeCell ref="Z9:Z10"/>
    <mergeCell ref="N9:N10"/>
    <mergeCell ref="O9:O10"/>
    <mergeCell ref="P9:P10"/>
    <mergeCell ref="Q9:Q10"/>
    <mergeCell ref="AC9:AC10"/>
    <mergeCell ref="AD9:AD10"/>
    <mergeCell ref="AE9:AE10"/>
    <mergeCell ref="R9:R10"/>
    <mergeCell ref="A8:M8"/>
    <mergeCell ref="I49:I50"/>
    <mergeCell ref="J49:J50"/>
    <mergeCell ref="M49:M50"/>
    <mergeCell ref="K49:L49"/>
    <mergeCell ref="A49:A50"/>
    <mergeCell ref="E49:E50"/>
    <mergeCell ref="F49:G49"/>
    <mergeCell ref="B9:B10"/>
    <mergeCell ref="K9:L9"/>
    <mergeCell ref="A27:A30"/>
    <mergeCell ref="A31:A32"/>
    <mergeCell ref="A33:A41"/>
    <mergeCell ref="A11:A14"/>
    <mergeCell ref="A15:A18"/>
    <mergeCell ref="B49:B50"/>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D49:D50"/>
    <mergeCell ref="I73:I74"/>
    <mergeCell ref="E61:E62"/>
    <mergeCell ref="J73:J74"/>
    <mergeCell ref="M73:M74"/>
    <mergeCell ref="F61:G61"/>
    <mergeCell ref="H61:H62"/>
    <mergeCell ref="I61:I62"/>
    <mergeCell ref="J61:J62"/>
    <mergeCell ref="K61:L61"/>
    <mergeCell ref="K73:L73"/>
    <mergeCell ref="M61:M62"/>
    <mergeCell ref="I85:I86"/>
    <mergeCell ref="J85:J86"/>
    <mergeCell ref="A85:A86"/>
    <mergeCell ref="B85:B86"/>
    <mergeCell ref="C85:C86"/>
    <mergeCell ref="D85:D86"/>
    <mergeCell ref="E85:E86"/>
    <mergeCell ref="A73:A74"/>
    <mergeCell ref="B73:B74"/>
    <mergeCell ref="C73:C74"/>
    <mergeCell ref="F85:G85"/>
    <mergeCell ref="H85:H86"/>
    <mergeCell ref="D73:D74"/>
    <mergeCell ref="E73:E74"/>
    <mergeCell ref="F73:G73"/>
    <mergeCell ref="H73:H74"/>
  </mergeCells>
  <conditionalFormatting sqref="N11:N41">
    <cfRule type="cellIs" dxfId="44" priority="316" stopIfTrue="1" operator="equal">
      <formula>"x"</formula>
    </cfRule>
  </conditionalFormatting>
  <conditionalFormatting sqref="O11:O41">
    <cfRule type="cellIs" dxfId="43" priority="315" operator="equal">
      <formula>"x"</formula>
    </cfRule>
  </conditionalFormatting>
  <conditionalFormatting sqref="P11:P41">
    <cfRule type="cellIs" dxfId="42" priority="314" operator="equal">
      <formula>"x"</formula>
    </cfRule>
  </conditionalFormatting>
  <conditionalFormatting sqref="Q11:Q41">
    <cfRule type="cellIs" dxfId="41" priority="313" stopIfTrue="1" operator="equal">
      <formula>"x"</formula>
    </cfRule>
  </conditionalFormatting>
  <conditionalFormatting sqref="R11:R41">
    <cfRule type="cellIs" dxfId="40" priority="312" operator="equal">
      <formula>"x"</formula>
    </cfRule>
  </conditionalFormatting>
  <conditionalFormatting sqref="S11:S41">
    <cfRule type="cellIs" dxfId="39" priority="4" stopIfTrue="1" operator="equal">
      <formula>$AN$7</formula>
    </cfRule>
    <cfRule type="cellIs" dxfId="38" priority="7" stopIfTrue="1" operator="equal">
      <formula>$AN$6</formula>
    </cfRule>
  </conditionalFormatting>
  <conditionalFormatting sqref="AN6:AN7">
    <cfRule type="cellIs" dxfId="37" priority="317" stopIfTrue="1" operator="equal">
      <formula>$AN$6</formula>
    </cfRule>
  </conditionalFormatting>
  <dataValidations count="1">
    <dataValidation type="list" allowBlank="1" showInputMessage="1" showErrorMessage="1" sqref="S11:S41" xr:uid="{00000000-0002-0000-0000-000000000000}">
      <formula1>$AN$6:$AN$7</formula1>
    </dataValidation>
  </dataValidations>
  <pageMargins left="0.511811024" right="0.511811024" top="0.78740157499999996" bottom="0.78740157499999996" header="0.31496062000000002" footer="0.31496062000000002"/>
  <pageSetup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4"/>
  <sheetViews>
    <sheetView showGridLines="0" tabSelected="1" topLeftCell="A12" workbookViewId="0">
      <selection activeCell="E20" sqref="E20"/>
    </sheetView>
  </sheetViews>
  <sheetFormatPr defaultColWidth="8.7109375" defaultRowHeight="15" x14ac:dyDescent="0.25"/>
  <cols>
    <col min="1" max="1" width="2.7109375" customWidth="1"/>
    <col min="2" max="2" width="3.7109375" customWidth="1"/>
    <col min="3" max="3" width="49.42578125" bestFit="1" customWidth="1"/>
    <col min="4" max="4" width="14.28515625" customWidth="1"/>
    <col min="5" max="7" width="9.42578125" customWidth="1"/>
    <col min="18" max="18" width="2.7109375" customWidth="1"/>
  </cols>
  <sheetData>
    <row r="1" spans="1:18" x14ac:dyDescent="0.25">
      <c r="A1" s="10"/>
      <c r="B1" s="10"/>
      <c r="C1" s="10"/>
      <c r="D1" s="10"/>
      <c r="E1" s="10"/>
      <c r="F1" s="10"/>
      <c r="G1" s="10"/>
      <c r="H1" s="10"/>
      <c r="I1" s="10"/>
      <c r="J1" s="10"/>
      <c r="K1" s="10"/>
      <c r="L1" s="10"/>
      <c r="M1" s="10"/>
      <c r="N1" s="10"/>
      <c r="O1" s="10"/>
      <c r="P1" s="10"/>
      <c r="Q1" s="10"/>
      <c r="R1" s="10"/>
    </row>
    <row r="2" spans="1:18" s="14" customFormat="1" ht="33.75" customHeight="1" x14ac:dyDescent="0.25">
      <c r="A2" s="15"/>
      <c r="B2" s="526" t="s">
        <v>0</v>
      </c>
      <c r="C2" s="526"/>
      <c r="D2" s="526"/>
      <c r="E2" s="526"/>
      <c r="F2" s="526"/>
      <c r="G2" s="526"/>
      <c r="H2" s="526"/>
      <c r="I2" s="526"/>
      <c r="J2" s="526"/>
      <c r="K2" s="526"/>
      <c r="L2" s="526"/>
      <c r="M2" s="526"/>
      <c r="N2" s="526"/>
      <c r="O2" s="526"/>
      <c r="P2" s="526"/>
      <c r="Q2" s="526"/>
      <c r="R2" s="15"/>
    </row>
    <row r="3" spans="1:18" ht="33.75" customHeight="1" x14ac:dyDescent="0.35">
      <c r="A3" s="10"/>
      <c r="B3" s="532" t="str">
        <f>'Monitoria Anual - 1'!A2</f>
        <v xml:space="preserve">Plano de Ação Nacional para a Conservação do Tamanduá-bandeira, Tatu-canastra e Tatu-bola </v>
      </c>
      <c r="C3" s="532"/>
      <c r="D3" s="532"/>
      <c r="E3" s="532"/>
      <c r="F3" s="532"/>
      <c r="G3" s="532"/>
      <c r="H3" s="532"/>
      <c r="I3" s="532"/>
      <c r="J3" s="532"/>
      <c r="K3" s="532"/>
      <c r="L3" s="532"/>
      <c r="M3" s="532"/>
      <c r="N3" s="532"/>
      <c r="O3" s="532"/>
      <c r="P3" s="532"/>
      <c r="Q3" s="532"/>
      <c r="R3" s="10"/>
    </row>
    <row r="4" spans="1:18" x14ac:dyDescent="0.25">
      <c r="A4" s="10"/>
      <c r="H4" s="11"/>
      <c r="I4" s="11"/>
      <c r="J4" s="11"/>
      <c r="K4" s="11"/>
      <c r="R4" s="10"/>
    </row>
    <row r="5" spans="1:18" s="2" customFormat="1" ht="45" customHeight="1" x14ac:dyDescent="0.25">
      <c r="A5" s="17"/>
      <c r="B5" s="537" t="s">
        <v>363</v>
      </c>
      <c r="C5" s="537"/>
      <c r="D5" s="692" t="str">
        <f>'Monitoria Anual - 1'!B4</f>
        <v>Minimizar as principais ameaças que acometem as espécies nos próximos 5 anos</v>
      </c>
      <c r="E5" s="693"/>
      <c r="F5" s="693"/>
      <c r="G5" s="693"/>
      <c r="H5" s="693"/>
      <c r="I5" s="694"/>
      <c r="J5" s="12"/>
      <c r="K5" s="12"/>
      <c r="L5" s="12"/>
      <c r="M5" s="12"/>
      <c r="N5" s="12"/>
      <c r="R5" s="17"/>
    </row>
    <row r="6" spans="1:18" x14ac:dyDescent="0.25">
      <c r="A6" s="10"/>
      <c r="H6" s="11"/>
      <c r="I6" s="11"/>
      <c r="J6" s="11"/>
      <c r="K6" s="11"/>
      <c r="R6" s="10"/>
    </row>
    <row r="7" spans="1:18" ht="26.25" customHeight="1" x14ac:dyDescent="0.25">
      <c r="A7" s="10"/>
      <c r="B7" s="537" t="s">
        <v>4</v>
      </c>
      <c r="C7" s="537"/>
      <c r="D7" s="369" t="s">
        <v>1004</v>
      </c>
      <c r="E7" s="370"/>
      <c r="F7" s="370"/>
      <c r="G7" s="370"/>
      <c r="H7" s="695"/>
      <c r="I7" s="696"/>
      <c r="J7" s="384"/>
      <c r="K7" s="384"/>
      <c r="L7" s="384"/>
      <c r="M7" s="384"/>
      <c r="N7" s="384"/>
      <c r="O7" s="384"/>
      <c r="P7" s="384"/>
      <c r="Q7" s="384"/>
      <c r="R7" s="10"/>
    </row>
    <row r="8" spans="1:18" x14ac:dyDescent="0.25">
      <c r="A8" s="10"/>
      <c r="R8" s="10"/>
    </row>
    <row r="9" spans="1:18" ht="31.5" customHeight="1" x14ac:dyDescent="0.25">
      <c r="A9" s="10"/>
      <c r="B9" s="526" t="s">
        <v>364</v>
      </c>
      <c r="C9" s="526"/>
      <c r="D9" s="526"/>
      <c r="E9" s="526"/>
      <c r="F9" s="526"/>
      <c r="G9" s="526"/>
      <c r="H9" s="526"/>
      <c r="I9" s="526"/>
      <c r="J9" s="526"/>
      <c r="K9" s="526"/>
      <c r="L9" s="526"/>
      <c r="M9" s="526"/>
      <c r="N9" s="526"/>
      <c r="O9" s="526"/>
      <c r="P9" s="526"/>
      <c r="Q9" s="526"/>
      <c r="R9" s="10"/>
    </row>
    <row r="10" spans="1:18" x14ac:dyDescent="0.25">
      <c r="A10" s="10"/>
      <c r="F10" s="9"/>
      <c r="G10" s="9"/>
      <c r="R10" s="10"/>
    </row>
    <row r="11" spans="1:18" ht="18" customHeight="1" x14ac:dyDescent="0.25">
      <c r="A11" s="10"/>
      <c r="B11" s="527" t="s">
        <v>365</v>
      </c>
      <c r="C11" s="528"/>
      <c r="D11" s="384"/>
      <c r="E11" s="384"/>
      <c r="F11" s="384"/>
      <c r="G11" s="384"/>
      <c r="H11" s="384"/>
      <c r="I11" s="384"/>
      <c r="J11" s="384"/>
      <c r="K11" s="384"/>
      <c r="L11" s="384"/>
      <c r="M11" s="384"/>
      <c r="N11" s="384"/>
      <c r="O11" s="384"/>
      <c r="P11" s="384"/>
      <c r="Q11" s="384"/>
      <c r="R11" s="10"/>
    </row>
    <row r="12" spans="1:18" ht="15.75" thickBot="1" x14ac:dyDescent="0.3">
      <c r="A12" s="10"/>
      <c r="F12" s="211"/>
      <c r="R12" s="10"/>
    </row>
    <row r="13" spans="1:18" ht="60.75" customHeight="1" thickBot="1" x14ac:dyDescent="0.3">
      <c r="A13" s="10"/>
      <c r="C13" s="534" t="s">
        <v>1134</v>
      </c>
      <c r="D13" s="535"/>
      <c r="E13" s="536"/>
      <c r="F13" s="3"/>
      <c r="R13" s="10"/>
    </row>
    <row r="14" spans="1:18" s="2" customFormat="1" ht="32.1" customHeight="1" thickBot="1" x14ac:dyDescent="0.3">
      <c r="A14" s="17"/>
      <c r="C14" s="25" t="s">
        <v>367</v>
      </c>
      <c r="D14" s="6" t="s">
        <v>368</v>
      </c>
      <c r="E14" s="8" t="s">
        <v>369</v>
      </c>
      <c r="F14" s="5"/>
      <c r="R14" s="17"/>
    </row>
    <row r="15" spans="1:18" ht="15.75" x14ac:dyDescent="0.25">
      <c r="A15" s="10"/>
      <c r="C15" s="37" t="s">
        <v>1135</v>
      </c>
      <c r="D15" s="27">
        <f>COUNTA('Monitoria Final'!N11:N46)</f>
        <v>4</v>
      </c>
      <c r="E15" s="28">
        <f>D15/$D$18</f>
        <v>0.125</v>
      </c>
      <c r="F15" s="411"/>
      <c r="R15" s="10"/>
    </row>
    <row r="16" spans="1:18" ht="15.75" x14ac:dyDescent="0.25">
      <c r="A16" s="10"/>
      <c r="C16" s="38" t="s">
        <v>1136</v>
      </c>
      <c r="D16" s="27">
        <f>COUNTA('Monitoria Final'!O11:O46)</f>
        <v>10</v>
      </c>
      <c r="E16" s="28">
        <f>D16/$D$18</f>
        <v>0.3125</v>
      </c>
      <c r="F16" s="411"/>
      <c r="R16" s="10"/>
    </row>
    <row r="17" spans="1:18" ht="16.5" thickBot="1" x14ac:dyDescent="0.3">
      <c r="A17" s="10"/>
      <c r="C17" s="39" t="s">
        <v>1137</v>
      </c>
      <c r="D17" s="27">
        <f>COUNTA('Monitoria Final'!P11:P46)</f>
        <v>18</v>
      </c>
      <c r="E17" s="28">
        <f>D17/$D$18</f>
        <v>0.5625</v>
      </c>
      <c r="F17" s="411"/>
      <c r="R17" s="10"/>
    </row>
    <row r="18" spans="1:18" ht="15.75" thickBot="1" x14ac:dyDescent="0.3">
      <c r="A18" s="10"/>
      <c r="C18" s="40" t="s">
        <v>1138</v>
      </c>
      <c r="D18" s="30">
        <f>SUM(D15:D17)</f>
        <v>32</v>
      </c>
      <c r="E18" s="31">
        <f>SUM(E15:E17)</f>
        <v>1</v>
      </c>
      <c r="F18" s="4"/>
      <c r="R18" s="10"/>
    </row>
    <row r="19" spans="1:18" x14ac:dyDescent="0.25">
      <c r="A19" s="10"/>
      <c r="R19" s="10"/>
    </row>
    <row r="20" spans="1:18" ht="15.75" x14ac:dyDescent="0.25">
      <c r="A20" s="10"/>
      <c r="B20" s="474" t="s">
        <v>381</v>
      </c>
      <c r="C20" s="475"/>
      <c r="D20" s="384"/>
      <c r="E20" s="384"/>
      <c r="F20" s="384"/>
      <c r="G20" s="384"/>
      <c r="H20" s="384"/>
      <c r="I20" s="384"/>
      <c r="J20" s="384"/>
      <c r="K20" s="384"/>
      <c r="L20" s="384"/>
      <c r="M20" s="384"/>
      <c r="N20" s="384"/>
      <c r="O20" s="384"/>
      <c r="P20" s="384"/>
      <c r="Q20" s="384"/>
      <c r="R20" s="10"/>
    </row>
    <row r="21" spans="1:18" ht="16.5" thickBot="1" x14ac:dyDescent="0.3">
      <c r="A21" s="10"/>
      <c r="B21" s="16"/>
      <c r="C21" s="16"/>
      <c r="D21" s="16"/>
      <c r="E21" s="16"/>
      <c r="F21" s="16"/>
      <c r="G21" s="16"/>
      <c r="H21" s="16"/>
      <c r="I21" s="16"/>
      <c r="J21" s="16"/>
      <c r="K21" s="16"/>
      <c r="L21" s="16"/>
      <c r="M21" s="16"/>
      <c r="N21" s="16"/>
      <c r="O21" s="16"/>
      <c r="P21" s="16"/>
      <c r="Q21" s="16"/>
      <c r="R21" s="10"/>
    </row>
    <row r="22" spans="1:18" ht="36" customHeight="1" thickBot="1" x14ac:dyDescent="0.3">
      <c r="A22" s="10"/>
      <c r="C22" s="32" t="s">
        <v>382</v>
      </c>
      <c r="D22" s="61">
        <f>COUNTA('Monitoria Final'!A11:A46)</f>
        <v>8</v>
      </c>
      <c r="R22" s="10"/>
    </row>
    <row r="23" spans="1:18" ht="15.75" thickBot="1" x14ac:dyDescent="0.3">
      <c r="A23" s="10"/>
      <c r="R23" s="10"/>
    </row>
    <row r="24" spans="1:18" ht="15.75" thickBot="1" x14ac:dyDescent="0.3">
      <c r="A24" s="10"/>
      <c r="C24" s="71" t="s">
        <v>383</v>
      </c>
      <c r="D24" s="71" t="s">
        <v>384</v>
      </c>
      <c r="E24" s="20"/>
      <c r="F24" s="21"/>
      <c r="G24" s="24"/>
      <c r="R24" s="10"/>
    </row>
    <row r="25" spans="1:18" x14ac:dyDescent="0.25">
      <c r="A25" s="10"/>
      <c r="C25" s="69" t="s">
        <v>385</v>
      </c>
      <c r="D25" s="91">
        <f>SUM(E25:G25)</f>
        <v>5</v>
      </c>
      <c r="E25" s="33">
        <f>COUNTA('Monitoria Final'!N11:N15)</f>
        <v>0</v>
      </c>
      <c r="F25" s="59">
        <f>COUNTA('Monitoria Final'!O11:O15)</f>
        <v>0</v>
      </c>
      <c r="G25" s="60">
        <f>COUNTA('Monitoria Final'!P11:P15)</f>
        <v>5</v>
      </c>
      <c r="R25" s="10"/>
    </row>
    <row r="26" spans="1:18" x14ac:dyDescent="0.25">
      <c r="A26" s="10"/>
      <c r="C26" s="70" t="s">
        <v>386</v>
      </c>
      <c r="D26" s="69">
        <f t="shared" ref="D26:D31" si="0">SUM(E26:G26)</f>
        <v>3</v>
      </c>
      <c r="E26" s="34">
        <f>COUNTA('Monitoria Final'!N16:N19)</f>
        <v>2</v>
      </c>
      <c r="F26" s="35">
        <f>COUNTA('Monitoria Final'!O16:O19)</f>
        <v>0</v>
      </c>
      <c r="G26" s="36">
        <f>COUNTA('Monitoria Final'!P16:P19)</f>
        <v>1</v>
      </c>
      <c r="R26" s="10"/>
    </row>
    <row r="27" spans="1:18" x14ac:dyDescent="0.25">
      <c r="A27" s="10"/>
      <c r="C27" s="70" t="s">
        <v>387</v>
      </c>
      <c r="D27" s="69">
        <f t="shared" si="0"/>
        <v>3</v>
      </c>
      <c r="E27" s="34">
        <f>COUNTA('Monitoria Final'!N20:N22)</f>
        <v>0</v>
      </c>
      <c r="F27" s="35">
        <f>COUNTA('Monitoria Final'!O20:O22)</f>
        <v>0</v>
      </c>
      <c r="G27" s="36">
        <f>COUNTA('Monitoria Final'!P20:P22)</f>
        <v>3</v>
      </c>
      <c r="R27" s="10"/>
    </row>
    <row r="28" spans="1:18" x14ac:dyDescent="0.25">
      <c r="A28" s="10"/>
      <c r="C28" s="70" t="s">
        <v>388</v>
      </c>
      <c r="D28" s="69">
        <f t="shared" si="0"/>
        <v>2</v>
      </c>
      <c r="E28" s="34">
        <f>COUNTA('Monitoria Final'!N23:N25)</f>
        <v>1</v>
      </c>
      <c r="F28" s="35">
        <f>COUNTA('Monitoria Final'!O23:O25)</f>
        <v>1</v>
      </c>
      <c r="G28" s="36">
        <f>COUNTA('Monitoria Final'!P23:P25)</f>
        <v>0</v>
      </c>
      <c r="R28" s="10"/>
    </row>
    <row r="29" spans="1:18" x14ac:dyDescent="0.25">
      <c r="A29" s="10"/>
      <c r="C29" s="70" t="s">
        <v>389</v>
      </c>
      <c r="D29" s="69">
        <f t="shared" si="0"/>
        <v>4</v>
      </c>
      <c r="E29" s="34">
        <f>COUNTA('Monitoria Final'!N26:N29)</f>
        <v>1</v>
      </c>
      <c r="F29" s="35">
        <f>COUNTA('Monitoria Final'!O26:O29)</f>
        <v>2</v>
      </c>
      <c r="G29" s="36">
        <f>COUNTA('Monitoria Final'!P26:P29)</f>
        <v>1</v>
      </c>
      <c r="R29" s="10"/>
    </row>
    <row r="30" spans="1:18" x14ac:dyDescent="0.25">
      <c r="A30" s="10"/>
      <c r="C30" s="70" t="s">
        <v>390</v>
      </c>
      <c r="D30" s="69">
        <f t="shared" si="0"/>
        <v>4</v>
      </c>
      <c r="E30" s="34">
        <f>COUNTA('Monitoria Final'!N30:N34)</f>
        <v>0</v>
      </c>
      <c r="F30" s="35">
        <f>COUNTA('Monitoria Final'!O30:O34)</f>
        <v>2</v>
      </c>
      <c r="G30" s="36">
        <f>COUNTA('Monitoria Final'!P30:P34)</f>
        <v>2</v>
      </c>
      <c r="R30" s="10"/>
    </row>
    <row r="31" spans="1:18" x14ac:dyDescent="0.25">
      <c r="A31" s="10"/>
      <c r="C31" s="70" t="s">
        <v>391</v>
      </c>
      <c r="D31" s="69">
        <f t="shared" si="0"/>
        <v>1</v>
      </c>
      <c r="E31" s="34">
        <f>COUNTA('Monitoria Final'!N35:N36)</f>
        <v>0</v>
      </c>
      <c r="F31" s="35">
        <f>COUNTA('Monitoria Final'!O35:O36)</f>
        <v>1</v>
      </c>
      <c r="G31" s="36">
        <f>COUNTA('Monitoria Final'!P35:P36)</f>
        <v>0</v>
      </c>
      <c r="R31" s="10"/>
    </row>
    <row r="32" spans="1:18" x14ac:dyDescent="0.25">
      <c r="A32" s="10"/>
      <c r="C32" s="70" t="s">
        <v>392</v>
      </c>
      <c r="D32" s="69">
        <f>SUM(E32:G32)</f>
        <v>10</v>
      </c>
      <c r="E32" s="34">
        <f>COUNTA('Monitoria Final'!N37:N46)</f>
        <v>0</v>
      </c>
      <c r="F32" s="35">
        <f>COUNTA('Monitoria Final'!O37:O46)</f>
        <v>4</v>
      </c>
      <c r="G32" s="36">
        <f>COUNTA('Monitoria Final'!P37:P46)</f>
        <v>6</v>
      </c>
      <c r="R32" s="10"/>
    </row>
    <row r="33" spans="1:18" x14ac:dyDescent="0.25">
      <c r="A33" s="10"/>
      <c r="R33" s="10"/>
    </row>
    <row r="34" spans="1:18" x14ac:dyDescent="0.25">
      <c r="A34" s="10"/>
      <c r="B34" s="10"/>
      <c r="C34" s="10"/>
      <c r="D34" s="10"/>
      <c r="E34" s="10"/>
      <c r="F34" s="10"/>
      <c r="G34" s="10"/>
      <c r="H34" s="10"/>
      <c r="I34" s="10"/>
      <c r="J34" s="10"/>
      <c r="K34" s="10"/>
      <c r="L34" s="10"/>
      <c r="M34" s="10"/>
      <c r="N34" s="10"/>
      <c r="O34" s="10"/>
      <c r="P34" s="10"/>
      <c r="Q34" s="10"/>
      <c r="R34" s="10"/>
    </row>
  </sheetData>
  <mergeCells count="9">
    <mergeCell ref="B9:Q9"/>
    <mergeCell ref="B11:C11"/>
    <mergeCell ref="C13:E13"/>
    <mergeCell ref="B2:Q2"/>
    <mergeCell ref="B3:Q3"/>
    <mergeCell ref="B5:C5"/>
    <mergeCell ref="D5:I5"/>
    <mergeCell ref="B7:C7"/>
    <mergeCell ref="H7:I7"/>
  </mergeCells>
  <conditionalFormatting sqref="E25:G25 F25:G32">
    <cfRule type="cellIs" dxfId="0" priority="5" stopIfTrue="1" operator="equal">
      <formula>0</formula>
    </cfRule>
  </conditionalFormatting>
  <pageMargins left="0.25" right="0.25" top="0.75" bottom="0.75" header="0.3" footer="0.3"/>
  <pageSetup paperSize="9" scale="52" fitToHeight="0" orientation="landscape"/>
  <colBreaks count="1" manualBreakCount="1">
    <brk id="7" max="1048575" man="1"/>
  </colBreaks>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7"/>
  <sheetViews>
    <sheetView showGridLines="0" workbookViewId="0">
      <selection activeCell="D5" sqref="D5"/>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0"/>
      <c r="B1" s="526" t="s">
        <v>0</v>
      </c>
      <c r="C1" s="526"/>
      <c r="D1" s="526"/>
      <c r="E1" s="526"/>
      <c r="F1" s="526"/>
      <c r="G1" s="526"/>
      <c r="H1" s="526"/>
      <c r="I1" s="526"/>
      <c r="J1" s="526"/>
      <c r="K1" s="526"/>
      <c r="L1" s="526"/>
      <c r="M1" s="526"/>
      <c r="N1" s="526"/>
      <c r="O1" s="526"/>
      <c r="P1" s="526"/>
      <c r="Q1" s="526"/>
      <c r="R1" s="526"/>
      <c r="S1" s="526"/>
      <c r="T1" s="526"/>
      <c r="U1" s="526"/>
      <c r="V1" s="526"/>
      <c r="W1" s="526"/>
      <c r="X1" s="10"/>
    </row>
    <row r="2" spans="1:28" s="14" customFormat="1" ht="21" customHeight="1" x14ac:dyDescent="0.25">
      <c r="A2" s="15"/>
      <c r="B2" s="526"/>
      <c r="C2" s="526"/>
      <c r="D2" s="526"/>
      <c r="E2" s="526"/>
      <c r="F2" s="526"/>
      <c r="G2" s="526"/>
      <c r="H2" s="526"/>
      <c r="I2" s="526"/>
      <c r="J2" s="526"/>
      <c r="K2" s="526"/>
      <c r="L2" s="526"/>
      <c r="M2" s="526"/>
      <c r="N2" s="526"/>
      <c r="O2" s="526"/>
      <c r="P2" s="526"/>
      <c r="Q2" s="526"/>
      <c r="R2" s="526"/>
      <c r="S2" s="526"/>
      <c r="T2" s="526"/>
      <c r="U2" s="526"/>
      <c r="V2" s="526"/>
      <c r="W2" s="526"/>
      <c r="X2" s="15"/>
    </row>
    <row r="3" spans="1:28" ht="33.75" customHeight="1" x14ac:dyDescent="0.35">
      <c r="A3" s="10"/>
      <c r="B3" s="532" t="str">
        <f>'Monitoria Anual - 1'!A2</f>
        <v xml:space="preserve">Plano de Ação Nacional para a Conservação do Tamanduá-bandeira, Tatu-canastra e Tatu-bola </v>
      </c>
      <c r="C3" s="532"/>
      <c r="D3" s="532"/>
      <c r="E3" s="532"/>
      <c r="F3" s="532"/>
      <c r="G3" s="532"/>
      <c r="H3" s="532"/>
      <c r="I3" s="532"/>
      <c r="J3" s="532"/>
      <c r="K3" s="532"/>
      <c r="L3" s="532"/>
      <c r="M3" s="532"/>
      <c r="N3" s="532"/>
      <c r="O3" s="532"/>
      <c r="P3" s="532"/>
      <c r="Q3" s="532"/>
      <c r="R3" s="532"/>
      <c r="S3" s="532"/>
      <c r="T3" s="532"/>
      <c r="U3" s="532"/>
      <c r="V3" s="532"/>
      <c r="W3" s="532"/>
      <c r="X3" s="10"/>
    </row>
    <row r="4" spans="1:28" x14ac:dyDescent="0.25">
      <c r="A4" s="10"/>
      <c r="J4" s="11"/>
      <c r="K4" s="11"/>
      <c r="L4" s="11"/>
      <c r="M4" s="11"/>
      <c r="N4" s="11"/>
      <c r="O4" s="11"/>
      <c r="X4" s="10"/>
    </row>
    <row r="5" spans="1:28" s="2" customFormat="1" ht="45" customHeight="1" x14ac:dyDescent="0.25">
      <c r="A5" s="17"/>
      <c r="B5" s="537" t="s">
        <v>363</v>
      </c>
      <c r="C5" s="537"/>
      <c r="D5" s="538" t="str">
        <f>'Monitoria Anual - 1'!B4</f>
        <v>Minimizar as principais ameaças que acometem as espécies nos próximos 5 anos</v>
      </c>
      <c r="E5" s="538"/>
      <c r="F5" s="538"/>
      <c r="G5" s="538"/>
      <c r="H5" s="538"/>
      <c r="I5" s="538"/>
      <c r="J5" s="538"/>
      <c r="K5" s="538"/>
      <c r="L5" s="538"/>
      <c r="M5" s="539"/>
      <c r="N5" s="12"/>
      <c r="O5" s="12"/>
      <c r="P5" s="12"/>
      <c r="Q5" s="12"/>
      <c r="R5" s="12"/>
      <c r="X5" s="17"/>
    </row>
    <row r="6" spans="1:28" x14ac:dyDescent="0.25">
      <c r="A6" s="10"/>
      <c r="J6" s="11"/>
      <c r="K6" s="11"/>
      <c r="L6" s="11"/>
      <c r="M6" s="11"/>
      <c r="N6" s="11"/>
      <c r="O6" s="11"/>
      <c r="X6" s="10"/>
    </row>
    <row r="7" spans="1:28" ht="26.25" customHeight="1" x14ac:dyDescent="0.25">
      <c r="A7" s="10"/>
      <c r="B7" s="537" t="s">
        <v>4</v>
      </c>
      <c r="C7" s="537"/>
      <c r="D7" s="527" t="str">
        <f>'Monitoria Anual - 1'!B6</f>
        <v>21/9/2020 - 22/9/2020 (virtual)</v>
      </c>
      <c r="E7" s="527"/>
      <c r="F7" s="527"/>
      <c r="G7" s="528"/>
      <c r="H7" s="2"/>
      <c r="I7" s="13"/>
      <c r="J7" s="11"/>
      <c r="K7" s="11"/>
      <c r="L7" s="11"/>
      <c r="M7" s="11"/>
      <c r="N7" s="11"/>
      <c r="O7" s="11"/>
      <c r="X7" s="10"/>
    </row>
    <row r="8" spans="1:28" x14ac:dyDescent="0.25">
      <c r="A8" s="10"/>
      <c r="X8" s="10"/>
    </row>
    <row r="9" spans="1:28" ht="31.5" customHeight="1" x14ac:dyDescent="0.25">
      <c r="A9" s="10"/>
      <c r="B9" s="526" t="s">
        <v>364</v>
      </c>
      <c r="C9" s="526"/>
      <c r="D9" s="526"/>
      <c r="E9" s="526"/>
      <c r="F9" s="526"/>
      <c r="G9" s="526"/>
      <c r="H9" s="526"/>
      <c r="I9" s="526"/>
      <c r="J9" s="526"/>
      <c r="K9" s="526"/>
      <c r="L9" s="526"/>
      <c r="M9" s="526"/>
      <c r="N9" s="526"/>
      <c r="O9" s="526"/>
      <c r="P9" s="526"/>
      <c r="Q9" s="526"/>
      <c r="R9" s="526"/>
      <c r="S9" s="526"/>
      <c r="T9" s="526"/>
      <c r="U9" s="526"/>
      <c r="V9" s="526"/>
      <c r="W9" s="526"/>
      <c r="X9" s="10"/>
    </row>
    <row r="10" spans="1:28" x14ac:dyDescent="0.25">
      <c r="A10" s="10"/>
      <c r="G10" s="9"/>
      <c r="H10" s="9"/>
      <c r="I10" s="9"/>
      <c r="X10" s="10"/>
    </row>
    <row r="11" spans="1:28" ht="15.75" x14ac:dyDescent="0.25">
      <c r="A11" s="10"/>
      <c r="B11" s="527" t="s">
        <v>365</v>
      </c>
      <c r="C11" s="528"/>
      <c r="D11" s="384"/>
      <c r="E11" s="384"/>
      <c r="F11" s="384"/>
      <c r="G11" s="384"/>
      <c r="H11" s="384"/>
      <c r="I11" s="384"/>
      <c r="J11" s="384"/>
      <c r="K11" s="384"/>
      <c r="L11" s="384"/>
      <c r="M11" s="384"/>
      <c r="N11" s="384"/>
      <c r="O11" s="384"/>
      <c r="P11" s="384"/>
      <c r="Q11" s="384"/>
      <c r="R11" s="384"/>
      <c r="S11" s="384"/>
      <c r="T11" s="384"/>
      <c r="U11" s="384"/>
      <c r="V11" s="384"/>
      <c r="W11" s="384"/>
      <c r="X11" s="10"/>
    </row>
    <row r="12" spans="1:28" ht="15.75" thickBot="1" x14ac:dyDescent="0.3">
      <c r="A12" s="10"/>
      <c r="F12" s="533"/>
      <c r="G12" s="533"/>
      <c r="H12" s="211"/>
      <c r="X12" s="10"/>
    </row>
    <row r="13" spans="1:28" ht="33.75" customHeight="1" thickBot="1" x14ac:dyDescent="0.3">
      <c r="A13" s="10"/>
      <c r="C13" s="534" t="s">
        <v>366</v>
      </c>
      <c r="D13" s="535"/>
      <c r="E13" s="535"/>
      <c r="F13" s="535"/>
      <c r="G13" s="536"/>
      <c r="H13" s="3"/>
      <c r="X13" s="10"/>
    </row>
    <row r="14" spans="1:28" s="2" customFormat="1" ht="34.5" customHeight="1" thickBot="1" x14ac:dyDescent="0.3">
      <c r="A14" s="17"/>
      <c r="C14" s="25" t="s">
        <v>367</v>
      </c>
      <c r="D14" s="6" t="s">
        <v>368</v>
      </c>
      <c r="E14" s="7" t="s">
        <v>369</v>
      </c>
      <c r="F14" s="6" t="s">
        <v>370</v>
      </c>
      <c r="G14" s="8" t="s">
        <v>369</v>
      </c>
      <c r="H14" s="5"/>
      <c r="X14" s="17"/>
    </row>
    <row r="15" spans="1:28" ht="15.75" x14ac:dyDescent="0.25">
      <c r="A15" s="10"/>
      <c r="C15" s="72" t="s">
        <v>371</v>
      </c>
      <c r="D15" s="82"/>
      <c r="E15" s="93"/>
      <c r="F15" s="79">
        <f>COUNTA('Monitoria Anual - 1'!S11:S880)</f>
        <v>2</v>
      </c>
      <c r="G15" s="94">
        <f t="shared" ref="G15:G21" si="0">F15/$F$22</f>
        <v>6.8965517241379309E-2</v>
      </c>
      <c r="H15" s="385"/>
      <c r="X15" s="10"/>
    </row>
    <row r="16" spans="1:28" ht="15.75" x14ac:dyDescent="0.25">
      <c r="A16" s="10"/>
      <c r="C16" s="73" t="s">
        <v>372</v>
      </c>
      <c r="D16" s="84">
        <f>COUNTA('Monitoria Anual - 1'!N11:N880)</f>
        <v>1</v>
      </c>
      <c r="E16" s="95">
        <f>D16/$D$22</f>
        <v>3.2258064516129031E-2</v>
      </c>
      <c r="F16" s="80">
        <f>D16-AB16</f>
        <v>1</v>
      </c>
      <c r="G16" s="95">
        <f t="shared" si="0"/>
        <v>3.4482758620689655E-2</v>
      </c>
      <c r="H16" s="385"/>
      <c r="X16" s="10"/>
      <c r="Z16">
        <f>COUNTIFS('Monitoria Anual - 1'!N:N,"x",'Monitoria Anual - 1'!S:S,"Excluída")</f>
        <v>0</v>
      </c>
      <c r="AA16">
        <f>COUNTIFS('Monitoria Anual - 1'!N:N,"x",'Monitoria Anual - 1'!S:S,"Agrupada")</f>
        <v>0</v>
      </c>
      <c r="AB16">
        <f>Z16+AA16</f>
        <v>0</v>
      </c>
    </row>
    <row r="17" spans="1:28" ht="15.75" x14ac:dyDescent="0.25">
      <c r="A17" s="10"/>
      <c r="C17" s="74" t="s">
        <v>373</v>
      </c>
      <c r="D17" s="84">
        <f>COUNTA('Monitoria Anual - 1'!O11:O880)</f>
        <v>7</v>
      </c>
      <c r="E17" s="95">
        <f>D17/$D$22</f>
        <v>0.22580645161290322</v>
      </c>
      <c r="F17" s="80">
        <f>D17-AB17</f>
        <v>6</v>
      </c>
      <c r="G17" s="95">
        <f t="shared" si="0"/>
        <v>0.20689655172413793</v>
      </c>
      <c r="H17" s="385"/>
      <c r="X17" s="10"/>
      <c r="Z17">
        <f t="array" ref="Z17">COUNTIFS('Monitoria Anual - 1'!O:O,"x",'Monitoria Anual - 1'!S:S,"Excluída")</f>
        <v>0</v>
      </c>
      <c r="AA17">
        <f t="array" ref="AA17">COUNTIFS('Monitoria Anual - 1'!O:O,"x",'Monitoria Anual - 1'!S:S,"Agrupada")</f>
        <v>1</v>
      </c>
      <c r="AB17">
        <f>Z17+AA17</f>
        <v>1</v>
      </c>
    </row>
    <row r="18" spans="1:28" ht="15.75" x14ac:dyDescent="0.25">
      <c r="A18" s="10"/>
      <c r="C18" s="75" t="s">
        <v>374</v>
      </c>
      <c r="D18" s="84">
        <f>COUNTA('Monitoria Anual - 1'!P11:P880)</f>
        <v>0</v>
      </c>
      <c r="E18" s="95">
        <f>D18/$D$22</f>
        <v>0</v>
      </c>
      <c r="F18" s="80">
        <f>D18-AB18</f>
        <v>0</v>
      </c>
      <c r="G18" s="95">
        <f t="shared" si="0"/>
        <v>0</v>
      </c>
      <c r="H18" s="385"/>
      <c r="X18" s="10"/>
      <c r="Z18">
        <f t="array" ref="Z18">COUNTIFS('Monitoria Anual - 1'!P:P,"x",'Monitoria Anual - 1'!S:S,"Excluída")</f>
        <v>0</v>
      </c>
      <c r="AA18">
        <f t="array" ref="AA18">COUNTIFS('Monitoria Anual - 1'!P:P,"x",'Monitoria Anual - 1'!S:S,"Agrupada")</f>
        <v>0</v>
      </c>
      <c r="AB18">
        <f>Z18+AA18</f>
        <v>0</v>
      </c>
    </row>
    <row r="19" spans="1:28" ht="15.75" x14ac:dyDescent="0.25">
      <c r="A19" s="10"/>
      <c r="C19" s="76" t="s">
        <v>375</v>
      </c>
      <c r="D19" s="84">
        <f>COUNTA('Monitoria Anual - 1'!Q11:Q880)</f>
        <v>23</v>
      </c>
      <c r="E19" s="95">
        <f>D19/$D$22</f>
        <v>0.74193548387096775</v>
      </c>
      <c r="F19" s="80">
        <f>D19-AB19</f>
        <v>22</v>
      </c>
      <c r="G19" s="95">
        <f t="shared" si="0"/>
        <v>0.75862068965517238</v>
      </c>
      <c r="H19" s="385"/>
      <c r="X19" s="10"/>
      <c r="Z19">
        <f t="array" ref="Z19">COUNTIFS('Monitoria Anual - 1'!Q:Q,"x",'Monitoria Anual - 1'!S:S,"Excluída")</f>
        <v>0</v>
      </c>
      <c r="AA19">
        <f t="array" ref="AA19">COUNTIFS('Monitoria Anual - 1'!Q:Q,"x",'Monitoria Anual - 1'!S:S,"Agrupada")</f>
        <v>1</v>
      </c>
      <c r="AB19">
        <f>Z19+AA19</f>
        <v>1</v>
      </c>
    </row>
    <row r="20" spans="1:28" ht="15.75" x14ac:dyDescent="0.25">
      <c r="A20" s="10"/>
      <c r="C20" s="77" t="s">
        <v>376</v>
      </c>
      <c r="D20" s="84">
        <f>COUNTA('Monitoria Anual - 1'!R11:R880)</f>
        <v>0</v>
      </c>
      <c r="E20" s="95">
        <f>D20/$D$22</f>
        <v>0</v>
      </c>
      <c r="F20" s="80">
        <f>D20-AB20</f>
        <v>0</v>
      </c>
      <c r="G20" s="95">
        <f t="shared" si="0"/>
        <v>0</v>
      </c>
      <c r="H20" s="385"/>
      <c r="X20" s="10"/>
      <c r="Z20">
        <f t="array" ref="Z20">COUNTIFS('Monitoria Anual - 1'!R:R,"x",'Monitoria Anual - 1'!S:S,"Excluída")</f>
        <v>0</v>
      </c>
      <c r="AA20">
        <f t="array" ref="AA20">COUNTIFS('Monitoria Anual - 1'!R:R,"x",'Monitoria Anual - 1'!S:S,"Agrupada")</f>
        <v>0</v>
      </c>
      <c r="AB20">
        <f>Z20+AA20</f>
        <v>0</v>
      </c>
    </row>
    <row r="21" spans="1:28" ht="16.5" thickBot="1" x14ac:dyDescent="0.3">
      <c r="A21" s="10"/>
      <c r="C21" s="78" t="s">
        <v>377</v>
      </c>
      <c r="D21" s="85"/>
      <c r="E21" s="96"/>
      <c r="F21" s="81">
        <f>'Monitoria Anual - 1'!C47</f>
        <v>0</v>
      </c>
      <c r="G21" s="97">
        <f t="shared" si="0"/>
        <v>0</v>
      </c>
      <c r="H21" s="385"/>
      <c r="X21" s="10"/>
    </row>
    <row r="22" spans="1:28" ht="16.5" thickBot="1" x14ac:dyDescent="0.3">
      <c r="A22" s="10"/>
      <c r="C22" s="87" t="s">
        <v>378</v>
      </c>
      <c r="D22" s="89">
        <f>SUM(D16:D20)</f>
        <v>31</v>
      </c>
      <c r="E22" s="31">
        <f>SUM(E15:E21)</f>
        <v>1</v>
      </c>
      <c r="F22" s="88">
        <f>SUM(F16:F21)</f>
        <v>29</v>
      </c>
      <c r="G22" s="31">
        <f>SUM(G16:G21)</f>
        <v>1</v>
      </c>
      <c r="H22" s="385"/>
      <c r="X22" s="10"/>
    </row>
    <row r="23" spans="1:28" ht="15.75" thickBot="1" x14ac:dyDescent="0.3">
      <c r="A23" s="10"/>
      <c r="C23" s="68" t="s">
        <v>379</v>
      </c>
      <c r="D23" s="529">
        <f>COUNTIF('Monitoria Anual - 1'!S11:S880,"Agrupada")</f>
        <v>2</v>
      </c>
      <c r="E23" s="530"/>
      <c r="F23" s="530"/>
      <c r="G23" s="531"/>
      <c r="H23" s="4"/>
      <c r="X23" s="10"/>
    </row>
    <row r="24" spans="1:28" ht="15.75" thickBot="1" x14ac:dyDescent="0.3">
      <c r="A24" s="10"/>
      <c r="C24" s="67" t="s">
        <v>380</v>
      </c>
      <c r="D24" s="529">
        <f>COUNTIF('Monitoria Anual - 1'!S11:S42,"Excluída")</f>
        <v>0</v>
      </c>
      <c r="E24" s="530"/>
      <c r="F24" s="530"/>
      <c r="G24" s="531"/>
      <c r="X24" s="10"/>
    </row>
    <row r="25" spans="1:28" x14ac:dyDescent="0.25">
      <c r="A25" s="10"/>
      <c r="X25" s="10"/>
    </row>
    <row r="26" spans="1:28" x14ac:dyDescent="0.25">
      <c r="A26" s="10"/>
      <c r="X26" s="10"/>
    </row>
    <row r="27" spans="1:28" ht="15.75" x14ac:dyDescent="0.25">
      <c r="A27" s="10"/>
      <c r="B27" s="527" t="s">
        <v>381</v>
      </c>
      <c r="C27" s="528"/>
      <c r="D27" s="384"/>
      <c r="E27" s="384"/>
      <c r="F27" s="384"/>
      <c r="G27" s="384"/>
      <c r="X27" s="10"/>
    </row>
    <row r="28" spans="1:28" ht="16.5" thickBot="1" x14ac:dyDescent="0.3">
      <c r="A28" s="10"/>
      <c r="B28" s="384"/>
      <c r="C28" s="16"/>
      <c r="D28" s="16"/>
      <c r="E28" s="16"/>
      <c r="F28" s="16"/>
      <c r="G28" s="16"/>
      <c r="H28" s="384"/>
      <c r="I28" s="384"/>
      <c r="J28" s="384"/>
      <c r="K28" s="384"/>
      <c r="L28" s="384"/>
      <c r="M28" s="384"/>
      <c r="N28" s="384"/>
      <c r="O28" s="384"/>
      <c r="P28" s="384"/>
      <c r="Q28" s="384"/>
      <c r="R28" s="384"/>
      <c r="S28" s="384"/>
      <c r="T28" s="384"/>
      <c r="U28" s="384"/>
      <c r="V28" s="384"/>
      <c r="W28" s="384"/>
      <c r="X28" s="10"/>
    </row>
    <row r="29" spans="1:28" ht="16.5" thickBot="1" x14ac:dyDescent="0.3">
      <c r="A29" s="10"/>
      <c r="B29" s="16"/>
      <c r="C29" s="32" t="s">
        <v>382</v>
      </c>
      <c r="D29" s="61">
        <f>COUNTA('Monitoria Anual - 1'!A11:A41)</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5.75" thickBot="1" x14ac:dyDescent="0.3">
      <c r="A31" s="10"/>
      <c r="C31" s="71" t="s">
        <v>383</v>
      </c>
      <c r="D31" s="71" t="s">
        <v>384</v>
      </c>
      <c r="E31" s="18"/>
      <c r="F31" s="19"/>
      <c r="G31" s="20"/>
      <c r="H31" s="22"/>
      <c r="I31" s="23"/>
      <c r="J31" s="24"/>
      <c r="W31" s="1"/>
      <c r="X31" s="10"/>
    </row>
    <row r="32" spans="1:28" x14ac:dyDescent="0.25">
      <c r="A32" s="10"/>
      <c r="C32" s="69" t="s">
        <v>385</v>
      </c>
      <c r="D32" s="91">
        <f>SUM(F32:J32)</f>
        <v>4</v>
      </c>
      <c r="E32" s="33">
        <f>COUNTA('Monitoria Anual - 1'!S11:S14)</f>
        <v>0</v>
      </c>
      <c r="F32" s="59">
        <f>COUNTA('Monitoria Anual - 1'!N11:N14)</f>
        <v>0</v>
      </c>
      <c r="G32" s="59">
        <f>COUNTA('Monitoria Anual - 1'!O11:O14)</f>
        <v>0</v>
      </c>
      <c r="H32" s="59">
        <f>COUNTA('Monitoria Anual - 1'!P11:P14)</f>
        <v>0</v>
      </c>
      <c r="I32" s="59">
        <f>COUNTA('Monitoria Anual - 1'!Q11:Q14)</f>
        <v>4</v>
      </c>
      <c r="J32" s="60">
        <f>COUNTA('Monitoria Anual - 1'!R11:R14)</f>
        <v>0</v>
      </c>
      <c r="W32" s="1"/>
      <c r="X32" s="10"/>
    </row>
    <row r="33" spans="1:30" x14ac:dyDescent="0.25">
      <c r="A33" s="10"/>
      <c r="C33" s="70" t="s">
        <v>386</v>
      </c>
      <c r="D33" s="69">
        <f>SUM(F33:J33)</f>
        <v>4</v>
      </c>
      <c r="E33" s="34">
        <f>COUNTA('Monitoria Anual - 1'!S15:S18)</f>
        <v>0</v>
      </c>
      <c r="F33" s="35">
        <f>COUNTA('Monitoria Anual - 1'!N15:N18)</f>
        <v>0</v>
      </c>
      <c r="G33" s="35">
        <f>COUNTA('Monitoria Anual - 1'!O15:O18)</f>
        <v>1</v>
      </c>
      <c r="H33" s="35">
        <f>COUNTA('Monitoria Anual - 1'!P15:P18)</f>
        <v>0</v>
      </c>
      <c r="I33" s="35">
        <f>COUNTA('Monitoria Anual - 1'!Q15:Q18)</f>
        <v>3</v>
      </c>
      <c r="J33" s="36">
        <f>COUNTA('Monitoria Anual - 1'!R15:R18)</f>
        <v>0</v>
      </c>
      <c r="W33" s="1"/>
      <c r="X33" s="10"/>
    </row>
    <row r="34" spans="1:30" x14ac:dyDescent="0.25">
      <c r="A34" s="10"/>
      <c r="C34" s="70" t="s">
        <v>387</v>
      </c>
      <c r="D34" s="69">
        <f t="shared" ref="D34:D39" si="1">SUM(F34:J34)</f>
        <v>3</v>
      </c>
      <c r="E34" s="34">
        <f>COUNTA('Monitoria Anual - 1'!S19:S21)</f>
        <v>0</v>
      </c>
      <c r="F34" s="35">
        <f>COUNTA('Monitoria Anual - 1'!N19:N21)</f>
        <v>0</v>
      </c>
      <c r="G34" s="35">
        <f>COUNTA('Monitoria Anual - 1'!O19:O21)</f>
        <v>2</v>
      </c>
      <c r="H34" s="35">
        <f>COUNTA('Monitoria Anual - 1'!P19:P21)</f>
        <v>0</v>
      </c>
      <c r="I34" s="35">
        <f>COUNTA('Monitoria Anual - 1'!Q19:Q21)</f>
        <v>1</v>
      </c>
      <c r="J34" s="36">
        <f>COUNTA('Monitoria Anual - 1'!R19:R21)</f>
        <v>0</v>
      </c>
      <c r="W34" s="1"/>
      <c r="X34" s="10"/>
    </row>
    <row r="35" spans="1:30" x14ac:dyDescent="0.25">
      <c r="A35" s="10"/>
      <c r="C35" s="70" t="s">
        <v>388</v>
      </c>
      <c r="D35" s="69">
        <f t="shared" si="1"/>
        <v>3</v>
      </c>
      <c r="E35" s="34">
        <f>COUNTA('Monitoria Anual - 1'!S22:S24)</f>
        <v>0</v>
      </c>
      <c r="F35" s="35">
        <f>COUNTA('Monitoria Anual - 1'!N22:N24)</f>
        <v>1</v>
      </c>
      <c r="G35" s="35">
        <f>COUNTA('Monitoria Anual - 1'!O22:O24)</f>
        <v>1</v>
      </c>
      <c r="H35" s="35">
        <f>COUNTA('Monitoria Anual - 1'!P22:P24)</f>
        <v>0</v>
      </c>
      <c r="I35" s="35">
        <f>COUNTA('Monitoria Anual - 1'!Q22:Q24)</f>
        <v>1</v>
      </c>
      <c r="J35" s="36">
        <f>COUNTA('Monitoria Anual - 1'!R22:R24)</f>
        <v>0</v>
      </c>
      <c r="W35" s="1"/>
      <c r="X35" s="10"/>
    </row>
    <row r="36" spans="1:30" x14ac:dyDescent="0.25">
      <c r="A36" s="10"/>
      <c r="C36" s="70" t="s">
        <v>389</v>
      </c>
      <c r="D36" s="69">
        <f t="shared" si="1"/>
        <v>2</v>
      </c>
      <c r="E36" s="34">
        <f>COUNTA('Monitoria Anual - 1'!S25:S26)</f>
        <v>0</v>
      </c>
      <c r="F36" s="35">
        <f>COUNTA('Monitoria Anual - 1'!N25:N26)</f>
        <v>0</v>
      </c>
      <c r="G36" s="35">
        <f>COUNTA('Monitoria Anual - 1'!O25:O26)</f>
        <v>0</v>
      </c>
      <c r="H36" s="35">
        <f>COUNTA('Monitoria Anual - 1'!P25:P26)</f>
        <v>0</v>
      </c>
      <c r="I36" s="35">
        <f>COUNTA('Monitoria Anual - 1'!Q25:Q26)</f>
        <v>2</v>
      </c>
      <c r="J36" s="36">
        <f>COUNTA('Monitoria Anual - 1'!R25:R26)</f>
        <v>0</v>
      </c>
      <c r="W36" s="1"/>
      <c r="X36" s="10"/>
    </row>
    <row r="37" spans="1:30" x14ac:dyDescent="0.25">
      <c r="A37" s="10"/>
      <c r="C37" s="70" t="s">
        <v>390</v>
      </c>
      <c r="D37" s="69">
        <f t="shared" si="1"/>
        <v>4</v>
      </c>
      <c r="E37" s="34">
        <f>COUNTA('Monitoria Anual - 1'!S27:S30)</f>
        <v>1</v>
      </c>
      <c r="F37" s="35">
        <f>COUNTA('Monitoria Anual - 1'!N27:N30)</f>
        <v>0</v>
      </c>
      <c r="G37" s="35">
        <f>COUNTA('Monitoria Anual - 1'!O27:O30)</f>
        <v>1</v>
      </c>
      <c r="H37" s="35">
        <f>COUNTA('Monitoria Anual - 1'!P27:P30)</f>
        <v>0</v>
      </c>
      <c r="I37" s="35">
        <f>COUNTA('Monitoria Anual - 1'!Q27:Q30)</f>
        <v>3</v>
      </c>
      <c r="J37" s="36">
        <f>COUNTA('Monitoria Anual - 1'!R27:R30)</f>
        <v>0</v>
      </c>
      <c r="W37" s="1"/>
      <c r="X37" s="10"/>
    </row>
    <row r="38" spans="1:30" x14ac:dyDescent="0.25">
      <c r="A38" s="10"/>
      <c r="C38" s="70" t="s">
        <v>391</v>
      </c>
      <c r="D38" s="69">
        <f t="shared" si="1"/>
        <v>2</v>
      </c>
      <c r="E38" s="34">
        <f>COUNTA('Monitoria Anual - 1'!S31:S32)</f>
        <v>1</v>
      </c>
      <c r="F38" s="35">
        <f>COUNTA('Monitoria Anual - 1'!N31:N32)</f>
        <v>0</v>
      </c>
      <c r="G38" s="35">
        <f>COUNTA('Monitoria Anual - 1'!O31:O32)</f>
        <v>1</v>
      </c>
      <c r="H38" s="35">
        <f>COUNTA('Monitoria Anual - 1'!P31:P32)</f>
        <v>0</v>
      </c>
      <c r="I38" s="35">
        <f>COUNTA('Monitoria Anual - 1'!Q31:Q32)</f>
        <v>1</v>
      </c>
      <c r="J38" s="36">
        <f>COUNTA('Monitoria Anual - 1'!R31:R32)</f>
        <v>0</v>
      </c>
      <c r="W38" s="1"/>
      <c r="X38" s="10"/>
    </row>
    <row r="39" spans="1:30" x14ac:dyDescent="0.25">
      <c r="A39" s="10"/>
      <c r="C39" s="70" t="s">
        <v>392</v>
      </c>
      <c r="D39" s="69">
        <f t="shared" si="1"/>
        <v>9</v>
      </c>
      <c r="E39" s="34">
        <f>COUNTA('Monitoria Anual - 1'!S33:S41)</f>
        <v>0</v>
      </c>
      <c r="F39" s="35">
        <f>COUNTA('Monitoria Anual - 1'!N33:N41)</f>
        <v>0</v>
      </c>
      <c r="G39" s="35">
        <f>COUNTA('Monitoria Anual - 1'!O33:O41)</f>
        <v>1</v>
      </c>
      <c r="H39" s="35">
        <f>COUNTA('Monitoria Anual - 1'!P33:P41)</f>
        <v>0</v>
      </c>
      <c r="I39" s="35">
        <f>COUNTA('Monitoria Anual - 1'!Q33:Q41)</f>
        <v>8</v>
      </c>
      <c r="J39" s="36">
        <f>COUNTA('Monitoria Anual - 1'!R33:R41)</f>
        <v>0</v>
      </c>
      <c r="W39" s="1"/>
      <c r="X39" s="10"/>
    </row>
    <row r="40" spans="1:30" x14ac:dyDescent="0.25">
      <c r="A40" s="10"/>
      <c r="W40" s="1"/>
      <c r="X40" s="10"/>
    </row>
    <row r="41" spans="1:30" x14ac:dyDescent="0.25">
      <c r="A41" s="10"/>
      <c r="W41" s="1"/>
      <c r="X41" s="10"/>
    </row>
    <row r="42" spans="1:30" x14ac:dyDescent="0.25">
      <c r="A42" s="10"/>
      <c r="X42" s="10"/>
    </row>
    <row r="43" spans="1:30" x14ac:dyDescent="0.25">
      <c r="A43" s="10"/>
      <c r="B43" s="10"/>
      <c r="C43" s="10"/>
      <c r="D43" s="10"/>
      <c r="E43" s="10"/>
      <c r="F43" s="10"/>
      <c r="G43" s="10"/>
      <c r="H43" s="10"/>
      <c r="I43" s="10"/>
      <c r="J43" s="10"/>
      <c r="K43" s="10"/>
      <c r="L43" s="10"/>
      <c r="M43" s="10"/>
      <c r="N43" s="10"/>
      <c r="O43" s="10"/>
      <c r="P43" s="10"/>
      <c r="Q43" s="10"/>
      <c r="R43" s="10"/>
      <c r="S43" s="10"/>
      <c r="T43" s="10"/>
      <c r="U43" s="10"/>
      <c r="V43" s="10"/>
      <c r="W43" s="10"/>
      <c r="X43" s="10"/>
    </row>
    <row r="44" spans="1:30" x14ac:dyDescent="0.25">
      <c r="C44" s="92"/>
      <c r="D44" s="92"/>
      <c r="E44" s="92"/>
      <c r="F44" s="92"/>
      <c r="G44" s="92"/>
      <c r="H44" s="92"/>
      <c r="I44" s="92"/>
      <c r="J44" s="92"/>
    </row>
    <row r="45" spans="1:30" x14ac:dyDescent="0.25">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row>
    <row r="46" spans="1:30" x14ac:dyDescent="0.25">
      <c r="A46" s="92"/>
      <c r="B46" s="92"/>
      <c r="K46" s="92"/>
      <c r="L46" s="92"/>
      <c r="M46" s="92"/>
      <c r="N46" s="92"/>
      <c r="O46" s="92"/>
      <c r="P46" s="92"/>
      <c r="Q46" s="92"/>
      <c r="R46" s="92"/>
      <c r="S46" s="92"/>
      <c r="T46" s="92"/>
      <c r="U46" s="92"/>
      <c r="V46" s="92"/>
      <c r="W46" s="92"/>
      <c r="X46" s="92"/>
      <c r="Y46" s="92"/>
      <c r="Z46" s="92"/>
      <c r="AA46" s="92"/>
      <c r="AB46" s="92"/>
      <c r="AC46" s="92"/>
      <c r="AD46" s="92"/>
    </row>
    <row r="47" spans="1:30" x14ac:dyDescent="0.25">
      <c r="A47" s="92"/>
      <c r="B47" s="92"/>
      <c r="K47" s="92"/>
      <c r="L47" s="92"/>
      <c r="M47" s="92"/>
      <c r="N47" s="92"/>
      <c r="O47" s="92"/>
      <c r="P47" s="92"/>
      <c r="Q47" s="92"/>
      <c r="R47" s="92"/>
      <c r="S47" s="92"/>
      <c r="T47" s="92"/>
      <c r="U47" s="92"/>
      <c r="V47" s="92"/>
      <c r="W47" s="92"/>
      <c r="X47" s="92"/>
      <c r="Y47" s="92"/>
      <c r="Z47" s="92"/>
      <c r="AA47" s="92"/>
      <c r="AB47" s="92"/>
      <c r="AC47" s="92"/>
      <c r="AD47" s="92"/>
    </row>
  </sheetData>
  <sheetProtection algorithmName="SHA-512" hashValue="1nItFp1Q5VMmkNXSAlZ+0f1ipuoY51M4Ypnu3169xqI3S36GVGEonkYF/qEJqv1KmW+dWnkfF1y2ScGTggFY+w==" saltValue="1KbEdBV2VGybQ5GLSzaW/g==" spinCount="100000" sheet="1" objects="1" scenarios="1"/>
  <protectedRanges>
    <protectedRange password="ECFE" sqref="A1:B47 K1:AD47 C1:J39 C40:J40 C42:J4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9">
    <cfRule type="cellIs" dxfId="36" priority="5"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Q112"/>
  <sheetViews>
    <sheetView topLeftCell="R36" zoomScale="80" zoomScaleNormal="80" zoomScalePageLayoutView="80" workbookViewId="0">
      <selection activeCell="V40" sqref="V40"/>
    </sheetView>
  </sheetViews>
  <sheetFormatPr defaultColWidth="8.7109375" defaultRowHeight="15" x14ac:dyDescent="0.25"/>
  <cols>
    <col min="1" max="1" width="25.42578125" style="219" customWidth="1"/>
    <col min="2" max="2" width="5.28515625" style="108" customWidth="1"/>
    <col min="3" max="3" width="42.7109375" style="219" customWidth="1"/>
    <col min="4" max="4" width="42.7109375" style="57" bestFit="1" customWidth="1"/>
    <col min="5" max="5" width="34.7109375" style="57" customWidth="1"/>
    <col min="6" max="6" width="14.7109375" style="189" customWidth="1"/>
    <col min="7" max="7" width="10.140625" style="189" customWidth="1"/>
    <col min="8" max="8" width="22" style="57" customWidth="1"/>
    <col min="9" max="9" width="20" style="57" customWidth="1"/>
    <col min="10" max="10" width="44.42578125" style="57" customWidth="1"/>
    <col min="11" max="12" width="25.140625" style="57" customWidth="1"/>
    <col min="13" max="13" width="27.7109375" style="57" bestFit="1" customWidth="1"/>
    <col min="14" max="19" width="26.7109375" style="190" customWidth="1"/>
    <col min="20" max="20" width="89.7109375" style="57" customWidth="1"/>
    <col min="21" max="21" width="68.42578125" style="57" customWidth="1"/>
    <col min="22" max="22" width="40" style="57" customWidth="1"/>
    <col min="23" max="23" width="26.7109375" style="57" customWidth="1"/>
    <col min="24" max="24" width="68" style="57" customWidth="1"/>
    <col min="25" max="27" width="28.7109375" style="57" customWidth="1"/>
    <col min="28" max="32" width="18.7109375" style="57" customWidth="1"/>
    <col min="33" max="33" width="23" style="57" bestFit="1" customWidth="1"/>
    <col min="34" max="34" width="18.7109375" style="57" customWidth="1"/>
    <col min="35" max="35" width="22.7109375" style="235" customWidth="1"/>
    <col min="36" max="36" width="7" style="2" customWidth="1"/>
    <col min="37" max="39" width="8.7109375" style="2"/>
    <col min="40" max="40" width="8.7109375" style="2" hidden="1" customWidth="1"/>
    <col min="41" max="95" width="8.7109375" style="2"/>
    <col min="96" max="16384" width="8.7109375" style="57"/>
  </cols>
  <sheetData>
    <row r="1" spans="1:95" ht="42" customHeight="1" x14ac:dyDescent="0.25">
      <c r="A1" s="565" t="s">
        <v>0</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17"/>
    </row>
    <row r="2" spans="1:95" ht="49.5" customHeight="1" x14ac:dyDescent="0.25">
      <c r="A2" s="566" t="s">
        <v>393</v>
      </c>
      <c r="B2" s="566"/>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17"/>
    </row>
    <row r="3" spans="1:95" hidden="1" x14ac:dyDescent="0.25">
      <c r="AJ3" s="17"/>
    </row>
    <row r="4" spans="1:95" ht="52.5" customHeight="1" x14ac:dyDescent="0.25">
      <c r="A4" s="239" t="s">
        <v>2</v>
      </c>
      <c r="B4" s="567" t="s">
        <v>3</v>
      </c>
      <c r="C4" s="567"/>
      <c r="D4" s="567"/>
      <c r="E4" s="567"/>
      <c r="F4" s="567"/>
      <c r="G4" s="567"/>
      <c r="H4" s="183"/>
      <c r="I4" s="183"/>
      <c r="J4" s="183"/>
      <c r="K4" s="183"/>
      <c r="L4" s="183"/>
      <c r="M4" s="183"/>
      <c r="N4" s="183"/>
      <c r="O4" s="183"/>
      <c r="P4" s="183"/>
      <c r="Q4" s="183"/>
      <c r="R4" s="183"/>
      <c r="S4" s="57"/>
      <c r="AJ4" s="17"/>
    </row>
    <row r="5" spans="1:95" hidden="1" x14ac:dyDescent="0.25">
      <c r="AJ5" s="17"/>
    </row>
    <row r="6" spans="1:95" ht="57" customHeight="1" x14ac:dyDescent="0.25">
      <c r="A6" s="239" t="s">
        <v>4</v>
      </c>
      <c r="B6" s="563" t="s">
        <v>394</v>
      </c>
      <c r="C6" s="563"/>
      <c r="D6" s="563"/>
      <c r="E6" s="563"/>
      <c r="M6" s="190"/>
      <c r="AJ6" s="17"/>
      <c r="AN6" s="2" t="s">
        <v>6</v>
      </c>
    </row>
    <row r="7" spans="1:95" hidden="1" x14ac:dyDescent="0.25">
      <c r="AJ7" s="17"/>
      <c r="AN7" s="55" t="s">
        <v>7</v>
      </c>
    </row>
    <row r="8" spans="1:95" ht="30.75" customHeight="1" x14ac:dyDescent="0.25">
      <c r="A8" s="568" t="s">
        <v>8</v>
      </c>
      <c r="B8" s="568"/>
      <c r="C8" s="568"/>
      <c r="D8" s="568"/>
      <c r="E8" s="568"/>
      <c r="F8" s="568"/>
      <c r="G8" s="568"/>
      <c r="H8" s="568"/>
      <c r="I8" s="568"/>
      <c r="J8" s="568"/>
      <c r="K8" s="568"/>
      <c r="L8" s="568"/>
      <c r="M8" s="568"/>
      <c r="N8" s="569" t="s">
        <v>9</v>
      </c>
      <c r="O8" s="569"/>
      <c r="P8" s="569"/>
      <c r="Q8" s="569"/>
      <c r="R8" s="569"/>
      <c r="S8" s="569"/>
      <c r="T8" s="569"/>
      <c r="U8" s="569"/>
      <c r="V8" s="569"/>
      <c r="W8" s="569"/>
      <c r="X8" s="569"/>
      <c r="Y8" s="570" t="s">
        <v>10</v>
      </c>
      <c r="Z8" s="570"/>
      <c r="AA8" s="570"/>
      <c r="AB8" s="570"/>
      <c r="AC8" s="570"/>
      <c r="AD8" s="570"/>
      <c r="AE8" s="570"/>
      <c r="AF8" s="570"/>
      <c r="AG8" s="570"/>
      <c r="AH8" s="570"/>
      <c r="AI8" s="570"/>
      <c r="AJ8" s="17"/>
    </row>
    <row r="9" spans="1:95" ht="36.75" customHeight="1" x14ac:dyDescent="0.25">
      <c r="A9" s="572" t="s">
        <v>395</v>
      </c>
      <c r="B9" s="574" t="s">
        <v>12</v>
      </c>
      <c r="C9" s="575" t="s">
        <v>13</v>
      </c>
      <c r="D9" s="561" t="s">
        <v>14</v>
      </c>
      <c r="E9" s="576" t="s">
        <v>15</v>
      </c>
      <c r="F9" s="561" t="s">
        <v>16</v>
      </c>
      <c r="G9" s="561"/>
      <c r="H9" s="561" t="s">
        <v>17</v>
      </c>
      <c r="I9" s="561" t="s">
        <v>18</v>
      </c>
      <c r="J9" s="561" t="s">
        <v>19</v>
      </c>
      <c r="K9" s="562" t="s">
        <v>20</v>
      </c>
      <c r="L9" s="562"/>
      <c r="M9" s="561" t="s">
        <v>21</v>
      </c>
      <c r="N9" s="571" t="s">
        <v>22</v>
      </c>
      <c r="O9" s="555" t="s">
        <v>396</v>
      </c>
      <c r="P9" s="556" t="s">
        <v>24</v>
      </c>
      <c r="Q9" s="557" t="s">
        <v>25</v>
      </c>
      <c r="R9" s="558" t="s">
        <v>26</v>
      </c>
      <c r="S9" s="559" t="s">
        <v>27</v>
      </c>
      <c r="T9" s="553" t="s">
        <v>28</v>
      </c>
      <c r="U9" s="553" t="s">
        <v>29</v>
      </c>
      <c r="V9" s="553" t="s">
        <v>30</v>
      </c>
      <c r="W9" s="553" t="s">
        <v>31</v>
      </c>
      <c r="X9" s="553" t="s">
        <v>32</v>
      </c>
      <c r="Y9" s="551" t="s">
        <v>33</v>
      </c>
      <c r="Z9" s="551" t="s">
        <v>34</v>
      </c>
      <c r="AA9" s="551" t="s">
        <v>35</v>
      </c>
      <c r="AB9" s="551" t="s">
        <v>36</v>
      </c>
      <c r="AC9" s="551" t="s">
        <v>37</v>
      </c>
      <c r="AD9" s="551" t="s">
        <v>38</v>
      </c>
      <c r="AE9" s="551" t="s">
        <v>39</v>
      </c>
      <c r="AF9" s="551" t="s">
        <v>40</v>
      </c>
      <c r="AG9" s="551" t="s">
        <v>41</v>
      </c>
      <c r="AH9" s="551" t="s">
        <v>42</v>
      </c>
      <c r="AI9" s="560" t="s">
        <v>43</v>
      </c>
      <c r="AJ9" s="17"/>
    </row>
    <row r="10" spans="1:95" ht="22.5" customHeight="1" x14ac:dyDescent="0.25">
      <c r="A10" s="573"/>
      <c r="B10" s="574"/>
      <c r="C10" s="575"/>
      <c r="D10" s="561"/>
      <c r="E10" s="576"/>
      <c r="F10" s="46" t="s">
        <v>44</v>
      </c>
      <c r="G10" s="46" t="s">
        <v>45</v>
      </c>
      <c r="H10" s="561"/>
      <c r="I10" s="561"/>
      <c r="J10" s="561"/>
      <c r="K10" s="203" t="s">
        <v>46</v>
      </c>
      <c r="L10" s="203" t="s">
        <v>47</v>
      </c>
      <c r="M10" s="561"/>
      <c r="N10" s="571"/>
      <c r="O10" s="555"/>
      <c r="P10" s="556"/>
      <c r="Q10" s="557"/>
      <c r="R10" s="558"/>
      <c r="S10" s="559"/>
      <c r="T10" s="554"/>
      <c r="U10" s="554"/>
      <c r="V10" s="554"/>
      <c r="W10" s="554"/>
      <c r="X10" s="554"/>
      <c r="Y10" s="551"/>
      <c r="Z10" s="551"/>
      <c r="AA10" s="551"/>
      <c r="AB10" s="551"/>
      <c r="AC10" s="551"/>
      <c r="AD10" s="551"/>
      <c r="AE10" s="551"/>
      <c r="AF10" s="551"/>
      <c r="AG10" s="551"/>
      <c r="AH10" s="551"/>
      <c r="AI10" s="560"/>
      <c r="AJ10" s="17"/>
    </row>
    <row r="11" spans="1:95" s="194" customFormat="1" ht="145.35" customHeight="1" x14ac:dyDescent="0.25">
      <c r="A11" s="542" t="s">
        <v>397</v>
      </c>
      <c r="B11" s="378" t="s">
        <v>49</v>
      </c>
      <c r="C11" s="376" t="s">
        <v>50</v>
      </c>
      <c r="D11" s="376" t="s">
        <v>398</v>
      </c>
      <c r="E11" s="376"/>
      <c r="F11" s="388">
        <v>43647</v>
      </c>
      <c r="G11" s="388">
        <v>45474</v>
      </c>
      <c r="H11" s="376" t="s">
        <v>399</v>
      </c>
      <c r="I11" s="376" t="s">
        <v>53</v>
      </c>
      <c r="J11" s="376" t="s">
        <v>400</v>
      </c>
      <c r="K11" s="376" t="s">
        <v>401</v>
      </c>
      <c r="L11" s="376"/>
      <c r="M11" s="240" t="s">
        <v>402</v>
      </c>
      <c r="N11" s="378"/>
      <c r="O11" s="389"/>
      <c r="P11" s="378"/>
      <c r="Q11" s="378" t="s">
        <v>56</v>
      </c>
      <c r="R11" s="378"/>
      <c r="S11" s="378"/>
      <c r="T11" s="195" t="s">
        <v>403</v>
      </c>
      <c r="U11" s="196" t="s">
        <v>404</v>
      </c>
      <c r="V11" s="197"/>
      <c r="W11" s="377" t="s">
        <v>405</v>
      </c>
      <c r="X11" s="377" t="s">
        <v>406</v>
      </c>
      <c r="Y11" s="390"/>
      <c r="Z11" s="378"/>
      <c r="AA11" s="378"/>
      <c r="AB11" s="378"/>
      <c r="AC11" s="378"/>
      <c r="AD11" s="378"/>
      <c r="AE11" s="378"/>
      <c r="AF11" s="378"/>
      <c r="AG11" s="378"/>
      <c r="AH11" s="378"/>
      <c r="AI11" s="391"/>
      <c r="AJ11" s="392"/>
      <c r="AK11" s="393"/>
      <c r="AL11" s="393"/>
      <c r="AM11" s="393"/>
      <c r="AN11" s="393"/>
      <c r="AO11" s="393"/>
      <c r="AP11" s="393"/>
      <c r="AQ11" s="393"/>
      <c r="AR11" s="393"/>
      <c r="AS11" s="393"/>
      <c r="AT11" s="393"/>
      <c r="AU11" s="393"/>
      <c r="AV11" s="393"/>
      <c r="AW11" s="393"/>
      <c r="AX11" s="393"/>
      <c r="AY11" s="393"/>
      <c r="AZ11" s="393"/>
      <c r="BA11" s="393"/>
      <c r="BB11" s="393"/>
      <c r="BC11" s="393"/>
      <c r="BD11" s="393"/>
      <c r="BE11" s="393"/>
      <c r="BF11" s="393"/>
      <c r="BG11" s="393"/>
      <c r="BH11" s="393"/>
      <c r="BI11" s="393"/>
      <c r="BJ11" s="393"/>
      <c r="BK11" s="393"/>
      <c r="BL11" s="393"/>
      <c r="BM11" s="393"/>
      <c r="BN11" s="393"/>
      <c r="BO11" s="393"/>
      <c r="BP11" s="393"/>
      <c r="BQ11" s="393"/>
      <c r="BR11" s="393"/>
      <c r="BS11" s="393"/>
      <c r="BT11" s="393"/>
      <c r="BU11" s="393"/>
      <c r="BV11" s="393"/>
      <c r="BW11" s="393"/>
      <c r="BX11" s="393"/>
      <c r="BY11" s="393"/>
      <c r="BZ11" s="393"/>
      <c r="CA11" s="393"/>
      <c r="CB11" s="393"/>
      <c r="CC11" s="393"/>
      <c r="CD11" s="393"/>
      <c r="CE11" s="393"/>
      <c r="CF11" s="393"/>
      <c r="CG11" s="393"/>
      <c r="CH11" s="393"/>
      <c r="CI11" s="393"/>
      <c r="CJ11" s="393"/>
      <c r="CK11" s="393"/>
      <c r="CL11" s="393"/>
      <c r="CM11" s="393"/>
      <c r="CN11" s="393"/>
      <c r="CO11" s="393"/>
      <c r="CP11" s="393"/>
      <c r="CQ11" s="393"/>
    </row>
    <row r="12" spans="1:95" s="194" customFormat="1" ht="159" customHeight="1" x14ac:dyDescent="0.25">
      <c r="A12" s="543"/>
      <c r="B12" s="378" t="s">
        <v>63</v>
      </c>
      <c r="C12" s="376" t="s">
        <v>407</v>
      </c>
      <c r="D12" s="376" t="s">
        <v>398</v>
      </c>
      <c r="E12" s="376"/>
      <c r="F12" s="388">
        <v>44013</v>
      </c>
      <c r="G12" s="388">
        <v>45474</v>
      </c>
      <c r="H12" s="376" t="s">
        <v>399</v>
      </c>
      <c r="I12" s="376" t="s">
        <v>53</v>
      </c>
      <c r="J12" s="376" t="s">
        <v>408</v>
      </c>
      <c r="K12" s="376" t="s">
        <v>409</v>
      </c>
      <c r="L12" s="376"/>
      <c r="M12" s="240" t="s">
        <v>410</v>
      </c>
      <c r="N12" s="378"/>
      <c r="O12" s="378"/>
      <c r="P12" s="378"/>
      <c r="Q12" s="378" t="s">
        <v>56</v>
      </c>
      <c r="R12" s="378"/>
      <c r="S12" s="378"/>
      <c r="T12" s="195" t="s">
        <v>411</v>
      </c>
      <c r="U12" s="394" t="s">
        <v>412</v>
      </c>
      <c r="V12" s="197"/>
      <c r="W12" s="377" t="s">
        <v>413</v>
      </c>
      <c r="X12" s="377" t="s">
        <v>414</v>
      </c>
      <c r="Y12" s="390"/>
      <c r="Z12" s="378"/>
      <c r="AA12" s="378"/>
      <c r="AB12" s="378"/>
      <c r="AC12" s="378"/>
      <c r="AD12" s="378"/>
      <c r="AE12" s="378"/>
      <c r="AF12" s="376" t="s">
        <v>415</v>
      </c>
      <c r="AG12" s="378"/>
      <c r="AH12" s="378"/>
      <c r="AI12" s="391"/>
      <c r="AJ12" s="392"/>
      <c r="AK12" s="393"/>
      <c r="AL12" s="393"/>
      <c r="AM12" s="393"/>
      <c r="AN12" s="393"/>
      <c r="AO12" s="393"/>
      <c r="AP12" s="393"/>
      <c r="AQ12" s="393"/>
      <c r="AR12" s="393"/>
      <c r="AS12" s="393"/>
      <c r="AT12" s="393"/>
      <c r="AU12" s="393"/>
      <c r="AV12" s="393"/>
      <c r="AW12" s="393"/>
      <c r="AX12" s="393"/>
      <c r="AY12" s="393"/>
      <c r="AZ12" s="393"/>
      <c r="BA12" s="393"/>
      <c r="BB12" s="393"/>
      <c r="BC12" s="393"/>
      <c r="BD12" s="393"/>
      <c r="BE12" s="393"/>
      <c r="BF12" s="393"/>
      <c r="BG12" s="393"/>
      <c r="BH12" s="393"/>
      <c r="BI12" s="393"/>
      <c r="BJ12" s="393"/>
      <c r="BK12" s="393"/>
      <c r="BL12" s="393"/>
      <c r="BM12" s="393"/>
      <c r="BN12" s="393"/>
      <c r="BO12" s="393"/>
      <c r="BP12" s="393"/>
      <c r="BQ12" s="393"/>
      <c r="BR12" s="393"/>
      <c r="BS12" s="393"/>
      <c r="BT12" s="393"/>
      <c r="BU12" s="393"/>
      <c r="BV12" s="393"/>
      <c r="BW12" s="393"/>
      <c r="BX12" s="393"/>
      <c r="BY12" s="393"/>
      <c r="BZ12" s="393"/>
      <c r="CA12" s="393"/>
      <c r="CB12" s="393"/>
      <c r="CC12" s="393"/>
      <c r="CD12" s="393"/>
      <c r="CE12" s="393"/>
      <c r="CF12" s="393"/>
      <c r="CG12" s="393"/>
      <c r="CH12" s="393"/>
      <c r="CI12" s="393"/>
      <c r="CJ12" s="393"/>
      <c r="CK12" s="393"/>
      <c r="CL12" s="393"/>
      <c r="CM12" s="393"/>
      <c r="CN12" s="393"/>
      <c r="CO12" s="393"/>
      <c r="CP12" s="393"/>
      <c r="CQ12" s="393"/>
    </row>
    <row r="13" spans="1:95" s="194" customFormat="1" ht="146.85" customHeight="1" x14ac:dyDescent="0.25">
      <c r="A13" s="543"/>
      <c r="B13" s="378" t="s">
        <v>73</v>
      </c>
      <c r="C13" s="376" t="s">
        <v>74</v>
      </c>
      <c r="D13" s="376" t="s">
        <v>416</v>
      </c>
      <c r="E13" s="376" t="s">
        <v>417</v>
      </c>
      <c r="F13" s="388">
        <v>44013</v>
      </c>
      <c r="G13" s="388">
        <v>45474</v>
      </c>
      <c r="H13" s="376" t="s">
        <v>77</v>
      </c>
      <c r="I13" s="376" t="s">
        <v>53</v>
      </c>
      <c r="J13" s="376" t="s">
        <v>418</v>
      </c>
      <c r="K13" s="376" t="s">
        <v>401</v>
      </c>
      <c r="L13" s="376"/>
      <c r="M13" s="240" t="s">
        <v>419</v>
      </c>
      <c r="N13" s="378"/>
      <c r="O13" s="378"/>
      <c r="P13" s="378"/>
      <c r="Q13" s="378" t="s">
        <v>56</v>
      </c>
      <c r="R13" s="378"/>
      <c r="S13" s="378"/>
      <c r="T13" s="198" t="s">
        <v>420</v>
      </c>
      <c r="U13" s="196" t="s">
        <v>421</v>
      </c>
      <c r="V13" s="198" t="s">
        <v>422</v>
      </c>
      <c r="W13" s="198" t="s">
        <v>423</v>
      </c>
      <c r="X13" s="199" t="s">
        <v>424</v>
      </c>
      <c r="Y13" s="390"/>
      <c r="Z13" s="378"/>
      <c r="AA13" s="378"/>
      <c r="AB13" s="378"/>
      <c r="AC13" s="378"/>
      <c r="AD13" s="378"/>
      <c r="AE13" s="378"/>
      <c r="AF13" s="378"/>
      <c r="AG13" s="378"/>
      <c r="AH13" s="378"/>
      <c r="AI13" s="391"/>
      <c r="AJ13" s="392"/>
      <c r="AK13" s="393"/>
      <c r="AL13" s="393"/>
      <c r="AM13" s="393"/>
      <c r="AN13" s="393"/>
      <c r="AO13" s="393"/>
      <c r="AP13" s="393"/>
      <c r="AQ13" s="393"/>
      <c r="AR13" s="393"/>
      <c r="AS13" s="393"/>
      <c r="AT13" s="393"/>
      <c r="AU13" s="393"/>
      <c r="AV13" s="393"/>
      <c r="AW13" s="393"/>
      <c r="AX13" s="393"/>
      <c r="AY13" s="393"/>
      <c r="AZ13" s="393"/>
      <c r="BA13" s="393"/>
      <c r="BB13" s="393"/>
      <c r="BC13" s="393"/>
      <c r="BD13" s="393"/>
      <c r="BE13" s="393"/>
      <c r="BF13" s="393"/>
      <c r="BG13" s="393"/>
      <c r="BH13" s="393"/>
      <c r="BI13" s="393"/>
      <c r="BJ13" s="393"/>
      <c r="BK13" s="393"/>
      <c r="BL13" s="393"/>
      <c r="BM13" s="393"/>
      <c r="BN13" s="393"/>
      <c r="BO13" s="393"/>
      <c r="BP13" s="393"/>
      <c r="BQ13" s="393"/>
      <c r="BR13" s="393"/>
      <c r="BS13" s="393"/>
      <c r="BT13" s="393"/>
      <c r="BU13" s="393"/>
      <c r="BV13" s="393"/>
      <c r="BW13" s="393"/>
      <c r="BX13" s="393"/>
      <c r="BY13" s="393"/>
      <c r="BZ13" s="393"/>
      <c r="CA13" s="393"/>
      <c r="CB13" s="393"/>
      <c r="CC13" s="393"/>
      <c r="CD13" s="393"/>
      <c r="CE13" s="393"/>
      <c r="CF13" s="393"/>
      <c r="CG13" s="393"/>
      <c r="CH13" s="393"/>
      <c r="CI13" s="393"/>
      <c r="CJ13" s="393"/>
      <c r="CK13" s="393"/>
      <c r="CL13" s="393"/>
      <c r="CM13" s="393"/>
      <c r="CN13" s="393"/>
      <c r="CO13" s="393"/>
      <c r="CP13" s="393"/>
      <c r="CQ13" s="393"/>
    </row>
    <row r="14" spans="1:95" s="194" customFormat="1" ht="126" customHeight="1" x14ac:dyDescent="0.25">
      <c r="A14" s="543"/>
      <c r="B14" s="378" t="s">
        <v>84</v>
      </c>
      <c r="C14" s="376" t="s">
        <v>85</v>
      </c>
      <c r="D14" s="376" t="s">
        <v>425</v>
      </c>
      <c r="E14" s="376" t="s">
        <v>426</v>
      </c>
      <c r="F14" s="388">
        <v>43647</v>
      </c>
      <c r="G14" s="388">
        <v>45474</v>
      </c>
      <c r="H14" s="376" t="s">
        <v>88</v>
      </c>
      <c r="I14" s="395">
        <v>50000</v>
      </c>
      <c r="J14" s="376" t="s">
        <v>427</v>
      </c>
      <c r="K14" s="376" t="s">
        <v>428</v>
      </c>
      <c r="L14" s="376"/>
      <c r="M14" s="240" t="s">
        <v>429</v>
      </c>
      <c r="N14" s="378"/>
      <c r="O14" s="378"/>
      <c r="P14" s="378"/>
      <c r="Q14" s="378" t="s">
        <v>56</v>
      </c>
      <c r="R14" s="378"/>
      <c r="S14" s="378"/>
      <c r="T14" s="198" t="s">
        <v>430</v>
      </c>
      <c r="U14" s="196" t="s">
        <v>431</v>
      </c>
      <c r="V14" s="198" t="s">
        <v>432</v>
      </c>
      <c r="W14" s="199" t="s">
        <v>433</v>
      </c>
      <c r="X14" s="198"/>
      <c r="Y14" s="390"/>
      <c r="Z14" s="378"/>
      <c r="AA14" s="378"/>
      <c r="AB14" s="378"/>
      <c r="AC14" s="378"/>
      <c r="AD14" s="378"/>
      <c r="AE14" s="378"/>
      <c r="AF14" s="378"/>
      <c r="AG14" s="378"/>
      <c r="AH14" s="378"/>
      <c r="AI14" s="396"/>
      <c r="AJ14" s="392"/>
      <c r="AK14" s="393"/>
      <c r="AL14" s="393"/>
      <c r="AM14" s="393"/>
      <c r="AN14" s="393"/>
      <c r="AO14" s="393"/>
      <c r="AP14" s="393"/>
      <c r="AQ14" s="393"/>
      <c r="AR14" s="393"/>
      <c r="AS14" s="393"/>
      <c r="AT14" s="393"/>
      <c r="AU14" s="393"/>
      <c r="AV14" s="393"/>
      <c r="AW14" s="393"/>
      <c r="AX14" s="393"/>
      <c r="AY14" s="393"/>
      <c r="AZ14" s="393"/>
      <c r="BA14" s="393"/>
      <c r="BB14" s="393"/>
      <c r="BC14" s="393"/>
      <c r="BD14" s="393"/>
      <c r="BE14" s="393"/>
      <c r="BF14" s="393"/>
      <c r="BG14" s="393"/>
      <c r="BH14" s="393"/>
      <c r="BI14" s="393"/>
      <c r="BJ14" s="393"/>
      <c r="BK14" s="393"/>
      <c r="BL14" s="393"/>
      <c r="BM14" s="393"/>
      <c r="BN14" s="393"/>
      <c r="BO14" s="393"/>
      <c r="BP14" s="393"/>
      <c r="BQ14" s="393"/>
      <c r="BR14" s="393"/>
      <c r="BS14" s="393"/>
      <c r="BT14" s="393"/>
      <c r="BU14" s="393"/>
      <c r="BV14" s="393"/>
      <c r="BW14" s="393"/>
      <c r="BX14" s="393"/>
      <c r="BY14" s="393"/>
      <c r="BZ14" s="393"/>
      <c r="CA14" s="393"/>
      <c r="CB14" s="393"/>
      <c r="CC14" s="393"/>
      <c r="CD14" s="393"/>
      <c r="CE14" s="393"/>
      <c r="CF14" s="393"/>
      <c r="CG14" s="393"/>
      <c r="CH14" s="393"/>
      <c r="CI14" s="393"/>
      <c r="CJ14" s="393"/>
      <c r="CK14" s="393"/>
      <c r="CL14" s="393"/>
      <c r="CM14" s="393"/>
      <c r="CN14" s="393"/>
      <c r="CO14" s="393"/>
      <c r="CP14" s="393"/>
      <c r="CQ14" s="393"/>
    </row>
    <row r="15" spans="1:95" s="194" customFormat="1" ht="126" customHeight="1" x14ac:dyDescent="0.25">
      <c r="A15" s="544"/>
      <c r="B15" s="378" t="s">
        <v>434</v>
      </c>
      <c r="C15" s="376" t="s">
        <v>435</v>
      </c>
      <c r="D15" s="376" t="s">
        <v>436</v>
      </c>
      <c r="E15" s="376"/>
      <c r="F15" s="388">
        <v>43922</v>
      </c>
      <c r="G15" s="388">
        <v>45474</v>
      </c>
      <c r="H15" s="376" t="s">
        <v>437</v>
      </c>
      <c r="I15" s="376" t="s">
        <v>53</v>
      </c>
      <c r="J15" s="376" t="s">
        <v>438</v>
      </c>
      <c r="K15" s="376"/>
      <c r="L15" s="376"/>
      <c r="M15" s="240" t="s">
        <v>439</v>
      </c>
      <c r="N15" s="378"/>
      <c r="O15" s="378"/>
      <c r="P15" s="378" t="s">
        <v>56</v>
      </c>
      <c r="Q15" s="378"/>
      <c r="R15" s="378"/>
      <c r="S15" s="378"/>
      <c r="T15" s="377" t="s">
        <v>440</v>
      </c>
      <c r="U15" s="200"/>
      <c r="V15" s="198"/>
      <c r="W15" s="198" t="s">
        <v>441</v>
      </c>
      <c r="X15" s="377" t="s">
        <v>442</v>
      </c>
      <c r="Y15" s="57"/>
      <c r="Z15" s="57"/>
      <c r="AA15" s="57"/>
      <c r="AB15" s="57"/>
      <c r="AC15" s="57"/>
      <c r="AD15" s="57"/>
      <c r="AE15" s="57"/>
      <c r="AF15" s="57"/>
      <c r="AG15" s="57"/>
      <c r="AH15" s="57"/>
      <c r="AI15" s="235"/>
      <c r="AJ15" s="392"/>
      <c r="AK15" s="393"/>
      <c r="AL15" s="393"/>
      <c r="AM15" s="393"/>
      <c r="AN15" s="393"/>
      <c r="AO15" s="393"/>
      <c r="AP15" s="393"/>
      <c r="AQ15" s="393"/>
      <c r="AR15" s="393"/>
      <c r="AS15" s="393"/>
      <c r="AT15" s="393"/>
      <c r="AU15" s="393"/>
      <c r="AV15" s="393"/>
      <c r="AW15" s="393"/>
      <c r="AX15" s="393"/>
      <c r="AY15" s="393"/>
      <c r="AZ15" s="393"/>
      <c r="BA15" s="393"/>
      <c r="BB15" s="393"/>
      <c r="BC15" s="393"/>
      <c r="BD15" s="393"/>
      <c r="BE15" s="393"/>
      <c r="BF15" s="393"/>
      <c r="BG15" s="393"/>
      <c r="BH15" s="393"/>
      <c r="BI15" s="393"/>
      <c r="BJ15" s="393"/>
      <c r="BK15" s="393"/>
      <c r="BL15" s="393"/>
      <c r="BM15" s="393"/>
      <c r="BN15" s="393"/>
      <c r="BO15" s="393"/>
      <c r="BP15" s="393"/>
      <c r="BQ15" s="393"/>
      <c r="BR15" s="393"/>
      <c r="BS15" s="393"/>
      <c r="BT15" s="393"/>
      <c r="BU15" s="393"/>
      <c r="BV15" s="393"/>
      <c r="BW15" s="393"/>
      <c r="BX15" s="393"/>
      <c r="BY15" s="393"/>
      <c r="BZ15" s="393"/>
      <c r="CA15" s="393"/>
      <c r="CB15" s="393"/>
      <c r="CC15" s="393"/>
      <c r="CD15" s="393"/>
      <c r="CE15" s="393"/>
      <c r="CF15" s="393"/>
      <c r="CG15" s="393"/>
      <c r="CH15" s="393"/>
      <c r="CI15" s="393"/>
      <c r="CJ15" s="393"/>
      <c r="CK15" s="393"/>
      <c r="CL15" s="393"/>
      <c r="CM15" s="393"/>
      <c r="CN15" s="393"/>
      <c r="CO15" s="393"/>
      <c r="CP15" s="393"/>
      <c r="CQ15" s="393"/>
    </row>
    <row r="16" spans="1:95" s="194" customFormat="1" ht="83.85" customHeight="1" x14ac:dyDescent="0.25">
      <c r="A16" s="540" t="s">
        <v>443</v>
      </c>
      <c r="B16" s="170" t="s">
        <v>98</v>
      </c>
      <c r="C16" s="110" t="s">
        <v>99</v>
      </c>
      <c r="D16" s="102" t="s">
        <v>444</v>
      </c>
      <c r="E16" s="102"/>
      <c r="F16" s="104">
        <v>43649</v>
      </c>
      <c r="G16" s="104">
        <v>43986</v>
      </c>
      <c r="H16" s="105" t="s">
        <v>101</v>
      </c>
      <c r="I16" s="106" t="s">
        <v>53</v>
      </c>
      <c r="J16" s="105" t="s">
        <v>445</v>
      </c>
      <c r="K16" s="105" t="s">
        <v>446</v>
      </c>
      <c r="L16" s="376"/>
      <c r="M16" s="376"/>
      <c r="N16" s="378"/>
      <c r="O16" s="378" t="s">
        <v>56</v>
      </c>
      <c r="P16" s="378"/>
      <c r="Q16" s="378"/>
      <c r="R16" s="378"/>
      <c r="S16" s="397" t="s">
        <v>7</v>
      </c>
      <c r="T16" s="378"/>
      <c r="U16" s="196"/>
      <c r="V16" s="198" t="s">
        <v>447</v>
      </c>
      <c r="W16" s="199" t="s">
        <v>448</v>
      </c>
      <c r="X16" s="377"/>
      <c r="Y16" s="390"/>
      <c r="Z16" s="378"/>
      <c r="AA16" s="378"/>
      <c r="AB16" s="378"/>
      <c r="AC16" s="378"/>
      <c r="AD16" s="378"/>
      <c r="AE16" s="378"/>
      <c r="AF16" s="378"/>
      <c r="AG16" s="378"/>
      <c r="AH16" s="378"/>
      <c r="AI16" s="396"/>
      <c r="AJ16" s="392"/>
      <c r="AK16" s="393"/>
      <c r="AL16" s="393"/>
      <c r="AM16" s="393"/>
      <c r="AN16" s="393"/>
      <c r="AO16" s="393"/>
      <c r="AP16" s="393"/>
      <c r="AQ16" s="393"/>
      <c r="AR16" s="393"/>
      <c r="AS16" s="393"/>
      <c r="AT16" s="393"/>
      <c r="AU16" s="393"/>
      <c r="AV16" s="393"/>
      <c r="AW16" s="393"/>
      <c r="AX16" s="393"/>
      <c r="AY16" s="393"/>
      <c r="AZ16" s="393"/>
      <c r="BA16" s="393"/>
      <c r="BB16" s="393"/>
      <c r="BC16" s="393"/>
      <c r="BD16" s="393"/>
      <c r="BE16" s="393"/>
      <c r="BF16" s="393"/>
      <c r="BG16" s="393"/>
      <c r="BH16" s="393"/>
      <c r="BI16" s="393"/>
      <c r="BJ16" s="393"/>
      <c r="BK16" s="393"/>
      <c r="BL16" s="393"/>
      <c r="BM16" s="393"/>
      <c r="BN16" s="393"/>
      <c r="BO16" s="393"/>
      <c r="BP16" s="393"/>
      <c r="BQ16" s="393"/>
      <c r="BR16" s="393"/>
      <c r="BS16" s="393"/>
      <c r="BT16" s="393"/>
      <c r="BU16" s="393"/>
      <c r="BV16" s="393"/>
      <c r="BW16" s="393"/>
      <c r="BX16" s="393"/>
      <c r="BY16" s="393"/>
      <c r="BZ16" s="393"/>
      <c r="CA16" s="393"/>
      <c r="CB16" s="393"/>
      <c r="CC16" s="393"/>
      <c r="CD16" s="393"/>
      <c r="CE16" s="393"/>
      <c r="CF16" s="393"/>
      <c r="CG16" s="393"/>
      <c r="CH16" s="393"/>
      <c r="CI16" s="393"/>
      <c r="CJ16" s="393"/>
      <c r="CK16" s="393"/>
      <c r="CL16" s="393"/>
      <c r="CM16" s="393"/>
      <c r="CN16" s="393"/>
      <c r="CO16" s="393"/>
      <c r="CP16" s="393"/>
      <c r="CQ16" s="393"/>
    </row>
    <row r="17" spans="1:95" s="194" customFormat="1" ht="114" customHeight="1" x14ac:dyDescent="0.25">
      <c r="A17" s="540"/>
      <c r="B17" s="378" t="s">
        <v>108</v>
      </c>
      <c r="C17" s="376" t="s">
        <v>109</v>
      </c>
      <c r="D17" s="376" t="s">
        <v>449</v>
      </c>
      <c r="E17" s="376"/>
      <c r="F17" s="388">
        <v>44013</v>
      </c>
      <c r="G17" s="388">
        <v>45474</v>
      </c>
      <c r="H17" s="376" t="s">
        <v>101</v>
      </c>
      <c r="I17" s="395">
        <v>25000</v>
      </c>
      <c r="J17" s="376" t="s">
        <v>450</v>
      </c>
      <c r="K17" s="376" t="s">
        <v>446</v>
      </c>
      <c r="L17" s="376"/>
      <c r="M17" s="102" t="s">
        <v>451</v>
      </c>
      <c r="N17" s="378"/>
      <c r="O17" s="378"/>
      <c r="P17" s="378"/>
      <c r="Q17" s="56" t="s">
        <v>452</v>
      </c>
      <c r="R17" s="378"/>
      <c r="S17" s="378"/>
      <c r="T17" s="198" t="s">
        <v>453</v>
      </c>
      <c r="U17" s="200"/>
      <c r="V17" s="377" t="s">
        <v>454</v>
      </c>
      <c r="W17" s="199" t="s">
        <v>448</v>
      </c>
      <c r="X17" s="377"/>
      <c r="Y17" s="390"/>
      <c r="Z17" s="378"/>
      <c r="AA17" s="378"/>
      <c r="AB17" s="378"/>
      <c r="AC17" s="378"/>
      <c r="AD17" s="378"/>
      <c r="AE17" s="378"/>
      <c r="AF17" s="378"/>
      <c r="AG17" s="378"/>
      <c r="AH17" s="378"/>
      <c r="AI17" s="396"/>
      <c r="AJ17" s="392"/>
      <c r="AK17" s="393"/>
      <c r="AL17" s="393"/>
      <c r="AM17" s="393"/>
      <c r="AN17" s="393"/>
      <c r="AO17" s="393"/>
      <c r="AP17" s="393"/>
      <c r="AQ17" s="393"/>
      <c r="AR17" s="393"/>
      <c r="AS17" s="393"/>
      <c r="AT17" s="393"/>
      <c r="AU17" s="393"/>
      <c r="AV17" s="393"/>
      <c r="AW17" s="393"/>
      <c r="AX17" s="393"/>
      <c r="AY17" s="393"/>
      <c r="AZ17" s="393"/>
      <c r="BA17" s="393"/>
      <c r="BB17" s="393"/>
      <c r="BC17" s="393"/>
      <c r="BD17" s="393"/>
      <c r="BE17" s="393"/>
      <c r="BF17" s="393"/>
      <c r="BG17" s="393"/>
      <c r="BH17" s="393"/>
      <c r="BI17" s="393"/>
      <c r="BJ17" s="393"/>
      <c r="BK17" s="393"/>
      <c r="BL17" s="393"/>
      <c r="BM17" s="393"/>
      <c r="BN17" s="393"/>
      <c r="BO17" s="393"/>
      <c r="BP17" s="393"/>
      <c r="BQ17" s="393"/>
      <c r="BR17" s="393"/>
      <c r="BS17" s="393"/>
      <c r="BT17" s="393"/>
      <c r="BU17" s="393"/>
      <c r="BV17" s="393"/>
      <c r="BW17" s="393"/>
      <c r="BX17" s="393"/>
      <c r="BY17" s="393"/>
      <c r="BZ17" s="393"/>
      <c r="CA17" s="393"/>
      <c r="CB17" s="393"/>
      <c r="CC17" s="393"/>
      <c r="CD17" s="393"/>
      <c r="CE17" s="393"/>
      <c r="CF17" s="393"/>
      <c r="CG17" s="393"/>
      <c r="CH17" s="393"/>
      <c r="CI17" s="393"/>
      <c r="CJ17" s="393"/>
      <c r="CK17" s="393"/>
      <c r="CL17" s="393"/>
      <c r="CM17" s="393"/>
      <c r="CN17" s="393"/>
      <c r="CO17" s="393"/>
      <c r="CP17" s="393"/>
      <c r="CQ17" s="393"/>
    </row>
    <row r="18" spans="1:95" s="194" customFormat="1" ht="105.75" customHeight="1" x14ac:dyDescent="0.2">
      <c r="A18" s="540"/>
      <c r="B18" s="378" t="s">
        <v>116</v>
      </c>
      <c r="C18" s="376" t="s">
        <v>117</v>
      </c>
      <c r="D18" s="376" t="s">
        <v>455</v>
      </c>
      <c r="E18" s="376"/>
      <c r="F18" s="388">
        <v>43647</v>
      </c>
      <c r="G18" s="388">
        <v>45474</v>
      </c>
      <c r="H18" s="376" t="s">
        <v>119</v>
      </c>
      <c r="I18" s="395">
        <v>10000</v>
      </c>
      <c r="J18" s="376" t="s">
        <v>456</v>
      </c>
      <c r="K18" s="376" t="s">
        <v>446</v>
      </c>
      <c r="L18" s="376"/>
      <c r="M18" s="102" t="s">
        <v>457</v>
      </c>
      <c r="N18" s="378"/>
      <c r="O18" s="378"/>
      <c r="P18" s="378"/>
      <c r="Q18" s="378" t="s">
        <v>56</v>
      </c>
      <c r="R18" s="378"/>
      <c r="S18" s="378"/>
      <c r="T18" s="198" t="s">
        <v>458</v>
      </c>
      <c r="U18" s="196" t="s">
        <v>459</v>
      </c>
      <c r="V18" s="198" t="s">
        <v>460</v>
      </c>
      <c r="W18" s="198" t="s">
        <v>119</v>
      </c>
      <c r="X18" s="201"/>
      <c r="Y18" s="390"/>
      <c r="Z18" s="378"/>
      <c r="AA18" s="378"/>
      <c r="AB18" s="378"/>
      <c r="AC18" s="378"/>
      <c r="AD18" s="378"/>
      <c r="AE18" s="378"/>
      <c r="AF18" s="378"/>
      <c r="AG18" s="378"/>
      <c r="AH18" s="378"/>
      <c r="AI18" s="396"/>
      <c r="AJ18" s="392"/>
      <c r="AK18" s="393"/>
      <c r="AL18" s="393"/>
      <c r="AM18" s="393"/>
      <c r="AN18" s="393"/>
      <c r="AO18" s="393"/>
      <c r="AP18" s="393"/>
      <c r="AQ18" s="393"/>
      <c r="AR18" s="393"/>
      <c r="AS18" s="393"/>
      <c r="AT18" s="393"/>
      <c r="AU18" s="393"/>
      <c r="AV18" s="393"/>
      <c r="AW18" s="393"/>
      <c r="AX18" s="393"/>
      <c r="AY18" s="393"/>
      <c r="AZ18" s="393"/>
      <c r="BA18" s="393"/>
      <c r="BB18" s="393"/>
      <c r="BC18" s="393"/>
      <c r="BD18" s="393"/>
      <c r="BE18" s="393"/>
      <c r="BF18" s="393"/>
      <c r="BG18" s="393"/>
      <c r="BH18" s="393"/>
      <c r="BI18" s="393"/>
      <c r="BJ18" s="393"/>
      <c r="BK18" s="393"/>
      <c r="BL18" s="393"/>
      <c r="BM18" s="393"/>
      <c r="BN18" s="393"/>
      <c r="BO18" s="393"/>
      <c r="BP18" s="393"/>
      <c r="BQ18" s="393"/>
      <c r="BR18" s="393"/>
      <c r="BS18" s="393"/>
      <c r="BT18" s="393"/>
      <c r="BU18" s="393"/>
      <c r="BV18" s="393"/>
      <c r="BW18" s="393"/>
      <c r="BX18" s="393"/>
      <c r="BY18" s="393"/>
      <c r="BZ18" s="393"/>
      <c r="CA18" s="393"/>
      <c r="CB18" s="393"/>
      <c r="CC18" s="393"/>
      <c r="CD18" s="393"/>
      <c r="CE18" s="393"/>
      <c r="CF18" s="393"/>
      <c r="CG18" s="393"/>
      <c r="CH18" s="393"/>
      <c r="CI18" s="393"/>
      <c r="CJ18" s="393"/>
      <c r="CK18" s="393"/>
      <c r="CL18" s="393"/>
      <c r="CM18" s="393"/>
      <c r="CN18" s="393"/>
      <c r="CO18" s="393"/>
      <c r="CP18" s="393"/>
      <c r="CQ18" s="393"/>
    </row>
    <row r="19" spans="1:95" s="194" customFormat="1" ht="92.1" customHeight="1" x14ac:dyDescent="0.25">
      <c r="A19" s="540"/>
      <c r="B19" s="378" t="s">
        <v>126</v>
      </c>
      <c r="C19" s="376" t="s">
        <v>127</v>
      </c>
      <c r="D19" s="192" t="s">
        <v>461</v>
      </c>
      <c r="E19" s="376"/>
      <c r="F19" s="388">
        <v>43647</v>
      </c>
      <c r="G19" s="388">
        <v>45474</v>
      </c>
      <c r="H19" s="376" t="s">
        <v>129</v>
      </c>
      <c r="I19" s="376" t="s">
        <v>53</v>
      </c>
      <c r="J19" s="376" t="s">
        <v>462</v>
      </c>
      <c r="K19" s="376" t="s">
        <v>446</v>
      </c>
      <c r="L19" s="376"/>
      <c r="M19" s="102" t="s">
        <v>463</v>
      </c>
      <c r="N19" s="378"/>
      <c r="O19" s="378"/>
      <c r="P19" s="378"/>
      <c r="Q19" s="378" t="s">
        <v>56</v>
      </c>
      <c r="R19" s="378"/>
      <c r="S19" s="378"/>
      <c r="T19" s="377" t="s">
        <v>464</v>
      </c>
      <c r="U19" s="202" t="s">
        <v>465</v>
      </c>
      <c r="V19" s="199" t="s">
        <v>466</v>
      </c>
      <c r="W19" s="377" t="s">
        <v>467</v>
      </c>
      <c r="X19" s="198" t="s">
        <v>468</v>
      </c>
      <c r="Y19" s="390"/>
      <c r="Z19" s="378"/>
      <c r="AA19" s="378"/>
      <c r="AB19" s="378"/>
      <c r="AC19" s="378"/>
      <c r="AD19" s="378"/>
      <c r="AE19" s="378"/>
      <c r="AF19" s="378"/>
      <c r="AG19" s="378"/>
      <c r="AH19" s="378"/>
      <c r="AI19" s="396"/>
      <c r="AJ19" s="392"/>
      <c r="AK19" s="393"/>
      <c r="AL19" s="393"/>
      <c r="AM19" s="393"/>
      <c r="AN19" s="393"/>
      <c r="AO19" s="393"/>
      <c r="AP19" s="393"/>
      <c r="AQ19" s="393"/>
      <c r="AR19" s="393"/>
      <c r="AS19" s="393"/>
      <c r="AT19" s="393"/>
      <c r="AU19" s="393"/>
      <c r="AV19" s="393"/>
      <c r="AW19" s="393"/>
      <c r="AX19" s="393"/>
      <c r="AY19" s="393"/>
      <c r="AZ19" s="393"/>
      <c r="BA19" s="393"/>
      <c r="BB19" s="393"/>
      <c r="BC19" s="393"/>
      <c r="BD19" s="393"/>
      <c r="BE19" s="393"/>
      <c r="BF19" s="393"/>
      <c r="BG19" s="393"/>
      <c r="BH19" s="393"/>
      <c r="BI19" s="393"/>
      <c r="BJ19" s="393"/>
      <c r="BK19" s="393"/>
      <c r="BL19" s="393"/>
      <c r="BM19" s="393"/>
      <c r="BN19" s="393"/>
      <c r="BO19" s="393"/>
      <c r="BP19" s="393"/>
      <c r="BQ19" s="393"/>
      <c r="BR19" s="393"/>
      <c r="BS19" s="393"/>
      <c r="BT19" s="393"/>
      <c r="BU19" s="393"/>
      <c r="BV19" s="393"/>
      <c r="BW19" s="393"/>
      <c r="BX19" s="393"/>
      <c r="BY19" s="393"/>
      <c r="BZ19" s="393"/>
      <c r="CA19" s="393"/>
      <c r="CB19" s="393"/>
      <c r="CC19" s="393"/>
      <c r="CD19" s="393"/>
      <c r="CE19" s="393"/>
      <c r="CF19" s="393"/>
      <c r="CG19" s="393"/>
      <c r="CH19" s="393"/>
      <c r="CI19" s="393"/>
      <c r="CJ19" s="393"/>
      <c r="CK19" s="393"/>
      <c r="CL19" s="393"/>
      <c r="CM19" s="393"/>
      <c r="CN19" s="393"/>
      <c r="CO19" s="393"/>
      <c r="CP19" s="393"/>
      <c r="CQ19" s="393"/>
    </row>
    <row r="20" spans="1:95" s="194" customFormat="1" ht="102.6" customHeight="1" x14ac:dyDescent="0.25">
      <c r="A20" s="540" t="s">
        <v>469</v>
      </c>
      <c r="B20" s="378" t="s">
        <v>136</v>
      </c>
      <c r="C20" s="376" t="s">
        <v>137</v>
      </c>
      <c r="D20" s="376" t="s">
        <v>470</v>
      </c>
      <c r="E20" s="376"/>
      <c r="F20" s="388">
        <v>43647</v>
      </c>
      <c r="G20" s="388">
        <v>44013</v>
      </c>
      <c r="H20" s="376" t="s">
        <v>139</v>
      </c>
      <c r="I20" s="376" t="s">
        <v>53</v>
      </c>
      <c r="J20" s="376" t="s">
        <v>471</v>
      </c>
      <c r="K20" s="376" t="s">
        <v>472</v>
      </c>
      <c r="L20" s="376"/>
      <c r="M20" s="376"/>
      <c r="N20" s="378"/>
      <c r="O20" s="378"/>
      <c r="P20" s="378"/>
      <c r="Q20" s="378"/>
      <c r="R20" s="378" t="s">
        <v>56</v>
      </c>
      <c r="S20" s="378"/>
      <c r="T20" s="198" t="s">
        <v>473</v>
      </c>
      <c r="U20" s="196" t="s">
        <v>474</v>
      </c>
      <c r="V20" s="198"/>
      <c r="W20" s="198" t="s">
        <v>475</v>
      </c>
      <c r="X20" s="198" t="s">
        <v>476</v>
      </c>
      <c r="Y20" s="390"/>
      <c r="Z20" s="378"/>
      <c r="AA20" s="378"/>
      <c r="AB20" s="378"/>
      <c r="AC20" s="398"/>
      <c r="AD20" s="378"/>
      <c r="AE20" s="378"/>
      <c r="AF20" s="378"/>
      <c r="AG20" s="378" t="s">
        <v>477</v>
      </c>
      <c r="AH20" s="378"/>
      <c r="AI20" s="396"/>
      <c r="AJ20" s="392"/>
      <c r="AK20" s="393"/>
      <c r="AL20" s="393"/>
      <c r="AM20" s="393"/>
      <c r="AN20" s="393"/>
      <c r="AO20" s="393"/>
      <c r="AP20" s="393"/>
      <c r="AQ20" s="393"/>
      <c r="AR20" s="393"/>
      <c r="AS20" s="393"/>
      <c r="AT20" s="393"/>
      <c r="AU20" s="393"/>
      <c r="AV20" s="393"/>
      <c r="AW20" s="393"/>
      <c r="AX20" s="393"/>
      <c r="AY20" s="393"/>
      <c r="AZ20" s="393"/>
      <c r="BA20" s="393"/>
      <c r="BB20" s="393"/>
      <c r="BC20" s="393"/>
      <c r="BD20" s="393"/>
      <c r="BE20" s="393"/>
      <c r="BF20" s="393"/>
      <c r="BG20" s="393"/>
      <c r="BH20" s="393"/>
      <c r="BI20" s="393"/>
      <c r="BJ20" s="393"/>
      <c r="BK20" s="393"/>
      <c r="BL20" s="393"/>
      <c r="BM20" s="393"/>
      <c r="BN20" s="393"/>
      <c r="BO20" s="393"/>
      <c r="BP20" s="393"/>
      <c r="BQ20" s="393"/>
      <c r="BR20" s="393"/>
      <c r="BS20" s="393"/>
      <c r="BT20" s="393"/>
      <c r="BU20" s="393"/>
      <c r="BV20" s="393"/>
      <c r="BW20" s="393"/>
      <c r="BX20" s="393"/>
      <c r="BY20" s="393"/>
      <c r="BZ20" s="393"/>
      <c r="CA20" s="393"/>
      <c r="CB20" s="393"/>
      <c r="CC20" s="393"/>
      <c r="CD20" s="393"/>
      <c r="CE20" s="393"/>
      <c r="CF20" s="393"/>
      <c r="CG20" s="393"/>
      <c r="CH20" s="393"/>
      <c r="CI20" s="393"/>
      <c r="CJ20" s="393"/>
      <c r="CK20" s="393"/>
      <c r="CL20" s="393"/>
      <c r="CM20" s="393"/>
      <c r="CN20" s="393"/>
      <c r="CO20" s="393"/>
      <c r="CP20" s="393"/>
      <c r="CQ20" s="393"/>
    </row>
    <row r="21" spans="1:95" s="194" customFormat="1" ht="141.75" x14ac:dyDescent="0.25">
      <c r="A21" s="540"/>
      <c r="B21" s="378" t="s">
        <v>147</v>
      </c>
      <c r="C21" s="376" t="s">
        <v>478</v>
      </c>
      <c r="D21" s="376" t="s">
        <v>479</v>
      </c>
      <c r="E21" s="376"/>
      <c r="F21" s="388">
        <v>43647</v>
      </c>
      <c r="G21" s="388">
        <v>44013</v>
      </c>
      <c r="H21" s="376" t="s">
        <v>150</v>
      </c>
      <c r="I21" s="395">
        <v>3000</v>
      </c>
      <c r="J21" s="376" t="s">
        <v>480</v>
      </c>
      <c r="K21" s="376" t="s">
        <v>481</v>
      </c>
      <c r="L21" s="376"/>
      <c r="M21" s="376"/>
      <c r="N21" s="378"/>
      <c r="O21" s="378" t="s">
        <v>56</v>
      </c>
      <c r="P21" s="378"/>
      <c r="Q21" s="378"/>
      <c r="R21" s="378"/>
      <c r="S21" s="378"/>
      <c r="T21" s="198" t="s">
        <v>482</v>
      </c>
      <c r="U21" s="196"/>
      <c r="V21" s="198" t="s">
        <v>483</v>
      </c>
      <c r="W21" s="198" t="s">
        <v>150</v>
      </c>
      <c r="X21" s="198"/>
      <c r="Y21" s="390"/>
      <c r="Z21" s="378"/>
      <c r="AA21" s="378"/>
      <c r="AB21" s="378"/>
      <c r="AC21" s="398">
        <v>44743</v>
      </c>
      <c r="AD21" s="378"/>
      <c r="AE21" s="378"/>
      <c r="AF21" s="376" t="s">
        <v>484</v>
      </c>
      <c r="AG21" s="378"/>
      <c r="AH21" s="378"/>
      <c r="AI21" s="391"/>
      <c r="AJ21" s="392"/>
      <c r="AK21" s="393"/>
      <c r="AL21" s="393"/>
      <c r="AM21" s="393"/>
      <c r="AN21" s="393"/>
      <c r="AO21" s="393"/>
      <c r="AP21" s="393"/>
      <c r="AQ21" s="393"/>
      <c r="AR21" s="393"/>
      <c r="AS21" s="393"/>
      <c r="AT21" s="393"/>
      <c r="AU21" s="393"/>
      <c r="AV21" s="393"/>
      <c r="AW21" s="393"/>
      <c r="AX21" s="393"/>
      <c r="AY21" s="393"/>
      <c r="AZ21" s="393"/>
      <c r="BA21" s="393"/>
      <c r="BB21" s="393"/>
      <c r="BC21" s="393"/>
      <c r="BD21" s="393"/>
      <c r="BE21" s="393"/>
      <c r="BF21" s="393"/>
      <c r="BG21" s="393"/>
      <c r="BH21" s="393"/>
      <c r="BI21" s="393"/>
      <c r="BJ21" s="393"/>
      <c r="BK21" s="393"/>
      <c r="BL21" s="393"/>
      <c r="BM21" s="393"/>
      <c r="BN21" s="393"/>
      <c r="BO21" s="393"/>
      <c r="BP21" s="393"/>
      <c r="BQ21" s="393"/>
      <c r="BR21" s="393"/>
      <c r="BS21" s="393"/>
      <c r="BT21" s="393"/>
      <c r="BU21" s="393"/>
      <c r="BV21" s="393"/>
      <c r="BW21" s="393"/>
      <c r="BX21" s="393"/>
      <c r="BY21" s="393"/>
      <c r="BZ21" s="393"/>
      <c r="CA21" s="393"/>
      <c r="CB21" s="393"/>
      <c r="CC21" s="393"/>
      <c r="CD21" s="393"/>
      <c r="CE21" s="393"/>
      <c r="CF21" s="393"/>
      <c r="CG21" s="393"/>
      <c r="CH21" s="393"/>
      <c r="CI21" s="393"/>
      <c r="CJ21" s="393"/>
      <c r="CK21" s="393"/>
      <c r="CL21" s="393"/>
      <c r="CM21" s="393"/>
      <c r="CN21" s="393"/>
      <c r="CO21" s="393"/>
      <c r="CP21" s="393"/>
      <c r="CQ21" s="393"/>
    </row>
    <row r="22" spans="1:95" s="194" customFormat="1" ht="135.75" customHeight="1" x14ac:dyDescent="0.25">
      <c r="A22" s="540"/>
      <c r="B22" s="378" t="s">
        <v>157</v>
      </c>
      <c r="C22" s="376" t="s">
        <v>485</v>
      </c>
      <c r="D22" s="376" t="s">
        <v>486</v>
      </c>
      <c r="E22" s="376"/>
      <c r="F22" s="388">
        <v>44013</v>
      </c>
      <c r="G22" s="388">
        <v>45444</v>
      </c>
      <c r="H22" s="376" t="s">
        <v>119</v>
      </c>
      <c r="I22" s="376" t="s">
        <v>53</v>
      </c>
      <c r="J22" s="376" t="s">
        <v>487</v>
      </c>
      <c r="K22" s="376" t="s">
        <v>472</v>
      </c>
      <c r="L22" s="376"/>
      <c r="M22" s="376"/>
      <c r="N22" s="378"/>
      <c r="O22" s="378"/>
      <c r="P22" s="378"/>
      <c r="Q22" s="378" t="s">
        <v>56</v>
      </c>
      <c r="R22" s="378"/>
      <c r="S22" s="378"/>
      <c r="T22" s="198" t="s">
        <v>488</v>
      </c>
      <c r="U22" s="196" t="s">
        <v>489</v>
      </c>
      <c r="V22" s="198"/>
      <c r="W22" s="198" t="s">
        <v>475</v>
      </c>
      <c r="X22" s="197"/>
      <c r="Y22" s="390"/>
      <c r="Z22" s="378"/>
      <c r="AA22" s="378"/>
      <c r="AB22" s="378"/>
      <c r="AC22" s="378"/>
      <c r="AD22" s="378"/>
      <c r="AE22" s="378"/>
      <c r="AF22" s="378"/>
      <c r="AG22" s="378"/>
      <c r="AH22" s="378"/>
      <c r="AI22" s="391"/>
      <c r="AJ22" s="392"/>
      <c r="AK22" s="393"/>
      <c r="AL22" s="393"/>
      <c r="AM22" s="393"/>
      <c r="AN22" s="393"/>
      <c r="AO22" s="393"/>
      <c r="AP22" s="393"/>
      <c r="AQ22" s="393"/>
      <c r="AR22" s="393"/>
      <c r="AS22" s="393"/>
      <c r="AT22" s="393"/>
      <c r="AU22" s="393"/>
      <c r="AV22" s="393"/>
      <c r="AW22" s="393"/>
      <c r="AX22" s="393"/>
      <c r="AY22" s="393"/>
      <c r="AZ22" s="393"/>
      <c r="BA22" s="393"/>
      <c r="BB22" s="393"/>
      <c r="BC22" s="393"/>
      <c r="BD22" s="393"/>
      <c r="BE22" s="393"/>
      <c r="BF22" s="393"/>
      <c r="BG22" s="393"/>
      <c r="BH22" s="393"/>
      <c r="BI22" s="393"/>
      <c r="BJ22" s="393"/>
      <c r="BK22" s="393"/>
      <c r="BL22" s="393"/>
      <c r="BM22" s="393"/>
      <c r="BN22" s="393"/>
      <c r="BO22" s="393"/>
      <c r="BP22" s="393"/>
      <c r="BQ22" s="393"/>
      <c r="BR22" s="393"/>
      <c r="BS22" s="393"/>
      <c r="BT22" s="393"/>
      <c r="BU22" s="393"/>
      <c r="BV22" s="393"/>
      <c r="BW22" s="393"/>
      <c r="BX22" s="393"/>
      <c r="BY22" s="393"/>
      <c r="BZ22" s="393"/>
      <c r="CA22" s="393"/>
      <c r="CB22" s="393"/>
      <c r="CC22" s="393"/>
      <c r="CD22" s="393"/>
      <c r="CE22" s="393"/>
      <c r="CF22" s="393"/>
      <c r="CG22" s="393"/>
      <c r="CH22" s="393"/>
      <c r="CI22" s="393"/>
      <c r="CJ22" s="393"/>
      <c r="CK22" s="393"/>
      <c r="CL22" s="393"/>
      <c r="CM22" s="393"/>
      <c r="CN22" s="393"/>
      <c r="CO22" s="393"/>
      <c r="CP22" s="393"/>
      <c r="CQ22" s="393"/>
    </row>
    <row r="23" spans="1:95" s="194" customFormat="1" ht="105" customHeight="1" x14ac:dyDescent="0.25">
      <c r="A23" s="541" t="s">
        <v>490</v>
      </c>
      <c r="B23" s="378" t="s">
        <v>167</v>
      </c>
      <c r="C23" s="376" t="s">
        <v>491</v>
      </c>
      <c r="D23" s="376" t="s">
        <v>492</v>
      </c>
      <c r="E23" s="376" t="s">
        <v>493</v>
      </c>
      <c r="F23" s="388">
        <v>43647</v>
      </c>
      <c r="G23" s="388">
        <v>45444</v>
      </c>
      <c r="H23" s="376" t="s">
        <v>494</v>
      </c>
      <c r="I23" s="376" t="s">
        <v>53</v>
      </c>
      <c r="J23" s="376" t="s">
        <v>495</v>
      </c>
      <c r="K23" s="376"/>
      <c r="L23" s="376" t="s">
        <v>496</v>
      </c>
      <c r="M23" s="376" t="s">
        <v>497</v>
      </c>
      <c r="N23" s="378"/>
      <c r="O23" s="378"/>
      <c r="P23" s="378"/>
      <c r="Q23" s="378" t="s">
        <v>56</v>
      </c>
      <c r="R23" s="378"/>
      <c r="S23" s="378"/>
      <c r="T23" s="198" t="s">
        <v>498</v>
      </c>
      <c r="U23" s="200"/>
      <c r="V23" s="196" t="s">
        <v>499</v>
      </c>
      <c r="W23" s="377" t="s">
        <v>494</v>
      </c>
      <c r="X23" s="197"/>
      <c r="Y23" s="390"/>
      <c r="Z23" s="378"/>
      <c r="AA23" s="378"/>
      <c r="AB23" s="378"/>
      <c r="AC23" s="378"/>
      <c r="AD23" s="378"/>
      <c r="AE23" s="378"/>
      <c r="AF23" s="378"/>
      <c r="AG23" s="378"/>
      <c r="AH23" s="378"/>
      <c r="AI23" s="391" t="s">
        <v>500</v>
      </c>
      <c r="AJ23" s="392"/>
      <c r="AK23" s="393"/>
      <c r="AL23" s="393"/>
      <c r="AM23" s="393"/>
      <c r="AN23" s="393"/>
      <c r="AO23" s="393"/>
      <c r="AP23" s="393"/>
      <c r="AQ23" s="393"/>
      <c r="AR23" s="393"/>
      <c r="AS23" s="393"/>
      <c r="AT23" s="393"/>
      <c r="AU23" s="393"/>
      <c r="AV23" s="393"/>
      <c r="AW23" s="393"/>
      <c r="AX23" s="393"/>
      <c r="AY23" s="393"/>
      <c r="AZ23" s="393"/>
      <c r="BA23" s="393"/>
      <c r="BB23" s="393"/>
      <c r="BC23" s="393"/>
      <c r="BD23" s="393"/>
      <c r="BE23" s="393"/>
      <c r="BF23" s="393"/>
      <c r="BG23" s="393"/>
      <c r="BH23" s="393"/>
      <c r="BI23" s="393"/>
      <c r="BJ23" s="393"/>
      <c r="BK23" s="393"/>
      <c r="BL23" s="393"/>
      <c r="BM23" s="393"/>
      <c r="BN23" s="393"/>
      <c r="BO23" s="393"/>
      <c r="BP23" s="393"/>
      <c r="BQ23" s="393"/>
      <c r="BR23" s="393"/>
      <c r="BS23" s="393"/>
      <c r="BT23" s="393"/>
      <c r="BU23" s="393"/>
      <c r="BV23" s="393"/>
      <c r="BW23" s="393"/>
      <c r="BX23" s="393"/>
      <c r="BY23" s="393"/>
      <c r="BZ23" s="393"/>
      <c r="CA23" s="393"/>
      <c r="CB23" s="393"/>
      <c r="CC23" s="393"/>
      <c r="CD23" s="393"/>
      <c r="CE23" s="393"/>
      <c r="CF23" s="393"/>
      <c r="CG23" s="393"/>
      <c r="CH23" s="393"/>
      <c r="CI23" s="393"/>
      <c r="CJ23" s="393"/>
      <c r="CK23" s="393"/>
      <c r="CL23" s="393"/>
      <c r="CM23" s="393"/>
      <c r="CN23" s="393"/>
      <c r="CO23" s="393"/>
      <c r="CP23" s="393"/>
      <c r="CQ23" s="393"/>
    </row>
    <row r="24" spans="1:95" s="194" customFormat="1" ht="105.6" customHeight="1" x14ac:dyDescent="0.25">
      <c r="A24" s="541"/>
      <c r="B24" s="378" t="s">
        <v>179</v>
      </c>
      <c r="C24" s="376" t="s">
        <v>180</v>
      </c>
      <c r="D24" s="376" t="s">
        <v>492</v>
      </c>
      <c r="E24" s="376"/>
      <c r="F24" s="104">
        <v>43649</v>
      </c>
      <c r="G24" s="104">
        <v>45447</v>
      </c>
      <c r="H24" s="376" t="s">
        <v>494</v>
      </c>
      <c r="I24" s="376" t="s">
        <v>53</v>
      </c>
      <c r="J24" s="376" t="s">
        <v>501</v>
      </c>
      <c r="K24" s="376"/>
      <c r="L24" s="376" t="s">
        <v>502</v>
      </c>
      <c r="M24" s="376" t="s">
        <v>503</v>
      </c>
      <c r="N24" s="378"/>
      <c r="O24" s="378" t="s">
        <v>56</v>
      </c>
      <c r="P24" s="378"/>
      <c r="Q24" s="378"/>
      <c r="R24" s="378"/>
      <c r="S24" s="378"/>
      <c r="T24" s="377" t="s">
        <v>504</v>
      </c>
      <c r="U24" s="196"/>
      <c r="V24" s="198"/>
      <c r="W24" s="377" t="s">
        <v>494</v>
      </c>
      <c r="X24" s="198" t="s">
        <v>505</v>
      </c>
      <c r="Y24" s="390"/>
      <c r="Z24" s="378"/>
      <c r="AA24" s="378"/>
      <c r="AB24" s="399">
        <v>44197</v>
      </c>
      <c r="AC24" s="399">
        <v>45444</v>
      </c>
      <c r="AD24" s="378"/>
      <c r="AE24" s="378"/>
      <c r="AF24" s="378"/>
      <c r="AG24" s="378"/>
      <c r="AH24" s="378"/>
      <c r="AI24" s="396"/>
      <c r="AJ24" s="392"/>
      <c r="AK24" s="393"/>
      <c r="AL24" s="393"/>
      <c r="AM24" s="393"/>
      <c r="AN24" s="393"/>
      <c r="AO24" s="393"/>
      <c r="AP24" s="393"/>
      <c r="AQ24" s="393"/>
      <c r="AR24" s="393"/>
      <c r="AS24" s="393"/>
      <c r="AT24" s="393"/>
      <c r="AU24" s="393"/>
      <c r="AV24" s="393"/>
      <c r="AW24" s="393"/>
      <c r="AX24" s="393"/>
      <c r="AY24" s="393"/>
      <c r="AZ24" s="393"/>
      <c r="BA24" s="393"/>
      <c r="BB24" s="393"/>
      <c r="BC24" s="393"/>
      <c r="BD24" s="393"/>
      <c r="BE24" s="393"/>
      <c r="BF24" s="393"/>
      <c r="BG24" s="393"/>
      <c r="BH24" s="393"/>
      <c r="BI24" s="393"/>
      <c r="BJ24" s="393"/>
      <c r="BK24" s="393"/>
      <c r="BL24" s="393"/>
      <c r="BM24" s="393"/>
      <c r="BN24" s="393"/>
      <c r="BO24" s="393"/>
      <c r="BP24" s="393"/>
      <c r="BQ24" s="393"/>
      <c r="BR24" s="393"/>
      <c r="BS24" s="393"/>
      <c r="BT24" s="393"/>
      <c r="BU24" s="393"/>
      <c r="BV24" s="393"/>
      <c r="BW24" s="393"/>
      <c r="BX24" s="393"/>
      <c r="BY24" s="393"/>
      <c r="BZ24" s="393"/>
      <c r="CA24" s="393"/>
      <c r="CB24" s="393"/>
      <c r="CC24" s="393"/>
      <c r="CD24" s="393"/>
      <c r="CE24" s="393"/>
      <c r="CF24" s="393"/>
      <c r="CG24" s="393"/>
      <c r="CH24" s="393"/>
      <c r="CI24" s="393"/>
      <c r="CJ24" s="393"/>
      <c r="CK24" s="393"/>
      <c r="CL24" s="393"/>
      <c r="CM24" s="393"/>
      <c r="CN24" s="393"/>
      <c r="CO24" s="393"/>
      <c r="CP24" s="393"/>
      <c r="CQ24" s="393"/>
    </row>
    <row r="25" spans="1:95" s="194" customFormat="1" ht="102" customHeight="1" x14ac:dyDescent="0.25">
      <c r="A25" s="541"/>
      <c r="B25" s="378" t="s">
        <v>189</v>
      </c>
      <c r="C25" s="376" t="s">
        <v>190</v>
      </c>
      <c r="D25" s="376" t="s">
        <v>191</v>
      </c>
      <c r="E25" s="376" t="s">
        <v>192</v>
      </c>
      <c r="F25" s="388">
        <v>44866</v>
      </c>
      <c r="G25" s="388">
        <v>45444</v>
      </c>
      <c r="H25" s="376" t="s">
        <v>494</v>
      </c>
      <c r="I25" s="376"/>
      <c r="J25" s="376" t="s">
        <v>501</v>
      </c>
      <c r="K25" s="376"/>
      <c r="L25" s="376" t="s">
        <v>502</v>
      </c>
      <c r="M25" s="376" t="s">
        <v>506</v>
      </c>
      <c r="N25" s="378" t="s">
        <v>56</v>
      </c>
      <c r="O25" s="378"/>
      <c r="P25" s="378"/>
      <c r="Q25" s="378"/>
      <c r="R25" s="378"/>
      <c r="S25" s="378"/>
      <c r="T25" s="198" t="s">
        <v>507</v>
      </c>
      <c r="U25" s="200"/>
      <c r="V25" s="198"/>
      <c r="W25" s="198"/>
      <c r="X25" s="197"/>
      <c r="Y25" s="390"/>
      <c r="Z25" s="378"/>
      <c r="AA25" s="378"/>
      <c r="AB25" s="378"/>
      <c r="AC25" s="378"/>
      <c r="AD25" s="378"/>
      <c r="AE25" s="378"/>
      <c r="AF25" s="378"/>
      <c r="AG25" s="378"/>
      <c r="AH25" s="378"/>
      <c r="AI25" s="396" t="s">
        <v>508</v>
      </c>
      <c r="AJ25" s="392"/>
      <c r="AK25" s="393"/>
      <c r="AL25" s="393"/>
      <c r="AM25" s="393"/>
      <c r="AN25" s="393"/>
      <c r="AO25" s="393"/>
      <c r="AP25" s="393"/>
      <c r="AQ25" s="393"/>
      <c r="AR25" s="393"/>
      <c r="AS25" s="393"/>
      <c r="AT25" s="393"/>
      <c r="AU25" s="393"/>
      <c r="AV25" s="393"/>
      <c r="AW25" s="393"/>
      <c r="AX25" s="393"/>
      <c r="AY25" s="393"/>
      <c r="AZ25" s="393"/>
      <c r="BA25" s="393"/>
      <c r="BB25" s="393"/>
      <c r="BC25" s="393"/>
      <c r="BD25" s="393"/>
      <c r="BE25" s="393"/>
      <c r="BF25" s="393"/>
      <c r="BG25" s="393"/>
      <c r="BH25" s="393"/>
      <c r="BI25" s="393"/>
      <c r="BJ25" s="393"/>
      <c r="BK25" s="393"/>
      <c r="BL25" s="393"/>
      <c r="BM25" s="393"/>
      <c r="BN25" s="393"/>
      <c r="BO25" s="393"/>
      <c r="BP25" s="393"/>
      <c r="BQ25" s="393"/>
      <c r="BR25" s="393"/>
      <c r="BS25" s="393"/>
      <c r="BT25" s="393"/>
      <c r="BU25" s="393"/>
      <c r="BV25" s="393"/>
      <c r="BW25" s="393"/>
      <c r="BX25" s="393"/>
      <c r="BY25" s="393"/>
      <c r="BZ25" s="393"/>
      <c r="CA25" s="393"/>
      <c r="CB25" s="393"/>
      <c r="CC25" s="393"/>
      <c r="CD25" s="393"/>
      <c r="CE25" s="393"/>
      <c r="CF25" s="393"/>
      <c r="CG25" s="393"/>
      <c r="CH25" s="393"/>
      <c r="CI25" s="393"/>
      <c r="CJ25" s="393"/>
      <c r="CK25" s="393"/>
      <c r="CL25" s="393"/>
      <c r="CM25" s="393"/>
      <c r="CN25" s="393"/>
      <c r="CO25" s="393"/>
      <c r="CP25" s="393"/>
      <c r="CQ25" s="393"/>
    </row>
    <row r="26" spans="1:95" s="194" customFormat="1" ht="153.6" customHeight="1" x14ac:dyDescent="0.25">
      <c r="A26" s="540" t="s">
        <v>509</v>
      </c>
      <c r="B26" s="378" t="s">
        <v>197</v>
      </c>
      <c r="C26" s="237" t="s">
        <v>510</v>
      </c>
      <c r="D26" s="376" t="s">
        <v>511</v>
      </c>
      <c r="E26" s="376" t="s">
        <v>512</v>
      </c>
      <c r="F26" s="388">
        <v>43647</v>
      </c>
      <c r="G26" s="388">
        <v>45474</v>
      </c>
      <c r="H26" s="376" t="s">
        <v>201</v>
      </c>
      <c r="I26" s="395">
        <v>3000</v>
      </c>
      <c r="J26" s="376" t="s">
        <v>513</v>
      </c>
      <c r="K26" s="376" t="s">
        <v>203</v>
      </c>
      <c r="L26" s="376"/>
      <c r="M26" s="376" t="s">
        <v>514</v>
      </c>
      <c r="N26" s="378"/>
      <c r="O26" s="378"/>
      <c r="P26" s="378"/>
      <c r="Q26" s="378" t="s">
        <v>56</v>
      </c>
      <c r="R26" s="378"/>
      <c r="S26" s="378"/>
      <c r="T26" s="394" t="s">
        <v>515</v>
      </c>
      <c r="U26" s="196" t="s">
        <v>516</v>
      </c>
      <c r="V26" s="198" t="s">
        <v>517</v>
      </c>
      <c r="W26" s="198" t="s">
        <v>201</v>
      </c>
      <c r="X26" s="198" t="s">
        <v>518</v>
      </c>
      <c r="Y26" s="390"/>
      <c r="Z26" s="376" t="s">
        <v>519</v>
      </c>
      <c r="AA26" s="376" t="s">
        <v>520</v>
      </c>
      <c r="AB26" s="378"/>
      <c r="AC26" s="378"/>
      <c r="AD26" s="378"/>
      <c r="AE26" s="378"/>
      <c r="AF26" s="378"/>
      <c r="AG26" s="378"/>
      <c r="AH26" s="378"/>
      <c r="AI26" s="391" t="s">
        <v>521</v>
      </c>
      <c r="AJ26" s="392"/>
      <c r="AK26" s="393"/>
      <c r="AL26" s="393"/>
      <c r="AM26" s="393"/>
      <c r="AN26" s="393"/>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3"/>
      <c r="BP26" s="393"/>
      <c r="BQ26" s="393"/>
      <c r="BR26" s="393"/>
      <c r="BS26" s="393"/>
      <c r="BT26" s="393"/>
      <c r="BU26" s="393"/>
      <c r="BV26" s="393"/>
      <c r="BW26" s="393"/>
      <c r="BX26" s="393"/>
      <c r="BY26" s="393"/>
      <c r="BZ26" s="393"/>
      <c r="CA26" s="393"/>
      <c r="CB26" s="393"/>
      <c r="CC26" s="393"/>
      <c r="CD26" s="393"/>
      <c r="CE26" s="393"/>
      <c r="CF26" s="393"/>
      <c r="CG26" s="393"/>
      <c r="CH26" s="393"/>
      <c r="CI26" s="393"/>
      <c r="CJ26" s="393"/>
      <c r="CK26" s="393"/>
      <c r="CL26" s="393"/>
      <c r="CM26" s="393"/>
      <c r="CN26" s="393"/>
      <c r="CO26" s="393"/>
      <c r="CP26" s="393"/>
      <c r="CQ26" s="393"/>
    </row>
    <row r="27" spans="1:95" s="194" customFormat="1" ht="185.1" customHeight="1" x14ac:dyDescent="0.25">
      <c r="A27" s="540"/>
      <c r="B27" s="378" t="s">
        <v>208</v>
      </c>
      <c r="C27" s="376" t="s">
        <v>219</v>
      </c>
      <c r="D27" s="376" t="s">
        <v>522</v>
      </c>
      <c r="E27" s="376" t="s">
        <v>523</v>
      </c>
      <c r="F27" s="388">
        <v>43647</v>
      </c>
      <c r="G27" s="388">
        <v>45474</v>
      </c>
      <c r="H27" s="376" t="s">
        <v>212</v>
      </c>
      <c r="I27" s="376" t="s">
        <v>53</v>
      </c>
      <c r="J27" s="376" t="s">
        <v>524</v>
      </c>
      <c r="K27" s="376"/>
      <c r="L27" s="376"/>
      <c r="M27" s="376" t="s">
        <v>525</v>
      </c>
      <c r="N27" s="378"/>
      <c r="O27" s="378"/>
      <c r="P27" s="378"/>
      <c r="Q27" s="378" t="s">
        <v>56</v>
      </c>
      <c r="R27" s="378"/>
      <c r="S27" s="378"/>
      <c r="T27" s="198" t="s">
        <v>526</v>
      </c>
      <c r="U27" s="161" t="s">
        <v>527</v>
      </c>
      <c r="V27" s="377" t="s">
        <v>528</v>
      </c>
      <c r="W27" s="377" t="s">
        <v>529</v>
      </c>
      <c r="X27" s="377"/>
      <c r="Y27" s="390"/>
      <c r="Z27" s="378"/>
      <c r="AA27" s="378"/>
      <c r="AB27" s="378"/>
      <c r="AC27" s="378"/>
      <c r="AD27" s="378"/>
      <c r="AE27" s="378"/>
      <c r="AF27" s="378"/>
      <c r="AG27" s="378"/>
      <c r="AH27" s="378"/>
      <c r="AI27" s="391" t="s">
        <v>530</v>
      </c>
      <c r="AJ27" s="392"/>
      <c r="AK27" s="393"/>
      <c r="AL27" s="393"/>
      <c r="AM27" s="393"/>
      <c r="AN27" s="393"/>
      <c r="AO27" s="393"/>
      <c r="AP27" s="393"/>
      <c r="AQ27" s="393"/>
      <c r="AR27" s="393"/>
      <c r="AS27" s="393"/>
      <c r="AT27" s="393"/>
      <c r="AU27" s="393"/>
      <c r="AV27" s="393"/>
      <c r="AW27" s="393"/>
      <c r="AX27" s="393"/>
      <c r="AY27" s="393"/>
      <c r="AZ27" s="393"/>
      <c r="BA27" s="393"/>
      <c r="BB27" s="393"/>
      <c r="BC27" s="393"/>
      <c r="BD27" s="393"/>
      <c r="BE27" s="393"/>
      <c r="BF27" s="393"/>
      <c r="BG27" s="393"/>
      <c r="BH27" s="393"/>
      <c r="BI27" s="393"/>
      <c r="BJ27" s="393"/>
      <c r="BK27" s="393"/>
      <c r="BL27" s="393"/>
      <c r="BM27" s="393"/>
      <c r="BN27" s="393"/>
      <c r="BO27" s="393"/>
      <c r="BP27" s="393"/>
      <c r="BQ27" s="393"/>
      <c r="BR27" s="393"/>
      <c r="BS27" s="393"/>
      <c r="BT27" s="393"/>
      <c r="BU27" s="393"/>
      <c r="BV27" s="393"/>
      <c r="BW27" s="393"/>
      <c r="BX27" s="393"/>
      <c r="BY27" s="393"/>
      <c r="BZ27" s="393"/>
      <c r="CA27" s="393"/>
      <c r="CB27" s="393"/>
      <c r="CC27" s="393"/>
      <c r="CD27" s="393"/>
      <c r="CE27" s="393"/>
      <c r="CF27" s="393"/>
      <c r="CG27" s="393"/>
      <c r="CH27" s="393"/>
      <c r="CI27" s="393"/>
      <c r="CJ27" s="393"/>
      <c r="CK27" s="393"/>
      <c r="CL27" s="393"/>
      <c r="CM27" s="393"/>
      <c r="CN27" s="393"/>
      <c r="CO27" s="393"/>
      <c r="CP27" s="393"/>
      <c r="CQ27" s="393"/>
    </row>
    <row r="28" spans="1:95" s="194" customFormat="1" ht="103.35" customHeight="1" x14ac:dyDescent="0.25">
      <c r="A28" s="546" t="s">
        <v>531</v>
      </c>
      <c r="B28" s="378" t="s">
        <v>221</v>
      </c>
      <c r="C28" s="376" t="s">
        <v>222</v>
      </c>
      <c r="D28" s="376" t="s">
        <v>532</v>
      </c>
      <c r="E28" s="376"/>
      <c r="F28" s="388">
        <v>43647</v>
      </c>
      <c r="G28" s="388">
        <v>45444</v>
      </c>
      <c r="H28" s="376" t="s">
        <v>150</v>
      </c>
      <c r="I28" s="376" t="s">
        <v>53</v>
      </c>
      <c r="J28" s="376" t="s">
        <v>533</v>
      </c>
      <c r="K28" s="376"/>
      <c r="L28" s="376"/>
      <c r="M28" s="376"/>
      <c r="N28" s="378"/>
      <c r="O28" s="378"/>
      <c r="P28" s="378"/>
      <c r="Q28" s="378" t="s">
        <v>56</v>
      </c>
      <c r="R28" s="378"/>
      <c r="S28" s="378"/>
      <c r="T28" s="377" t="s">
        <v>534</v>
      </c>
      <c r="U28" s="196" t="s">
        <v>535</v>
      </c>
      <c r="V28" s="197"/>
      <c r="W28" s="198" t="s">
        <v>536</v>
      </c>
      <c r="X28" s="198"/>
      <c r="Y28" s="390"/>
      <c r="Z28" s="378"/>
      <c r="AA28" s="378"/>
      <c r="AB28" s="378"/>
      <c r="AC28" s="378"/>
      <c r="AD28" s="378"/>
      <c r="AE28" s="378"/>
      <c r="AF28" s="378"/>
      <c r="AG28" s="378"/>
      <c r="AH28" s="378"/>
      <c r="AI28" s="396" t="s">
        <v>537</v>
      </c>
      <c r="AJ28" s="392"/>
      <c r="AK28" s="393"/>
      <c r="AL28" s="393"/>
      <c r="AM28" s="393"/>
      <c r="AN28" s="393"/>
      <c r="AO28" s="393"/>
      <c r="AP28" s="393"/>
      <c r="AQ28" s="393"/>
      <c r="AR28" s="393"/>
      <c r="AS28" s="393"/>
      <c r="AT28" s="393"/>
      <c r="AU28" s="393"/>
      <c r="AV28" s="393"/>
      <c r="AW28" s="393"/>
      <c r="AX28" s="393"/>
      <c r="AY28" s="393"/>
      <c r="AZ28" s="393"/>
      <c r="BA28" s="393"/>
      <c r="BB28" s="393"/>
      <c r="BC28" s="393"/>
      <c r="BD28" s="393"/>
      <c r="BE28" s="393"/>
      <c r="BF28" s="393"/>
      <c r="BG28" s="393"/>
      <c r="BH28" s="393"/>
      <c r="BI28" s="393"/>
      <c r="BJ28" s="393"/>
      <c r="BK28" s="393"/>
      <c r="BL28" s="393"/>
      <c r="BM28" s="393"/>
      <c r="BN28" s="393"/>
      <c r="BO28" s="393"/>
      <c r="BP28" s="393"/>
      <c r="BQ28" s="393"/>
      <c r="BR28" s="393"/>
      <c r="BS28" s="393"/>
      <c r="BT28" s="393"/>
      <c r="BU28" s="393"/>
      <c r="BV28" s="393"/>
      <c r="BW28" s="393"/>
      <c r="BX28" s="393"/>
      <c r="BY28" s="393"/>
      <c r="BZ28" s="393"/>
      <c r="CA28" s="393"/>
      <c r="CB28" s="393"/>
      <c r="CC28" s="393"/>
      <c r="CD28" s="393"/>
      <c r="CE28" s="393"/>
      <c r="CF28" s="393"/>
      <c r="CG28" s="393"/>
      <c r="CH28" s="393"/>
      <c r="CI28" s="393"/>
      <c r="CJ28" s="393"/>
      <c r="CK28" s="393"/>
      <c r="CL28" s="393"/>
      <c r="CM28" s="393"/>
      <c r="CN28" s="393"/>
      <c r="CO28" s="393"/>
      <c r="CP28" s="393"/>
      <c r="CQ28" s="393"/>
    </row>
    <row r="29" spans="1:95" s="194" customFormat="1" ht="94.5" x14ac:dyDescent="0.25">
      <c r="A29" s="547"/>
      <c r="B29" s="378" t="s">
        <v>228</v>
      </c>
      <c r="C29" s="376" t="s">
        <v>538</v>
      </c>
      <c r="D29" s="376" t="s">
        <v>539</v>
      </c>
      <c r="E29" s="376"/>
      <c r="F29" s="388">
        <v>43647</v>
      </c>
      <c r="G29" s="388">
        <v>45444</v>
      </c>
      <c r="H29" s="376" t="s">
        <v>150</v>
      </c>
      <c r="I29" s="376" t="s">
        <v>53</v>
      </c>
      <c r="J29" s="376" t="s">
        <v>533</v>
      </c>
      <c r="K29" s="376" t="s">
        <v>472</v>
      </c>
      <c r="L29" s="376"/>
      <c r="M29" s="376" t="s">
        <v>540</v>
      </c>
      <c r="N29" s="378"/>
      <c r="O29" s="378"/>
      <c r="P29" s="378"/>
      <c r="Q29" s="378" t="s">
        <v>56</v>
      </c>
      <c r="R29" s="378"/>
      <c r="S29" s="378"/>
      <c r="T29" s="377" t="s">
        <v>541</v>
      </c>
      <c r="U29" s="394" t="s">
        <v>542</v>
      </c>
      <c r="V29" s="198"/>
      <c r="W29" s="198" t="s">
        <v>150</v>
      </c>
      <c r="X29" s="197"/>
      <c r="Y29" s="390"/>
      <c r="Z29" s="378"/>
      <c r="AA29" s="378"/>
      <c r="AB29" s="378"/>
      <c r="AC29" s="378"/>
      <c r="AD29" s="378"/>
      <c r="AE29" s="378"/>
      <c r="AF29" s="378"/>
      <c r="AG29" s="378"/>
      <c r="AH29" s="378"/>
      <c r="AI29" s="396" t="s">
        <v>543</v>
      </c>
      <c r="AJ29" s="392"/>
      <c r="AK29" s="393"/>
      <c r="AL29" s="393"/>
      <c r="AM29" s="393"/>
      <c r="AN29" s="393"/>
      <c r="AO29" s="393"/>
      <c r="AP29" s="393"/>
      <c r="AQ29" s="393"/>
      <c r="AR29" s="393"/>
      <c r="AS29" s="393"/>
      <c r="AT29" s="393"/>
      <c r="AU29" s="393"/>
      <c r="AV29" s="393"/>
      <c r="AW29" s="393"/>
      <c r="AX29" s="393"/>
      <c r="AY29" s="393"/>
      <c r="AZ29" s="393"/>
      <c r="BA29" s="393"/>
      <c r="BB29" s="393"/>
      <c r="BC29" s="393"/>
      <c r="BD29" s="393"/>
      <c r="BE29" s="393"/>
      <c r="BF29" s="393"/>
      <c r="BG29" s="393"/>
      <c r="BH29" s="393"/>
      <c r="BI29" s="393"/>
      <c r="BJ29" s="393"/>
      <c r="BK29" s="393"/>
      <c r="BL29" s="393"/>
      <c r="BM29" s="393"/>
      <c r="BN29" s="393"/>
      <c r="BO29" s="393"/>
      <c r="BP29" s="393"/>
      <c r="BQ29" s="393"/>
      <c r="BR29" s="393"/>
      <c r="BS29" s="393"/>
      <c r="BT29" s="393"/>
      <c r="BU29" s="393"/>
      <c r="BV29" s="393"/>
      <c r="BW29" s="393"/>
      <c r="BX29" s="393"/>
      <c r="BY29" s="393"/>
      <c r="BZ29" s="393"/>
      <c r="CA29" s="393"/>
      <c r="CB29" s="393"/>
      <c r="CC29" s="393"/>
      <c r="CD29" s="393"/>
      <c r="CE29" s="393"/>
      <c r="CF29" s="393"/>
      <c r="CG29" s="393"/>
      <c r="CH29" s="393"/>
      <c r="CI29" s="393"/>
      <c r="CJ29" s="393"/>
      <c r="CK29" s="393"/>
      <c r="CL29" s="393"/>
      <c r="CM29" s="393"/>
      <c r="CN29" s="393"/>
      <c r="CO29" s="393"/>
      <c r="CP29" s="393"/>
      <c r="CQ29" s="393"/>
    </row>
    <row r="30" spans="1:95" s="194" customFormat="1" ht="45" customHeight="1" x14ac:dyDescent="0.25">
      <c r="A30" s="547"/>
      <c r="B30" s="378" t="s">
        <v>235</v>
      </c>
      <c r="C30" s="376" t="s">
        <v>544</v>
      </c>
      <c r="D30" s="376"/>
      <c r="E30" s="376"/>
      <c r="F30" s="376"/>
      <c r="G30" s="376"/>
      <c r="H30" s="376"/>
      <c r="I30" s="376"/>
      <c r="J30" s="376"/>
      <c r="K30" s="376"/>
      <c r="L30" s="376"/>
      <c r="M30" s="376"/>
      <c r="N30" s="378"/>
      <c r="O30" s="378"/>
      <c r="P30" s="378"/>
      <c r="Q30" s="378"/>
      <c r="R30" s="378"/>
      <c r="S30" s="378"/>
      <c r="T30" s="198" t="s">
        <v>545</v>
      </c>
      <c r="U30" s="200"/>
      <c r="V30" s="197"/>
      <c r="W30" s="198"/>
      <c r="X30" s="197"/>
      <c r="Y30" s="390"/>
      <c r="Z30" s="378"/>
      <c r="AA30" s="378"/>
      <c r="AB30" s="378"/>
      <c r="AC30" s="378"/>
      <c r="AD30" s="378"/>
      <c r="AE30" s="378"/>
      <c r="AF30" s="378"/>
      <c r="AG30" s="378"/>
      <c r="AH30" s="378"/>
      <c r="AI30" s="396"/>
      <c r="AJ30" s="392"/>
      <c r="AK30" s="393"/>
      <c r="AL30" s="393"/>
      <c r="AM30" s="393"/>
      <c r="AN30" s="393"/>
      <c r="AO30" s="393"/>
      <c r="AP30" s="393"/>
      <c r="AQ30" s="393"/>
      <c r="AR30" s="393"/>
      <c r="AS30" s="393"/>
      <c r="AT30" s="393"/>
      <c r="AU30" s="393"/>
      <c r="AV30" s="393"/>
      <c r="AW30" s="393"/>
      <c r="AX30" s="393"/>
      <c r="AY30" s="393"/>
      <c r="AZ30" s="393"/>
      <c r="BA30" s="393"/>
      <c r="BB30" s="393"/>
      <c r="BC30" s="393"/>
      <c r="BD30" s="393"/>
      <c r="BE30" s="393"/>
      <c r="BF30" s="393"/>
      <c r="BG30" s="393"/>
      <c r="BH30" s="393"/>
      <c r="BI30" s="393"/>
      <c r="BJ30" s="393"/>
      <c r="BK30" s="393"/>
      <c r="BL30" s="393"/>
      <c r="BM30" s="393"/>
      <c r="BN30" s="393"/>
      <c r="BO30" s="393"/>
      <c r="BP30" s="393"/>
      <c r="BQ30" s="393"/>
      <c r="BR30" s="393"/>
      <c r="BS30" s="393"/>
      <c r="BT30" s="393"/>
      <c r="BU30" s="393"/>
      <c r="BV30" s="393"/>
      <c r="BW30" s="393"/>
      <c r="BX30" s="393"/>
      <c r="BY30" s="393"/>
      <c r="BZ30" s="393"/>
      <c r="CA30" s="393"/>
      <c r="CB30" s="393"/>
      <c r="CC30" s="393"/>
      <c r="CD30" s="393"/>
      <c r="CE30" s="393"/>
      <c r="CF30" s="393"/>
      <c r="CG30" s="393"/>
      <c r="CH30" s="393"/>
      <c r="CI30" s="393"/>
      <c r="CJ30" s="393"/>
      <c r="CK30" s="393"/>
      <c r="CL30" s="393"/>
      <c r="CM30" s="393"/>
      <c r="CN30" s="393"/>
      <c r="CO30" s="393"/>
      <c r="CP30" s="393"/>
      <c r="CQ30" s="393"/>
    </row>
    <row r="31" spans="1:95" s="194" customFormat="1" ht="142.5" customHeight="1" x14ac:dyDescent="0.25">
      <c r="A31" s="547"/>
      <c r="B31" s="378" t="s">
        <v>244</v>
      </c>
      <c r="C31" s="376" t="s">
        <v>245</v>
      </c>
      <c r="D31" s="376" t="s">
        <v>546</v>
      </c>
      <c r="E31" s="376" t="s">
        <v>547</v>
      </c>
      <c r="F31" s="388">
        <v>44197</v>
      </c>
      <c r="G31" s="388">
        <v>45444</v>
      </c>
      <c r="H31" s="376" t="s">
        <v>88</v>
      </c>
      <c r="I31" s="376" t="s">
        <v>53</v>
      </c>
      <c r="J31" s="376" t="s">
        <v>548</v>
      </c>
      <c r="K31" s="376"/>
      <c r="L31" s="376"/>
      <c r="M31" s="376" t="s">
        <v>549</v>
      </c>
      <c r="N31" s="378"/>
      <c r="O31" s="378"/>
      <c r="P31" s="378"/>
      <c r="Q31" s="378" t="s">
        <v>56</v>
      </c>
      <c r="R31" s="378"/>
      <c r="S31" s="378"/>
      <c r="T31" s="377" t="s">
        <v>550</v>
      </c>
      <c r="U31" s="200"/>
      <c r="V31" s="198" t="s">
        <v>551</v>
      </c>
      <c r="W31" s="198" t="s">
        <v>88</v>
      </c>
      <c r="X31" s="198"/>
      <c r="Y31" s="390"/>
      <c r="Z31" s="378"/>
      <c r="AA31" s="378"/>
      <c r="AB31" s="378"/>
      <c r="AC31" s="378"/>
      <c r="AD31" s="378"/>
      <c r="AE31" s="378"/>
      <c r="AF31" s="378"/>
      <c r="AG31" s="378"/>
      <c r="AH31" s="378"/>
      <c r="AI31" s="396" t="s">
        <v>508</v>
      </c>
      <c r="AJ31" s="392"/>
      <c r="AK31" s="393"/>
      <c r="AL31" s="393"/>
      <c r="AM31" s="393"/>
      <c r="AN31" s="393"/>
      <c r="AO31" s="393"/>
      <c r="AP31" s="393"/>
      <c r="AQ31" s="393"/>
      <c r="AR31" s="393"/>
      <c r="AS31" s="393"/>
      <c r="AT31" s="393"/>
      <c r="AU31" s="393"/>
      <c r="AV31" s="393"/>
      <c r="AW31" s="393"/>
      <c r="AX31" s="393"/>
      <c r="AY31" s="393"/>
      <c r="AZ31" s="393"/>
      <c r="BA31" s="393"/>
      <c r="BB31" s="393"/>
      <c r="BC31" s="393"/>
      <c r="BD31" s="393"/>
      <c r="BE31" s="393"/>
      <c r="BF31" s="393"/>
      <c r="BG31" s="393"/>
      <c r="BH31" s="393"/>
      <c r="BI31" s="393"/>
      <c r="BJ31" s="393"/>
      <c r="BK31" s="393"/>
      <c r="BL31" s="393"/>
      <c r="BM31" s="393"/>
      <c r="BN31" s="393"/>
      <c r="BO31" s="393"/>
      <c r="BP31" s="393"/>
      <c r="BQ31" s="393"/>
      <c r="BR31" s="393"/>
      <c r="BS31" s="393"/>
      <c r="BT31" s="393"/>
      <c r="BU31" s="393"/>
      <c r="BV31" s="393"/>
      <c r="BW31" s="393"/>
      <c r="BX31" s="393"/>
      <c r="BY31" s="393"/>
      <c r="BZ31" s="393"/>
      <c r="CA31" s="393"/>
      <c r="CB31" s="393"/>
      <c r="CC31" s="393"/>
      <c r="CD31" s="393"/>
      <c r="CE31" s="393"/>
      <c r="CF31" s="393"/>
      <c r="CG31" s="393"/>
      <c r="CH31" s="393"/>
      <c r="CI31" s="393"/>
      <c r="CJ31" s="393"/>
      <c r="CK31" s="393"/>
      <c r="CL31" s="393"/>
      <c r="CM31" s="393"/>
      <c r="CN31" s="393"/>
      <c r="CO31" s="393"/>
      <c r="CP31" s="393"/>
      <c r="CQ31" s="393"/>
    </row>
    <row r="32" spans="1:95" s="194" customFormat="1" ht="142.5" customHeight="1" x14ac:dyDescent="0.25">
      <c r="A32" s="548"/>
      <c r="B32" s="378" t="s">
        <v>552</v>
      </c>
      <c r="C32" s="376" t="s">
        <v>553</v>
      </c>
      <c r="D32" s="376" t="s">
        <v>554</v>
      </c>
      <c r="E32" s="376"/>
      <c r="F32" s="388">
        <v>44197</v>
      </c>
      <c r="G32" s="388">
        <v>45444</v>
      </c>
      <c r="H32" s="376" t="s">
        <v>494</v>
      </c>
      <c r="I32" s="376" t="s">
        <v>53</v>
      </c>
      <c r="J32" s="376" t="s">
        <v>555</v>
      </c>
      <c r="K32" s="376"/>
      <c r="L32" s="376"/>
      <c r="M32" s="376"/>
      <c r="N32" s="378"/>
      <c r="O32" s="378"/>
      <c r="P32" s="378"/>
      <c r="Q32" s="378" t="s">
        <v>56</v>
      </c>
      <c r="R32" s="378"/>
      <c r="S32" s="378"/>
      <c r="T32" s="198" t="s">
        <v>556</v>
      </c>
      <c r="U32" s="196" t="s">
        <v>557</v>
      </c>
      <c r="V32" s="198"/>
      <c r="W32" s="199" t="s">
        <v>558</v>
      </c>
      <c r="X32" s="57"/>
      <c r="Y32" s="57"/>
      <c r="Z32" s="57"/>
      <c r="AA32" s="57"/>
      <c r="AB32" s="57"/>
      <c r="AC32" s="57"/>
      <c r="AD32" s="57"/>
      <c r="AE32" s="57"/>
      <c r="AF32" s="57"/>
      <c r="AG32" s="57"/>
      <c r="AH32" s="57"/>
      <c r="AI32" s="235"/>
      <c r="AJ32" s="392"/>
      <c r="AK32" s="393"/>
      <c r="AL32" s="393"/>
      <c r="AM32" s="393"/>
      <c r="AN32" s="393"/>
      <c r="AO32" s="393"/>
      <c r="AP32" s="393"/>
      <c r="AQ32" s="393"/>
      <c r="AR32" s="393"/>
      <c r="AS32" s="393"/>
      <c r="AT32" s="393"/>
      <c r="AU32" s="393"/>
      <c r="AV32" s="393"/>
      <c r="AW32" s="393"/>
      <c r="AX32" s="393"/>
      <c r="AY32" s="393"/>
      <c r="AZ32" s="393"/>
      <c r="BA32" s="393"/>
      <c r="BB32" s="393"/>
      <c r="BC32" s="393"/>
      <c r="BD32" s="393"/>
      <c r="BE32" s="393"/>
      <c r="BF32" s="393"/>
      <c r="BG32" s="393"/>
      <c r="BH32" s="393"/>
      <c r="BI32" s="393"/>
      <c r="BJ32" s="393"/>
      <c r="BK32" s="393"/>
      <c r="BL32" s="393"/>
      <c r="BM32" s="393"/>
      <c r="BN32" s="393"/>
      <c r="BO32" s="393"/>
      <c r="BP32" s="393"/>
      <c r="BQ32" s="393"/>
      <c r="BR32" s="393"/>
      <c r="BS32" s="393"/>
      <c r="BT32" s="393"/>
      <c r="BU32" s="393"/>
      <c r="BV32" s="393"/>
      <c r="BW32" s="393"/>
      <c r="BX32" s="393"/>
      <c r="BY32" s="393"/>
      <c r="BZ32" s="393"/>
      <c r="CA32" s="393"/>
      <c r="CB32" s="393"/>
      <c r="CC32" s="393"/>
      <c r="CD32" s="393"/>
      <c r="CE32" s="393"/>
      <c r="CF32" s="393"/>
      <c r="CG32" s="393"/>
      <c r="CH32" s="393"/>
      <c r="CI32" s="393"/>
      <c r="CJ32" s="393"/>
      <c r="CK32" s="393"/>
      <c r="CL32" s="393"/>
      <c r="CM32" s="393"/>
      <c r="CN32" s="393"/>
      <c r="CO32" s="393"/>
      <c r="CP32" s="393"/>
      <c r="CQ32" s="393"/>
    </row>
    <row r="33" spans="1:95" s="194" customFormat="1" ht="150" customHeight="1" x14ac:dyDescent="0.25">
      <c r="A33" s="540" t="s">
        <v>559</v>
      </c>
      <c r="B33" s="378" t="s">
        <v>255</v>
      </c>
      <c r="C33" s="376" t="s">
        <v>268</v>
      </c>
      <c r="D33" s="376" t="s">
        <v>560</v>
      </c>
      <c r="E33" s="376"/>
      <c r="F33" s="388">
        <v>43647</v>
      </c>
      <c r="G33" s="388">
        <v>45474</v>
      </c>
      <c r="H33" s="376" t="s">
        <v>258</v>
      </c>
      <c r="I33" s="395">
        <v>50000</v>
      </c>
      <c r="J33" s="376" t="s">
        <v>561</v>
      </c>
      <c r="K33" s="376" t="s">
        <v>562</v>
      </c>
      <c r="L33" s="376" t="s">
        <v>261</v>
      </c>
      <c r="M33" s="376" t="s">
        <v>563</v>
      </c>
      <c r="N33" s="378"/>
      <c r="O33" s="378"/>
      <c r="P33" s="378"/>
      <c r="Q33" s="378" t="s">
        <v>56</v>
      </c>
      <c r="R33" s="378"/>
      <c r="S33" s="378"/>
      <c r="T33" s="198" t="s">
        <v>564</v>
      </c>
      <c r="U33" s="196" t="s">
        <v>565</v>
      </c>
      <c r="V33" s="198" t="s">
        <v>566</v>
      </c>
      <c r="W33" s="198" t="s">
        <v>258</v>
      </c>
      <c r="X33" s="197"/>
      <c r="Y33" s="390"/>
      <c r="Z33" s="378"/>
      <c r="AA33" s="378"/>
      <c r="AB33" s="378"/>
      <c r="AC33" s="378"/>
      <c r="AD33" s="378"/>
      <c r="AE33" s="378"/>
      <c r="AF33" s="378"/>
      <c r="AG33" s="378"/>
      <c r="AH33" s="378" t="s">
        <v>567</v>
      </c>
      <c r="AI33" s="391" t="s">
        <v>568</v>
      </c>
      <c r="AJ33" s="392"/>
      <c r="AK33" s="393"/>
      <c r="AL33" s="393"/>
      <c r="AM33" s="393"/>
      <c r="AN33" s="393"/>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393"/>
      <c r="BN33" s="393"/>
      <c r="BO33" s="393"/>
      <c r="BP33" s="393"/>
      <c r="BQ33" s="393"/>
      <c r="BR33" s="393"/>
      <c r="BS33" s="393"/>
      <c r="BT33" s="393"/>
      <c r="BU33" s="393"/>
      <c r="BV33" s="393"/>
      <c r="BW33" s="393"/>
      <c r="BX33" s="393"/>
      <c r="BY33" s="393"/>
      <c r="BZ33" s="393"/>
      <c r="CA33" s="393"/>
      <c r="CB33" s="393"/>
      <c r="CC33" s="393"/>
      <c r="CD33" s="393"/>
      <c r="CE33" s="393"/>
      <c r="CF33" s="393"/>
      <c r="CG33" s="393"/>
      <c r="CH33" s="393"/>
      <c r="CI33" s="393"/>
      <c r="CJ33" s="393"/>
      <c r="CK33" s="393"/>
      <c r="CL33" s="393"/>
      <c r="CM33" s="393"/>
      <c r="CN33" s="393"/>
      <c r="CO33" s="393"/>
      <c r="CP33" s="393"/>
      <c r="CQ33" s="393"/>
    </row>
    <row r="34" spans="1:95" s="194" customFormat="1" ht="36" customHeight="1" x14ac:dyDescent="0.2">
      <c r="A34" s="540"/>
      <c r="B34" s="378" t="s">
        <v>270</v>
      </c>
      <c r="C34" s="376" t="s">
        <v>569</v>
      </c>
      <c r="D34" s="376"/>
      <c r="E34" s="376"/>
      <c r="F34" s="376"/>
      <c r="G34" s="376"/>
      <c r="H34" s="376"/>
      <c r="I34" s="376"/>
      <c r="J34" s="376"/>
      <c r="K34" s="376"/>
      <c r="L34" s="376"/>
      <c r="M34" s="376"/>
      <c r="N34" s="378"/>
      <c r="O34" s="378"/>
      <c r="P34" s="378"/>
      <c r="Q34" s="378"/>
      <c r="R34" s="378"/>
      <c r="S34" s="378"/>
      <c r="T34" s="199" t="s">
        <v>569</v>
      </c>
      <c r="U34" s="196"/>
      <c r="V34" s="201"/>
      <c r="W34" s="198"/>
      <c r="X34" s="197"/>
      <c r="Y34" s="390"/>
      <c r="Z34" s="378"/>
      <c r="AA34" s="378"/>
      <c r="AB34" s="378"/>
      <c r="AC34" s="378"/>
      <c r="AD34" s="378"/>
      <c r="AE34" s="378"/>
      <c r="AF34" s="378"/>
      <c r="AG34" s="378"/>
      <c r="AH34" s="378"/>
      <c r="AI34" s="396"/>
      <c r="AJ34" s="392"/>
      <c r="AK34" s="393"/>
      <c r="AL34" s="393"/>
      <c r="AM34" s="393"/>
      <c r="AN34" s="393"/>
      <c r="AO34" s="393"/>
      <c r="AP34" s="393"/>
      <c r="AQ34" s="393"/>
      <c r="AR34" s="393"/>
      <c r="AS34" s="393"/>
      <c r="AT34" s="393"/>
      <c r="AU34" s="393"/>
      <c r="AV34" s="393"/>
      <c r="AW34" s="393"/>
      <c r="AX34" s="393"/>
      <c r="AY34" s="393"/>
      <c r="AZ34" s="393"/>
      <c r="BA34" s="393"/>
      <c r="BB34" s="393"/>
      <c r="BC34" s="393"/>
      <c r="BD34" s="393"/>
      <c r="BE34" s="393"/>
      <c r="BF34" s="393"/>
      <c r="BG34" s="393"/>
      <c r="BH34" s="393"/>
      <c r="BI34" s="393"/>
      <c r="BJ34" s="393"/>
      <c r="BK34" s="393"/>
      <c r="BL34" s="393"/>
      <c r="BM34" s="393"/>
      <c r="BN34" s="393"/>
      <c r="BO34" s="393"/>
      <c r="BP34" s="393"/>
      <c r="BQ34" s="393"/>
      <c r="BR34" s="393"/>
      <c r="BS34" s="393"/>
      <c r="BT34" s="393"/>
      <c r="BU34" s="393"/>
      <c r="BV34" s="393"/>
      <c r="BW34" s="393"/>
      <c r="BX34" s="393"/>
      <c r="BY34" s="393"/>
      <c r="BZ34" s="393"/>
      <c r="CA34" s="393"/>
      <c r="CB34" s="393"/>
      <c r="CC34" s="393"/>
      <c r="CD34" s="393"/>
      <c r="CE34" s="393"/>
      <c r="CF34" s="393"/>
      <c r="CG34" s="393"/>
      <c r="CH34" s="393"/>
      <c r="CI34" s="393"/>
      <c r="CJ34" s="393"/>
      <c r="CK34" s="393"/>
      <c r="CL34" s="393"/>
      <c r="CM34" s="393"/>
      <c r="CN34" s="393"/>
      <c r="CO34" s="393"/>
      <c r="CP34" s="393"/>
      <c r="CQ34" s="393"/>
    </row>
    <row r="35" spans="1:95" s="194" customFormat="1" ht="102" customHeight="1" x14ac:dyDescent="0.25">
      <c r="A35" s="542" t="s">
        <v>570</v>
      </c>
      <c r="B35" s="378" t="s">
        <v>277</v>
      </c>
      <c r="C35" s="376" t="s">
        <v>571</v>
      </c>
      <c r="D35" s="376" t="s">
        <v>572</v>
      </c>
      <c r="E35" s="376" t="s">
        <v>573</v>
      </c>
      <c r="F35" s="388">
        <v>43647</v>
      </c>
      <c r="G35" s="388">
        <v>45474</v>
      </c>
      <c r="H35" s="376" t="s">
        <v>281</v>
      </c>
      <c r="I35" s="376" t="s">
        <v>53</v>
      </c>
      <c r="J35" s="376" t="s">
        <v>574</v>
      </c>
      <c r="K35" s="376"/>
      <c r="L35" s="376"/>
      <c r="M35" s="376" t="s">
        <v>575</v>
      </c>
      <c r="N35" s="378"/>
      <c r="O35" s="378"/>
      <c r="P35" s="378"/>
      <c r="Q35" s="378" t="s">
        <v>56</v>
      </c>
      <c r="R35" s="378"/>
      <c r="S35" s="378"/>
      <c r="T35" s="377" t="s">
        <v>576</v>
      </c>
      <c r="U35" s="200"/>
      <c r="V35" s="197"/>
      <c r="W35" s="197"/>
      <c r="X35" s="197"/>
      <c r="Y35" s="390"/>
      <c r="Z35" s="378"/>
      <c r="AA35" s="378"/>
      <c r="AB35" s="378"/>
      <c r="AC35" s="378"/>
      <c r="AD35" s="378"/>
      <c r="AE35" s="378"/>
      <c r="AF35" s="378"/>
      <c r="AG35" s="378"/>
      <c r="AH35" s="378"/>
      <c r="AI35" s="391" t="s">
        <v>577</v>
      </c>
      <c r="AJ35" s="392"/>
      <c r="AK35" s="393"/>
      <c r="AL35" s="393"/>
      <c r="AM35" s="393"/>
      <c r="AN35" s="393"/>
      <c r="AO35" s="393"/>
      <c r="AP35" s="393"/>
      <c r="AQ35" s="393"/>
      <c r="AR35" s="393"/>
      <c r="AS35" s="393"/>
      <c r="AT35" s="393"/>
      <c r="AU35" s="393"/>
      <c r="AV35" s="393"/>
      <c r="AW35" s="393"/>
      <c r="AX35" s="393"/>
      <c r="AY35" s="393"/>
      <c r="AZ35" s="393"/>
      <c r="BA35" s="393"/>
      <c r="BB35" s="393"/>
      <c r="BC35" s="393"/>
      <c r="BD35" s="393"/>
      <c r="BE35" s="393"/>
      <c r="BF35" s="393"/>
      <c r="BG35" s="393"/>
      <c r="BH35" s="393"/>
      <c r="BI35" s="393"/>
      <c r="BJ35" s="393"/>
      <c r="BK35" s="393"/>
      <c r="BL35" s="393"/>
      <c r="BM35" s="393"/>
      <c r="BN35" s="393"/>
      <c r="BO35" s="393"/>
      <c r="BP35" s="393"/>
      <c r="BQ35" s="393"/>
      <c r="BR35" s="393"/>
      <c r="BS35" s="393"/>
      <c r="BT35" s="393"/>
      <c r="BU35" s="393"/>
      <c r="BV35" s="393"/>
      <c r="BW35" s="393"/>
      <c r="BX35" s="393"/>
      <c r="BY35" s="393"/>
      <c r="BZ35" s="393"/>
      <c r="CA35" s="393"/>
      <c r="CB35" s="393"/>
      <c r="CC35" s="393"/>
      <c r="CD35" s="393"/>
      <c r="CE35" s="393"/>
      <c r="CF35" s="393"/>
      <c r="CG35" s="393"/>
      <c r="CH35" s="393"/>
      <c r="CI35" s="393"/>
      <c r="CJ35" s="393"/>
      <c r="CK35" s="393"/>
      <c r="CL35" s="393"/>
      <c r="CM35" s="393"/>
      <c r="CN35" s="393"/>
      <c r="CO35" s="393"/>
      <c r="CP35" s="393"/>
      <c r="CQ35" s="393"/>
    </row>
    <row r="36" spans="1:95" s="194" customFormat="1" ht="145.35" customHeight="1" x14ac:dyDescent="0.25">
      <c r="A36" s="543"/>
      <c r="B36" s="378" t="s">
        <v>289</v>
      </c>
      <c r="C36" s="241" t="s">
        <v>290</v>
      </c>
      <c r="D36" s="376" t="s">
        <v>578</v>
      </c>
      <c r="E36" s="376"/>
      <c r="F36" s="104">
        <v>43649</v>
      </c>
      <c r="G36" s="388">
        <v>45474</v>
      </c>
      <c r="H36" s="376" t="s">
        <v>494</v>
      </c>
      <c r="I36" s="395">
        <v>100000</v>
      </c>
      <c r="J36" s="376" t="s">
        <v>579</v>
      </c>
      <c r="K36" s="376" t="s">
        <v>294</v>
      </c>
      <c r="L36" s="376"/>
      <c r="M36" s="378"/>
      <c r="N36" s="378"/>
      <c r="O36" s="378"/>
      <c r="P36" s="378"/>
      <c r="Q36" s="378" t="s">
        <v>56</v>
      </c>
      <c r="R36" s="378"/>
      <c r="S36" s="378"/>
      <c r="T36" s="377" t="s">
        <v>580</v>
      </c>
      <c r="U36" s="200"/>
      <c r="V36" s="197"/>
      <c r="W36" s="197" t="s">
        <v>494</v>
      </c>
      <c r="X36" s="376" t="s">
        <v>581</v>
      </c>
      <c r="Y36" s="400" t="s">
        <v>582</v>
      </c>
      <c r="Z36" s="378"/>
      <c r="AA36" s="378"/>
      <c r="AB36" s="398">
        <v>44197</v>
      </c>
      <c r="AC36" s="378"/>
      <c r="AD36" s="378"/>
      <c r="AE36" s="378"/>
      <c r="AF36" s="378"/>
      <c r="AG36" s="378"/>
      <c r="AH36" s="378"/>
      <c r="AI36" s="396"/>
      <c r="AJ36" s="392"/>
      <c r="AK36" s="393"/>
      <c r="AL36" s="393"/>
      <c r="AM36" s="393"/>
      <c r="AN36" s="393"/>
      <c r="AO36" s="393"/>
      <c r="AP36" s="393"/>
      <c r="AQ36" s="393"/>
      <c r="AR36" s="393"/>
      <c r="AS36" s="393"/>
      <c r="AT36" s="393"/>
      <c r="AU36" s="393"/>
      <c r="AV36" s="393"/>
      <c r="AW36" s="393"/>
      <c r="AX36" s="393"/>
      <c r="AY36" s="393"/>
      <c r="AZ36" s="393"/>
      <c r="BA36" s="393"/>
      <c r="BB36" s="393"/>
      <c r="BC36" s="393"/>
      <c r="BD36" s="393"/>
      <c r="BE36" s="393"/>
      <c r="BF36" s="393"/>
      <c r="BG36" s="393"/>
      <c r="BH36" s="393"/>
      <c r="BI36" s="393"/>
      <c r="BJ36" s="393"/>
      <c r="BK36" s="393"/>
      <c r="BL36" s="393"/>
      <c r="BM36" s="393"/>
      <c r="BN36" s="393"/>
      <c r="BO36" s="393"/>
      <c r="BP36" s="393"/>
      <c r="BQ36" s="393"/>
      <c r="BR36" s="393"/>
      <c r="BS36" s="393"/>
      <c r="BT36" s="393"/>
      <c r="BU36" s="393"/>
      <c r="BV36" s="393"/>
      <c r="BW36" s="393"/>
      <c r="BX36" s="393"/>
      <c r="BY36" s="393"/>
      <c r="BZ36" s="393"/>
      <c r="CA36" s="393"/>
      <c r="CB36" s="393"/>
      <c r="CC36" s="393"/>
      <c r="CD36" s="393"/>
      <c r="CE36" s="393"/>
      <c r="CF36" s="393"/>
      <c r="CG36" s="393"/>
      <c r="CH36" s="393"/>
      <c r="CI36" s="393"/>
      <c r="CJ36" s="393"/>
      <c r="CK36" s="393"/>
      <c r="CL36" s="393"/>
      <c r="CM36" s="393"/>
      <c r="CN36" s="393"/>
      <c r="CO36" s="393"/>
      <c r="CP36" s="393"/>
      <c r="CQ36" s="393"/>
    </row>
    <row r="37" spans="1:95" s="194" customFormat="1" ht="163.35" customHeight="1" x14ac:dyDescent="0.25">
      <c r="A37" s="543"/>
      <c r="B37" s="378" t="s">
        <v>298</v>
      </c>
      <c r="C37" s="376" t="s">
        <v>299</v>
      </c>
      <c r="D37" s="376" t="s">
        <v>583</v>
      </c>
      <c r="E37" s="376"/>
      <c r="F37" s="388">
        <v>43647</v>
      </c>
      <c r="G37" s="388">
        <v>45474</v>
      </c>
      <c r="H37" s="242" t="s">
        <v>301</v>
      </c>
      <c r="I37" s="395">
        <v>50000</v>
      </c>
      <c r="J37" s="376" t="s">
        <v>584</v>
      </c>
      <c r="K37" s="376" t="s">
        <v>303</v>
      </c>
      <c r="L37" s="376"/>
      <c r="M37" s="376"/>
      <c r="N37" s="378"/>
      <c r="O37" s="378"/>
      <c r="P37" s="378"/>
      <c r="Q37" s="378" t="s">
        <v>56</v>
      </c>
      <c r="R37" s="378"/>
      <c r="S37" s="378"/>
      <c r="T37" s="195" t="s">
        <v>585</v>
      </c>
      <c r="U37" s="394" t="s">
        <v>586</v>
      </c>
      <c r="V37" s="198" t="s">
        <v>587</v>
      </c>
      <c r="W37" s="197" t="s">
        <v>588</v>
      </c>
      <c r="X37" s="377" t="s">
        <v>589</v>
      </c>
      <c r="Y37" s="390"/>
      <c r="Z37" s="378"/>
      <c r="AA37" s="378"/>
      <c r="AB37" s="378"/>
      <c r="AC37" s="376"/>
      <c r="AD37" s="376" t="s">
        <v>310</v>
      </c>
      <c r="AE37" s="378"/>
      <c r="AF37" s="378"/>
      <c r="AG37" s="376" t="s">
        <v>590</v>
      </c>
      <c r="AH37" s="378"/>
      <c r="AI37" s="391" t="s">
        <v>591</v>
      </c>
      <c r="AJ37" s="392"/>
      <c r="AK37" s="393"/>
      <c r="AL37" s="393"/>
      <c r="AM37" s="393"/>
      <c r="AN37" s="393"/>
      <c r="AO37" s="393"/>
      <c r="AP37" s="393"/>
      <c r="AQ37" s="393"/>
      <c r="AR37" s="393"/>
      <c r="AS37" s="393"/>
      <c r="AT37" s="393"/>
      <c r="AU37" s="393"/>
      <c r="AV37" s="393"/>
      <c r="AW37" s="393"/>
      <c r="AX37" s="393"/>
      <c r="AY37" s="393"/>
      <c r="AZ37" s="393"/>
      <c r="BA37" s="393"/>
      <c r="BB37" s="393"/>
      <c r="BC37" s="393"/>
      <c r="BD37" s="393"/>
      <c r="BE37" s="393"/>
      <c r="BF37" s="393"/>
      <c r="BG37" s="393"/>
      <c r="BH37" s="393"/>
      <c r="BI37" s="393"/>
      <c r="BJ37" s="393"/>
      <c r="BK37" s="393"/>
      <c r="BL37" s="393"/>
      <c r="BM37" s="393"/>
      <c r="BN37" s="393"/>
      <c r="BO37" s="393"/>
      <c r="BP37" s="393"/>
      <c r="BQ37" s="393"/>
      <c r="BR37" s="393"/>
      <c r="BS37" s="393"/>
      <c r="BT37" s="393"/>
      <c r="BU37" s="393"/>
      <c r="BV37" s="393"/>
      <c r="BW37" s="393"/>
      <c r="BX37" s="393"/>
      <c r="BY37" s="393"/>
      <c r="BZ37" s="393"/>
      <c r="CA37" s="393"/>
      <c r="CB37" s="393"/>
      <c r="CC37" s="393"/>
      <c r="CD37" s="393"/>
      <c r="CE37" s="393"/>
      <c r="CF37" s="393"/>
      <c r="CG37" s="393"/>
      <c r="CH37" s="393"/>
      <c r="CI37" s="393"/>
      <c r="CJ37" s="393"/>
      <c r="CK37" s="393"/>
      <c r="CL37" s="393"/>
      <c r="CM37" s="393"/>
      <c r="CN37" s="393"/>
      <c r="CO37" s="393"/>
      <c r="CP37" s="393"/>
      <c r="CQ37" s="393"/>
    </row>
    <row r="38" spans="1:95" s="194" customFormat="1" ht="122.1" customHeight="1" x14ac:dyDescent="0.25">
      <c r="A38" s="543"/>
      <c r="B38" s="378" t="s">
        <v>307</v>
      </c>
      <c r="C38" s="376" t="s">
        <v>308</v>
      </c>
      <c r="D38" s="376" t="s">
        <v>592</v>
      </c>
      <c r="E38" s="376"/>
      <c r="F38" s="388">
        <v>43647</v>
      </c>
      <c r="G38" s="388">
        <v>45474</v>
      </c>
      <c r="H38" s="376" t="s">
        <v>310</v>
      </c>
      <c r="I38" s="395">
        <v>100000</v>
      </c>
      <c r="J38" s="376" t="s">
        <v>593</v>
      </c>
      <c r="K38" s="376"/>
      <c r="L38" s="376"/>
      <c r="M38" s="376"/>
      <c r="N38" s="378"/>
      <c r="O38" s="378"/>
      <c r="P38" s="378"/>
      <c r="Q38" s="378" t="s">
        <v>56</v>
      </c>
      <c r="R38" s="378"/>
      <c r="S38" s="378"/>
      <c r="T38" s="198" t="s">
        <v>594</v>
      </c>
      <c r="U38" s="196" t="s">
        <v>595</v>
      </c>
      <c r="V38" s="198"/>
      <c r="W38" s="198" t="s">
        <v>310</v>
      </c>
      <c r="X38" s="197"/>
      <c r="Y38" s="390"/>
      <c r="Z38" s="378"/>
      <c r="AA38" s="378"/>
      <c r="AB38" s="378"/>
      <c r="AC38" s="378"/>
      <c r="AD38" s="378"/>
      <c r="AE38" s="378"/>
      <c r="AF38" s="378"/>
      <c r="AG38" s="376" t="s">
        <v>596</v>
      </c>
      <c r="AH38" s="378"/>
      <c r="AI38" s="391" t="s">
        <v>597</v>
      </c>
      <c r="AJ38" s="392"/>
      <c r="AK38" s="393"/>
      <c r="AL38" s="393"/>
      <c r="AM38" s="393"/>
      <c r="AN38" s="393"/>
      <c r="AO38" s="393"/>
      <c r="AP38" s="393"/>
      <c r="AQ38" s="393"/>
      <c r="AR38" s="393"/>
      <c r="AS38" s="393"/>
      <c r="AT38" s="393"/>
      <c r="AU38" s="393"/>
      <c r="AV38" s="393"/>
      <c r="AW38" s="393"/>
      <c r="AX38" s="393"/>
      <c r="AY38" s="393"/>
      <c r="AZ38" s="393"/>
      <c r="BA38" s="393"/>
      <c r="BB38" s="393"/>
      <c r="BC38" s="393"/>
      <c r="BD38" s="393"/>
      <c r="BE38" s="393"/>
      <c r="BF38" s="393"/>
      <c r="BG38" s="393"/>
      <c r="BH38" s="393"/>
      <c r="BI38" s="393"/>
      <c r="BJ38" s="393"/>
      <c r="BK38" s="393"/>
      <c r="BL38" s="393"/>
      <c r="BM38" s="393"/>
      <c r="BN38" s="393"/>
      <c r="BO38" s="393"/>
      <c r="BP38" s="393"/>
      <c r="BQ38" s="393"/>
      <c r="BR38" s="393"/>
      <c r="BS38" s="393"/>
      <c r="BT38" s="393"/>
      <c r="BU38" s="393"/>
      <c r="BV38" s="393"/>
      <c r="BW38" s="393"/>
      <c r="BX38" s="393"/>
      <c r="BY38" s="393"/>
      <c r="BZ38" s="393"/>
      <c r="CA38" s="393"/>
      <c r="CB38" s="393"/>
      <c r="CC38" s="393"/>
      <c r="CD38" s="393"/>
      <c r="CE38" s="393"/>
      <c r="CF38" s="393"/>
      <c r="CG38" s="393"/>
      <c r="CH38" s="393"/>
      <c r="CI38" s="393"/>
      <c r="CJ38" s="393"/>
      <c r="CK38" s="393"/>
      <c r="CL38" s="393"/>
      <c r="CM38" s="393"/>
      <c r="CN38" s="393"/>
      <c r="CO38" s="393"/>
      <c r="CP38" s="393"/>
      <c r="CQ38" s="393"/>
    </row>
    <row r="39" spans="1:95" s="194" customFormat="1" ht="116.1" customHeight="1" x14ac:dyDescent="0.25">
      <c r="A39" s="543"/>
      <c r="B39" s="378" t="s">
        <v>316</v>
      </c>
      <c r="C39" s="376" t="s">
        <v>317</v>
      </c>
      <c r="D39" s="376" t="s">
        <v>592</v>
      </c>
      <c r="E39" s="376"/>
      <c r="F39" s="388">
        <v>43647</v>
      </c>
      <c r="G39" s="388">
        <v>45474</v>
      </c>
      <c r="H39" s="376" t="s">
        <v>399</v>
      </c>
      <c r="I39" s="376" t="s">
        <v>53</v>
      </c>
      <c r="J39" s="376" t="s">
        <v>598</v>
      </c>
      <c r="K39" s="376"/>
      <c r="L39" s="376"/>
      <c r="M39" s="376"/>
      <c r="N39" s="378"/>
      <c r="O39" s="378"/>
      <c r="P39" s="378"/>
      <c r="Q39" s="378" t="s">
        <v>56</v>
      </c>
      <c r="R39" s="378"/>
      <c r="S39" s="378"/>
      <c r="T39" s="198" t="s">
        <v>599</v>
      </c>
      <c r="U39" s="196" t="s">
        <v>600</v>
      </c>
      <c r="V39" s="197"/>
      <c r="W39" s="377" t="s">
        <v>601</v>
      </c>
      <c r="X39" s="377" t="s">
        <v>602</v>
      </c>
      <c r="Y39" s="390"/>
      <c r="Z39" s="378"/>
      <c r="AA39" s="378"/>
      <c r="AB39" s="378"/>
      <c r="AC39" s="378"/>
      <c r="AD39" s="378"/>
      <c r="AE39" s="378"/>
      <c r="AF39" s="378"/>
      <c r="AG39" s="378"/>
      <c r="AH39" s="378"/>
      <c r="AI39" s="396"/>
      <c r="AJ39" s="392"/>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row>
    <row r="40" spans="1:95" s="194" customFormat="1" ht="94.5" customHeight="1" x14ac:dyDescent="0.25">
      <c r="A40" s="543"/>
      <c r="B40" s="378" t="s">
        <v>325</v>
      </c>
      <c r="C40" s="401" t="s">
        <v>603</v>
      </c>
      <c r="D40" s="376" t="s">
        <v>592</v>
      </c>
      <c r="E40" s="376"/>
      <c r="F40" s="388">
        <v>43647</v>
      </c>
      <c r="G40" s="388">
        <v>45474</v>
      </c>
      <c r="H40" s="376" t="s">
        <v>281</v>
      </c>
      <c r="I40" s="395">
        <v>200000</v>
      </c>
      <c r="J40" s="376" t="s">
        <v>604</v>
      </c>
      <c r="K40" s="376" t="s">
        <v>328</v>
      </c>
      <c r="L40" s="376"/>
      <c r="M40" s="376"/>
      <c r="N40" s="378"/>
      <c r="O40" s="378"/>
      <c r="P40" s="378"/>
      <c r="Q40" s="378" t="s">
        <v>56</v>
      </c>
      <c r="R40" s="378"/>
      <c r="S40" s="378"/>
      <c r="T40" s="377" t="s">
        <v>605</v>
      </c>
      <c r="U40" s="161" t="s">
        <v>606</v>
      </c>
      <c r="V40" s="198"/>
      <c r="W40" s="198" t="s">
        <v>281</v>
      </c>
      <c r="X40" s="377" t="s">
        <v>607</v>
      </c>
      <c r="Y40" s="390"/>
      <c r="Z40" s="378"/>
      <c r="AA40" s="378"/>
      <c r="AB40" s="378"/>
      <c r="AC40" s="378"/>
      <c r="AD40" s="378"/>
      <c r="AE40" s="378"/>
      <c r="AF40" s="378"/>
      <c r="AG40" s="378"/>
      <c r="AH40" s="378"/>
      <c r="AI40" s="396"/>
      <c r="AJ40" s="392"/>
      <c r="AK40" s="393"/>
      <c r="AL40" s="393"/>
      <c r="AM40" s="393"/>
      <c r="AN40" s="393"/>
      <c r="AO40" s="393"/>
      <c r="AP40" s="393"/>
      <c r="AQ40" s="393"/>
      <c r="AR40" s="393"/>
      <c r="AS40" s="393"/>
      <c r="AT40" s="393"/>
      <c r="AU40" s="393"/>
      <c r="AV40" s="393"/>
      <c r="AW40" s="393"/>
      <c r="AX40" s="393"/>
      <c r="AY40" s="393"/>
      <c r="AZ40" s="393"/>
      <c r="BA40" s="393"/>
      <c r="BB40" s="393"/>
      <c r="BC40" s="393"/>
      <c r="BD40" s="393"/>
      <c r="BE40" s="393"/>
      <c r="BF40" s="393"/>
      <c r="BG40" s="393"/>
      <c r="BH40" s="393"/>
      <c r="BI40" s="393"/>
      <c r="BJ40" s="393"/>
      <c r="BK40" s="393"/>
      <c r="BL40" s="393"/>
      <c r="BM40" s="393"/>
      <c r="BN40" s="393"/>
      <c r="BO40" s="393"/>
      <c r="BP40" s="393"/>
      <c r="BQ40" s="393"/>
      <c r="BR40" s="393"/>
      <c r="BS40" s="393"/>
      <c r="BT40" s="393"/>
      <c r="BU40" s="393"/>
      <c r="BV40" s="393"/>
      <c r="BW40" s="393"/>
      <c r="BX40" s="393"/>
      <c r="BY40" s="393"/>
      <c r="BZ40" s="393"/>
      <c r="CA40" s="393"/>
      <c r="CB40" s="393"/>
      <c r="CC40" s="393"/>
      <c r="CD40" s="393"/>
      <c r="CE40" s="393"/>
      <c r="CF40" s="393"/>
      <c r="CG40" s="393"/>
      <c r="CH40" s="393"/>
      <c r="CI40" s="393"/>
      <c r="CJ40" s="393"/>
      <c r="CK40" s="393"/>
      <c r="CL40" s="393"/>
      <c r="CM40" s="393"/>
      <c r="CN40" s="393"/>
      <c r="CO40" s="393"/>
      <c r="CP40" s="393"/>
      <c r="CQ40" s="393"/>
    </row>
    <row r="41" spans="1:95" s="194" customFormat="1" ht="110.25" x14ac:dyDescent="0.25">
      <c r="A41" s="543"/>
      <c r="B41" s="378" t="s">
        <v>333</v>
      </c>
      <c r="C41" s="376" t="s">
        <v>334</v>
      </c>
      <c r="D41" s="376" t="s">
        <v>592</v>
      </c>
      <c r="E41" s="376"/>
      <c r="F41" s="388">
        <v>43647</v>
      </c>
      <c r="G41" s="388">
        <v>45474</v>
      </c>
      <c r="H41" s="376" t="s">
        <v>292</v>
      </c>
      <c r="I41" s="395">
        <v>200000</v>
      </c>
      <c r="J41" s="376" t="s">
        <v>608</v>
      </c>
      <c r="K41" s="376"/>
      <c r="L41" s="376"/>
      <c r="M41" s="376"/>
      <c r="N41" s="378"/>
      <c r="O41" s="378"/>
      <c r="P41" s="378"/>
      <c r="Q41" s="378" t="s">
        <v>56</v>
      </c>
      <c r="R41" s="378"/>
      <c r="S41" s="378"/>
      <c r="T41" s="198" t="s">
        <v>609</v>
      </c>
      <c r="U41" s="198" t="s">
        <v>610</v>
      </c>
      <c r="V41" s="197"/>
      <c r="W41" s="198" t="s">
        <v>611</v>
      </c>
      <c r="X41" s="197"/>
      <c r="Y41" s="390"/>
      <c r="Z41" s="378"/>
      <c r="AA41" s="378"/>
      <c r="AB41" s="378"/>
      <c r="AC41" s="378"/>
      <c r="AD41" s="378"/>
      <c r="AE41" s="378"/>
      <c r="AF41" s="378"/>
      <c r="AG41" s="378"/>
      <c r="AH41" s="378"/>
      <c r="AI41" s="402" t="s">
        <v>612</v>
      </c>
      <c r="AJ41" s="392"/>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row>
    <row r="42" spans="1:95" s="194" customFormat="1" ht="157.5" x14ac:dyDescent="0.25">
      <c r="A42" s="543"/>
      <c r="B42" s="378" t="s">
        <v>339</v>
      </c>
      <c r="C42" s="376" t="s">
        <v>613</v>
      </c>
      <c r="D42" s="376" t="s">
        <v>614</v>
      </c>
      <c r="E42" s="376"/>
      <c r="F42" s="388">
        <v>43647</v>
      </c>
      <c r="G42" s="388">
        <v>45474</v>
      </c>
      <c r="H42" s="376" t="s">
        <v>281</v>
      </c>
      <c r="I42" s="376" t="s">
        <v>53</v>
      </c>
      <c r="J42" s="376" t="s">
        <v>615</v>
      </c>
      <c r="K42" s="376"/>
      <c r="L42" s="376"/>
      <c r="M42" s="376" t="s">
        <v>616</v>
      </c>
      <c r="N42" s="378"/>
      <c r="O42" s="378"/>
      <c r="P42" s="378"/>
      <c r="Q42" s="378" t="s">
        <v>56</v>
      </c>
      <c r="R42" s="378"/>
      <c r="S42" s="378"/>
      <c r="T42" s="377" t="s">
        <v>617</v>
      </c>
      <c r="U42" s="200"/>
      <c r="V42" s="197"/>
      <c r="W42" s="198" t="s">
        <v>618</v>
      </c>
      <c r="X42" s="377" t="s">
        <v>619</v>
      </c>
      <c r="Y42" s="390"/>
      <c r="Z42" s="378"/>
      <c r="AA42" s="378"/>
      <c r="AB42" s="378"/>
      <c r="AC42" s="378"/>
      <c r="AD42" s="378"/>
      <c r="AE42" s="378"/>
      <c r="AF42" s="378"/>
      <c r="AG42" s="378"/>
      <c r="AH42" s="378"/>
      <c r="AI42" s="396"/>
      <c r="AJ42" s="392"/>
      <c r="AK42" s="393"/>
      <c r="AL42" s="393"/>
      <c r="AM42" s="393"/>
      <c r="AN42" s="393"/>
      <c r="AO42" s="393"/>
      <c r="AP42" s="393"/>
      <c r="AQ42" s="393"/>
      <c r="AR42" s="393"/>
      <c r="AS42" s="393"/>
      <c r="AT42" s="393"/>
      <c r="AU42" s="393"/>
      <c r="AV42" s="393"/>
      <c r="AW42" s="393"/>
      <c r="AX42" s="393"/>
      <c r="AY42" s="393"/>
      <c r="AZ42" s="393"/>
      <c r="BA42" s="393"/>
      <c r="BB42" s="393"/>
      <c r="BC42" s="393"/>
      <c r="BD42" s="393"/>
      <c r="BE42" s="393"/>
      <c r="BF42" s="393"/>
      <c r="BG42" s="393"/>
      <c r="BH42" s="393"/>
      <c r="BI42" s="393"/>
      <c r="BJ42" s="393"/>
      <c r="BK42" s="393"/>
      <c r="BL42" s="393"/>
      <c r="BM42" s="393"/>
      <c r="BN42" s="393"/>
      <c r="BO42" s="393"/>
      <c r="BP42" s="393"/>
      <c r="BQ42" s="393"/>
      <c r="BR42" s="393"/>
      <c r="BS42" s="393"/>
      <c r="BT42" s="393"/>
      <c r="BU42" s="393"/>
      <c r="BV42" s="393"/>
      <c r="BW42" s="393"/>
      <c r="BX42" s="393"/>
      <c r="BY42" s="393"/>
      <c r="BZ42" s="393"/>
      <c r="CA42" s="393"/>
      <c r="CB42" s="393"/>
      <c r="CC42" s="393"/>
      <c r="CD42" s="393"/>
      <c r="CE42" s="393"/>
      <c r="CF42" s="393"/>
      <c r="CG42" s="393"/>
      <c r="CH42" s="393"/>
      <c r="CI42" s="393"/>
      <c r="CJ42" s="393"/>
      <c r="CK42" s="393"/>
      <c r="CL42" s="393"/>
      <c r="CM42" s="393"/>
      <c r="CN42" s="393"/>
      <c r="CO42" s="393"/>
      <c r="CP42" s="393"/>
      <c r="CQ42" s="393"/>
    </row>
    <row r="43" spans="1:95" s="194" customFormat="1" ht="239.85" customHeight="1" x14ac:dyDescent="0.25">
      <c r="A43" s="543"/>
      <c r="B43" s="378" t="s">
        <v>348</v>
      </c>
      <c r="C43" s="376" t="s">
        <v>349</v>
      </c>
      <c r="D43" s="376" t="s">
        <v>350</v>
      </c>
      <c r="E43" s="376"/>
      <c r="F43" s="388">
        <v>43647</v>
      </c>
      <c r="G43" s="388">
        <v>45474</v>
      </c>
      <c r="H43" s="376" t="s">
        <v>258</v>
      </c>
      <c r="I43" s="395">
        <v>50000</v>
      </c>
      <c r="J43" s="376" t="s">
        <v>620</v>
      </c>
      <c r="K43" s="376"/>
      <c r="L43" s="376"/>
      <c r="M43" s="376" t="s">
        <v>621</v>
      </c>
      <c r="N43" s="378"/>
      <c r="O43" s="378"/>
      <c r="P43" s="378"/>
      <c r="Q43" s="378" t="s">
        <v>56</v>
      </c>
      <c r="R43" s="378"/>
      <c r="S43" s="378"/>
      <c r="T43" s="377" t="s">
        <v>622</v>
      </c>
      <c r="U43" s="196" t="s">
        <v>623</v>
      </c>
      <c r="V43" s="198" t="s">
        <v>624</v>
      </c>
      <c r="W43" s="198" t="s">
        <v>258</v>
      </c>
      <c r="X43" s="198" t="s">
        <v>625</v>
      </c>
      <c r="Y43" s="390"/>
      <c r="Z43" s="378"/>
      <c r="AA43" s="378"/>
      <c r="AB43" s="378"/>
      <c r="AC43" s="378"/>
      <c r="AD43" s="378"/>
      <c r="AE43" s="378"/>
      <c r="AF43" s="378"/>
      <c r="AG43" s="378"/>
      <c r="AH43" s="378"/>
      <c r="AI43" s="391" t="s">
        <v>612</v>
      </c>
      <c r="AJ43" s="392"/>
      <c r="AK43" s="393"/>
      <c r="AL43" s="393"/>
      <c r="AM43" s="393"/>
      <c r="AN43" s="393"/>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393"/>
      <c r="BL43" s="393"/>
      <c r="BM43" s="393"/>
      <c r="BN43" s="393"/>
      <c r="BO43" s="393"/>
      <c r="BP43" s="393"/>
      <c r="BQ43" s="393"/>
      <c r="BR43" s="393"/>
      <c r="BS43" s="393"/>
      <c r="BT43" s="393"/>
      <c r="BU43" s="393"/>
      <c r="BV43" s="393"/>
      <c r="BW43" s="393"/>
      <c r="BX43" s="393"/>
      <c r="BY43" s="393"/>
      <c r="BZ43" s="393"/>
      <c r="CA43" s="393"/>
      <c r="CB43" s="393"/>
      <c r="CC43" s="393"/>
      <c r="CD43" s="393"/>
      <c r="CE43" s="393"/>
      <c r="CF43" s="393"/>
      <c r="CG43" s="393"/>
      <c r="CH43" s="393"/>
      <c r="CI43" s="393"/>
      <c r="CJ43" s="393"/>
      <c r="CK43" s="393"/>
      <c r="CL43" s="393"/>
      <c r="CM43" s="393"/>
      <c r="CN43" s="393"/>
      <c r="CO43" s="393"/>
      <c r="CP43" s="393"/>
      <c r="CQ43" s="393"/>
    </row>
    <row r="44" spans="1:95" s="228" customFormat="1" ht="141.75" x14ac:dyDescent="0.25">
      <c r="A44" s="544"/>
      <c r="B44" s="403" t="s">
        <v>626</v>
      </c>
      <c r="C44" s="404" t="s">
        <v>627</v>
      </c>
      <c r="D44" s="404" t="s">
        <v>628</v>
      </c>
      <c r="E44" s="404"/>
      <c r="F44" s="405">
        <v>43922</v>
      </c>
      <c r="G44" s="405">
        <v>45474</v>
      </c>
      <c r="H44" s="404" t="s">
        <v>629</v>
      </c>
      <c r="I44" s="406">
        <v>300000</v>
      </c>
      <c r="J44" s="404" t="s">
        <v>630</v>
      </c>
      <c r="K44" s="404"/>
      <c r="L44" s="404"/>
      <c r="M44" s="404"/>
      <c r="N44" s="403"/>
      <c r="O44" s="403"/>
      <c r="P44" s="403"/>
      <c r="Q44" s="403" t="s">
        <v>56</v>
      </c>
      <c r="R44" s="403"/>
      <c r="S44" s="403"/>
      <c r="T44" s="243" t="s">
        <v>631</v>
      </c>
      <c r="U44" s="387" t="s">
        <v>632</v>
      </c>
      <c r="V44" s="387" t="s">
        <v>633</v>
      </c>
      <c r="W44" s="387" t="s">
        <v>634</v>
      </c>
      <c r="X44" s="407"/>
      <c r="Y44" s="408"/>
      <c r="Z44" s="403"/>
      <c r="AA44" s="403"/>
      <c r="AB44" s="403"/>
      <c r="AC44" s="403"/>
      <c r="AD44" s="403"/>
      <c r="AE44" s="403"/>
      <c r="AF44" s="403"/>
      <c r="AG44" s="403"/>
      <c r="AH44" s="403"/>
      <c r="AI44" s="244"/>
      <c r="AJ44" s="392"/>
      <c r="AK44" s="393"/>
      <c r="AL44" s="393"/>
      <c r="AM44" s="393"/>
      <c r="AN44" s="393"/>
      <c r="AO44" s="393"/>
      <c r="AP44" s="393"/>
      <c r="AQ44" s="393"/>
      <c r="AR44" s="393"/>
      <c r="AS44" s="393"/>
      <c r="AT44" s="393"/>
      <c r="AU44" s="393"/>
      <c r="AV44" s="393"/>
      <c r="AW44" s="393"/>
      <c r="AX44" s="393"/>
      <c r="AY44" s="393"/>
      <c r="AZ44" s="393"/>
      <c r="BA44" s="393"/>
      <c r="BB44" s="393"/>
      <c r="BC44" s="393"/>
      <c r="BD44" s="393"/>
      <c r="BE44" s="393"/>
      <c r="BF44" s="393"/>
      <c r="BG44" s="393"/>
      <c r="BH44" s="393"/>
      <c r="BI44" s="393"/>
      <c r="BJ44" s="393"/>
      <c r="BK44" s="393"/>
      <c r="BL44" s="393"/>
      <c r="BM44" s="393"/>
      <c r="BN44" s="393"/>
      <c r="BO44" s="393"/>
      <c r="BP44" s="393"/>
      <c r="BQ44" s="393"/>
      <c r="BR44" s="393"/>
      <c r="BS44" s="393"/>
      <c r="BT44" s="393"/>
      <c r="BU44" s="393"/>
      <c r="BV44" s="393"/>
      <c r="BW44" s="393"/>
      <c r="BX44" s="393"/>
      <c r="BY44" s="393"/>
      <c r="BZ44" s="393"/>
      <c r="CA44" s="393"/>
      <c r="CB44" s="393"/>
      <c r="CC44" s="393"/>
      <c r="CD44" s="393"/>
      <c r="CE44" s="393"/>
      <c r="CF44" s="393"/>
      <c r="CG44" s="393"/>
      <c r="CH44" s="393"/>
      <c r="CI44" s="393"/>
      <c r="CJ44" s="393"/>
      <c r="CK44" s="393"/>
      <c r="CL44" s="393"/>
      <c r="CM44" s="393"/>
      <c r="CN44" s="393"/>
      <c r="CO44" s="393"/>
      <c r="CP44" s="393"/>
      <c r="CQ44" s="393"/>
    </row>
    <row r="45" spans="1:95" s="249" customFormat="1" x14ac:dyDescent="0.25">
      <c r="A45" s="247"/>
      <c r="B45" s="248"/>
      <c r="C45" s="247"/>
      <c r="F45" s="250"/>
      <c r="G45" s="250"/>
      <c r="N45" s="251"/>
      <c r="O45" s="251"/>
      <c r="P45" s="251"/>
      <c r="Q45" s="251"/>
      <c r="R45" s="251"/>
      <c r="S45" s="251"/>
    </row>
    <row r="46" spans="1:95" s="253" customFormat="1" x14ac:dyDescent="0.25">
      <c r="A46" s="252"/>
      <c r="B46" s="179"/>
      <c r="C46" s="252"/>
      <c r="F46" s="254"/>
      <c r="G46" s="254"/>
      <c r="N46" s="255"/>
      <c r="O46" s="255"/>
      <c r="P46" s="255"/>
      <c r="Q46" s="255"/>
      <c r="R46" s="255"/>
      <c r="S46" s="255"/>
    </row>
    <row r="47" spans="1:95" s="253" customFormat="1" x14ac:dyDescent="0.25">
      <c r="A47" s="252"/>
      <c r="B47" s="179"/>
      <c r="C47" s="252"/>
      <c r="F47" s="254"/>
      <c r="G47" s="254"/>
      <c r="N47" s="255"/>
      <c r="O47" s="255"/>
      <c r="P47" s="255"/>
      <c r="Q47" s="255"/>
      <c r="R47" s="255"/>
      <c r="S47" s="255"/>
    </row>
    <row r="48" spans="1:95" s="56" customFormat="1" ht="26.25" customHeight="1" x14ac:dyDescent="0.25">
      <c r="A48" s="220" t="s">
        <v>357</v>
      </c>
      <c r="B48" s="223"/>
      <c r="C48" s="220"/>
      <c r="D48" s="184"/>
      <c r="E48" s="184"/>
      <c r="F48" s="185"/>
      <c r="G48" s="185"/>
      <c r="H48" s="184"/>
      <c r="I48" s="184"/>
      <c r="J48" s="184"/>
      <c r="K48" s="184"/>
      <c r="L48" s="184"/>
      <c r="M48" s="184"/>
      <c r="N48" s="245"/>
      <c r="O48" s="245"/>
      <c r="P48" s="245"/>
      <c r="Q48" s="245"/>
      <c r="R48" s="245"/>
      <c r="S48" s="245"/>
      <c r="AI48" s="246"/>
      <c r="AJ48" s="17"/>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row>
    <row r="49" spans="1:95" ht="26.25" customHeight="1" x14ac:dyDescent="0.25">
      <c r="A49" s="225"/>
      <c r="B49" s="221"/>
      <c r="C49" s="221"/>
      <c r="D49" s="186"/>
      <c r="E49" s="186"/>
      <c r="F49" s="187"/>
      <c r="G49" s="187"/>
      <c r="H49" s="186"/>
      <c r="I49" s="186"/>
      <c r="J49" s="186"/>
      <c r="K49" s="186"/>
      <c r="L49" s="186"/>
      <c r="M49" s="186"/>
      <c r="N49" s="186"/>
      <c r="AJ49" s="17"/>
    </row>
    <row r="50" spans="1:95" ht="43.5" customHeight="1" x14ac:dyDescent="0.25">
      <c r="A50" s="226" t="s">
        <v>358</v>
      </c>
      <c r="B50" s="224"/>
      <c r="C50" s="222">
        <v>1</v>
      </c>
      <c r="AJ50" s="17"/>
    </row>
    <row r="51" spans="1:95" ht="15.75" x14ac:dyDescent="0.25">
      <c r="A51" s="564" t="s">
        <v>359</v>
      </c>
      <c r="B51" s="481" t="s">
        <v>12</v>
      </c>
      <c r="C51" s="549" t="s">
        <v>13</v>
      </c>
      <c r="D51" s="545" t="s">
        <v>14</v>
      </c>
      <c r="E51" s="550" t="s">
        <v>15</v>
      </c>
      <c r="F51" s="549" t="s">
        <v>16</v>
      </c>
      <c r="G51" s="549"/>
      <c r="H51" s="545" t="s">
        <v>17</v>
      </c>
      <c r="I51" s="545" t="s">
        <v>18</v>
      </c>
      <c r="J51" s="545" t="s">
        <v>19</v>
      </c>
      <c r="K51" s="552" t="s">
        <v>20</v>
      </c>
      <c r="L51" s="552"/>
      <c r="M51" s="545" t="s">
        <v>21</v>
      </c>
      <c r="N51" s="188"/>
      <c r="AJ51" s="17"/>
    </row>
    <row r="52" spans="1:95" ht="15" customHeight="1" x14ac:dyDescent="0.25">
      <c r="A52" s="564"/>
      <c r="B52" s="481"/>
      <c r="C52" s="549"/>
      <c r="D52" s="545"/>
      <c r="E52" s="550"/>
      <c r="F52" s="193" t="s">
        <v>44</v>
      </c>
      <c r="G52" s="193" t="s">
        <v>45</v>
      </c>
      <c r="H52" s="545"/>
      <c r="I52" s="545"/>
      <c r="J52" s="545"/>
      <c r="K52" s="191" t="s">
        <v>46</v>
      </c>
      <c r="L52" s="191" t="s">
        <v>47</v>
      </c>
      <c r="M52" s="545"/>
      <c r="N52" s="57"/>
      <c r="AJ52" s="17"/>
    </row>
    <row r="53" spans="1:95" ht="190.5" customHeight="1" x14ac:dyDescent="0.25">
      <c r="A53" s="227" t="s">
        <v>635</v>
      </c>
      <c r="B53" s="403" t="s">
        <v>636</v>
      </c>
      <c r="C53" s="404" t="s">
        <v>637</v>
      </c>
      <c r="D53" s="403" t="s">
        <v>638</v>
      </c>
      <c r="E53" s="404" t="s">
        <v>639</v>
      </c>
      <c r="F53" s="405">
        <v>44562</v>
      </c>
      <c r="G53" s="405">
        <v>45474</v>
      </c>
      <c r="H53" s="404" t="s">
        <v>640</v>
      </c>
      <c r="I53" s="404"/>
      <c r="J53" s="404" t="s">
        <v>641</v>
      </c>
      <c r="K53" s="229"/>
      <c r="L53" s="229"/>
      <c r="M53" s="229" t="s">
        <v>642</v>
      </c>
      <c r="N53" s="238"/>
      <c r="O53" s="229"/>
      <c r="P53" s="229"/>
      <c r="Q53" s="229"/>
      <c r="R53" s="229"/>
      <c r="S53" s="229"/>
      <c r="T53" s="229"/>
      <c r="U53" s="229"/>
      <c r="V53" s="229"/>
      <c r="W53" s="229"/>
      <c r="X53" s="229"/>
      <c r="Y53" s="229"/>
      <c r="Z53" s="229"/>
      <c r="AA53" s="229"/>
      <c r="AB53" s="229"/>
      <c r="AC53" s="229"/>
      <c r="AD53" s="229"/>
      <c r="AE53" s="229"/>
      <c r="AF53" s="229"/>
      <c r="AG53" s="229"/>
      <c r="AH53" s="229"/>
      <c r="AI53" s="236"/>
      <c r="AJ53" s="17"/>
    </row>
    <row r="54" spans="1:95" x14ac:dyDescent="0.25">
      <c r="A54" s="230"/>
      <c r="B54" s="98"/>
      <c r="C54" s="230"/>
      <c r="D54" s="17"/>
      <c r="E54" s="17"/>
      <c r="F54" s="231"/>
      <c r="G54" s="231"/>
      <c r="H54" s="17"/>
      <c r="I54" s="17"/>
      <c r="J54" s="17"/>
      <c r="K54" s="17"/>
      <c r="L54" s="17"/>
      <c r="M54" s="17"/>
      <c r="N54" s="51"/>
      <c r="O54" s="51"/>
      <c r="P54" s="51"/>
      <c r="Q54" s="51"/>
      <c r="R54" s="51"/>
      <c r="S54" s="51"/>
      <c r="T54" s="51"/>
      <c r="U54" s="51"/>
      <c r="V54" s="51"/>
      <c r="W54" s="51"/>
      <c r="X54" s="51"/>
      <c r="Y54" s="51"/>
      <c r="Z54" s="51"/>
      <c r="AA54" s="51"/>
      <c r="AB54" s="51"/>
      <c r="AC54" s="51"/>
      <c r="AD54" s="51"/>
      <c r="AE54" s="51"/>
      <c r="AF54" s="51"/>
      <c r="AG54" s="51"/>
      <c r="AH54" s="51"/>
      <c r="AI54" s="51"/>
      <c r="AJ54" s="17"/>
    </row>
    <row r="55" spans="1:95" s="232" customFormat="1" x14ac:dyDescent="0.25">
      <c r="A55" s="230"/>
      <c r="B55" s="98"/>
      <c r="C55" s="230"/>
      <c r="D55" s="17"/>
      <c r="E55" s="17"/>
      <c r="F55" s="231"/>
      <c r="G55" s="231"/>
      <c r="H55" s="17"/>
      <c r="I55" s="17"/>
      <c r="J55" s="17"/>
      <c r="K55" s="17"/>
      <c r="L55" s="17"/>
      <c r="M55" s="17"/>
      <c r="N55" s="51"/>
      <c r="O55" s="51"/>
      <c r="P55" s="51"/>
      <c r="Q55" s="51"/>
      <c r="R55" s="51"/>
      <c r="S55" s="51"/>
      <c r="T55" s="51"/>
      <c r="U55" s="51"/>
      <c r="V55" s="51"/>
      <c r="W55" s="51"/>
      <c r="X55" s="51"/>
      <c r="Y55" s="51"/>
      <c r="Z55" s="51"/>
      <c r="AA55" s="51"/>
      <c r="AB55" s="51"/>
      <c r="AC55" s="51"/>
      <c r="AD55" s="51"/>
      <c r="AE55" s="51"/>
      <c r="AF55" s="51"/>
      <c r="AG55" s="51"/>
      <c r="AH55" s="51"/>
      <c r="AI55" s="51"/>
      <c r="AJ55" s="17"/>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row>
    <row r="56" spans="1:95" s="2" customFormat="1" x14ac:dyDescent="0.25">
      <c r="A56" s="233"/>
      <c r="B56" s="99"/>
      <c r="C56" s="233"/>
      <c r="F56" s="234"/>
      <c r="G56" s="234"/>
      <c r="N56" s="54"/>
      <c r="O56" s="54"/>
      <c r="P56" s="54"/>
      <c r="Q56" s="54"/>
      <c r="R56" s="54"/>
      <c r="S56" s="54"/>
    </row>
    <row r="57" spans="1:95" s="2" customFormat="1" x14ac:dyDescent="0.25">
      <c r="A57" s="233"/>
      <c r="B57" s="99"/>
      <c r="C57" s="233"/>
      <c r="F57" s="234"/>
      <c r="G57" s="234"/>
      <c r="N57" s="54"/>
      <c r="O57" s="54"/>
      <c r="P57" s="54"/>
      <c r="Q57" s="54"/>
      <c r="R57" s="54"/>
      <c r="S57" s="54"/>
    </row>
    <row r="58" spans="1:95" s="2" customFormat="1" x14ac:dyDescent="0.25">
      <c r="A58" s="233"/>
      <c r="B58" s="99"/>
      <c r="C58" s="233"/>
      <c r="F58" s="234"/>
      <c r="G58" s="234"/>
      <c r="N58" s="54"/>
      <c r="O58" s="54"/>
      <c r="P58" s="54"/>
      <c r="Q58" s="54"/>
      <c r="R58" s="54"/>
      <c r="S58" s="54"/>
    </row>
    <row r="59" spans="1:95" s="2" customFormat="1" x14ac:dyDescent="0.25">
      <c r="A59" s="233"/>
      <c r="B59" s="99"/>
      <c r="C59" s="233"/>
      <c r="F59" s="234"/>
      <c r="G59" s="234"/>
      <c r="N59" s="54"/>
      <c r="O59" s="54"/>
      <c r="P59" s="54"/>
      <c r="Q59" s="54"/>
      <c r="R59" s="54"/>
      <c r="S59" s="54"/>
    </row>
    <row r="60" spans="1:95" s="2" customFormat="1" x14ac:dyDescent="0.25">
      <c r="A60" s="233"/>
      <c r="B60" s="99"/>
      <c r="C60" s="233"/>
      <c r="F60" s="234"/>
      <c r="G60" s="234"/>
      <c r="N60" s="54"/>
      <c r="O60" s="54"/>
      <c r="P60" s="54"/>
      <c r="Q60" s="54"/>
      <c r="R60" s="54"/>
      <c r="S60" s="54"/>
    </row>
    <row r="61" spans="1:95" s="2" customFormat="1" x14ac:dyDescent="0.25">
      <c r="A61" s="233"/>
      <c r="B61" s="99"/>
      <c r="C61" s="233"/>
      <c r="F61" s="234"/>
      <c r="G61" s="234"/>
      <c r="N61" s="54"/>
      <c r="O61" s="54"/>
      <c r="P61" s="54"/>
      <c r="Q61" s="54"/>
      <c r="R61" s="54"/>
      <c r="S61" s="54"/>
    </row>
    <row r="62" spans="1:95" s="2" customFormat="1" x14ac:dyDescent="0.25">
      <c r="A62" s="233"/>
      <c r="B62" s="99"/>
      <c r="C62" s="233"/>
      <c r="F62" s="234"/>
      <c r="G62" s="234"/>
      <c r="N62" s="54"/>
      <c r="O62" s="54"/>
      <c r="P62" s="54"/>
      <c r="Q62" s="54"/>
      <c r="R62" s="54"/>
      <c r="S62" s="54"/>
    </row>
    <row r="63" spans="1:95" s="2" customFormat="1" x14ac:dyDescent="0.25">
      <c r="A63" s="233"/>
      <c r="B63" s="99"/>
      <c r="C63" s="233"/>
      <c r="F63" s="234"/>
      <c r="G63" s="234"/>
      <c r="N63" s="54"/>
      <c r="O63" s="54"/>
      <c r="P63" s="54"/>
      <c r="Q63" s="54"/>
      <c r="R63" s="54"/>
      <c r="S63" s="54"/>
    </row>
    <row r="64" spans="1:95" s="2" customFormat="1" x14ac:dyDescent="0.25">
      <c r="A64" s="233"/>
      <c r="B64" s="99"/>
      <c r="C64" s="233"/>
      <c r="F64" s="234"/>
      <c r="G64" s="234"/>
      <c r="N64" s="54"/>
      <c r="O64" s="54"/>
      <c r="P64" s="54"/>
      <c r="Q64" s="54"/>
      <c r="R64" s="54"/>
      <c r="S64" s="54"/>
    </row>
    <row r="65" spans="1:19" s="2" customFormat="1" x14ac:dyDescent="0.25">
      <c r="A65" s="233"/>
      <c r="B65" s="99"/>
      <c r="C65" s="233"/>
      <c r="F65" s="234"/>
      <c r="G65" s="234"/>
      <c r="N65" s="54"/>
      <c r="O65" s="54"/>
      <c r="P65" s="54"/>
      <c r="Q65" s="54"/>
      <c r="R65" s="54"/>
      <c r="S65" s="54"/>
    </row>
    <row r="66" spans="1:19" s="2" customFormat="1" x14ac:dyDescent="0.25">
      <c r="A66" s="233"/>
      <c r="B66" s="99"/>
      <c r="C66" s="233"/>
      <c r="F66" s="234"/>
      <c r="G66" s="234"/>
      <c r="N66" s="54"/>
      <c r="O66" s="54"/>
      <c r="P66" s="54"/>
      <c r="Q66" s="54"/>
      <c r="R66" s="54"/>
      <c r="S66" s="54"/>
    </row>
    <row r="67" spans="1:19" s="2" customFormat="1" x14ac:dyDescent="0.25">
      <c r="A67" s="233"/>
      <c r="B67" s="99"/>
      <c r="C67" s="233"/>
      <c r="F67" s="234"/>
      <c r="G67" s="234"/>
      <c r="N67" s="54"/>
      <c r="O67" s="54"/>
      <c r="P67" s="54"/>
      <c r="Q67" s="54"/>
      <c r="R67" s="54"/>
      <c r="S67" s="54"/>
    </row>
    <row r="68" spans="1:19" s="2" customFormat="1" x14ac:dyDescent="0.25">
      <c r="A68" s="233"/>
      <c r="B68" s="99"/>
      <c r="C68" s="233"/>
      <c r="F68" s="234"/>
      <c r="G68" s="234"/>
      <c r="N68" s="54"/>
      <c r="O68" s="54"/>
      <c r="P68" s="54"/>
      <c r="Q68" s="54"/>
      <c r="R68" s="54"/>
      <c r="S68" s="54"/>
    </row>
    <row r="69" spans="1:19" s="2" customFormat="1" x14ac:dyDescent="0.25">
      <c r="A69" s="233"/>
      <c r="B69" s="99"/>
      <c r="C69" s="233"/>
      <c r="F69" s="234"/>
      <c r="G69" s="234"/>
      <c r="N69" s="54"/>
      <c r="O69" s="54"/>
      <c r="P69" s="54"/>
      <c r="Q69" s="54"/>
      <c r="R69" s="54"/>
      <c r="S69" s="54"/>
    </row>
    <row r="70" spans="1:19" s="2" customFormat="1" x14ac:dyDescent="0.25">
      <c r="A70" s="233"/>
      <c r="B70" s="99"/>
      <c r="C70" s="233"/>
      <c r="F70" s="234"/>
      <c r="G70" s="234"/>
      <c r="N70" s="54"/>
      <c r="O70" s="54"/>
      <c r="P70" s="54"/>
      <c r="Q70" s="54"/>
      <c r="R70" s="54"/>
      <c r="S70" s="54"/>
    </row>
    <row r="71" spans="1:19" s="2" customFormat="1" x14ac:dyDescent="0.25">
      <c r="A71" s="233"/>
      <c r="B71" s="99"/>
      <c r="C71" s="233"/>
      <c r="F71" s="234"/>
      <c r="G71" s="234"/>
      <c r="N71" s="54"/>
      <c r="O71" s="54"/>
      <c r="P71" s="54"/>
      <c r="Q71" s="54"/>
      <c r="R71" s="54"/>
      <c r="S71" s="54"/>
    </row>
    <row r="72" spans="1:19" s="2" customFormat="1" x14ac:dyDescent="0.25">
      <c r="A72" s="233"/>
      <c r="B72" s="99"/>
      <c r="C72" s="233"/>
      <c r="F72" s="234"/>
      <c r="G72" s="234"/>
      <c r="N72" s="54"/>
      <c r="O72" s="54"/>
      <c r="P72" s="54"/>
      <c r="Q72" s="54"/>
      <c r="R72" s="54"/>
      <c r="S72" s="54"/>
    </row>
    <row r="73" spans="1:19" s="2" customFormat="1" x14ac:dyDescent="0.25">
      <c r="A73" s="233"/>
      <c r="B73" s="99"/>
      <c r="C73" s="233"/>
      <c r="F73" s="234"/>
      <c r="G73" s="234"/>
      <c r="N73" s="54"/>
      <c r="O73" s="54"/>
      <c r="P73" s="54"/>
      <c r="Q73" s="54"/>
      <c r="R73" s="54"/>
      <c r="S73" s="54"/>
    </row>
    <row r="74" spans="1:19" s="2" customFormat="1" x14ac:dyDescent="0.25">
      <c r="A74" s="233"/>
      <c r="B74" s="99"/>
      <c r="C74" s="233"/>
      <c r="F74" s="234"/>
      <c r="G74" s="234"/>
      <c r="N74" s="54"/>
      <c r="O74" s="54"/>
      <c r="P74" s="54"/>
      <c r="Q74" s="54"/>
      <c r="R74" s="54"/>
      <c r="S74" s="54"/>
    </row>
    <row r="75" spans="1:19" s="2" customFormat="1" x14ac:dyDescent="0.25">
      <c r="A75" s="233"/>
      <c r="B75" s="99"/>
      <c r="C75" s="233"/>
      <c r="F75" s="234"/>
      <c r="G75" s="234"/>
      <c r="N75" s="54"/>
      <c r="O75" s="54"/>
      <c r="P75" s="54"/>
      <c r="Q75" s="54"/>
      <c r="R75" s="54"/>
      <c r="S75" s="54"/>
    </row>
    <row r="76" spans="1:19" s="2" customFormat="1" x14ac:dyDescent="0.25">
      <c r="A76" s="233"/>
      <c r="B76" s="99"/>
      <c r="C76" s="233"/>
      <c r="F76" s="234"/>
      <c r="G76" s="234"/>
      <c r="N76" s="54"/>
      <c r="O76" s="54"/>
      <c r="P76" s="54"/>
      <c r="Q76" s="54"/>
      <c r="R76" s="54"/>
      <c r="S76" s="54"/>
    </row>
    <row r="77" spans="1:19" s="2" customFormat="1" x14ac:dyDescent="0.25">
      <c r="A77" s="233"/>
      <c r="B77" s="99"/>
      <c r="C77" s="233"/>
      <c r="F77" s="234"/>
      <c r="G77" s="234"/>
      <c r="N77" s="54"/>
      <c r="O77" s="54"/>
      <c r="P77" s="54"/>
      <c r="Q77" s="54"/>
      <c r="R77" s="54"/>
      <c r="S77" s="54"/>
    </row>
    <row r="78" spans="1:19" s="2" customFormat="1" x14ac:dyDescent="0.25">
      <c r="A78" s="233"/>
      <c r="B78" s="99"/>
      <c r="C78" s="233"/>
      <c r="F78" s="234"/>
      <c r="G78" s="234"/>
      <c r="N78" s="54"/>
      <c r="O78" s="54"/>
      <c r="P78" s="54"/>
      <c r="Q78" s="54"/>
      <c r="R78" s="54"/>
      <c r="S78" s="54"/>
    </row>
    <row r="79" spans="1:19" s="2" customFormat="1" x14ac:dyDescent="0.25">
      <c r="A79" s="233"/>
      <c r="B79" s="99"/>
      <c r="C79" s="233"/>
      <c r="F79" s="234"/>
      <c r="G79" s="234"/>
      <c r="N79" s="54"/>
      <c r="O79" s="54"/>
      <c r="P79" s="54"/>
      <c r="Q79" s="54"/>
      <c r="R79" s="54"/>
      <c r="S79" s="54"/>
    </row>
    <row r="80" spans="1:19" s="2" customFormat="1" x14ac:dyDescent="0.25">
      <c r="A80" s="233"/>
      <c r="B80" s="99"/>
      <c r="C80" s="233"/>
      <c r="F80" s="234"/>
      <c r="G80" s="234"/>
      <c r="N80" s="54"/>
      <c r="O80" s="54"/>
      <c r="P80" s="54"/>
      <c r="Q80" s="54"/>
      <c r="R80" s="54"/>
      <c r="S80" s="54"/>
    </row>
    <row r="81" spans="1:19" s="2" customFormat="1" x14ac:dyDescent="0.25">
      <c r="A81" s="233"/>
      <c r="B81" s="99"/>
      <c r="C81" s="233"/>
      <c r="F81" s="234"/>
      <c r="G81" s="234"/>
      <c r="N81" s="54"/>
      <c r="O81" s="54"/>
      <c r="P81" s="54"/>
      <c r="Q81" s="54"/>
      <c r="R81" s="54"/>
      <c r="S81" s="54"/>
    </row>
    <row r="82" spans="1:19" s="2" customFormat="1" x14ac:dyDescent="0.25">
      <c r="A82" s="233"/>
      <c r="B82" s="99"/>
      <c r="C82" s="233"/>
      <c r="F82" s="234"/>
      <c r="G82" s="234"/>
      <c r="N82" s="54"/>
      <c r="O82" s="54"/>
      <c r="P82" s="54"/>
      <c r="Q82" s="54"/>
      <c r="R82" s="54"/>
      <c r="S82" s="54"/>
    </row>
    <row r="83" spans="1:19" s="2" customFormat="1" x14ac:dyDescent="0.25">
      <c r="A83" s="233"/>
      <c r="B83" s="99"/>
      <c r="C83" s="233"/>
      <c r="F83" s="234"/>
      <c r="G83" s="234"/>
      <c r="N83" s="54"/>
      <c r="O83" s="54"/>
      <c r="P83" s="54"/>
      <c r="Q83" s="54"/>
      <c r="R83" s="54"/>
      <c r="S83" s="54"/>
    </row>
    <row r="84" spans="1:19" s="2" customFormat="1" x14ac:dyDescent="0.25">
      <c r="A84" s="233"/>
      <c r="B84" s="99"/>
      <c r="C84" s="233"/>
      <c r="F84" s="234"/>
      <c r="G84" s="234"/>
      <c r="N84" s="54"/>
      <c r="O84" s="54"/>
      <c r="P84" s="54"/>
      <c r="Q84" s="54"/>
      <c r="R84" s="54"/>
      <c r="S84" s="54"/>
    </row>
    <row r="85" spans="1:19" s="2" customFormat="1" x14ac:dyDescent="0.25">
      <c r="A85" s="233"/>
      <c r="B85" s="99"/>
      <c r="C85" s="233"/>
      <c r="F85" s="234"/>
      <c r="G85" s="234"/>
      <c r="N85" s="54"/>
      <c r="O85" s="54"/>
      <c r="P85" s="54"/>
      <c r="Q85" s="54"/>
      <c r="R85" s="54"/>
      <c r="S85" s="54"/>
    </row>
    <row r="86" spans="1:19" s="2" customFormat="1" x14ac:dyDescent="0.25">
      <c r="A86" s="233"/>
      <c r="B86" s="99"/>
      <c r="C86" s="233"/>
      <c r="F86" s="234"/>
      <c r="G86" s="234"/>
      <c r="N86" s="54"/>
      <c r="O86" s="54"/>
      <c r="P86" s="54"/>
      <c r="Q86" s="54"/>
      <c r="R86" s="54"/>
      <c r="S86" s="54"/>
    </row>
    <row r="87" spans="1:19" s="2" customFormat="1" x14ac:dyDescent="0.25">
      <c r="A87" s="233"/>
      <c r="B87" s="99"/>
      <c r="C87" s="233"/>
      <c r="F87" s="234"/>
      <c r="G87" s="234"/>
      <c r="N87" s="54"/>
      <c r="O87" s="54"/>
      <c r="P87" s="54"/>
      <c r="Q87" s="54"/>
      <c r="R87" s="54"/>
      <c r="S87" s="54"/>
    </row>
    <row r="88" spans="1:19" s="2" customFormat="1" x14ac:dyDescent="0.25">
      <c r="A88" s="233"/>
      <c r="B88" s="99"/>
      <c r="C88" s="233"/>
      <c r="F88" s="234"/>
      <c r="G88" s="234"/>
      <c r="N88" s="54"/>
      <c r="O88" s="54"/>
      <c r="P88" s="54"/>
      <c r="Q88" s="54"/>
      <c r="R88" s="54"/>
      <c r="S88" s="54"/>
    </row>
    <row r="89" spans="1:19" s="2" customFormat="1" x14ac:dyDescent="0.25">
      <c r="A89" s="233"/>
      <c r="B89" s="99"/>
      <c r="C89" s="233"/>
      <c r="F89" s="234"/>
      <c r="G89" s="234"/>
      <c r="N89" s="54"/>
      <c r="O89" s="54"/>
      <c r="P89" s="54"/>
      <c r="Q89" s="54"/>
      <c r="R89" s="54"/>
      <c r="S89" s="54"/>
    </row>
    <row r="90" spans="1:19" s="2" customFormat="1" x14ac:dyDescent="0.25">
      <c r="A90" s="233"/>
      <c r="B90" s="99"/>
      <c r="C90" s="233"/>
      <c r="F90" s="234"/>
      <c r="G90" s="234"/>
      <c r="N90" s="54"/>
      <c r="O90" s="54"/>
      <c r="P90" s="54"/>
      <c r="Q90" s="54"/>
      <c r="R90" s="54"/>
      <c r="S90" s="54"/>
    </row>
    <row r="91" spans="1:19" s="2" customFormat="1" x14ac:dyDescent="0.25">
      <c r="A91" s="233"/>
      <c r="B91" s="99"/>
      <c r="C91" s="233"/>
      <c r="F91" s="234"/>
      <c r="G91" s="234"/>
      <c r="N91" s="54"/>
      <c r="O91" s="54"/>
      <c r="P91" s="54"/>
      <c r="Q91" s="54"/>
      <c r="R91" s="54"/>
      <c r="S91" s="54"/>
    </row>
    <row r="92" spans="1:19" s="2" customFormat="1" x14ac:dyDescent="0.25">
      <c r="A92" s="233"/>
      <c r="B92" s="99"/>
      <c r="C92" s="233"/>
      <c r="F92" s="234"/>
      <c r="G92" s="234"/>
      <c r="N92" s="54"/>
      <c r="O92" s="54"/>
      <c r="P92" s="54"/>
      <c r="Q92" s="54"/>
      <c r="R92" s="54"/>
      <c r="S92" s="54"/>
    </row>
    <row r="93" spans="1:19" s="2" customFormat="1" x14ac:dyDescent="0.25">
      <c r="A93" s="233"/>
      <c r="B93" s="99"/>
      <c r="C93" s="233"/>
      <c r="F93" s="234"/>
      <c r="G93" s="234"/>
      <c r="N93" s="54"/>
      <c r="O93" s="54"/>
      <c r="P93" s="54"/>
      <c r="Q93" s="54"/>
      <c r="R93" s="54"/>
      <c r="S93" s="54"/>
    </row>
    <row r="94" spans="1:19" s="2" customFormat="1" x14ac:dyDescent="0.25">
      <c r="A94" s="233"/>
      <c r="B94" s="99"/>
      <c r="C94" s="233"/>
      <c r="F94" s="234"/>
      <c r="G94" s="234"/>
      <c r="N94" s="54"/>
      <c r="O94" s="54"/>
      <c r="P94" s="54"/>
      <c r="Q94" s="54"/>
      <c r="R94" s="54"/>
      <c r="S94" s="54"/>
    </row>
    <row r="95" spans="1:19" s="2" customFormat="1" x14ac:dyDescent="0.25">
      <c r="A95" s="233"/>
      <c r="B95" s="99"/>
      <c r="C95" s="233"/>
      <c r="F95" s="234"/>
      <c r="G95" s="234"/>
      <c r="N95" s="54"/>
      <c r="O95" s="54"/>
      <c r="P95" s="54"/>
      <c r="Q95" s="54"/>
      <c r="R95" s="54"/>
      <c r="S95" s="54"/>
    </row>
    <row r="96" spans="1:19" s="2" customFormat="1" x14ac:dyDescent="0.25">
      <c r="A96" s="233"/>
      <c r="B96" s="99"/>
      <c r="C96" s="233"/>
      <c r="F96" s="234"/>
      <c r="G96" s="234"/>
      <c r="N96" s="54"/>
      <c r="O96" s="54"/>
      <c r="P96" s="54"/>
      <c r="Q96" s="54"/>
      <c r="R96" s="54"/>
      <c r="S96" s="54"/>
    </row>
    <row r="97" spans="1:19" s="2" customFormat="1" x14ac:dyDescent="0.25">
      <c r="A97" s="233"/>
      <c r="B97" s="99"/>
      <c r="C97" s="233"/>
      <c r="F97" s="234"/>
      <c r="G97" s="234"/>
      <c r="N97" s="54"/>
      <c r="O97" s="54"/>
      <c r="P97" s="54"/>
      <c r="Q97" s="54"/>
      <c r="R97" s="54"/>
      <c r="S97" s="54"/>
    </row>
    <row r="98" spans="1:19" s="2" customFormat="1" x14ac:dyDescent="0.25">
      <c r="A98" s="233"/>
      <c r="B98" s="99"/>
      <c r="C98" s="233"/>
      <c r="F98" s="234"/>
      <c r="G98" s="234"/>
      <c r="N98" s="54"/>
      <c r="O98" s="54"/>
      <c r="P98" s="54"/>
      <c r="Q98" s="54"/>
      <c r="R98" s="54"/>
      <c r="S98" s="54"/>
    </row>
    <row r="99" spans="1:19" s="2" customFormat="1" x14ac:dyDescent="0.25">
      <c r="A99" s="233"/>
      <c r="B99" s="99"/>
      <c r="C99" s="233"/>
      <c r="F99" s="234"/>
      <c r="G99" s="234"/>
      <c r="N99" s="54"/>
      <c r="O99" s="54"/>
      <c r="P99" s="54"/>
      <c r="Q99" s="54"/>
      <c r="R99" s="54"/>
      <c r="S99" s="54"/>
    </row>
    <row r="100" spans="1:19" s="2" customFormat="1" x14ac:dyDescent="0.25">
      <c r="A100" s="233"/>
      <c r="B100" s="99"/>
      <c r="C100" s="233"/>
      <c r="F100" s="234"/>
      <c r="G100" s="234"/>
      <c r="N100" s="54"/>
      <c r="O100" s="54"/>
      <c r="P100" s="54"/>
      <c r="Q100" s="54"/>
      <c r="R100" s="54"/>
      <c r="S100" s="54"/>
    </row>
    <row r="101" spans="1:19" s="2" customFormat="1" x14ac:dyDescent="0.25">
      <c r="A101" s="233"/>
      <c r="B101" s="99"/>
      <c r="C101" s="233"/>
      <c r="F101" s="234"/>
      <c r="G101" s="234"/>
      <c r="N101" s="54"/>
      <c r="O101" s="54"/>
      <c r="P101" s="54"/>
      <c r="Q101" s="54"/>
      <c r="R101" s="54"/>
      <c r="S101" s="54"/>
    </row>
    <row r="102" spans="1:19" s="2" customFormat="1" x14ac:dyDescent="0.25">
      <c r="A102" s="233"/>
      <c r="B102" s="99"/>
      <c r="C102" s="233"/>
      <c r="F102" s="234"/>
      <c r="G102" s="234"/>
      <c r="N102" s="54"/>
      <c r="O102" s="54"/>
      <c r="P102" s="54"/>
      <c r="Q102" s="54"/>
      <c r="R102" s="54"/>
      <c r="S102" s="54"/>
    </row>
    <row r="103" spans="1:19" s="2" customFormat="1" x14ac:dyDescent="0.25">
      <c r="A103" s="233"/>
      <c r="B103" s="99"/>
      <c r="C103" s="233"/>
      <c r="F103" s="234"/>
      <c r="G103" s="234"/>
      <c r="N103" s="54"/>
      <c r="O103" s="54"/>
      <c r="P103" s="54"/>
      <c r="Q103" s="54"/>
      <c r="R103" s="54"/>
      <c r="S103" s="54"/>
    </row>
    <row r="104" spans="1:19" s="2" customFormat="1" x14ac:dyDescent="0.25">
      <c r="A104" s="233"/>
      <c r="B104" s="99"/>
      <c r="C104" s="233"/>
      <c r="F104" s="234"/>
      <c r="G104" s="234"/>
      <c r="N104" s="54"/>
      <c r="O104" s="54"/>
      <c r="P104" s="54"/>
      <c r="Q104" s="54"/>
      <c r="R104" s="54"/>
      <c r="S104" s="54"/>
    </row>
    <row r="105" spans="1:19" s="2" customFormat="1" x14ac:dyDescent="0.25">
      <c r="A105" s="233"/>
      <c r="B105" s="99"/>
      <c r="C105" s="233"/>
      <c r="F105" s="234"/>
      <c r="G105" s="234"/>
      <c r="N105" s="54"/>
      <c r="O105" s="54"/>
      <c r="P105" s="54"/>
      <c r="Q105" s="54"/>
      <c r="R105" s="54"/>
      <c r="S105" s="54"/>
    </row>
    <row r="106" spans="1:19" s="2" customFormat="1" x14ac:dyDescent="0.25">
      <c r="A106" s="233"/>
      <c r="B106" s="99"/>
      <c r="C106" s="233"/>
      <c r="F106" s="234"/>
      <c r="G106" s="234"/>
      <c r="N106" s="54"/>
      <c r="O106" s="54"/>
      <c r="P106" s="54"/>
      <c r="Q106" s="54"/>
      <c r="R106" s="54"/>
      <c r="S106" s="54"/>
    </row>
    <row r="107" spans="1:19" s="2" customFormat="1" x14ac:dyDescent="0.25">
      <c r="A107" s="233"/>
      <c r="B107" s="99"/>
      <c r="C107" s="233"/>
      <c r="F107" s="234"/>
      <c r="G107" s="234"/>
      <c r="N107" s="54"/>
      <c r="O107" s="54"/>
      <c r="P107" s="54"/>
      <c r="Q107" s="54"/>
      <c r="R107" s="54"/>
      <c r="S107" s="54"/>
    </row>
    <row r="108" spans="1:19" s="2" customFormat="1" x14ac:dyDescent="0.25">
      <c r="A108" s="233"/>
      <c r="B108" s="99"/>
      <c r="C108" s="233"/>
      <c r="F108" s="234"/>
      <c r="G108" s="234"/>
      <c r="N108" s="54"/>
      <c r="O108" s="54"/>
      <c r="P108" s="54"/>
      <c r="Q108" s="54"/>
      <c r="R108" s="54"/>
      <c r="S108" s="54"/>
    </row>
    <row r="109" spans="1:19" s="2" customFormat="1" x14ac:dyDescent="0.25">
      <c r="A109" s="233"/>
      <c r="B109" s="99"/>
      <c r="C109" s="233"/>
      <c r="F109" s="234"/>
      <c r="G109" s="234"/>
      <c r="N109" s="54"/>
      <c r="O109" s="54"/>
      <c r="P109" s="54"/>
      <c r="Q109" s="54"/>
      <c r="R109" s="54"/>
      <c r="S109" s="54"/>
    </row>
    <row r="110" spans="1:19" s="2" customFormat="1" x14ac:dyDescent="0.25">
      <c r="A110" s="233"/>
      <c r="B110" s="99"/>
      <c r="C110" s="233"/>
      <c r="F110" s="234"/>
      <c r="G110" s="234"/>
      <c r="N110" s="54"/>
      <c r="O110" s="54"/>
      <c r="P110" s="54"/>
      <c r="Q110" s="54"/>
      <c r="R110" s="54"/>
      <c r="S110" s="54"/>
    </row>
    <row r="111" spans="1:19" s="2" customFormat="1" x14ac:dyDescent="0.25">
      <c r="A111" s="233"/>
      <c r="B111" s="99"/>
      <c r="C111" s="233"/>
      <c r="F111" s="234"/>
      <c r="G111" s="234"/>
      <c r="N111" s="54"/>
      <c r="O111" s="54"/>
      <c r="P111" s="54"/>
      <c r="Q111" s="54"/>
      <c r="R111" s="54"/>
      <c r="S111" s="54"/>
    </row>
    <row r="112" spans="1:19" s="2" customFormat="1" x14ac:dyDescent="0.25">
      <c r="A112" s="233"/>
      <c r="B112" s="99"/>
      <c r="C112" s="233"/>
      <c r="F112" s="234"/>
      <c r="G112" s="234"/>
      <c r="N112" s="54"/>
      <c r="O112" s="54"/>
      <c r="P112" s="54"/>
      <c r="Q112" s="54"/>
      <c r="R112" s="54"/>
      <c r="S112" s="54"/>
    </row>
  </sheetData>
  <sheetProtection algorithmName="SHA-512" hashValue="+GmfX4vRTussbeuprOh3524+ocIcdaGofeXz4U49p9EY1gWEE21DId4GM/AZlXZSYV7A9/rSVfnz8aP1PTefKg==" saltValue="Io8SHC7nrdUxWvL7+ptp/A==" spinCount="100000" sheet="1" objects="1" scenarios="1"/>
  <mergeCells count="59">
    <mergeCell ref="B6:E6"/>
    <mergeCell ref="A51:A52"/>
    <mergeCell ref="A1:AI1"/>
    <mergeCell ref="A2:AI2"/>
    <mergeCell ref="B4:G4"/>
    <mergeCell ref="A8:M8"/>
    <mergeCell ref="N8:X8"/>
    <mergeCell ref="Y8:AI8"/>
    <mergeCell ref="T9:T10"/>
    <mergeCell ref="N9:N10"/>
    <mergeCell ref="A9:A10"/>
    <mergeCell ref="B9:B10"/>
    <mergeCell ref="C9:C10"/>
    <mergeCell ref="D9:D10"/>
    <mergeCell ref="E9:E10"/>
    <mergeCell ref="F9:G9"/>
    <mergeCell ref="H9:H10"/>
    <mergeCell ref="I9:I10"/>
    <mergeCell ref="J9:J10"/>
    <mergeCell ref="K9:L9"/>
    <mergeCell ref="M9:M10"/>
    <mergeCell ref="AI9:AI10"/>
    <mergeCell ref="AA9:AA10"/>
    <mergeCell ref="AB9:AB10"/>
    <mergeCell ref="AC9:AC10"/>
    <mergeCell ref="AD9:AD10"/>
    <mergeCell ref="AE9:AE10"/>
    <mergeCell ref="AF9:AF10"/>
    <mergeCell ref="AG9:AG10"/>
    <mergeCell ref="AH9:AH10"/>
    <mergeCell ref="Z9:Z10"/>
    <mergeCell ref="I51:I52"/>
    <mergeCell ref="J51:J52"/>
    <mergeCell ref="K51:L51"/>
    <mergeCell ref="M51:M52"/>
    <mergeCell ref="U9:U10"/>
    <mergeCell ref="V9:V10"/>
    <mergeCell ref="W9:W10"/>
    <mergeCell ref="X9:X10"/>
    <mergeCell ref="Y9:Y10"/>
    <mergeCell ref="O9:O10"/>
    <mergeCell ref="P9:P10"/>
    <mergeCell ref="Q9:Q10"/>
    <mergeCell ref="R9:R10"/>
    <mergeCell ref="S9:S10"/>
    <mergeCell ref="A20:A22"/>
    <mergeCell ref="A23:A25"/>
    <mergeCell ref="A26:A27"/>
    <mergeCell ref="A11:A15"/>
    <mergeCell ref="H51:H52"/>
    <mergeCell ref="A33:A34"/>
    <mergeCell ref="A35:A44"/>
    <mergeCell ref="A16:A19"/>
    <mergeCell ref="A28:A32"/>
    <mergeCell ref="B51:B52"/>
    <mergeCell ref="C51:C52"/>
    <mergeCell ref="D51:D52"/>
    <mergeCell ref="E51:E52"/>
    <mergeCell ref="F51:G51"/>
  </mergeCells>
  <conditionalFormatting sqref="N11:N31 N33:N44">
    <cfRule type="cellIs" dxfId="35" priority="34" stopIfTrue="1" operator="equal">
      <formula>"x"</formula>
    </cfRule>
  </conditionalFormatting>
  <conditionalFormatting sqref="N32">
    <cfRule type="cellIs" dxfId="34" priority="1" operator="equal">
      <formula>"x"</formula>
    </cfRule>
  </conditionalFormatting>
  <conditionalFormatting sqref="O11:O44">
    <cfRule type="cellIs" dxfId="33" priority="7" operator="equal">
      <formula>"x"</formula>
    </cfRule>
  </conditionalFormatting>
  <conditionalFormatting sqref="P11:P44">
    <cfRule type="cellIs" dxfId="32" priority="6" operator="equal">
      <formula>"x"</formula>
    </cfRule>
  </conditionalFormatting>
  <conditionalFormatting sqref="Q11:Q15">
    <cfRule type="cellIs" dxfId="31" priority="31" stopIfTrue="1" operator="equal">
      <formula>"x"</formula>
    </cfRule>
  </conditionalFormatting>
  <conditionalFormatting sqref="Q16">
    <cfRule type="cellIs" dxfId="30" priority="25" stopIfTrue="1" operator="equal">
      <formula>$AN$7</formula>
    </cfRule>
    <cfRule type="cellIs" dxfId="29" priority="26" stopIfTrue="1" operator="equal">
      <formula>$AN$6</formula>
    </cfRule>
  </conditionalFormatting>
  <conditionalFormatting sqref="Q17:Q44">
    <cfRule type="cellIs" dxfId="28" priority="5" stopIfTrue="1" operator="equal">
      <formula>"x"</formula>
    </cfRule>
  </conditionalFormatting>
  <conditionalFormatting sqref="R11:R44">
    <cfRule type="cellIs" dxfId="27" priority="4" operator="equal">
      <formula>"x"</formula>
    </cfRule>
  </conditionalFormatting>
  <conditionalFormatting sqref="S11:S44">
    <cfRule type="cellIs" dxfId="26" priority="2" stopIfTrue="1" operator="equal">
      <formula>$AN$7</formula>
    </cfRule>
    <cfRule type="cellIs" dxfId="25" priority="3" stopIfTrue="1" operator="equal">
      <formula>$AN$6</formula>
    </cfRule>
  </conditionalFormatting>
  <conditionalFormatting sqref="AN6:AN7">
    <cfRule type="cellIs" dxfId="24" priority="35" stopIfTrue="1" operator="equal">
      <formula>$AN$6</formula>
    </cfRule>
  </conditionalFormatting>
  <dataValidations count="1">
    <dataValidation type="list" allowBlank="1" showInputMessage="1" showErrorMessage="1" sqref="S11:S44" xr:uid="{00000000-0002-0000-0200-000000000000}">
      <formula1>$AN$6:$AN$7</formula1>
    </dataValidation>
  </dataValidations>
  <pageMargins left="0.511811024" right="0.511811024" top="0.78740157499999996" bottom="0.78740157499999996" header="0.31496062000000002" footer="0.31496062000000002"/>
  <pageSetup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zoomScale="90" zoomScaleNormal="90" zoomScalePageLayoutView="90" workbookViewId="0">
      <selection activeCell="E16" sqref="E16"/>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0"/>
      <c r="B1" s="526" t="s">
        <v>0</v>
      </c>
      <c r="C1" s="526"/>
      <c r="D1" s="526"/>
      <c r="E1" s="526"/>
      <c r="F1" s="526"/>
      <c r="G1" s="526"/>
      <c r="H1" s="526"/>
      <c r="I1" s="526"/>
      <c r="J1" s="526"/>
      <c r="K1" s="526"/>
      <c r="L1" s="526"/>
      <c r="M1" s="526"/>
      <c r="N1" s="526"/>
      <c r="O1" s="526"/>
      <c r="P1" s="526"/>
      <c r="Q1" s="526"/>
      <c r="R1" s="526"/>
      <c r="S1" s="526"/>
      <c r="T1" s="526"/>
      <c r="U1" s="526"/>
      <c r="V1" s="526"/>
      <c r="W1" s="526"/>
      <c r="X1" s="10"/>
    </row>
    <row r="2" spans="1:28" s="14" customFormat="1" ht="21" customHeight="1" x14ac:dyDescent="0.25">
      <c r="A2" s="15"/>
      <c r="B2" s="526"/>
      <c r="C2" s="526"/>
      <c r="D2" s="526"/>
      <c r="E2" s="526"/>
      <c r="F2" s="526"/>
      <c r="G2" s="526"/>
      <c r="H2" s="526"/>
      <c r="I2" s="526"/>
      <c r="J2" s="526"/>
      <c r="K2" s="526"/>
      <c r="L2" s="526"/>
      <c r="M2" s="526"/>
      <c r="N2" s="526"/>
      <c r="O2" s="526"/>
      <c r="P2" s="526"/>
      <c r="Q2" s="526"/>
      <c r="R2" s="526"/>
      <c r="S2" s="526"/>
      <c r="T2" s="526"/>
      <c r="U2" s="526"/>
      <c r="V2" s="526"/>
      <c r="W2" s="526"/>
      <c r="X2" s="15"/>
    </row>
    <row r="3" spans="1:28" ht="33.75" customHeight="1" x14ac:dyDescent="0.35">
      <c r="A3" s="10"/>
      <c r="B3" s="532" t="str">
        <f>'Monitoria Anual - 2'!A2</f>
        <v>Plano de Ação Nacional para a Conservação do Tamanduá-bandeira, Tatu-canastra e Tatu-bola</v>
      </c>
      <c r="C3" s="532"/>
      <c r="D3" s="532"/>
      <c r="E3" s="532"/>
      <c r="F3" s="532"/>
      <c r="G3" s="532"/>
      <c r="H3" s="532"/>
      <c r="I3" s="532"/>
      <c r="J3" s="532"/>
      <c r="K3" s="532"/>
      <c r="L3" s="532"/>
      <c r="M3" s="532"/>
      <c r="N3" s="532"/>
      <c r="O3" s="532"/>
      <c r="P3" s="532"/>
      <c r="Q3" s="532"/>
      <c r="R3" s="532"/>
      <c r="S3" s="532"/>
      <c r="T3" s="532"/>
      <c r="U3" s="532"/>
      <c r="V3" s="532"/>
      <c r="W3" s="532"/>
      <c r="X3" s="10"/>
    </row>
    <row r="4" spans="1:28" x14ac:dyDescent="0.25">
      <c r="A4" s="10"/>
      <c r="J4" s="11"/>
      <c r="K4" s="11"/>
      <c r="L4" s="11"/>
      <c r="M4" s="11"/>
      <c r="N4" s="11"/>
      <c r="O4" s="11"/>
      <c r="X4" s="10"/>
    </row>
    <row r="5" spans="1:28" s="2" customFormat="1" ht="45" customHeight="1" x14ac:dyDescent="0.25">
      <c r="A5" s="17"/>
      <c r="B5" s="537" t="s">
        <v>363</v>
      </c>
      <c r="C5" s="537"/>
      <c r="D5" s="580" t="s">
        <v>3</v>
      </c>
      <c r="E5" s="580"/>
      <c r="F5" s="580"/>
      <c r="G5" s="580"/>
      <c r="H5" s="580"/>
      <c r="I5" s="580"/>
      <c r="J5" s="580"/>
      <c r="K5" s="580"/>
      <c r="L5" s="580"/>
      <c r="M5" s="580"/>
      <c r="N5" s="12"/>
      <c r="O5" s="12"/>
      <c r="P5" s="12"/>
      <c r="Q5" s="12"/>
      <c r="R5" s="12"/>
      <c r="X5" s="17"/>
    </row>
    <row r="6" spans="1:28" x14ac:dyDescent="0.25">
      <c r="A6" s="10"/>
      <c r="J6" s="11"/>
      <c r="K6" s="11"/>
      <c r="L6" s="11"/>
      <c r="M6" s="11"/>
      <c r="N6" s="11"/>
      <c r="O6" s="11"/>
      <c r="X6" s="10"/>
    </row>
    <row r="7" spans="1:28" ht="26.25" customHeight="1" x14ac:dyDescent="0.25">
      <c r="A7" s="10"/>
      <c r="B7" s="537" t="s">
        <v>4</v>
      </c>
      <c r="C7" s="537"/>
      <c r="D7" s="581" t="s">
        <v>394</v>
      </c>
      <c r="E7" s="581"/>
      <c r="F7" s="581"/>
      <c r="G7" s="581"/>
      <c r="H7" s="2"/>
      <c r="I7" s="13"/>
      <c r="J7" s="11"/>
      <c r="K7" s="11"/>
      <c r="L7" s="11"/>
      <c r="M7" s="11"/>
      <c r="N7" s="11"/>
      <c r="O7" s="11"/>
      <c r="X7" s="10"/>
    </row>
    <row r="8" spans="1:28" x14ac:dyDescent="0.25">
      <c r="A8" s="10"/>
      <c r="X8" s="10"/>
    </row>
    <row r="9" spans="1:28" ht="31.5" customHeight="1" x14ac:dyDescent="0.25">
      <c r="A9" s="10"/>
      <c r="B9" s="526" t="s">
        <v>364</v>
      </c>
      <c r="C9" s="526"/>
      <c r="D9" s="526"/>
      <c r="E9" s="526"/>
      <c r="F9" s="526"/>
      <c r="G9" s="526"/>
      <c r="H9" s="526"/>
      <c r="I9" s="526"/>
      <c r="J9" s="526"/>
      <c r="K9" s="526"/>
      <c r="L9" s="526"/>
      <c r="M9" s="526"/>
      <c r="N9" s="526"/>
      <c r="O9" s="526"/>
      <c r="P9" s="526"/>
      <c r="Q9" s="526"/>
      <c r="R9" s="526"/>
      <c r="S9" s="526"/>
      <c r="T9" s="526"/>
      <c r="U9" s="526"/>
      <c r="V9" s="526"/>
      <c r="W9" s="526"/>
      <c r="X9" s="10"/>
    </row>
    <row r="10" spans="1:28" x14ac:dyDescent="0.25">
      <c r="A10" s="10"/>
      <c r="G10" s="9"/>
      <c r="H10" s="9"/>
      <c r="I10" s="9"/>
      <c r="X10" s="10"/>
    </row>
    <row r="11" spans="1:28" ht="15.75" x14ac:dyDescent="0.25">
      <c r="A11" s="10"/>
      <c r="B11" s="527" t="s">
        <v>365</v>
      </c>
      <c r="C11" s="528"/>
      <c r="D11" s="384"/>
      <c r="E11" s="384"/>
      <c r="F11" s="384"/>
      <c r="G11" s="384"/>
      <c r="H11" s="384"/>
      <c r="I11" s="384"/>
      <c r="J11" s="384"/>
      <c r="K11" s="384"/>
      <c r="L11" s="384"/>
      <c r="M11" s="384"/>
      <c r="N11" s="384"/>
      <c r="O11" s="384"/>
      <c r="P11" s="384"/>
      <c r="Q11" s="384"/>
      <c r="R11" s="384"/>
      <c r="S11" s="384"/>
      <c r="T11" s="384"/>
      <c r="U11" s="384"/>
      <c r="V11" s="384"/>
      <c r="W11" s="384"/>
      <c r="X11" s="10"/>
    </row>
    <row r="12" spans="1:28" ht="15.75" thickBot="1" x14ac:dyDescent="0.3">
      <c r="A12" s="10"/>
      <c r="F12" s="533"/>
      <c r="G12" s="533"/>
      <c r="H12" s="211"/>
      <c r="X12" s="10"/>
    </row>
    <row r="13" spans="1:28" ht="33.75" customHeight="1" thickBot="1" x14ac:dyDescent="0.3">
      <c r="A13" s="10"/>
      <c r="C13" s="534" t="s">
        <v>643</v>
      </c>
      <c r="D13" s="535"/>
      <c r="E13" s="535"/>
      <c r="F13" s="535"/>
      <c r="G13" s="536"/>
      <c r="H13" s="3"/>
      <c r="X13" s="10"/>
    </row>
    <row r="14" spans="1:28" s="2" customFormat="1" ht="34.5" customHeight="1" thickBot="1" x14ac:dyDescent="0.3">
      <c r="A14" s="17"/>
      <c r="C14" s="25" t="s">
        <v>367</v>
      </c>
      <c r="D14" s="6" t="s">
        <v>368</v>
      </c>
      <c r="E14" s="7" t="s">
        <v>369</v>
      </c>
      <c r="F14" s="6" t="s">
        <v>370</v>
      </c>
      <c r="G14" s="8" t="s">
        <v>369</v>
      </c>
      <c r="H14" s="5"/>
      <c r="X14" s="17"/>
    </row>
    <row r="15" spans="1:28" ht="15.75" x14ac:dyDescent="0.25">
      <c r="A15" s="10"/>
      <c r="C15" s="212" t="s">
        <v>371</v>
      </c>
      <c r="D15" s="82"/>
      <c r="E15" s="83"/>
      <c r="F15" s="79">
        <f>COUNTA('Monitoria Anual - 2'!S11:S53)</f>
        <v>1</v>
      </c>
      <c r="G15" s="26">
        <f t="shared" ref="G15:G21" si="0">F15/$F$22</f>
        <v>3.125E-2</v>
      </c>
      <c r="H15" s="411"/>
      <c r="X15" s="10"/>
    </row>
    <row r="16" spans="1:28" ht="15.75" x14ac:dyDescent="0.25">
      <c r="A16" s="10"/>
      <c r="C16" s="412" t="s">
        <v>372</v>
      </c>
      <c r="D16" s="84">
        <f>COUNTA('Monitoria Anual - 2'!N11:N53)</f>
        <v>1</v>
      </c>
      <c r="E16" s="28">
        <f>D16/$D$22</f>
        <v>3.125E-2</v>
      </c>
      <c r="F16" s="80">
        <f>D16-AB16</f>
        <v>1</v>
      </c>
      <c r="G16" s="28">
        <f t="shared" si="0"/>
        <v>3.125E-2</v>
      </c>
      <c r="H16" s="411"/>
      <c r="X16" s="10"/>
      <c r="Z16">
        <f>COUNTIFS('Monitoria Anual - 2'!N:N,"x",'Monitoria Anual - 2'!S:S,"Excluída")</f>
        <v>0</v>
      </c>
      <c r="AA16">
        <f>COUNTIFS('Monitoria Anual - 2'!N:N,"x",'Monitoria Anual - 2'!S:S,"Agrupada")</f>
        <v>0</v>
      </c>
      <c r="AB16">
        <f>Z16+AA16</f>
        <v>0</v>
      </c>
    </row>
    <row r="17" spans="1:28" ht="15.75" x14ac:dyDescent="0.25">
      <c r="A17" s="10"/>
      <c r="C17" s="413" t="s">
        <v>373</v>
      </c>
      <c r="D17" s="84">
        <f>COUNTA('Monitoria Anual - 2'!O11:O53)</f>
        <v>3</v>
      </c>
      <c r="E17" s="28">
        <f>D17/$D$22</f>
        <v>9.375E-2</v>
      </c>
      <c r="F17" s="80">
        <f>D17-AB17</f>
        <v>2</v>
      </c>
      <c r="G17" s="28">
        <f t="shared" si="0"/>
        <v>6.25E-2</v>
      </c>
      <c r="H17" s="411"/>
      <c r="X17" s="10"/>
      <c r="Z17">
        <f t="array" ref="Z17">COUNTIFS('Monitoria Anual - 2'!O:O,"x",'Monitoria Anual - 2'!S:S,"Excluída")</f>
        <v>1</v>
      </c>
      <c r="AA17">
        <f t="array" ref="AA17">COUNTIFS('Monitoria Anual - 2'!O:O,"x",'Monitoria Anual - 2'!S:S,"Agrupada")</f>
        <v>0</v>
      </c>
      <c r="AB17">
        <f>Z17+AA17</f>
        <v>1</v>
      </c>
    </row>
    <row r="18" spans="1:28" ht="15.75" x14ac:dyDescent="0.25">
      <c r="A18" s="10"/>
      <c r="C18" s="414" t="s">
        <v>374</v>
      </c>
      <c r="D18" s="84">
        <f>COUNTA('Monitoria Anual - 2'!P11:P53)</f>
        <v>1</v>
      </c>
      <c r="E18" s="28">
        <f>D18/$D$22</f>
        <v>3.125E-2</v>
      </c>
      <c r="F18" s="80">
        <f>D18-AB18</f>
        <v>1</v>
      </c>
      <c r="G18" s="28">
        <f t="shared" si="0"/>
        <v>3.125E-2</v>
      </c>
      <c r="H18" s="411"/>
      <c r="X18" s="10"/>
      <c r="Z18">
        <f t="array" ref="Z18">COUNTIFS('Monitoria Anual - 2'!P:P,"x",'Monitoria Anual - 2'!S:S,"Excluída")</f>
        <v>0</v>
      </c>
      <c r="AA18">
        <f t="array" ref="AA18">COUNTIFS('Monitoria Anual - 2'!P:P,"x",'Monitoria Anual - 2'!S:S,"Agrupada")</f>
        <v>0</v>
      </c>
      <c r="AB18">
        <f>Z18+AA18</f>
        <v>0</v>
      </c>
    </row>
    <row r="19" spans="1:28" ht="15.75" x14ac:dyDescent="0.25">
      <c r="A19" s="10"/>
      <c r="C19" s="415" t="s">
        <v>375</v>
      </c>
      <c r="D19" s="84">
        <f>COUNTA('Monitoria Anual - 2'!Q11:Q53)</f>
        <v>26</v>
      </c>
      <c r="E19" s="28">
        <f>D19/$D$22</f>
        <v>0.8125</v>
      </c>
      <c r="F19" s="80">
        <f>D19-AB19</f>
        <v>26</v>
      </c>
      <c r="G19" s="28">
        <f t="shared" si="0"/>
        <v>0.8125</v>
      </c>
      <c r="H19" s="411"/>
      <c r="X19" s="10"/>
      <c r="Z19">
        <f t="array" ref="Z19">COUNTIFS('Monitoria Anual - 2'!Q:Q,"x",'Monitoria Anual - 2'!S:S,"Excluída")</f>
        <v>0</v>
      </c>
      <c r="AA19">
        <f t="array" ref="AA19">COUNTIFS('Monitoria Anual - 2'!Q:Q,"x",'Monitoria Anual - 2'!S:S,"Agrupada")</f>
        <v>0</v>
      </c>
      <c r="AB19">
        <f>Z19+AA19</f>
        <v>0</v>
      </c>
    </row>
    <row r="20" spans="1:28" ht="15.75" x14ac:dyDescent="0.25">
      <c r="A20" s="10"/>
      <c r="C20" s="416" t="s">
        <v>376</v>
      </c>
      <c r="D20" s="84">
        <f>COUNTA('Monitoria Anual - 2'!R11:R53)</f>
        <v>1</v>
      </c>
      <c r="E20" s="28">
        <f>D20/$D$22</f>
        <v>3.125E-2</v>
      </c>
      <c r="F20" s="80">
        <f>D20-AB20</f>
        <v>1</v>
      </c>
      <c r="G20" s="28">
        <f t="shared" si="0"/>
        <v>3.125E-2</v>
      </c>
      <c r="H20" s="411"/>
      <c r="X20" s="10"/>
      <c r="Z20">
        <f t="array" ref="Z20">COUNTIFS('Monitoria Anual - 2'!R:R,"x",'Monitoria Anual - 2'!S:S,"Excluída")</f>
        <v>0</v>
      </c>
      <c r="AA20">
        <f t="array" ref="AA20">COUNTIFS('Monitoria Anual - 2'!R:R,"x",'Monitoria Anual - 2'!S:S,"Agrupada")</f>
        <v>0</v>
      </c>
      <c r="AB20">
        <f>Z20+AA20</f>
        <v>0</v>
      </c>
    </row>
    <row r="21" spans="1:28" ht="16.5" thickBot="1" x14ac:dyDescent="0.3">
      <c r="A21" s="10"/>
      <c r="C21" s="417" t="s">
        <v>377</v>
      </c>
      <c r="D21" s="85"/>
      <c r="E21" s="86"/>
      <c r="F21" s="81">
        <f>'Monitoria Anual - 2'!C50</f>
        <v>1</v>
      </c>
      <c r="G21" s="29">
        <f t="shared" si="0"/>
        <v>3.125E-2</v>
      </c>
      <c r="H21" s="411"/>
      <c r="X21" s="10"/>
    </row>
    <row r="22" spans="1:28" ht="16.5" thickBot="1" x14ac:dyDescent="0.3">
      <c r="A22" s="10"/>
      <c r="C22" s="213" t="s">
        <v>644</v>
      </c>
      <c r="D22" s="214">
        <f>SUM(D16:D20)</f>
        <v>32</v>
      </c>
      <c r="E22" s="215">
        <f>SUM(E15:E21)</f>
        <v>1</v>
      </c>
      <c r="F22" s="216">
        <f>SUM(F16:F21)</f>
        <v>32</v>
      </c>
      <c r="G22" s="215">
        <f>SUM(G16:G21)</f>
        <v>1</v>
      </c>
      <c r="H22" s="411"/>
      <c r="X22" s="10"/>
    </row>
    <row r="23" spans="1:28" ht="16.5" thickBot="1" x14ac:dyDescent="0.3">
      <c r="A23" s="10"/>
      <c r="C23" s="217" t="s">
        <v>379</v>
      </c>
      <c r="D23" s="577">
        <f>COUNTIF('Monitoria Anual - 2'!S11:S838,"Agrupada")</f>
        <v>0</v>
      </c>
      <c r="E23" s="578"/>
      <c r="F23" s="578"/>
      <c r="G23" s="579"/>
      <c r="H23" s="4"/>
      <c r="X23" s="10"/>
    </row>
    <row r="24" spans="1:28" ht="16.5" thickBot="1" x14ac:dyDescent="0.3">
      <c r="A24" s="10"/>
      <c r="C24" s="218" t="s">
        <v>380</v>
      </c>
      <c r="D24" s="577">
        <f>COUNTIF('Monitoria Anual - 2'!S11:S838,"Excluída")</f>
        <v>1</v>
      </c>
      <c r="E24" s="578"/>
      <c r="F24" s="578"/>
      <c r="G24" s="579"/>
      <c r="X24" s="10"/>
    </row>
    <row r="25" spans="1:28" x14ac:dyDescent="0.25">
      <c r="A25" s="10"/>
      <c r="X25" s="10"/>
    </row>
    <row r="26" spans="1:28" x14ac:dyDescent="0.25">
      <c r="A26" s="10"/>
      <c r="X26" s="10"/>
    </row>
    <row r="27" spans="1:28" ht="15.75" x14ac:dyDescent="0.25">
      <c r="A27" s="10"/>
      <c r="B27" s="527" t="s">
        <v>381</v>
      </c>
      <c r="C27" s="528"/>
      <c r="D27" s="384"/>
      <c r="E27" s="384"/>
      <c r="F27" s="384"/>
      <c r="G27" s="384"/>
      <c r="X27" s="10"/>
    </row>
    <row r="28" spans="1:28" ht="16.5" thickBot="1" x14ac:dyDescent="0.3">
      <c r="A28" s="10"/>
      <c r="B28" s="384"/>
      <c r="C28" s="16"/>
      <c r="D28" s="16"/>
      <c r="E28" s="16"/>
      <c r="F28" s="16"/>
      <c r="G28" s="16"/>
      <c r="H28" s="384"/>
      <c r="I28" s="384"/>
      <c r="J28" s="384"/>
      <c r="K28" s="384"/>
      <c r="L28" s="384"/>
      <c r="M28" s="384"/>
      <c r="N28" s="384"/>
      <c r="O28" s="384"/>
      <c r="P28" s="384"/>
      <c r="Q28" s="384"/>
      <c r="R28" s="384"/>
      <c r="S28" s="384"/>
      <c r="T28" s="384"/>
      <c r="U28" s="384"/>
      <c r="V28" s="384"/>
      <c r="W28" s="384"/>
      <c r="X28" s="10"/>
    </row>
    <row r="29" spans="1:28" ht="16.5" thickBot="1" x14ac:dyDescent="0.3">
      <c r="A29" s="10"/>
      <c r="B29" s="16"/>
      <c r="C29" s="32" t="s">
        <v>382</v>
      </c>
      <c r="D29" s="61">
        <f>COUNTA('Monitoria Anual - 2'!A11:A44)</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5.75" thickBot="1" x14ac:dyDescent="0.3">
      <c r="A31" s="10"/>
      <c r="C31" s="71" t="s">
        <v>383</v>
      </c>
      <c r="D31" s="71" t="s">
        <v>384</v>
      </c>
      <c r="E31" s="18"/>
      <c r="F31" s="19"/>
      <c r="G31" s="20"/>
      <c r="H31" s="22"/>
      <c r="I31" s="23"/>
      <c r="J31" s="24"/>
      <c r="W31" s="1"/>
      <c r="X31" s="10"/>
    </row>
    <row r="32" spans="1:28" x14ac:dyDescent="0.25">
      <c r="A32" s="10"/>
      <c r="C32" s="69" t="s">
        <v>385</v>
      </c>
      <c r="D32" s="91">
        <f>SUM(F32:J32)</f>
        <v>5</v>
      </c>
      <c r="E32" s="33">
        <f>COUNTA('Monitoria Anual - 2'!S11:S15)</f>
        <v>0</v>
      </c>
      <c r="F32" s="59">
        <f>COUNTA('Monitoria Anual - 2'!N11:N15)</f>
        <v>0</v>
      </c>
      <c r="G32" s="59">
        <f>COUNTA('Monitoria Anual - 2'!O11:O15)</f>
        <v>0</v>
      </c>
      <c r="H32" s="59">
        <f>COUNTA('Monitoria Anual - 2'!P11:P15)</f>
        <v>1</v>
      </c>
      <c r="I32" s="59">
        <f>COUNTA('Monitoria Anual - 2'!Q11:Q15)</f>
        <v>4</v>
      </c>
      <c r="J32" s="60">
        <f>COUNTA('Monitoria Anual - 2'!R11:R15)</f>
        <v>0</v>
      </c>
      <c r="W32" s="1"/>
      <c r="X32" s="10"/>
    </row>
    <row r="33" spans="1:24" x14ac:dyDescent="0.25">
      <c r="A33" s="10"/>
      <c r="C33" s="70" t="s">
        <v>386</v>
      </c>
      <c r="D33" s="69">
        <f>SUM(F33:J33)</f>
        <v>4</v>
      </c>
      <c r="E33" s="34">
        <f>COUNTA('Monitoria Anual - 2'!S16:S19)</f>
        <v>1</v>
      </c>
      <c r="F33" s="35">
        <f>COUNTA('Monitoria Anual - 2'!N16:N19)</f>
        <v>0</v>
      </c>
      <c r="G33" s="35">
        <f>COUNTA('Monitoria Anual - 2'!O16:O19)</f>
        <v>1</v>
      </c>
      <c r="H33" s="35">
        <f>COUNTA('Monitoria Anual - 2'!P16:P19)</f>
        <v>0</v>
      </c>
      <c r="I33" s="35">
        <f>COUNTA('Monitoria Anual - 2'!Q16:Q19)</f>
        <v>3</v>
      </c>
      <c r="J33" s="36">
        <f>COUNTA('Monitoria Anual - 2'!R16:R19)</f>
        <v>0</v>
      </c>
      <c r="W33" s="1"/>
      <c r="X33" s="10"/>
    </row>
    <row r="34" spans="1:24" x14ac:dyDescent="0.25">
      <c r="A34" s="10"/>
      <c r="C34" s="70" t="s">
        <v>387</v>
      </c>
      <c r="D34" s="69">
        <f t="shared" ref="D34:D39" si="1">SUM(F34:J34)</f>
        <v>3</v>
      </c>
      <c r="E34" s="34">
        <f>COUNTA('Monitoria Anual - 2'!S20:S22)</f>
        <v>0</v>
      </c>
      <c r="F34" s="35">
        <f>COUNTA('Monitoria Anual - 2'!N20:N22)</f>
        <v>0</v>
      </c>
      <c r="G34" s="35">
        <f>COUNTA('Monitoria Anual - 2'!O20:O22)</f>
        <v>1</v>
      </c>
      <c r="H34" s="35">
        <f>COUNTA('Monitoria Anual - 2'!P20:P22)</f>
        <v>0</v>
      </c>
      <c r="I34" s="35">
        <f>COUNTA('Monitoria Anual - 2'!Q20:Q22)</f>
        <v>1</v>
      </c>
      <c r="J34" s="36">
        <f>COUNTA('Monitoria Anual - 2'!R20:R22)</f>
        <v>1</v>
      </c>
      <c r="W34" s="1"/>
      <c r="X34" s="10"/>
    </row>
    <row r="35" spans="1:24" x14ac:dyDescent="0.25">
      <c r="A35" s="10"/>
      <c r="C35" s="70" t="s">
        <v>388</v>
      </c>
      <c r="D35" s="69">
        <f t="shared" si="1"/>
        <v>3</v>
      </c>
      <c r="E35" s="34">
        <f>COUNTA('Monitoria Anual - 2'!S23:S25)</f>
        <v>0</v>
      </c>
      <c r="F35" s="35">
        <f>COUNTA('Monitoria Anual - 2'!N23:N25)</f>
        <v>1</v>
      </c>
      <c r="G35" s="35">
        <f>COUNTA('Monitoria Anual - 2'!O23:O25)</f>
        <v>1</v>
      </c>
      <c r="H35" s="35">
        <f>COUNTA('Monitoria Anual - 2'!P23:P25)</f>
        <v>0</v>
      </c>
      <c r="I35" s="35">
        <f>COUNTA('Monitoria Anual - 2'!Q23:Q25)</f>
        <v>1</v>
      </c>
      <c r="J35" s="36">
        <f>COUNTA('Monitoria Anual - 2'!R23:R25)</f>
        <v>0</v>
      </c>
      <c r="W35" s="1"/>
      <c r="X35" s="10"/>
    </row>
    <row r="36" spans="1:24" x14ac:dyDescent="0.25">
      <c r="A36" s="10"/>
      <c r="C36" s="70" t="s">
        <v>389</v>
      </c>
      <c r="D36" s="69">
        <f t="shared" si="1"/>
        <v>2</v>
      </c>
      <c r="E36" s="34">
        <f>COUNTA('Monitoria Anual - 2'!S26:S27)</f>
        <v>0</v>
      </c>
      <c r="F36" s="35">
        <f>COUNTA('Monitoria Anual - 2'!N26:N27)</f>
        <v>0</v>
      </c>
      <c r="G36" s="35">
        <f>COUNTA('Monitoria Anual - 2'!O26:O27)</f>
        <v>0</v>
      </c>
      <c r="H36" s="35">
        <f>COUNTA('Monitoria Anual - 2'!P26:P27)</f>
        <v>0</v>
      </c>
      <c r="I36" s="35">
        <f>COUNTA('Monitoria Anual - 2'!Q26:Q27)</f>
        <v>2</v>
      </c>
      <c r="J36" s="36">
        <f>COUNTA('Monitoria Anual - 2'!R26:R27)</f>
        <v>0</v>
      </c>
      <c r="W36" s="1"/>
      <c r="X36" s="10"/>
    </row>
    <row r="37" spans="1:24" x14ac:dyDescent="0.25">
      <c r="A37" s="10"/>
      <c r="C37" s="70" t="s">
        <v>390</v>
      </c>
      <c r="D37" s="69">
        <f t="shared" si="1"/>
        <v>4</v>
      </c>
      <c r="E37" s="34">
        <f>COUNTA('Monitoria Anual - 2'!S28:S32)</f>
        <v>0</v>
      </c>
      <c r="F37" s="35">
        <f>COUNTA('Monitoria Anual - 2'!N28:N32)</f>
        <v>0</v>
      </c>
      <c r="G37" s="35">
        <f>COUNTA('Monitoria Anual - 2'!O28:O32)</f>
        <v>0</v>
      </c>
      <c r="H37" s="35">
        <f>COUNTA('Monitoria Anual - 2'!P28:P32)</f>
        <v>0</v>
      </c>
      <c r="I37" s="35">
        <f>COUNTA('Monitoria Anual - 2'!Q28:Q32)</f>
        <v>4</v>
      </c>
      <c r="J37" s="36">
        <f>COUNTA('Monitoria Anual - 2'!R28:R32)</f>
        <v>0</v>
      </c>
      <c r="W37" s="1"/>
      <c r="X37" s="10"/>
    </row>
    <row r="38" spans="1:24" x14ac:dyDescent="0.25">
      <c r="A38" s="10"/>
      <c r="C38" s="204" t="s">
        <v>391</v>
      </c>
      <c r="D38" s="205">
        <f t="shared" si="1"/>
        <v>1</v>
      </c>
      <c r="E38" s="206">
        <f>COUNTA('Monitoria Anual - 2'!S33:S34)</f>
        <v>0</v>
      </c>
      <c r="F38" s="207">
        <f>COUNTA('Monitoria Anual - 2'!N33:N34)</f>
        <v>0</v>
      </c>
      <c r="G38" s="207">
        <f>COUNTA('Monitoria Anual - 2'!O33:O34)</f>
        <v>0</v>
      </c>
      <c r="H38" s="207">
        <f>COUNTA('Monitoria Anual - 2'!P33:P34)</f>
        <v>0</v>
      </c>
      <c r="I38" s="207">
        <f>COUNTA('Monitoria Anual - 2'!Q33:Q34)</f>
        <v>1</v>
      </c>
      <c r="J38" s="208">
        <f>COUNTA('Monitoria Anual - 2'!R33:R34)</f>
        <v>0</v>
      </c>
      <c r="W38" s="1"/>
      <c r="X38" s="10"/>
    </row>
    <row r="39" spans="1:24" x14ac:dyDescent="0.25">
      <c r="A39" s="10"/>
      <c r="C39" s="35" t="s">
        <v>392</v>
      </c>
      <c r="D39" s="35">
        <f t="shared" si="1"/>
        <v>10</v>
      </c>
      <c r="E39" s="35">
        <f>COUNTA('Monitoria Anual - 2'!S35:S53)</f>
        <v>0</v>
      </c>
      <c r="F39" s="35">
        <f>COUNTA('Monitoria Anual - 2'!N35:N53)</f>
        <v>0</v>
      </c>
      <c r="G39" s="35">
        <f>COUNTA('Monitoria Anual - 2'!O35:O53)</f>
        <v>0</v>
      </c>
      <c r="H39" s="35">
        <f>COUNTA('Monitoria Anual - 2'!P35:P53)</f>
        <v>0</v>
      </c>
      <c r="I39" s="35">
        <f>COUNTA('Monitoria Anual - 2'!Q35:Q53)</f>
        <v>10</v>
      </c>
      <c r="J39" s="35">
        <f>COUNTA('Monitoria Anual - 2'!R35:R53)</f>
        <v>0</v>
      </c>
      <c r="W39" s="1"/>
      <c r="X39" s="10"/>
    </row>
    <row r="40" spans="1:24" x14ac:dyDescent="0.25">
      <c r="A40" s="10"/>
      <c r="C40" s="209"/>
      <c r="D40" s="209"/>
      <c r="E40" s="209"/>
      <c r="F40" s="209"/>
      <c r="G40" s="209"/>
      <c r="H40" s="209"/>
      <c r="I40" s="209"/>
      <c r="J40" s="209"/>
      <c r="W40" s="1"/>
      <c r="X40" s="10"/>
    </row>
    <row r="41" spans="1:24" x14ac:dyDescent="0.25">
      <c r="A41" s="10"/>
      <c r="C41" s="209"/>
      <c r="D41" s="209"/>
      <c r="E41" s="209"/>
      <c r="F41" s="209"/>
      <c r="G41" s="209"/>
      <c r="H41" s="209"/>
      <c r="I41" s="209"/>
      <c r="J41" s="209"/>
      <c r="W41" s="1"/>
      <c r="X41" s="10"/>
    </row>
    <row r="42" spans="1:24" x14ac:dyDescent="0.25">
      <c r="A42" s="10"/>
      <c r="X42" s="10"/>
    </row>
    <row r="43" spans="1:24" x14ac:dyDescent="0.25">
      <c r="A43" s="10"/>
      <c r="B43" s="10"/>
      <c r="C43" s="10"/>
      <c r="D43" s="10"/>
      <c r="E43" s="10"/>
      <c r="F43" s="10"/>
      <c r="G43" s="10"/>
      <c r="H43" s="10"/>
      <c r="I43" s="10"/>
      <c r="J43" s="10"/>
      <c r="K43" s="10"/>
      <c r="L43" s="10"/>
      <c r="M43" s="10"/>
      <c r="N43" s="10"/>
      <c r="O43" s="10"/>
      <c r="P43" s="10"/>
      <c r="Q43" s="10"/>
      <c r="R43" s="10"/>
      <c r="S43" s="10"/>
      <c r="T43" s="10"/>
      <c r="U43" s="10"/>
      <c r="V43" s="10"/>
      <c r="W43" s="10"/>
      <c r="X43" s="10"/>
    </row>
  </sheetData>
  <sheetProtection algorithmName="SHA-512" hashValue="p7gVBB6IPScmXKt7pMuaZ6xnJiQ9Oh1+ScnaXNjP9ac3ic7DrNOSLu2N/ozwd6XJ4sW8OUcRfWx8Cx1mJlQBHw==" saltValue="OE30GKgbdD+F/vIF8FBZxw=="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3" priority="1"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1"/>
  <sheetViews>
    <sheetView showGridLines="0" topLeftCell="S36" zoomScale="80" zoomScaleNormal="80" zoomScalePageLayoutView="80" workbookViewId="0">
      <selection activeCell="U41" sqref="U41"/>
    </sheetView>
  </sheetViews>
  <sheetFormatPr defaultColWidth="8.7109375" defaultRowHeight="15.75" x14ac:dyDescent="0.25"/>
  <cols>
    <col min="1" max="1" width="26.42578125" style="256" customWidth="1"/>
    <col min="2" max="2" width="6.42578125" style="256" customWidth="1"/>
    <col min="3" max="3" width="50" style="256" customWidth="1"/>
    <col min="4" max="4" width="34.42578125" style="256" customWidth="1"/>
    <col min="5" max="5" width="38.42578125" style="256" customWidth="1"/>
    <col min="6" max="6" width="17.140625" style="262" customWidth="1"/>
    <col min="7" max="7" width="19.85546875" style="262" customWidth="1"/>
    <col min="8" max="8" width="34.7109375" style="262" customWidth="1"/>
    <col min="9" max="9" width="24.140625" style="262" customWidth="1"/>
    <col min="10" max="10" width="49.7109375" style="256" customWidth="1"/>
    <col min="11" max="12" width="25.140625" style="256" customWidth="1"/>
    <col min="13" max="13" width="38.140625" style="256" customWidth="1"/>
    <col min="14" max="18" width="26.7109375" style="257" customWidth="1"/>
    <col min="19" max="19" width="18.7109375" style="257" customWidth="1"/>
    <col min="20" max="20" width="130" style="256" customWidth="1"/>
    <col min="21" max="21" width="88.42578125" style="256" customWidth="1"/>
    <col min="22" max="22" width="42" style="256" customWidth="1"/>
    <col min="23" max="23" width="39.7109375" style="258" customWidth="1"/>
    <col min="24" max="24" width="84.7109375" style="256" customWidth="1"/>
    <col min="25" max="25" width="42.85546875" style="256" customWidth="1"/>
    <col min="26" max="27" width="28.7109375" style="256" customWidth="1"/>
    <col min="28" max="31" width="18.7109375" style="256" customWidth="1"/>
    <col min="32" max="32" width="28" style="257" customWidth="1"/>
    <col min="33" max="33" width="23" style="256" bestFit="1" customWidth="1"/>
    <col min="34" max="34" width="18.7109375" style="256" customWidth="1"/>
    <col min="35" max="35" width="22.7109375" style="256" customWidth="1"/>
    <col min="36" max="36" width="7" style="256" customWidth="1"/>
    <col min="37" max="39" width="8.7109375" style="256"/>
    <col min="40" max="40" width="8.7109375" style="256" hidden="1" customWidth="1"/>
    <col min="41" max="16384" width="8.7109375" style="256"/>
  </cols>
  <sheetData>
    <row r="1" spans="1:40" x14ac:dyDescent="0.25">
      <c r="A1" s="626" t="s">
        <v>0</v>
      </c>
      <c r="B1" s="626"/>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418"/>
      <c r="AK1" s="384"/>
      <c r="AL1" s="384"/>
      <c r="AM1" s="384"/>
      <c r="AN1" s="384"/>
    </row>
    <row r="2" spans="1:40" ht="31.5" customHeight="1" x14ac:dyDescent="0.25">
      <c r="A2" s="627" t="s">
        <v>393</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418"/>
      <c r="AK2" s="384"/>
      <c r="AL2" s="384"/>
      <c r="AM2" s="384"/>
      <c r="AN2" s="384"/>
    </row>
    <row r="3" spans="1:40" ht="5.45" customHeight="1" x14ac:dyDescent="0.25">
      <c r="A3" s="384"/>
      <c r="B3" s="384"/>
      <c r="C3" s="384"/>
      <c r="D3" s="384"/>
      <c r="E3" s="384"/>
      <c r="F3" s="419"/>
      <c r="G3" s="419"/>
      <c r="H3" s="419"/>
      <c r="I3" s="419"/>
      <c r="J3" s="384"/>
      <c r="K3" s="384"/>
      <c r="L3" s="384"/>
      <c r="M3" s="384"/>
      <c r="N3" s="420"/>
      <c r="O3" s="420"/>
      <c r="P3" s="420"/>
      <c r="Q3" s="420"/>
      <c r="R3" s="420"/>
      <c r="S3" s="420"/>
      <c r="T3" s="384"/>
      <c r="U3" s="384"/>
      <c r="V3" s="384"/>
      <c r="X3" s="384"/>
      <c r="Y3" s="384"/>
      <c r="Z3" s="384"/>
      <c r="AA3" s="384"/>
      <c r="AB3" s="384"/>
      <c r="AC3" s="384"/>
      <c r="AD3" s="384"/>
      <c r="AE3" s="384"/>
      <c r="AF3" s="420"/>
      <c r="AG3" s="384"/>
      <c r="AH3" s="384"/>
      <c r="AI3" s="384"/>
      <c r="AJ3" s="418"/>
      <c r="AK3" s="384"/>
      <c r="AL3" s="384"/>
      <c r="AM3" s="384"/>
      <c r="AN3" s="384"/>
    </row>
    <row r="4" spans="1:40" ht="28.5" customHeight="1" x14ac:dyDescent="0.25">
      <c r="A4" s="259" t="s">
        <v>2</v>
      </c>
      <c r="B4" s="628" t="s">
        <v>3</v>
      </c>
      <c r="C4" s="628"/>
      <c r="D4" s="628"/>
      <c r="E4" s="628"/>
      <c r="F4" s="628"/>
      <c r="G4" s="628"/>
      <c r="H4" s="293"/>
      <c r="I4" s="293"/>
      <c r="J4" s="260"/>
      <c r="K4" s="260"/>
      <c r="L4" s="260"/>
      <c r="M4" s="260"/>
      <c r="N4" s="260"/>
      <c r="O4" s="260"/>
      <c r="P4" s="260"/>
      <c r="Q4" s="260"/>
      <c r="R4" s="260"/>
      <c r="S4" s="384"/>
      <c r="T4" s="384"/>
      <c r="U4" s="384"/>
      <c r="V4" s="384"/>
      <c r="X4" s="384"/>
      <c r="Y4" s="384"/>
      <c r="Z4" s="384"/>
      <c r="AA4" s="384"/>
      <c r="AB4" s="384"/>
      <c r="AC4" s="384"/>
      <c r="AD4" s="384"/>
      <c r="AE4" s="384"/>
      <c r="AF4" s="420"/>
      <c r="AG4" s="384"/>
      <c r="AH4" s="384"/>
      <c r="AI4" s="384"/>
      <c r="AJ4" s="418"/>
      <c r="AK4" s="384"/>
      <c r="AL4" s="384"/>
      <c r="AM4" s="384"/>
      <c r="AN4" s="384"/>
    </row>
    <row r="5" spans="1:40" ht="8.1" customHeight="1" x14ac:dyDescent="0.25">
      <c r="A5" s="384"/>
      <c r="B5" s="384"/>
      <c r="C5" s="384"/>
      <c r="D5" s="384"/>
      <c r="E5" s="384"/>
      <c r="F5" s="419"/>
      <c r="G5" s="419"/>
      <c r="H5" s="419"/>
      <c r="I5" s="419"/>
      <c r="J5" s="384"/>
      <c r="K5" s="384"/>
      <c r="L5" s="384"/>
      <c r="M5" s="384"/>
      <c r="N5" s="420"/>
      <c r="O5" s="420"/>
      <c r="P5" s="420"/>
      <c r="Q5" s="420"/>
      <c r="R5" s="420"/>
      <c r="S5" s="420"/>
      <c r="T5" s="384"/>
      <c r="U5" s="384"/>
      <c r="V5" s="384"/>
      <c r="X5" s="384"/>
      <c r="Y5" s="384"/>
      <c r="Z5" s="384"/>
      <c r="AA5" s="384"/>
      <c r="AB5" s="384"/>
      <c r="AC5" s="384"/>
      <c r="AD5" s="384"/>
      <c r="AE5" s="384"/>
      <c r="AF5" s="420"/>
      <c r="AG5" s="384"/>
      <c r="AH5" s="384"/>
      <c r="AI5" s="384"/>
      <c r="AJ5" s="418"/>
      <c r="AK5" s="384"/>
      <c r="AL5" s="384"/>
      <c r="AM5" s="384"/>
      <c r="AN5" s="384"/>
    </row>
    <row r="6" spans="1:40" x14ac:dyDescent="0.25">
      <c r="A6" s="259" t="s">
        <v>4</v>
      </c>
      <c r="B6" s="629" t="s">
        <v>645</v>
      </c>
      <c r="C6" s="630"/>
      <c r="D6" s="384"/>
      <c r="E6" s="384"/>
      <c r="F6" s="419"/>
      <c r="G6" s="419"/>
      <c r="H6" s="419"/>
      <c r="I6" s="419"/>
      <c r="J6" s="384"/>
      <c r="K6" s="384"/>
      <c r="L6" s="384"/>
      <c r="M6" s="420"/>
      <c r="N6" s="420"/>
      <c r="O6" s="420"/>
      <c r="P6" s="420"/>
      <c r="Q6" s="420"/>
      <c r="R6" s="420"/>
      <c r="S6" s="420"/>
      <c r="T6" s="384"/>
      <c r="U6" s="384"/>
      <c r="V6" s="384"/>
      <c r="X6" s="384"/>
      <c r="Y6" s="384"/>
      <c r="Z6" s="384"/>
      <c r="AA6" s="384"/>
      <c r="AB6" s="384"/>
      <c r="AC6" s="384"/>
      <c r="AD6" s="384"/>
      <c r="AE6" s="384"/>
      <c r="AF6" s="420"/>
      <c r="AG6" s="384"/>
      <c r="AH6" s="384"/>
      <c r="AI6" s="384"/>
      <c r="AJ6" s="418"/>
      <c r="AK6" s="384"/>
      <c r="AL6" s="384"/>
      <c r="AM6" s="384"/>
      <c r="AN6" s="384" t="s">
        <v>6</v>
      </c>
    </row>
    <row r="7" spans="1:40" ht="6.6" customHeight="1" thickBot="1" x14ac:dyDescent="0.3">
      <c r="A7" s="384"/>
      <c r="B7" s="384"/>
      <c r="C7" s="384"/>
      <c r="D7" s="384"/>
      <c r="E7" s="384"/>
      <c r="F7" s="419"/>
      <c r="G7" s="419"/>
      <c r="H7" s="419"/>
      <c r="I7" s="419"/>
      <c r="J7" s="384"/>
      <c r="K7" s="384"/>
      <c r="L7" s="384"/>
      <c r="M7" s="384"/>
      <c r="N7" s="420"/>
      <c r="O7" s="420"/>
      <c r="P7" s="420"/>
      <c r="Q7" s="420"/>
      <c r="R7" s="420"/>
      <c r="S7" s="420"/>
      <c r="T7" s="384"/>
      <c r="U7" s="384"/>
      <c r="V7" s="384"/>
      <c r="X7" s="384"/>
      <c r="Y7" s="384"/>
      <c r="Z7" s="384"/>
      <c r="AA7" s="384"/>
      <c r="AB7" s="384"/>
      <c r="AC7" s="384"/>
      <c r="AD7" s="384"/>
      <c r="AE7" s="384"/>
      <c r="AF7" s="420"/>
      <c r="AG7" s="384"/>
      <c r="AH7" s="384"/>
      <c r="AI7" s="384"/>
      <c r="AJ7" s="418"/>
      <c r="AK7" s="384"/>
      <c r="AL7" s="384"/>
      <c r="AM7" s="384"/>
      <c r="AN7" s="261" t="s">
        <v>7</v>
      </c>
    </row>
    <row r="8" spans="1:40" ht="16.5" thickBot="1" x14ac:dyDescent="0.3">
      <c r="A8" s="500" t="s">
        <v>8</v>
      </c>
      <c r="B8" s="501"/>
      <c r="C8" s="501"/>
      <c r="D8" s="501"/>
      <c r="E8" s="501"/>
      <c r="F8" s="501"/>
      <c r="G8" s="501"/>
      <c r="H8" s="501"/>
      <c r="I8" s="501"/>
      <c r="J8" s="501"/>
      <c r="K8" s="501"/>
      <c r="L8" s="501"/>
      <c r="M8" s="502"/>
      <c r="N8" s="631" t="s">
        <v>9</v>
      </c>
      <c r="O8" s="632"/>
      <c r="P8" s="632"/>
      <c r="Q8" s="632"/>
      <c r="R8" s="632"/>
      <c r="S8" s="632"/>
      <c r="T8" s="632"/>
      <c r="U8" s="632"/>
      <c r="V8" s="632"/>
      <c r="W8" s="632"/>
      <c r="X8" s="633"/>
      <c r="Y8" s="487" t="s">
        <v>10</v>
      </c>
      <c r="Z8" s="488"/>
      <c r="AA8" s="488"/>
      <c r="AB8" s="488"/>
      <c r="AC8" s="488"/>
      <c r="AD8" s="488"/>
      <c r="AE8" s="488"/>
      <c r="AF8" s="488"/>
      <c r="AG8" s="488"/>
      <c r="AH8" s="488"/>
      <c r="AI8" s="489"/>
      <c r="AJ8" s="418"/>
      <c r="AK8" s="384"/>
      <c r="AL8" s="384"/>
      <c r="AM8" s="384"/>
      <c r="AN8" s="384"/>
    </row>
    <row r="9" spans="1:40" ht="26.1" customHeight="1" x14ac:dyDescent="0.25">
      <c r="A9" s="618" t="s">
        <v>11</v>
      </c>
      <c r="B9" s="493" t="s">
        <v>12</v>
      </c>
      <c r="C9" s="493" t="s">
        <v>13</v>
      </c>
      <c r="D9" s="493" t="s">
        <v>14</v>
      </c>
      <c r="E9" s="495" t="s">
        <v>15</v>
      </c>
      <c r="F9" s="493" t="s">
        <v>16</v>
      </c>
      <c r="G9" s="493"/>
      <c r="H9" s="493" t="s">
        <v>17</v>
      </c>
      <c r="I9" s="622" t="s">
        <v>18</v>
      </c>
      <c r="J9" s="493" t="s">
        <v>19</v>
      </c>
      <c r="K9" s="624" t="s">
        <v>20</v>
      </c>
      <c r="L9" s="625"/>
      <c r="M9" s="493" t="s">
        <v>21</v>
      </c>
      <c r="N9" s="616" t="s">
        <v>22</v>
      </c>
      <c r="O9" s="600" t="s">
        <v>646</v>
      </c>
      <c r="P9" s="602" t="s">
        <v>24</v>
      </c>
      <c r="Q9" s="604" t="s">
        <v>25</v>
      </c>
      <c r="R9" s="606" t="s">
        <v>26</v>
      </c>
      <c r="S9" s="608" t="s">
        <v>27</v>
      </c>
      <c r="T9" s="610" t="s">
        <v>28</v>
      </c>
      <c r="U9" s="610" t="s">
        <v>29</v>
      </c>
      <c r="V9" s="610" t="s">
        <v>30</v>
      </c>
      <c r="W9" s="610" t="s">
        <v>31</v>
      </c>
      <c r="X9" s="612" t="s">
        <v>32</v>
      </c>
      <c r="Y9" s="614" t="s">
        <v>33</v>
      </c>
      <c r="Z9" s="592" t="s">
        <v>34</v>
      </c>
      <c r="AA9" s="596" t="s">
        <v>35</v>
      </c>
      <c r="AB9" s="592" t="s">
        <v>36</v>
      </c>
      <c r="AC9" s="592" t="s">
        <v>37</v>
      </c>
      <c r="AD9" s="592" t="s">
        <v>38</v>
      </c>
      <c r="AE9" s="592" t="s">
        <v>39</v>
      </c>
      <c r="AF9" s="598" t="s">
        <v>40</v>
      </c>
      <c r="AG9" s="592" t="s">
        <v>41</v>
      </c>
      <c r="AH9" s="592" t="s">
        <v>42</v>
      </c>
      <c r="AI9" s="594" t="s">
        <v>43</v>
      </c>
      <c r="AJ9" s="418"/>
      <c r="AK9" s="384"/>
      <c r="AL9" s="384"/>
      <c r="AM9" s="384"/>
      <c r="AN9" s="384"/>
    </row>
    <row r="10" spans="1:40" ht="37.35" customHeight="1" thickBot="1" x14ac:dyDescent="0.3">
      <c r="A10" s="619"/>
      <c r="B10" s="620"/>
      <c r="C10" s="620"/>
      <c r="D10" s="620"/>
      <c r="E10" s="621"/>
      <c r="F10" s="421" t="s">
        <v>44</v>
      </c>
      <c r="G10" s="421" t="s">
        <v>45</v>
      </c>
      <c r="H10" s="620"/>
      <c r="I10" s="623"/>
      <c r="J10" s="620"/>
      <c r="K10" s="275" t="s">
        <v>46</v>
      </c>
      <c r="L10" s="275" t="s">
        <v>47</v>
      </c>
      <c r="M10" s="620"/>
      <c r="N10" s="617"/>
      <c r="O10" s="601"/>
      <c r="P10" s="603"/>
      <c r="Q10" s="605"/>
      <c r="R10" s="607"/>
      <c r="S10" s="609"/>
      <c r="T10" s="611"/>
      <c r="U10" s="611"/>
      <c r="V10" s="611"/>
      <c r="W10" s="611"/>
      <c r="X10" s="613"/>
      <c r="Y10" s="615"/>
      <c r="Z10" s="593"/>
      <c r="AA10" s="597"/>
      <c r="AB10" s="593"/>
      <c r="AC10" s="593"/>
      <c r="AD10" s="593"/>
      <c r="AE10" s="593"/>
      <c r="AF10" s="599"/>
      <c r="AG10" s="593"/>
      <c r="AH10" s="593"/>
      <c r="AI10" s="595"/>
      <c r="AJ10" s="418"/>
      <c r="AK10" s="384"/>
      <c r="AL10" s="384"/>
      <c r="AM10" s="384"/>
      <c r="AN10" s="384"/>
    </row>
    <row r="11" spans="1:40" ht="119.25" customHeight="1" x14ac:dyDescent="0.25">
      <c r="A11" s="587" t="s">
        <v>647</v>
      </c>
      <c r="B11" s="422">
        <v>44562</v>
      </c>
      <c r="C11" s="423" t="s">
        <v>50</v>
      </c>
      <c r="D11" s="423" t="s">
        <v>648</v>
      </c>
      <c r="E11" s="423"/>
      <c r="F11" s="424">
        <v>44761</v>
      </c>
      <c r="G11" s="424">
        <v>44766</v>
      </c>
      <c r="H11" s="425" t="s">
        <v>399</v>
      </c>
      <c r="I11" s="425">
        <v>0</v>
      </c>
      <c r="J11" s="423" t="s">
        <v>649</v>
      </c>
      <c r="K11" s="423" t="s">
        <v>55</v>
      </c>
      <c r="L11" s="423"/>
      <c r="M11" s="423" t="s">
        <v>650</v>
      </c>
      <c r="N11" s="426"/>
      <c r="O11" s="427"/>
      <c r="P11" s="426"/>
      <c r="Q11" s="426" t="s">
        <v>56</v>
      </c>
      <c r="R11" s="426"/>
      <c r="S11" s="428"/>
      <c r="T11" s="278" t="s">
        <v>651</v>
      </c>
      <c r="U11" s="429" t="s">
        <v>652</v>
      </c>
      <c r="V11" s="430"/>
      <c r="W11" s="423" t="s">
        <v>653</v>
      </c>
      <c r="X11" s="423" t="s">
        <v>654</v>
      </c>
      <c r="Y11" s="426"/>
      <c r="Z11" s="426"/>
      <c r="AA11" s="426"/>
      <c r="AB11" s="426"/>
      <c r="AC11" s="426"/>
      <c r="AD11" s="426"/>
      <c r="AE11" s="426"/>
      <c r="AF11" s="431"/>
      <c r="AG11" s="426"/>
      <c r="AH11" s="426"/>
      <c r="AI11" s="426"/>
      <c r="AJ11" s="418"/>
      <c r="AK11" s="384"/>
      <c r="AL11" s="384"/>
      <c r="AM11" s="384"/>
      <c r="AN11" s="384"/>
    </row>
    <row r="12" spans="1:40" ht="112.5" customHeight="1" x14ac:dyDescent="0.25">
      <c r="A12" s="585"/>
      <c r="B12" s="422">
        <v>44593</v>
      </c>
      <c r="C12" s="423" t="s">
        <v>407</v>
      </c>
      <c r="D12" s="423" t="s">
        <v>648</v>
      </c>
      <c r="E12" s="423"/>
      <c r="F12" s="424">
        <v>44762</v>
      </c>
      <c r="G12" s="424">
        <v>44766</v>
      </c>
      <c r="H12" s="294" t="s">
        <v>399</v>
      </c>
      <c r="I12" s="425">
        <v>0</v>
      </c>
      <c r="J12" s="423" t="s">
        <v>655</v>
      </c>
      <c r="K12" s="423" t="s">
        <v>66</v>
      </c>
      <c r="L12" s="423"/>
      <c r="M12" s="423" t="s">
        <v>656</v>
      </c>
      <c r="N12" s="426"/>
      <c r="O12" s="426"/>
      <c r="P12" s="426"/>
      <c r="Q12" s="426" t="s">
        <v>56</v>
      </c>
      <c r="R12" s="426"/>
      <c r="S12" s="428"/>
      <c r="T12" s="277" t="s">
        <v>657</v>
      </c>
      <c r="U12" s="423" t="s">
        <v>658</v>
      </c>
      <c r="V12" s="423" t="s">
        <v>659</v>
      </c>
      <c r="W12" s="423" t="s">
        <v>660</v>
      </c>
      <c r="X12" s="423" t="s">
        <v>661</v>
      </c>
      <c r="Y12" s="432"/>
      <c r="Z12" s="432"/>
      <c r="AA12" s="432"/>
      <c r="AB12" s="432"/>
      <c r="AC12" s="432"/>
      <c r="AD12" s="432"/>
      <c r="AE12" s="432"/>
      <c r="AF12" s="429"/>
      <c r="AG12" s="432"/>
      <c r="AH12" s="432"/>
      <c r="AI12" s="432"/>
      <c r="AJ12" s="418"/>
      <c r="AK12" s="384"/>
      <c r="AL12" s="384"/>
      <c r="AM12" s="384"/>
      <c r="AN12" s="384"/>
    </row>
    <row r="13" spans="1:40" ht="135.75" customHeight="1" x14ac:dyDescent="0.25">
      <c r="A13" s="585"/>
      <c r="B13" s="422">
        <v>44621</v>
      </c>
      <c r="C13" s="423" t="s">
        <v>74</v>
      </c>
      <c r="D13" s="423" t="s">
        <v>75</v>
      </c>
      <c r="E13" s="423" t="s">
        <v>76</v>
      </c>
      <c r="F13" s="424">
        <v>44762</v>
      </c>
      <c r="G13" s="424">
        <v>44766</v>
      </c>
      <c r="H13" s="425" t="s">
        <v>77</v>
      </c>
      <c r="I13" s="425">
        <v>0</v>
      </c>
      <c r="J13" s="423" t="s">
        <v>662</v>
      </c>
      <c r="K13" s="423" t="s">
        <v>55</v>
      </c>
      <c r="L13" s="423"/>
      <c r="M13" s="423" t="s">
        <v>656</v>
      </c>
      <c r="N13" s="426"/>
      <c r="O13" s="426"/>
      <c r="P13" s="426"/>
      <c r="Q13" s="426" t="s">
        <v>56</v>
      </c>
      <c r="R13" s="426"/>
      <c r="S13" s="428"/>
      <c r="T13" s="423" t="s">
        <v>663</v>
      </c>
      <c r="U13" s="280" t="s">
        <v>664</v>
      </c>
      <c r="V13" s="430"/>
      <c r="W13" s="280" t="s">
        <v>665</v>
      </c>
      <c r="X13" s="430"/>
      <c r="Y13" s="432"/>
      <c r="Z13" s="432"/>
      <c r="AA13" s="432"/>
      <c r="AB13" s="432"/>
      <c r="AC13" s="432"/>
      <c r="AD13" s="432"/>
      <c r="AE13" s="432"/>
      <c r="AF13" s="429"/>
      <c r="AG13" s="432"/>
      <c r="AH13" s="432"/>
      <c r="AI13" s="432"/>
      <c r="AJ13" s="418"/>
      <c r="AK13" s="384"/>
      <c r="AL13" s="384"/>
      <c r="AM13" s="384"/>
      <c r="AN13" s="384"/>
    </row>
    <row r="14" spans="1:40" ht="92.25" customHeight="1" x14ac:dyDescent="0.25">
      <c r="A14" s="585"/>
      <c r="B14" s="422">
        <v>44652</v>
      </c>
      <c r="C14" s="423" t="s">
        <v>85</v>
      </c>
      <c r="D14" s="423" t="s">
        <v>86</v>
      </c>
      <c r="E14" s="423" t="s">
        <v>87</v>
      </c>
      <c r="F14" s="424">
        <v>44761</v>
      </c>
      <c r="G14" s="424">
        <v>44766</v>
      </c>
      <c r="H14" s="425" t="s">
        <v>88</v>
      </c>
      <c r="I14" s="433">
        <v>50000</v>
      </c>
      <c r="J14" s="423" t="s">
        <v>666</v>
      </c>
      <c r="K14" s="423" t="s">
        <v>90</v>
      </c>
      <c r="L14" s="423"/>
      <c r="M14" s="423" t="s">
        <v>667</v>
      </c>
      <c r="N14" s="426"/>
      <c r="O14" s="426"/>
      <c r="P14" s="426"/>
      <c r="Q14" s="426" t="s">
        <v>56</v>
      </c>
      <c r="R14" s="426"/>
      <c r="S14" s="428"/>
      <c r="T14" s="279" t="s">
        <v>668</v>
      </c>
      <c r="U14" s="278" t="s">
        <v>669</v>
      </c>
      <c r="V14" s="279"/>
      <c r="W14" s="423" t="s">
        <v>670</v>
      </c>
      <c r="X14" s="423" t="s">
        <v>671</v>
      </c>
      <c r="Y14" s="432"/>
      <c r="Z14" s="432"/>
      <c r="AA14" s="432"/>
      <c r="AB14" s="432"/>
      <c r="AC14" s="432"/>
      <c r="AD14" s="432"/>
      <c r="AE14" s="432"/>
      <c r="AF14" s="429"/>
      <c r="AG14" s="432"/>
      <c r="AH14" s="432"/>
      <c r="AI14" s="432"/>
      <c r="AJ14" s="418"/>
      <c r="AK14" s="384"/>
      <c r="AL14" s="384"/>
      <c r="AM14" s="384"/>
      <c r="AN14" s="384"/>
    </row>
    <row r="15" spans="1:40" ht="84.75" customHeight="1" x14ac:dyDescent="0.25">
      <c r="A15" s="585"/>
      <c r="B15" s="422">
        <v>44682</v>
      </c>
      <c r="C15" s="423" t="s">
        <v>435</v>
      </c>
      <c r="D15" s="423" t="s">
        <v>672</v>
      </c>
      <c r="E15" s="423"/>
      <c r="F15" s="424">
        <v>44671</v>
      </c>
      <c r="G15" s="424">
        <v>44766</v>
      </c>
      <c r="H15" s="425" t="s">
        <v>437</v>
      </c>
      <c r="I15" s="425">
        <v>0</v>
      </c>
      <c r="J15" s="423" t="s">
        <v>438</v>
      </c>
      <c r="K15" s="423"/>
      <c r="L15" s="423"/>
      <c r="M15" s="423" t="s">
        <v>673</v>
      </c>
      <c r="N15" s="426"/>
      <c r="O15" s="426"/>
      <c r="P15" s="426"/>
      <c r="Q15" s="426" t="s">
        <v>56</v>
      </c>
      <c r="R15" s="426"/>
      <c r="S15" s="428"/>
      <c r="T15" s="423" t="s">
        <v>674</v>
      </c>
      <c r="U15" s="430"/>
      <c r="V15" s="430"/>
      <c r="W15" s="423" t="s">
        <v>675</v>
      </c>
      <c r="X15" s="281" t="s">
        <v>676</v>
      </c>
      <c r="Y15" s="432"/>
      <c r="Z15" s="432"/>
      <c r="AA15" s="432"/>
      <c r="AB15" s="432"/>
      <c r="AC15" s="432"/>
      <c r="AD15" s="432"/>
      <c r="AE15" s="432"/>
      <c r="AF15" s="429"/>
      <c r="AG15" s="432"/>
      <c r="AH15" s="432"/>
      <c r="AI15" s="432"/>
      <c r="AJ15" s="418"/>
      <c r="AK15" s="384"/>
      <c r="AL15" s="384"/>
      <c r="AM15" s="384"/>
      <c r="AN15" s="384"/>
    </row>
    <row r="16" spans="1:40" ht="24.75" customHeight="1" x14ac:dyDescent="0.25">
      <c r="A16" s="582" t="s">
        <v>677</v>
      </c>
      <c r="B16" s="434">
        <v>44563</v>
      </c>
      <c r="C16" s="423" t="s">
        <v>678</v>
      </c>
      <c r="D16" s="423"/>
      <c r="E16" s="423"/>
      <c r="F16" s="425"/>
      <c r="G16" s="425"/>
      <c r="H16" s="425"/>
      <c r="I16" s="425"/>
      <c r="J16" s="423"/>
      <c r="K16" s="423"/>
      <c r="L16" s="423"/>
      <c r="M16" s="423"/>
      <c r="N16" s="426"/>
      <c r="O16" s="426"/>
      <c r="P16" s="426"/>
      <c r="Q16" s="426"/>
      <c r="R16" s="426"/>
      <c r="S16" s="428"/>
      <c r="T16" s="430"/>
      <c r="U16" s="430"/>
      <c r="V16" s="430"/>
      <c r="W16" s="430"/>
      <c r="X16" s="430"/>
      <c r="Y16" s="432"/>
      <c r="Z16" s="432"/>
      <c r="AA16" s="432"/>
      <c r="AB16" s="432"/>
      <c r="AC16" s="432"/>
      <c r="AD16" s="432"/>
      <c r="AE16" s="432"/>
      <c r="AF16" s="429"/>
      <c r="AG16" s="432"/>
      <c r="AH16" s="432"/>
      <c r="AI16" s="432"/>
      <c r="AJ16" s="418"/>
      <c r="AK16" s="384"/>
      <c r="AL16" s="384"/>
      <c r="AM16" s="384"/>
      <c r="AN16" s="384"/>
    </row>
    <row r="17" spans="1:36" ht="93" customHeight="1" x14ac:dyDescent="0.25">
      <c r="A17" s="583"/>
      <c r="B17" s="422">
        <v>44594</v>
      </c>
      <c r="C17" s="423" t="s">
        <v>109</v>
      </c>
      <c r="D17" s="423" t="s">
        <v>110</v>
      </c>
      <c r="E17" s="423"/>
      <c r="F17" s="424">
        <v>44762</v>
      </c>
      <c r="G17" s="424">
        <v>44766</v>
      </c>
      <c r="H17" s="425" t="s">
        <v>101</v>
      </c>
      <c r="I17" s="433">
        <v>25000</v>
      </c>
      <c r="J17" s="423" t="s">
        <v>679</v>
      </c>
      <c r="K17" s="423" t="s">
        <v>103</v>
      </c>
      <c r="L17" s="423"/>
      <c r="M17" s="423" t="s">
        <v>680</v>
      </c>
      <c r="N17" s="426"/>
      <c r="O17" s="426"/>
      <c r="P17" s="426" t="s">
        <v>56</v>
      </c>
      <c r="Q17" s="426"/>
      <c r="R17" s="426"/>
      <c r="S17" s="428"/>
      <c r="T17" s="423" t="s">
        <v>681</v>
      </c>
      <c r="U17" s="430"/>
      <c r="V17" s="423" t="s">
        <v>682</v>
      </c>
      <c r="W17" s="423" t="s">
        <v>683</v>
      </c>
      <c r="X17" s="429" t="s">
        <v>684</v>
      </c>
      <c r="Y17" s="432"/>
      <c r="Z17" s="432"/>
      <c r="AA17" s="432"/>
      <c r="AB17" s="432"/>
      <c r="AC17" s="432"/>
      <c r="AD17" s="432"/>
      <c r="AE17" s="432"/>
      <c r="AF17" s="429"/>
      <c r="AG17" s="432"/>
      <c r="AH17" s="432"/>
      <c r="AI17" s="432"/>
      <c r="AJ17" s="418"/>
    </row>
    <row r="18" spans="1:36" ht="93" customHeight="1" x14ac:dyDescent="0.25">
      <c r="A18" s="583"/>
      <c r="B18" s="422">
        <v>44622</v>
      </c>
      <c r="C18" s="423" t="s">
        <v>117</v>
      </c>
      <c r="D18" s="423" t="s">
        <v>118</v>
      </c>
      <c r="E18" s="423"/>
      <c r="F18" s="424">
        <v>44761</v>
      </c>
      <c r="G18" s="424">
        <v>44766</v>
      </c>
      <c r="H18" s="425" t="s">
        <v>119</v>
      </c>
      <c r="I18" s="433">
        <v>10000</v>
      </c>
      <c r="J18" s="423" t="s">
        <v>685</v>
      </c>
      <c r="K18" s="423" t="s">
        <v>103</v>
      </c>
      <c r="L18" s="423"/>
      <c r="M18" s="423" t="s">
        <v>686</v>
      </c>
      <c r="N18" s="426"/>
      <c r="O18" s="426"/>
      <c r="P18" s="426"/>
      <c r="Q18" s="426" t="s">
        <v>56</v>
      </c>
      <c r="R18" s="426"/>
      <c r="S18" s="428"/>
      <c r="T18" s="282" t="s">
        <v>687</v>
      </c>
      <c r="U18" s="278" t="s">
        <v>688</v>
      </c>
      <c r="V18" s="279" t="s">
        <v>689</v>
      </c>
      <c r="W18" s="430" t="s">
        <v>690</v>
      </c>
      <c r="X18" s="279" t="s">
        <v>691</v>
      </c>
      <c r="Y18" s="426"/>
      <c r="Z18" s="426"/>
      <c r="AA18" s="426"/>
      <c r="AB18" s="426"/>
      <c r="AC18" s="426"/>
      <c r="AD18" s="426"/>
      <c r="AE18" s="426"/>
      <c r="AF18" s="431" t="s">
        <v>692</v>
      </c>
      <c r="AG18" s="426"/>
      <c r="AH18" s="426"/>
      <c r="AI18" s="426"/>
      <c r="AJ18" s="418"/>
    </row>
    <row r="19" spans="1:36" ht="93" customHeight="1" x14ac:dyDescent="0.25">
      <c r="A19" s="588"/>
      <c r="B19" s="422">
        <v>44653</v>
      </c>
      <c r="C19" s="423" t="s">
        <v>127</v>
      </c>
      <c r="D19" s="281" t="s">
        <v>128</v>
      </c>
      <c r="E19" s="423"/>
      <c r="F19" s="424">
        <v>44761</v>
      </c>
      <c r="G19" s="424">
        <v>44766</v>
      </c>
      <c r="H19" s="425" t="s">
        <v>129</v>
      </c>
      <c r="I19" s="425">
        <v>0</v>
      </c>
      <c r="J19" s="423" t="s">
        <v>693</v>
      </c>
      <c r="K19" s="423" t="s">
        <v>103</v>
      </c>
      <c r="L19" s="423"/>
      <c r="M19" s="423" t="s">
        <v>694</v>
      </c>
      <c r="N19" s="426"/>
      <c r="O19" s="426"/>
      <c r="P19" s="426" t="s">
        <v>56</v>
      </c>
      <c r="Q19" s="426"/>
      <c r="R19" s="426"/>
      <c r="S19" s="428"/>
      <c r="T19" s="279" t="s">
        <v>695</v>
      </c>
      <c r="U19" s="282" t="s">
        <v>696</v>
      </c>
      <c r="V19" s="423" t="s">
        <v>697</v>
      </c>
      <c r="W19" s="423" t="s">
        <v>698</v>
      </c>
      <c r="X19" s="282" t="s">
        <v>699</v>
      </c>
      <c r="Y19" s="426"/>
      <c r="Z19" s="426"/>
      <c r="AA19" s="426"/>
      <c r="AB19" s="426"/>
      <c r="AC19" s="426"/>
      <c r="AD19" s="426"/>
      <c r="AE19" s="426"/>
      <c r="AF19" s="431"/>
      <c r="AG19" s="426"/>
      <c r="AH19" s="426"/>
      <c r="AI19" s="426"/>
      <c r="AJ19" s="418"/>
    </row>
    <row r="20" spans="1:36" ht="93" customHeight="1" x14ac:dyDescent="0.25">
      <c r="A20" s="584" t="s">
        <v>700</v>
      </c>
      <c r="B20" s="435">
        <v>44564</v>
      </c>
      <c r="C20" s="423" t="s">
        <v>137</v>
      </c>
      <c r="D20" s="423" t="s">
        <v>138</v>
      </c>
      <c r="E20" s="423"/>
      <c r="F20" s="424">
        <v>44761</v>
      </c>
      <c r="G20" s="424">
        <v>44763</v>
      </c>
      <c r="H20" s="425" t="s">
        <v>139</v>
      </c>
      <c r="I20" s="425">
        <v>0</v>
      </c>
      <c r="J20" s="423" t="s">
        <v>701</v>
      </c>
      <c r="K20" s="423" t="s">
        <v>141</v>
      </c>
      <c r="L20" s="423" t="s">
        <v>477</v>
      </c>
      <c r="M20" s="423"/>
      <c r="N20" s="426"/>
      <c r="O20" s="426"/>
      <c r="P20" s="426"/>
      <c r="Q20" s="426"/>
      <c r="R20" s="426" t="s">
        <v>56</v>
      </c>
      <c r="S20" s="428"/>
      <c r="T20" s="423" t="s">
        <v>702</v>
      </c>
      <c r="U20" s="283" t="s">
        <v>703</v>
      </c>
      <c r="V20" s="430"/>
      <c r="W20" s="430" t="s">
        <v>704</v>
      </c>
      <c r="X20" s="284" t="s">
        <v>705</v>
      </c>
      <c r="Y20" s="432"/>
      <c r="Z20" s="432"/>
      <c r="AA20" s="432"/>
      <c r="AB20" s="432"/>
      <c r="AC20" s="432"/>
      <c r="AD20" s="432"/>
      <c r="AE20" s="432"/>
      <c r="AF20" s="429"/>
      <c r="AG20" s="432"/>
      <c r="AH20" s="432"/>
      <c r="AI20" s="432"/>
      <c r="AJ20" s="418"/>
    </row>
    <row r="21" spans="1:36" ht="93" customHeight="1" x14ac:dyDescent="0.25">
      <c r="A21" s="585"/>
      <c r="B21" s="422">
        <v>44595</v>
      </c>
      <c r="C21" s="423" t="s">
        <v>478</v>
      </c>
      <c r="D21" s="423" t="s">
        <v>149</v>
      </c>
      <c r="E21" s="423"/>
      <c r="F21" s="424">
        <v>44761</v>
      </c>
      <c r="G21" s="424">
        <v>44764</v>
      </c>
      <c r="H21" s="425" t="s">
        <v>150</v>
      </c>
      <c r="I21" s="433">
        <v>3000</v>
      </c>
      <c r="J21" s="423" t="s">
        <v>706</v>
      </c>
      <c r="K21" s="423" t="s">
        <v>151</v>
      </c>
      <c r="L21" s="423"/>
      <c r="M21" s="423" t="s">
        <v>152</v>
      </c>
      <c r="N21" s="426"/>
      <c r="O21" s="426" t="s">
        <v>56</v>
      </c>
      <c r="P21" s="426"/>
      <c r="Q21" s="426"/>
      <c r="R21" s="426"/>
      <c r="S21" s="428"/>
      <c r="T21" s="278" t="s">
        <v>707</v>
      </c>
      <c r="U21" s="436" t="s">
        <v>708</v>
      </c>
      <c r="V21" s="279" t="s">
        <v>709</v>
      </c>
      <c r="W21" s="430" t="s">
        <v>690</v>
      </c>
      <c r="X21" s="279" t="s">
        <v>710</v>
      </c>
      <c r="Y21" s="432"/>
      <c r="Z21" s="432"/>
      <c r="AA21" s="432"/>
      <c r="AB21" s="386"/>
      <c r="AC21" s="437">
        <v>44958</v>
      </c>
      <c r="AD21" s="432"/>
      <c r="AE21" s="432"/>
      <c r="AF21" s="429"/>
      <c r="AG21" s="432"/>
      <c r="AH21" s="432"/>
      <c r="AI21" s="432"/>
      <c r="AJ21" s="418"/>
    </row>
    <row r="22" spans="1:36" ht="93" customHeight="1" x14ac:dyDescent="0.25">
      <c r="A22" s="585"/>
      <c r="B22" s="422">
        <v>44623</v>
      </c>
      <c r="C22" s="423" t="s">
        <v>485</v>
      </c>
      <c r="D22" s="423" t="s">
        <v>159</v>
      </c>
      <c r="E22" s="423"/>
      <c r="F22" s="424">
        <v>44762</v>
      </c>
      <c r="G22" s="424">
        <v>44736</v>
      </c>
      <c r="H22" s="425" t="s">
        <v>119</v>
      </c>
      <c r="I22" s="425">
        <v>0</v>
      </c>
      <c r="J22" s="423" t="s">
        <v>711</v>
      </c>
      <c r="K22" s="423" t="s">
        <v>141</v>
      </c>
      <c r="L22" s="423"/>
      <c r="M22" s="423" t="s">
        <v>712</v>
      </c>
      <c r="N22" s="426"/>
      <c r="O22" s="426"/>
      <c r="P22" s="426"/>
      <c r="Q22" s="426" t="s">
        <v>56</v>
      </c>
      <c r="R22" s="426"/>
      <c r="S22" s="428"/>
      <c r="T22" s="282" t="s">
        <v>713</v>
      </c>
      <c r="U22" s="278" t="s">
        <v>714</v>
      </c>
      <c r="V22" s="282" t="s">
        <v>715</v>
      </c>
      <c r="W22" s="285" t="s">
        <v>310</v>
      </c>
      <c r="X22" s="423" t="s">
        <v>716</v>
      </c>
      <c r="Y22" s="432"/>
      <c r="Z22" s="432"/>
      <c r="AA22" s="432"/>
      <c r="AB22" s="432"/>
      <c r="AC22" s="432"/>
      <c r="AD22" s="432"/>
      <c r="AE22" s="432"/>
      <c r="AF22" s="429"/>
      <c r="AG22" s="432"/>
      <c r="AH22" s="432"/>
      <c r="AI22" s="432"/>
      <c r="AJ22" s="418"/>
    </row>
    <row r="23" spans="1:36" ht="93" customHeight="1" x14ac:dyDescent="0.25">
      <c r="A23" s="582" t="s">
        <v>717</v>
      </c>
      <c r="B23" s="422">
        <v>44565</v>
      </c>
      <c r="C23" s="423" t="s">
        <v>168</v>
      </c>
      <c r="D23" s="423" t="s">
        <v>169</v>
      </c>
      <c r="E23" s="423" t="s">
        <v>718</v>
      </c>
      <c r="F23" s="424">
        <v>44761</v>
      </c>
      <c r="G23" s="424">
        <v>44736</v>
      </c>
      <c r="H23" s="425" t="s">
        <v>494</v>
      </c>
      <c r="I23" s="425" t="s">
        <v>53</v>
      </c>
      <c r="J23" s="423" t="s">
        <v>719</v>
      </c>
      <c r="K23" s="423"/>
      <c r="L23" s="423" t="s">
        <v>173</v>
      </c>
      <c r="M23" s="423" t="s">
        <v>720</v>
      </c>
      <c r="N23" s="426"/>
      <c r="O23" s="426"/>
      <c r="P23" s="426" t="s">
        <v>56</v>
      </c>
      <c r="Q23" s="426"/>
      <c r="R23" s="426"/>
      <c r="S23" s="428"/>
      <c r="T23" s="281" t="s">
        <v>721</v>
      </c>
      <c r="U23" s="423" t="s">
        <v>722</v>
      </c>
      <c r="V23" s="279" t="s">
        <v>723</v>
      </c>
      <c r="W23" s="423" t="s">
        <v>724</v>
      </c>
      <c r="X23" s="279" t="s">
        <v>725</v>
      </c>
      <c r="Y23" s="429" t="s">
        <v>726</v>
      </c>
      <c r="Z23" s="432"/>
      <c r="AA23" s="432"/>
      <c r="AB23" s="432"/>
      <c r="AC23" s="432"/>
      <c r="AD23" s="429" t="s">
        <v>727</v>
      </c>
      <c r="AE23" s="432"/>
      <c r="AF23" s="429" t="s">
        <v>728</v>
      </c>
      <c r="AG23" s="432"/>
      <c r="AH23" s="432"/>
      <c r="AI23" s="432"/>
      <c r="AJ23" s="418"/>
    </row>
    <row r="24" spans="1:36" ht="93" customHeight="1" x14ac:dyDescent="0.25">
      <c r="A24" s="583"/>
      <c r="B24" s="422">
        <v>44596</v>
      </c>
      <c r="C24" s="423" t="s">
        <v>180</v>
      </c>
      <c r="D24" s="423" t="s">
        <v>169</v>
      </c>
      <c r="E24" s="423"/>
      <c r="F24" s="424">
        <v>44582</v>
      </c>
      <c r="G24" s="424">
        <v>44736</v>
      </c>
      <c r="H24" s="425" t="s">
        <v>494</v>
      </c>
      <c r="I24" s="425" t="s">
        <v>53</v>
      </c>
      <c r="J24" s="423" t="s">
        <v>729</v>
      </c>
      <c r="K24" s="423"/>
      <c r="L24" s="423" t="s">
        <v>182</v>
      </c>
      <c r="M24" s="423" t="s">
        <v>730</v>
      </c>
      <c r="N24" s="426"/>
      <c r="O24" s="426"/>
      <c r="P24" s="426" t="s">
        <v>56</v>
      </c>
      <c r="Q24" s="426"/>
      <c r="R24" s="426"/>
      <c r="S24" s="428" t="s">
        <v>6</v>
      </c>
      <c r="T24" s="423" t="s">
        <v>731</v>
      </c>
      <c r="U24" s="423"/>
      <c r="V24" s="423"/>
      <c r="W24" s="423" t="s">
        <v>732</v>
      </c>
      <c r="X24" s="423" t="s">
        <v>733</v>
      </c>
      <c r="Y24" s="432"/>
      <c r="Z24" s="432"/>
      <c r="AA24" s="432"/>
      <c r="AB24" s="432"/>
      <c r="AC24" s="432"/>
      <c r="AD24" s="432"/>
      <c r="AE24" s="432"/>
      <c r="AF24" s="429"/>
      <c r="AG24" s="432"/>
      <c r="AH24" s="432"/>
      <c r="AI24" s="432"/>
      <c r="AJ24" s="418"/>
    </row>
    <row r="25" spans="1:36" ht="93" customHeight="1" x14ac:dyDescent="0.25">
      <c r="A25" s="583"/>
      <c r="B25" s="422">
        <v>44624</v>
      </c>
      <c r="C25" s="423" t="s">
        <v>190</v>
      </c>
      <c r="D25" s="423" t="s">
        <v>191</v>
      </c>
      <c r="E25" s="423" t="s">
        <v>192</v>
      </c>
      <c r="F25" s="424">
        <v>44887</v>
      </c>
      <c r="G25" s="424">
        <v>44736</v>
      </c>
      <c r="H25" s="425" t="s">
        <v>494</v>
      </c>
      <c r="I25" s="425"/>
      <c r="J25" s="423" t="s">
        <v>729</v>
      </c>
      <c r="K25" s="423"/>
      <c r="L25" s="423" t="s">
        <v>182</v>
      </c>
      <c r="M25" s="423" t="s">
        <v>734</v>
      </c>
      <c r="N25" s="426" t="s">
        <v>56</v>
      </c>
      <c r="O25" s="426"/>
      <c r="P25" s="426"/>
      <c r="Q25" s="426"/>
      <c r="R25" s="426"/>
      <c r="S25" s="428"/>
      <c r="T25" s="423" t="s">
        <v>735</v>
      </c>
      <c r="U25" s="423"/>
      <c r="V25" s="423"/>
      <c r="W25" s="423"/>
      <c r="X25" s="279" t="s">
        <v>736</v>
      </c>
      <c r="Y25" s="429" t="s">
        <v>737</v>
      </c>
      <c r="Z25" s="432"/>
      <c r="AA25" s="432"/>
      <c r="AB25" s="438">
        <v>45078</v>
      </c>
      <c r="AC25" s="432"/>
      <c r="AD25" s="429" t="s">
        <v>727</v>
      </c>
      <c r="AE25" s="432"/>
      <c r="AF25" s="429" t="s">
        <v>728</v>
      </c>
      <c r="AG25" s="432"/>
      <c r="AH25" s="432"/>
      <c r="AI25" s="432"/>
      <c r="AJ25" s="418"/>
    </row>
    <row r="26" spans="1:36" ht="93.75" customHeight="1" x14ac:dyDescent="0.25">
      <c r="A26" s="582" t="s">
        <v>738</v>
      </c>
      <c r="B26" s="422">
        <v>44566</v>
      </c>
      <c r="C26" s="423" t="s">
        <v>510</v>
      </c>
      <c r="D26" s="281" t="s">
        <v>519</v>
      </c>
      <c r="E26" s="281" t="s">
        <v>739</v>
      </c>
      <c r="F26" s="424">
        <v>44761</v>
      </c>
      <c r="G26" s="424">
        <v>44766</v>
      </c>
      <c r="H26" s="425" t="s">
        <v>201</v>
      </c>
      <c r="I26" s="433">
        <v>3000</v>
      </c>
      <c r="J26" s="423" t="s">
        <v>202</v>
      </c>
      <c r="K26" s="423" t="s">
        <v>203</v>
      </c>
      <c r="L26" s="423"/>
      <c r="M26" s="423" t="s">
        <v>740</v>
      </c>
      <c r="N26" s="426"/>
      <c r="O26" s="426"/>
      <c r="P26" s="426"/>
      <c r="Q26" s="426" t="s">
        <v>56</v>
      </c>
      <c r="R26" s="426"/>
      <c r="S26" s="428"/>
      <c r="T26" s="423" t="s">
        <v>741</v>
      </c>
      <c r="U26" s="423" t="s">
        <v>742</v>
      </c>
      <c r="V26" s="423" t="s">
        <v>743</v>
      </c>
      <c r="W26" s="430" t="s">
        <v>744</v>
      </c>
      <c r="X26" s="281" t="s">
        <v>745</v>
      </c>
      <c r="Y26" s="432"/>
      <c r="Z26" s="432"/>
      <c r="AA26" s="432"/>
      <c r="AB26" s="432"/>
      <c r="AC26" s="432"/>
      <c r="AD26" s="432"/>
      <c r="AE26" s="432"/>
      <c r="AF26" s="429"/>
      <c r="AG26" s="432"/>
      <c r="AH26" s="432"/>
      <c r="AI26" s="432"/>
      <c r="AJ26" s="418"/>
    </row>
    <row r="27" spans="1:36" ht="93" customHeight="1" x14ac:dyDescent="0.25">
      <c r="A27" s="583"/>
      <c r="B27" s="422">
        <v>44597</v>
      </c>
      <c r="C27" s="423" t="s">
        <v>219</v>
      </c>
      <c r="D27" s="423" t="s">
        <v>746</v>
      </c>
      <c r="E27" s="423" t="s">
        <v>747</v>
      </c>
      <c r="F27" s="424">
        <v>44761</v>
      </c>
      <c r="G27" s="424">
        <v>44766</v>
      </c>
      <c r="H27" s="425" t="s">
        <v>212</v>
      </c>
      <c r="I27" s="425" t="s">
        <v>53</v>
      </c>
      <c r="J27" s="423" t="s">
        <v>748</v>
      </c>
      <c r="K27" s="423"/>
      <c r="L27" s="423"/>
      <c r="M27" s="423" t="s">
        <v>749</v>
      </c>
      <c r="N27" s="426"/>
      <c r="O27" s="426"/>
      <c r="P27" s="426"/>
      <c r="Q27" s="426" t="s">
        <v>56</v>
      </c>
      <c r="R27" s="426"/>
      <c r="S27" s="428"/>
      <c r="T27" s="286" t="s">
        <v>750</v>
      </c>
      <c r="U27" s="423" t="s">
        <v>751</v>
      </c>
      <c r="V27" s="423" t="s">
        <v>752</v>
      </c>
      <c r="W27" s="423" t="s">
        <v>753</v>
      </c>
      <c r="X27" s="423" t="s">
        <v>754</v>
      </c>
      <c r="Y27" s="432"/>
      <c r="Z27" s="432"/>
      <c r="AA27" s="432"/>
      <c r="AB27" s="432"/>
      <c r="AC27" s="432"/>
      <c r="AD27" s="432"/>
      <c r="AE27" s="432"/>
      <c r="AF27" s="429" t="s">
        <v>755</v>
      </c>
      <c r="AG27" s="432"/>
      <c r="AH27" s="432"/>
      <c r="AI27" s="432"/>
      <c r="AJ27" s="418"/>
    </row>
    <row r="28" spans="1:36" ht="93" customHeight="1" x14ac:dyDescent="0.25">
      <c r="A28" s="583"/>
      <c r="B28" s="422">
        <v>44625</v>
      </c>
      <c r="C28" s="423" t="s">
        <v>756</v>
      </c>
      <c r="D28" s="423" t="s">
        <v>638</v>
      </c>
      <c r="E28" s="423" t="s">
        <v>639</v>
      </c>
      <c r="F28" s="439">
        <v>44583</v>
      </c>
      <c r="G28" s="439">
        <v>44766</v>
      </c>
      <c r="H28" s="425" t="s">
        <v>640</v>
      </c>
      <c r="I28" s="425"/>
      <c r="J28" s="423" t="s">
        <v>641</v>
      </c>
      <c r="K28" s="423"/>
      <c r="L28" s="423"/>
      <c r="M28" s="423" t="s">
        <v>642</v>
      </c>
      <c r="N28" s="426"/>
      <c r="O28" s="426"/>
      <c r="P28" s="426"/>
      <c r="Q28" s="426" t="s">
        <v>56</v>
      </c>
      <c r="R28" s="426"/>
      <c r="S28" s="428"/>
      <c r="T28" s="423" t="s">
        <v>757</v>
      </c>
      <c r="U28" s="430"/>
      <c r="V28" s="430"/>
      <c r="W28" s="430"/>
      <c r="X28" s="423" t="s">
        <v>758</v>
      </c>
      <c r="Y28" s="432"/>
      <c r="Z28" s="432"/>
      <c r="AA28" s="432"/>
      <c r="AB28" s="432"/>
      <c r="AC28" s="432"/>
      <c r="AD28" s="432"/>
      <c r="AE28" s="432"/>
      <c r="AF28" s="429"/>
      <c r="AG28" s="432"/>
      <c r="AH28" s="432"/>
      <c r="AI28" s="432"/>
      <c r="AJ28" s="418"/>
    </row>
    <row r="29" spans="1:36" ht="93" customHeight="1" x14ac:dyDescent="0.25">
      <c r="A29" s="582" t="s">
        <v>759</v>
      </c>
      <c r="B29" s="422">
        <v>44567</v>
      </c>
      <c r="C29" s="423" t="s">
        <v>222</v>
      </c>
      <c r="D29" s="423" t="s">
        <v>223</v>
      </c>
      <c r="E29" s="423"/>
      <c r="F29" s="424">
        <v>44761</v>
      </c>
      <c r="G29" s="424">
        <v>44736</v>
      </c>
      <c r="H29" s="425" t="s">
        <v>150</v>
      </c>
      <c r="I29" s="425">
        <v>0</v>
      </c>
      <c r="J29" s="423" t="s">
        <v>760</v>
      </c>
      <c r="K29" s="423"/>
      <c r="L29" s="423"/>
      <c r="M29" s="423" t="s">
        <v>656</v>
      </c>
      <c r="N29" s="426"/>
      <c r="O29" s="426"/>
      <c r="P29" s="426"/>
      <c r="Q29" s="426" t="s">
        <v>56</v>
      </c>
      <c r="R29" s="426"/>
      <c r="S29" s="428"/>
      <c r="T29" s="287" t="s">
        <v>761</v>
      </c>
      <c r="U29" s="286" t="s">
        <v>762</v>
      </c>
      <c r="V29" s="423"/>
      <c r="W29" s="423" t="s">
        <v>763</v>
      </c>
      <c r="X29" s="423" t="s">
        <v>764</v>
      </c>
      <c r="Y29" s="432"/>
      <c r="Z29" s="432"/>
      <c r="AA29" s="432"/>
      <c r="AB29" s="432"/>
      <c r="AC29" s="432"/>
      <c r="AD29" s="432"/>
      <c r="AE29" s="432"/>
      <c r="AF29" s="429"/>
      <c r="AG29" s="432"/>
      <c r="AH29" s="432"/>
      <c r="AI29" s="432"/>
      <c r="AJ29" s="418"/>
    </row>
    <row r="30" spans="1:36" ht="93" customHeight="1" x14ac:dyDescent="0.25">
      <c r="A30" s="583"/>
      <c r="B30" s="422">
        <v>44598</v>
      </c>
      <c r="C30" s="423" t="s">
        <v>765</v>
      </c>
      <c r="D30" s="423" t="s">
        <v>230</v>
      </c>
      <c r="E30" s="423"/>
      <c r="F30" s="424">
        <v>44761</v>
      </c>
      <c r="G30" s="424">
        <v>44736</v>
      </c>
      <c r="H30" s="425" t="s">
        <v>150</v>
      </c>
      <c r="I30" s="425">
        <v>0</v>
      </c>
      <c r="J30" s="423" t="s">
        <v>760</v>
      </c>
      <c r="K30" s="423" t="s">
        <v>141</v>
      </c>
      <c r="L30" s="423"/>
      <c r="M30" s="423" t="s">
        <v>766</v>
      </c>
      <c r="N30" s="426"/>
      <c r="O30" s="426"/>
      <c r="P30" s="426"/>
      <c r="Q30" s="426" t="s">
        <v>56</v>
      </c>
      <c r="R30" s="426"/>
      <c r="S30" s="428"/>
      <c r="T30" s="279" t="s">
        <v>767</v>
      </c>
      <c r="U30" s="423" t="s">
        <v>768</v>
      </c>
      <c r="V30" s="423"/>
      <c r="W30" s="279" t="s">
        <v>769</v>
      </c>
      <c r="X30" s="423"/>
      <c r="Y30" s="432"/>
      <c r="Z30" s="432"/>
      <c r="AA30" s="432"/>
      <c r="AB30" s="432"/>
      <c r="AC30" s="432"/>
      <c r="AD30" s="432"/>
      <c r="AE30" s="432"/>
      <c r="AF30" s="429" t="s">
        <v>770</v>
      </c>
      <c r="AG30" s="432"/>
      <c r="AH30" s="432"/>
      <c r="AI30" s="432"/>
      <c r="AJ30" s="418"/>
    </row>
    <row r="31" spans="1:36" ht="93" customHeight="1" x14ac:dyDescent="0.25">
      <c r="A31" s="583"/>
      <c r="B31" s="288">
        <v>44626</v>
      </c>
      <c r="C31" s="423" t="s">
        <v>544</v>
      </c>
      <c r="D31" s="423"/>
      <c r="E31" s="423"/>
      <c r="F31" s="425"/>
      <c r="G31" s="425"/>
      <c r="H31" s="425"/>
      <c r="I31" s="425"/>
      <c r="J31" s="423"/>
      <c r="K31" s="423"/>
      <c r="L31" s="423"/>
      <c r="M31" s="423"/>
      <c r="N31" s="426"/>
      <c r="O31" s="426"/>
      <c r="P31" s="426"/>
      <c r="Q31" s="426"/>
      <c r="R31" s="426"/>
      <c r="S31" s="428"/>
      <c r="T31" s="423"/>
      <c r="U31" s="423"/>
      <c r="V31" s="423"/>
      <c r="W31" s="423"/>
      <c r="X31" s="423"/>
      <c r="Y31" s="432"/>
      <c r="Z31" s="432"/>
      <c r="AA31" s="432"/>
      <c r="AB31" s="432"/>
      <c r="AC31" s="432"/>
      <c r="AD31" s="432"/>
      <c r="AE31" s="432"/>
      <c r="AF31" s="429"/>
      <c r="AG31" s="432"/>
      <c r="AH31" s="432"/>
      <c r="AI31" s="432"/>
      <c r="AJ31" s="418"/>
    </row>
    <row r="32" spans="1:36" ht="93" customHeight="1" x14ac:dyDescent="0.25">
      <c r="A32" s="583"/>
      <c r="B32" s="422">
        <v>44657</v>
      </c>
      <c r="C32" s="423" t="s">
        <v>245</v>
      </c>
      <c r="D32" s="423" t="s">
        <v>246</v>
      </c>
      <c r="E32" s="423" t="s">
        <v>771</v>
      </c>
      <c r="F32" s="424">
        <v>44582</v>
      </c>
      <c r="G32" s="424">
        <v>44736</v>
      </c>
      <c r="H32" s="425" t="s">
        <v>88</v>
      </c>
      <c r="I32" s="425">
        <v>0</v>
      </c>
      <c r="J32" s="423" t="s">
        <v>772</v>
      </c>
      <c r="K32" s="423"/>
      <c r="L32" s="423"/>
      <c r="M32" s="423" t="s">
        <v>773</v>
      </c>
      <c r="N32" s="426"/>
      <c r="O32" s="426"/>
      <c r="P32" s="426"/>
      <c r="Q32" s="426" t="s">
        <v>56</v>
      </c>
      <c r="R32" s="426"/>
      <c r="S32" s="428"/>
      <c r="T32" s="423" t="s">
        <v>774</v>
      </c>
      <c r="U32" s="440" t="s">
        <v>775</v>
      </c>
      <c r="V32" s="423"/>
      <c r="W32" s="279" t="s">
        <v>776</v>
      </c>
      <c r="X32" s="423" t="s">
        <v>777</v>
      </c>
      <c r="Y32" s="432"/>
      <c r="Z32" s="432"/>
      <c r="AA32" s="432"/>
      <c r="AB32" s="432"/>
      <c r="AC32" s="432"/>
      <c r="AD32" s="432"/>
      <c r="AE32" s="432"/>
      <c r="AF32" s="429"/>
      <c r="AG32" s="432"/>
      <c r="AH32" s="432"/>
      <c r="AI32" s="432"/>
      <c r="AJ32" s="418"/>
    </row>
    <row r="33" spans="1:36" ht="93" customHeight="1" x14ac:dyDescent="0.25">
      <c r="A33" s="583"/>
      <c r="B33" s="422">
        <v>44687</v>
      </c>
      <c r="C33" s="423" t="s">
        <v>778</v>
      </c>
      <c r="D33" s="423" t="s">
        <v>554</v>
      </c>
      <c r="E33" s="289"/>
      <c r="F33" s="424">
        <v>44582</v>
      </c>
      <c r="G33" s="424">
        <v>44736</v>
      </c>
      <c r="H33" s="425" t="s">
        <v>494</v>
      </c>
      <c r="I33" s="425">
        <v>0</v>
      </c>
      <c r="J33" s="423" t="s">
        <v>779</v>
      </c>
      <c r="K33" s="289"/>
      <c r="L33" s="289"/>
      <c r="M33" s="289"/>
      <c r="N33" s="426"/>
      <c r="O33" s="426"/>
      <c r="P33" s="426"/>
      <c r="Q33" s="426" t="s">
        <v>56</v>
      </c>
      <c r="R33" s="426"/>
      <c r="S33" s="428"/>
      <c r="T33" s="423" t="s">
        <v>780</v>
      </c>
      <c r="U33" s="423"/>
      <c r="V33" s="423"/>
      <c r="W33" s="423" t="s">
        <v>781</v>
      </c>
      <c r="X33" s="285"/>
      <c r="Y33" s="432"/>
      <c r="Z33" s="432"/>
      <c r="AA33" s="432"/>
      <c r="AB33" s="432"/>
      <c r="AC33" s="432"/>
      <c r="AD33" s="429" t="s">
        <v>782</v>
      </c>
      <c r="AE33" s="432"/>
      <c r="AF33" s="429" t="s">
        <v>728</v>
      </c>
      <c r="AG33" s="432"/>
      <c r="AH33" s="432"/>
      <c r="AI33" s="432"/>
      <c r="AJ33" s="418"/>
    </row>
    <row r="34" spans="1:36" ht="93" customHeight="1" x14ac:dyDescent="0.25">
      <c r="A34" s="582" t="s">
        <v>783</v>
      </c>
      <c r="B34" s="422">
        <v>44568</v>
      </c>
      <c r="C34" s="423" t="s">
        <v>268</v>
      </c>
      <c r="D34" s="423" t="s">
        <v>257</v>
      </c>
      <c r="E34" s="423"/>
      <c r="F34" s="424">
        <v>44761</v>
      </c>
      <c r="G34" s="424">
        <v>44766</v>
      </c>
      <c r="H34" s="425" t="s">
        <v>258</v>
      </c>
      <c r="I34" s="433">
        <v>50000</v>
      </c>
      <c r="J34" s="423" t="s">
        <v>784</v>
      </c>
      <c r="K34" s="423" t="s">
        <v>562</v>
      </c>
      <c r="L34" s="423" t="s">
        <v>261</v>
      </c>
      <c r="M34" s="423" t="s">
        <v>785</v>
      </c>
      <c r="N34" s="426"/>
      <c r="O34" s="426"/>
      <c r="P34" s="426"/>
      <c r="Q34" s="426" t="s">
        <v>56</v>
      </c>
      <c r="R34" s="426"/>
      <c r="S34" s="428"/>
      <c r="T34" s="279" t="s">
        <v>786</v>
      </c>
      <c r="U34" s="423"/>
      <c r="V34" s="423"/>
      <c r="W34" s="423" t="s">
        <v>787</v>
      </c>
      <c r="X34" s="420" t="s">
        <v>788</v>
      </c>
      <c r="Y34" s="432"/>
      <c r="Z34" s="432"/>
      <c r="AA34" s="432"/>
      <c r="AB34" s="432"/>
      <c r="AC34" s="432"/>
      <c r="AD34" s="432"/>
      <c r="AE34" s="432"/>
      <c r="AF34" s="429"/>
      <c r="AG34" s="432"/>
      <c r="AH34" s="432"/>
      <c r="AI34" s="432"/>
      <c r="AJ34" s="418"/>
    </row>
    <row r="35" spans="1:36" ht="31.5" x14ac:dyDescent="0.25">
      <c r="A35" s="583"/>
      <c r="B35" s="288">
        <v>44599</v>
      </c>
      <c r="C35" s="423" t="s">
        <v>789</v>
      </c>
      <c r="D35" s="423"/>
      <c r="E35" s="423"/>
      <c r="F35" s="425"/>
      <c r="G35" s="425"/>
      <c r="H35" s="425"/>
      <c r="I35" s="425"/>
      <c r="J35" s="423"/>
      <c r="K35" s="423"/>
      <c r="L35" s="423"/>
      <c r="M35" s="423"/>
      <c r="N35" s="426"/>
      <c r="O35" s="426"/>
      <c r="P35" s="426"/>
      <c r="Q35" s="426"/>
      <c r="R35" s="426"/>
      <c r="S35" s="428"/>
      <c r="T35" s="423"/>
      <c r="U35" s="423"/>
      <c r="V35" s="423"/>
      <c r="W35" s="423"/>
      <c r="X35" s="423"/>
      <c r="Y35" s="432"/>
      <c r="Z35" s="432"/>
      <c r="AA35" s="432"/>
      <c r="AB35" s="432"/>
      <c r="AC35" s="432"/>
      <c r="AD35" s="432"/>
      <c r="AE35" s="432"/>
      <c r="AF35" s="429"/>
      <c r="AG35" s="432"/>
      <c r="AH35" s="432"/>
      <c r="AI35" s="432"/>
      <c r="AJ35" s="418"/>
    </row>
    <row r="36" spans="1:36" ht="93" customHeight="1" x14ac:dyDescent="0.25">
      <c r="A36" s="584" t="s">
        <v>790</v>
      </c>
      <c r="B36" s="422">
        <v>44569</v>
      </c>
      <c r="C36" s="423" t="s">
        <v>571</v>
      </c>
      <c r="D36" s="423" t="s">
        <v>791</v>
      </c>
      <c r="E36" s="423" t="s">
        <v>280</v>
      </c>
      <c r="F36" s="424">
        <v>44761</v>
      </c>
      <c r="G36" s="424">
        <v>44766</v>
      </c>
      <c r="H36" s="425" t="s">
        <v>281</v>
      </c>
      <c r="I36" s="425">
        <v>0</v>
      </c>
      <c r="J36" s="423" t="s">
        <v>792</v>
      </c>
      <c r="K36" s="423"/>
      <c r="L36" s="423"/>
      <c r="M36" s="423" t="s">
        <v>793</v>
      </c>
      <c r="N36" s="426"/>
      <c r="O36" s="426"/>
      <c r="P36" s="426"/>
      <c r="Q36" s="426" t="s">
        <v>56</v>
      </c>
      <c r="R36" s="426"/>
      <c r="S36" s="428"/>
      <c r="T36" s="290" t="s">
        <v>794</v>
      </c>
      <c r="U36" s="430"/>
      <c r="V36" s="430"/>
      <c r="W36" s="423" t="s">
        <v>795</v>
      </c>
      <c r="X36" s="423" t="s">
        <v>796</v>
      </c>
      <c r="Y36" s="432"/>
      <c r="Z36" s="432"/>
      <c r="AA36" s="432"/>
      <c r="AB36" s="432"/>
      <c r="AC36" s="432"/>
      <c r="AD36" s="432"/>
      <c r="AE36" s="432"/>
      <c r="AF36" s="429"/>
      <c r="AG36" s="432"/>
      <c r="AH36" s="432"/>
      <c r="AI36" s="432"/>
      <c r="AJ36" s="418"/>
    </row>
    <row r="37" spans="1:36" ht="93" customHeight="1" x14ac:dyDescent="0.25">
      <c r="A37" s="585"/>
      <c r="B37" s="422">
        <v>44600</v>
      </c>
      <c r="C37" s="423" t="s">
        <v>582</v>
      </c>
      <c r="D37" s="423" t="s">
        <v>291</v>
      </c>
      <c r="E37" s="423"/>
      <c r="F37" s="424">
        <v>44582</v>
      </c>
      <c r="G37" s="424">
        <v>44766</v>
      </c>
      <c r="H37" s="425" t="s">
        <v>494</v>
      </c>
      <c r="I37" s="433">
        <v>100000</v>
      </c>
      <c r="J37" s="423" t="s">
        <v>797</v>
      </c>
      <c r="K37" s="423" t="s">
        <v>294</v>
      </c>
      <c r="L37" s="423"/>
      <c r="M37" s="423" t="s">
        <v>612</v>
      </c>
      <c r="N37" s="426"/>
      <c r="O37" s="426"/>
      <c r="P37" s="426"/>
      <c r="Q37" s="426" t="s">
        <v>56</v>
      </c>
      <c r="R37" s="426"/>
      <c r="S37" s="428"/>
      <c r="T37" s="287" t="s">
        <v>798</v>
      </c>
      <c r="U37" s="430"/>
      <c r="V37" s="430"/>
      <c r="W37" s="423" t="s">
        <v>799</v>
      </c>
      <c r="X37" s="430"/>
      <c r="Y37" s="432"/>
      <c r="Z37" s="432"/>
      <c r="AA37" s="432"/>
      <c r="AB37" s="432"/>
      <c r="AC37" s="432"/>
      <c r="AD37" s="429" t="s">
        <v>800</v>
      </c>
      <c r="AE37" s="432"/>
      <c r="AF37" s="276" t="s">
        <v>801</v>
      </c>
      <c r="AG37" s="432"/>
      <c r="AH37" s="432"/>
      <c r="AI37" s="432"/>
      <c r="AJ37" s="418"/>
    </row>
    <row r="38" spans="1:36" ht="93" customHeight="1" x14ac:dyDescent="0.25">
      <c r="A38" s="585"/>
      <c r="B38" s="422">
        <v>44628</v>
      </c>
      <c r="C38" s="423" t="s">
        <v>299</v>
      </c>
      <c r="D38" s="423" t="s">
        <v>300</v>
      </c>
      <c r="E38" s="423"/>
      <c r="F38" s="424">
        <v>44761</v>
      </c>
      <c r="G38" s="424">
        <v>44766</v>
      </c>
      <c r="H38" s="425" t="s">
        <v>310</v>
      </c>
      <c r="I38" s="433">
        <v>50000</v>
      </c>
      <c r="J38" s="423" t="s">
        <v>802</v>
      </c>
      <c r="K38" s="423"/>
      <c r="L38" s="423"/>
      <c r="M38" s="423" t="s">
        <v>612</v>
      </c>
      <c r="N38" s="426"/>
      <c r="O38" s="426"/>
      <c r="P38" s="426"/>
      <c r="Q38" s="426" t="s">
        <v>56</v>
      </c>
      <c r="R38" s="426"/>
      <c r="S38" s="428"/>
      <c r="T38" s="291" t="s">
        <v>803</v>
      </c>
      <c r="U38" s="279" t="s">
        <v>804</v>
      </c>
      <c r="V38" s="430"/>
      <c r="W38" s="423" t="s">
        <v>805</v>
      </c>
      <c r="X38" s="430"/>
      <c r="Y38" s="432"/>
      <c r="Z38" s="432"/>
      <c r="AA38" s="432"/>
      <c r="AB38" s="432"/>
      <c r="AC38" s="432"/>
      <c r="AD38" s="432"/>
      <c r="AE38" s="432"/>
      <c r="AF38" s="429"/>
      <c r="AG38" s="432"/>
      <c r="AH38" s="432"/>
      <c r="AI38" s="432"/>
      <c r="AJ38" s="418"/>
    </row>
    <row r="39" spans="1:36" ht="93" customHeight="1" x14ac:dyDescent="0.25">
      <c r="A39" s="585"/>
      <c r="B39" s="422">
        <v>44659</v>
      </c>
      <c r="C39" s="423" t="s">
        <v>308</v>
      </c>
      <c r="D39" s="423" t="s">
        <v>309</v>
      </c>
      <c r="E39" s="423"/>
      <c r="F39" s="424">
        <v>44761</v>
      </c>
      <c r="G39" s="424">
        <v>44766</v>
      </c>
      <c r="H39" s="425" t="s">
        <v>310</v>
      </c>
      <c r="I39" s="433">
        <v>100000</v>
      </c>
      <c r="J39" s="423" t="s">
        <v>806</v>
      </c>
      <c r="K39" s="423"/>
      <c r="L39" s="423"/>
      <c r="M39" s="423" t="s">
        <v>612</v>
      </c>
      <c r="N39" s="426"/>
      <c r="O39" s="426"/>
      <c r="P39" s="426"/>
      <c r="Q39" s="426" t="s">
        <v>56</v>
      </c>
      <c r="R39" s="426"/>
      <c r="S39" s="428"/>
      <c r="T39" s="420" t="s">
        <v>807</v>
      </c>
      <c r="U39" s="423" t="s">
        <v>808</v>
      </c>
      <c r="V39" s="430"/>
      <c r="W39" s="423" t="s">
        <v>809</v>
      </c>
      <c r="X39" s="430"/>
      <c r="Y39" s="432"/>
      <c r="Z39" s="432"/>
      <c r="AA39" s="432"/>
      <c r="AB39" s="432"/>
      <c r="AC39" s="432"/>
      <c r="AD39" s="432"/>
      <c r="AE39" s="432"/>
      <c r="AF39" s="429"/>
      <c r="AG39" s="432"/>
      <c r="AH39" s="432"/>
      <c r="AI39" s="432"/>
      <c r="AJ39" s="418"/>
    </row>
    <row r="40" spans="1:36" ht="93" customHeight="1" x14ac:dyDescent="0.25">
      <c r="A40" s="585"/>
      <c r="B40" s="422">
        <v>44689</v>
      </c>
      <c r="C40" s="423" t="s">
        <v>317</v>
      </c>
      <c r="D40" s="423" t="s">
        <v>309</v>
      </c>
      <c r="E40" s="423"/>
      <c r="F40" s="424">
        <v>44761</v>
      </c>
      <c r="G40" s="424">
        <v>44766</v>
      </c>
      <c r="H40" s="294" t="s">
        <v>399</v>
      </c>
      <c r="I40" s="425">
        <v>0</v>
      </c>
      <c r="J40" s="423" t="s">
        <v>810</v>
      </c>
      <c r="K40" s="423"/>
      <c r="L40" s="423"/>
      <c r="M40" s="423" t="s">
        <v>597</v>
      </c>
      <c r="N40" s="426"/>
      <c r="O40" s="426"/>
      <c r="P40" s="426"/>
      <c r="Q40" s="426" t="s">
        <v>56</v>
      </c>
      <c r="R40" s="426"/>
      <c r="S40" s="428"/>
      <c r="T40" s="281" t="s">
        <v>811</v>
      </c>
      <c r="U40" s="423" t="s">
        <v>812</v>
      </c>
      <c r="V40" s="423" t="s">
        <v>813</v>
      </c>
      <c r="W40" s="423" t="s">
        <v>814</v>
      </c>
      <c r="X40" s="281" t="s">
        <v>815</v>
      </c>
      <c r="Y40" s="432"/>
      <c r="Z40" s="432"/>
      <c r="AA40" s="432"/>
      <c r="AB40" s="432"/>
      <c r="AC40" s="432"/>
      <c r="AD40" s="432"/>
      <c r="AE40" s="432"/>
      <c r="AF40" s="429"/>
      <c r="AG40" s="432"/>
      <c r="AH40" s="432"/>
      <c r="AI40" s="432"/>
      <c r="AJ40" s="418"/>
    </row>
    <row r="41" spans="1:36" ht="93" customHeight="1" x14ac:dyDescent="0.25">
      <c r="A41" s="585"/>
      <c r="B41" s="422">
        <v>44720</v>
      </c>
      <c r="C41" s="423" t="s">
        <v>603</v>
      </c>
      <c r="D41" s="423" t="s">
        <v>309</v>
      </c>
      <c r="E41" s="423"/>
      <c r="F41" s="424">
        <v>44761</v>
      </c>
      <c r="G41" s="424">
        <v>44766</v>
      </c>
      <c r="H41" s="425" t="s">
        <v>281</v>
      </c>
      <c r="I41" s="433">
        <v>200000</v>
      </c>
      <c r="J41" s="423" t="s">
        <v>816</v>
      </c>
      <c r="K41" s="423" t="s">
        <v>328</v>
      </c>
      <c r="L41" s="423"/>
      <c r="M41" s="423"/>
      <c r="N41" s="426"/>
      <c r="O41" s="426"/>
      <c r="P41" s="426"/>
      <c r="Q41" s="426" t="s">
        <v>56</v>
      </c>
      <c r="R41" s="426"/>
      <c r="S41" s="428"/>
      <c r="T41" s="423" t="s">
        <v>817</v>
      </c>
      <c r="U41" s="280" t="s">
        <v>818</v>
      </c>
      <c r="V41" s="423" t="s">
        <v>819</v>
      </c>
      <c r="W41" s="423" t="s">
        <v>820</v>
      </c>
      <c r="X41" s="423" t="s">
        <v>821</v>
      </c>
      <c r="Y41" s="432"/>
      <c r="Z41" s="432"/>
      <c r="AA41" s="432"/>
      <c r="AB41" s="432"/>
      <c r="AC41" s="432"/>
      <c r="AD41" s="432"/>
      <c r="AE41" s="432"/>
      <c r="AF41" s="429"/>
      <c r="AG41" s="432"/>
      <c r="AH41" s="432"/>
      <c r="AI41" s="432"/>
      <c r="AJ41" s="418"/>
    </row>
    <row r="42" spans="1:36" ht="93" customHeight="1" x14ac:dyDescent="0.25">
      <c r="A42" s="585"/>
      <c r="B42" s="422">
        <v>44750</v>
      </c>
      <c r="C42" s="423" t="s">
        <v>334</v>
      </c>
      <c r="D42" s="423" t="s">
        <v>309</v>
      </c>
      <c r="E42" s="423"/>
      <c r="F42" s="424">
        <v>44761</v>
      </c>
      <c r="G42" s="424">
        <v>44766</v>
      </c>
      <c r="H42" s="425" t="s">
        <v>292</v>
      </c>
      <c r="I42" s="433">
        <v>200000</v>
      </c>
      <c r="J42" s="423" t="s">
        <v>822</v>
      </c>
      <c r="K42" s="423"/>
      <c r="L42" s="423"/>
      <c r="M42" s="423" t="s">
        <v>612</v>
      </c>
      <c r="N42" s="426"/>
      <c r="O42" s="426"/>
      <c r="P42" s="426" t="s">
        <v>56</v>
      </c>
      <c r="Q42" s="426"/>
      <c r="R42" s="426"/>
      <c r="S42" s="428"/>
      <c r="T42" s="423" t="s">
        <v>823</v>
      </c>
      <c r="U42" s="423"/>
      <c r="V42" s="290" t="s">
        <v>824</v>
      </c>
      <c r="W42" s="292" t="s">
        <v>825</v>
      </c>
      <c r="X42" s="277" t="s">
        <v>826</v>
      </c>
      <c r="Y42" s="432"/>
      <c r="Z42" s="432"/>
      <c r="AA42" s="432"/>
      <c r="AB42" s="432"/>
      <c r="AC42" s="432"/>
      <c r="AD42" s="432"/>
      <c r="AE42" s="432"/>
      <c r="AF42" s="429"/>
      <c r="AG42" s="432"/>
      <c r="AH42" s="432"/>
      <c r="AI42" s="432"/>
      <c r="AJ42" s="418"/>
    </row>
    <row r="43" spans="1:36" ht="93" customHeight="1" x14ac:dyDescent="0.25">
      <c r="A43" s="585"/>
      <c r="B43" s="422">
        <v>44781</v>
      </c>
      <c r="C43" s="423" t="s">
        <v>613</v>
      </c>
      <c r="D43" s="423" t="s">
        <v>614</v>
      </c>
      <c r="E43" s="423"/>
      <c r="F43" s="424">
        <v>44761</v>
      </c>
      <c r="G43" s="424">
        <v>44766</v>
      </c>
      <c r="H43" s="425" t="s">
        <v>281</v>
      </c>
      <c r="I43" s="425">
        <v>0</v>
      </c>
      <c r="J43" s="423" t="s">
        <v>827</v>
      </c>
      <c r="K43" s="423"/>
      <c r="L43" s="423"/>
      <c r="M43" s="423" t="s">
        <v>828</v>
      </c>
      <c r="N43" s="426"/>
      <c r="O43" s="426"/>
      <c r="P43" s="426" t="s">
        <v>56</v>
      </c>
      <c r="Q43" s="426"/>
      <c r="R43" s="426"/>
      <c r="S43" s="428"/>
      <c r="T43" s="423" t="s">
        <v>829</v>
      </c>
      <c r="U43" s="430"/>
      <c r="V43" s="423" t="s">
        <v>830</v>
      </c>
      <c r="W43" s="423" t="s">
        <v>831</v>
      </c>
      <c r="X43" s="423" t="s">
        <v>832</v>
      </c>
      <c r="Y43" s="429" t="s">
        <v>833</v>
      </c>
      <c r="Z43" s="432"/>
      <c r="AA43" s="432"/>
      <c r="AB43" s="432"/>
      <c r="AC43" s="432"/>
      <c r="AD43" s="432"/>
      <c r="AE43" s="432"/>
      <c r="AF43" s="429" t="s">
        <v>834</v>
      </c>
      <c r="AG43" s="432"/>
      <c r="AH43" s="432"/>
      <c r="AI43" s="432"/>
      <c r="AJ43" s="418"/>
    </row>
    <row r="44" spans="1:36" ht="93" customHeight="1" x14ac:dyDescent="0.25">
      <c r="A44" s="585"/>
      <c r="B44" s="422">
        <v>44812</v>
      </c>
      <c r="C44" s="423" t="s">
        <v>349</v>
      </c>
      <c r="D44" s="423" t="s">
        <v>835</v>
      </c>
      <c r="E44" s="423"/>
      <c r="F44" s="424">
        <v>44761</v>
      </c>
      <c r="G44" s="424">
        <v>44766</v>
      </c>
      <c r="H44" s="425" t="s">
        <v>258</v>
      </c>
      <c r="I44" s="433">
        <v>50000</v>
      </c>
      <c r="J44" s="423" t="s">
        <v>351</v>
      </c>
      <c r="K44" s="423"/>
      <c r="L44" s="423"/>
      <c r="M44" s="423" t="s">
        <v>836</v>
      </c>
      <c r="N44" s="426"/>
      <c r="O44" s="426"/>
      <c r="P44" s="426"/>
      <c r="Q44" s="426" t="s">
        <v>56</v>
      </c>
      <c r="R44" s="426"/>
      <c r="S44" s="428"/>
      <c r="T44" s="281" t="s">
        <v>837</v>
      </c>
      <c r="U44" s="436" t="s">
        <v>838</v>
      </c>
      <c r="V44" s="423" t="s">
        <v>839</v>
      </c>
      <c r="W44" s="423" t="s">
        <v>840</v>
      </c>
      <c r="X44" s="277" t="s">
        <v>841</v>
      </c>
      <c r="Y44" s="432"/>
      <c r="Z44" s="432"/>
      <c r="AA44" s="432"/>
      <c r="AB44" s="432"/>
      <c r="AC44" s="432"/>
      <c r="AD44" s="432"/>
      <c r="AE44" s="432"/>
      <c r="AF44" s="429"/>
      <c r="AG44" s="432"/>
      <c r="AH44" s="432"/>
      <c r="AI44" s="432"/>
      <c r="AJ44" s="418"/>
    </row>
    <row r="45" spans="1:36" ht="93" customHeight="1" x14ac:dyDescent="0.25">
      <c r="A45" s="586"/>
      <c r="B45" s="422">
        <v>44842</v>
      </c>
      <c r="C45" s="423" t="s">
        <v>842</v>
      </c>
      <c r="D45" s="423" t="s">
        <v>628</v>
      </c>
      <c r="E45" s="423"/>
      <c r="F45" s="424">
        <v>44671</v>
      </c>
      <c r="G45" s="424">
        <v>44766</v>
      </c>
      <c r="H45" s="425" t="s">
        <v>629</v>
      </c>
      <c r="I45" s="433">
        <v>300000</v>
      </c>
      <c r="J45" s="423" t="s">
        <v>630</v>
      </c>
      <c r="K45" s="289"/>
      <c r="L45" s="289"/>
      <c r="M45" s="289"/>
      <c r="N45" s="426"/>
      <c r="O45" s="426"/>
      <c r="P45" s="426"/>
      <c r="Q45" s="426" t="s">
        <v>56</v>
      </c>
      <c r="R45" s="426"/>
      <c r="S45" s="428"/>
      <c r="T45" s="281" t="s">
        <v>843</v>
      </c>
      <c r="U45" s="282" t="s">
        <v>844</v>
      </c>
      <c r="V45" s="430"/>
      <c r="W45" s="423" t="s">
        <v>845</v>
      </c>
      <c r="X45" s="429"/>
      <c r="Y45" s="432"/>
      <c r="Z45" s="432"/>
      <c r="AA45" s="432"/>
      <c r="AB45" s="432"/>
      <c r="AC45" s="432"/>
      <c r="AD45" s="432"/>
      <c r="AE45" s="432"/>
      <c r="AF45" s="429"/>
      <c r="AG45" s="432"/>
      <c r="AH45" s="432"/>
      <c r="AI45" s="432"/>
      <c r="AJ45" s="418"/>
    </row>
    <row r="46" spans="1:36" x14ac:dyDescent="0.25">
      <c r="A46" s="384"/>
      <c r="B46" s="384"/>
      <c r="C46" s="384"/>
      <c r="D46" s="384"/>
      <c r="E46" s="384"/>
      <c r="F46" s="419"/>
      <c r="G46" s="419"/>
      <c r="H46" s="419"/>
      <c r="I46" s="419"/>
      <c r="J46" s="384"/>
      <c r="K46" s="384"/>
      <c r="L46" s="384"/>
      <c r="M46" s="384"/>
      <c r="N46" s="420"/>
      <c r="O46" s="420"/>
      <c r="P46" s="420"/>
      <c r="Q46" s="420"/>
      <c r="R46" s="420"/>
      <c r="S46" s="420"/>
      <c r="T46" s="384"/>
      <c r="U46" s="384"/>
      <c r="V46" s="384"/>
      <c r="X46" s="384"/>
      <c r="Y46" s="384"/>
      <c r="Z46" s="384"/>
      <c r="AA46" s="384"/>
      <c r="AB46" s="384"/>
      <c r="AC46" s="384"/>
      <c r="AD46" s="384"/>
      <c r="AE46" s="384"/>
      <c r="AF46" s="420"/>
      <c r="AG46" s="384"/>
      <c r="AH46" s="384"/>
      <c r="AI46" s="384"/>
      <c r="AJ46" s="418"/>
    </row>
    <row r="47" spans="1:36" x14ac:dyDescent="0.25">
      <c r="A47" s="384"/>
      <c r="B47" s="419"/>
      <c r="C47" s="384"/>
      <c r="D47" s="384"/>
      <c r="E47" s="384"/>
      <c r="F47" s="419"/>
      <c r="G47" s="419"/>
      <c r="H47" s="419"/>
      <c r="I47" s="419"/>
      <c r="J47" s="384"/>
      <c r="K47" s="384"/>
      <c r="L47" s="384"/>
      <c r="M47" s="384"/>
      <c r="N47" s="420"/>
      <c r="O47" s="420"/>
      <c r="P47" s="420"/>
      <c r="Q47" s="420"/>
      <c r="R47" s="420"/>
      <c r="S47" s="420"/>
      <c r="T47" s="384"/>
      <c r="U47" s="384"/>
      <c r="V47" s="384"/>
      <c r="X47" s="384"/>
      <c r="Y47" s="384"/>
      <c r="Z47" s="384"/>
      <c r="AA47" s="384"/>
      <c r="AB47" s="384"/>
      <c r="AC47" s="384"/>
      <c r="AD47" s="384"/>
      <c r="AE47" s="384"/>
      <c r="AF47" s="420"/>
      <c r="AG47" s="384"/>
      <c r="AH47" s="384"/>
      <c r="AI47" s="384"/>
      <c r="AJ47" s="418"/>
    </row>
    <row r="48" spans="1:36" ht="16.5" thickBot="1" x14ac:dyDescent="0.3">
      <c r="A48" s="384"/>
      <c r="B48" s="384"/>
      <c r="C48" s="384"/>
      <c r="D48" s="384"/>
      <c r="E48" s="384"/>
      <c r="F48" s="419"/>
      <c r="G48" s="419"/>
      <c r="H48" s="419"/>
      <c r="I48" s="419"/>
      <c r="J48" s="384"/>
      <c r="K48" s="384"/>
      <c r="L48" s="441"/>
      <c r="M48" s="384"/>
      <c r="N48" s="420"/>
      <c r="O48" s="420"/>
      <c r="P48" s="420"/>
      <c r="Q48" s="420"/>
      <c r="R48" s="420"/>
      <c r="S48" s="420"/>
      <c r="T48" s="384"/>
      <c r="U48" s="384"/>
      <c r="V48" s="384"/>
      <c r="X48" s="384"/>
      <c r="Y48" s="384"/>
      <c r="Z48" s="384"/>
      <c r="AA48" s="384"/>
      <c r="AB48" s="384"/>
      <c r="AC48" s="384"/>
      <c r="AD48" s="384"/>
      <c r="AE48" s="384"/>
      <c r="AF48" s="420"/>
      <c r="AG48" s="384"/>
      <c r="AH48" s="384"/>
      <c r="AI48" s="384"/>
      <c r="AJ48" s="418"/>
    </row>
    <row r="49" spans="1:36" ht="26.25" customHeight="1" thickBot="1" x14ac:dyDescent="0.3">
      <c r="A49" s="263" t="s">
        <v>357</v>
      </c>
      <c r="B49" s="264"/>
      <c r="C49" s="264"/>
      <c r="D49" s="264"/>
      <c r="E49" s="264"/>
      <c r="F49" s="295"/>
      <c r="G49" s="295"/>
      <c r="H49" s="295"/>
      <c r="I49" s="295"/>
      <c r="J49" s="264"/>
      <c r="K49" s="264"/>
      <c r="L49" s="265"/>
      <c r="M49" s="266"/>
      <c r="N49" s="420"/>
      <c r="O49" s="420"/>
      <c r="P49" s="420"/>
      <c r="Q49" s="420"/>
      <c r="R49" s="420"/>
      <c r="S49" s="420"/>
      <c r="T49" s="384"/>
      <c r="U49" s="384"/>
      <c r="V49" s="384"/>
      <c r="X49" s="384"/>
      <c r="Y49" s="384"/>
      <c r="Z49" s="384"/>
      <c r="AA49" s="384"/>
      <c r="AB49" s="384"/>
      <c r="AC49" s="384"/>
      <c r="AD49" s="384"/>
      <c r="AE49" s="384"/>
      <c r="AF49" s="420"/>
      <c r="AG49" s="384"/>
      <c r="AH49" s="384"/>
      <c r="AI49" s="384"/>
      <c r="AJ49" s="418"/>
    </row>
    <row r="50" spans="1:36" ht="26.25" customHeight="1" thickBot="1" x14ac:dyDescent="0.3">
      <c r="A50" s="267"/>
      <c r="B50" s="268"/>
      <c r="C50" s="268"/>
      <c r="D50" s="269"/>
      <c r="E50" s="269"/>
      <c r="F50" s="42"/>
      <c r="G50" s="42"/>
      <c r="H50" s="42"/>
      <c r="I50" s="42"/>
      <c r="J50" s="269"/>
      <c r="K50" s="269"/>
      <c r="L50" s="269"/>
      <c r="M50" s="269"/>
      <c r="N50" s="269"/>
      <c r="O50" s="420"/>
      <c r="P50" s="420"/>
      <c r="Q50" s="420"/>
      <c r="R50" s="420"/>
      <c r="S50" s="420"/>
      <c r="T50" s="384"/>
      <c r="U50" s="384"/>
      <c r="V50" s="384"/>
      <c r="X50" s="384"/>
      <c r="Y50" s="384"/>
      <c r="Z50" s="384"/>
      <c r="AA50" s="384"/>
      <c r="AB50" s="384"/>
      <c r="AC50" s="384"/>
      <c r="AD50" s="384"/>
      <c r="AE50" s="384"/>
      <c r="AF50" s="420"/>
      <c r="AG50" s="384"/>
      <c r="AH50" s="384"/>
      <c r="AI50" s="384"/>
      <c r="AJ50" s="418"/>
    </row>
    <row r="51" spans="1:36" ht="43.5" customHeight="1" thickBot="1" x14ac:dyDescent="0.3">
      <c r="A51" s="270" t="s">
        <v>358</v>
      </c>
      <c r="B51" s="271"/>
      <c r="C51" s="272">
        <v>1</v>
      </c>
      <c r="D51" s="384"/>
      <c r="E51" s="384"/>
      <c r="F51" s="419"/>
      <c r="G51" s="419"/>
      <c r="H51" s="419"/>
      <c r="I51" s="419"/>
      <c r="J51" s="384"/>
      <c r="K51" s="384"/>
      <c r="L51" s="384"/>
      <c r="M51" s="384"/>
      <c r="N51" s="420"/>
      <c r="O51" s="420"/>
      <c r="P51" s="420"/>
      <c r="Q51" s="420"/>
      <c r="R51" s="420"/>
      <c r="S51" s="420"/>
      <c r="T51" s="384"/>
      <c r="U51" s="384"/>
      <c r="V51" s="384"/>
      <c r="X51" s="384"/>
      <c r="Y51" s="384"/>
      <c r="Z51" s="384"/>
      <c r="AA51" s="384"/>
      <c r="AB51" s="384"/>
      <c r="AC51" s="384"/>
      <c r="AD51" s="384"/>
      <c r="AE51" s="384"/>
      <c r="AF51" s="420"/>
      <c r="AG51" s="384"/>
      <c r="AH51" s="384"/>
      <c r="AI51" s="384"/>
      <c r="AJ51" s="418"/>
    </row>
    <row r="52" spans="1:36" x14ac:dyDescent="0.25">
      <c r="A52" s="384"/>
      <c r="B52" s="384"/>
      <c r="C52" s="384"/>
      <c r="D52" s="384"/>
      <c r="E52" s="384"/>
      <c r="F52" s="419"/>
      <c r="G52" s="419"/>
      <c r="H52" s="419"/>
      <c r="I52" s="419"/>
      <c r="J52" s="384"/>
      <c r="K52" s="384"/>
      <c r="L52" s="384"/>
      <c r="M52" s="384"/>
      <c r="N52" s="420"/>
      <c r="O52" s="420"/>
      <c r="P52" s="420"/>
      <c r="Q52" s="420"/>
      <c r="R52" s="420"/>
      <c r="S52" s="420"/>
      <c r="T52" s="384"/>
      <c r="U52" s="384"/>
      <c r="V52" s="384"/>
      <c r="X52" s="384"/>
      <c r="Y52" s="384"/>
      <c r="Z52" s="384"/>
      <c r="AA52" s="384"/>
      <c r="AB52" s="384"/>
      <c r="AC52" s="384"/>
      <c r="AD52" s="384"/>
      <c r="AE52" s="384"/>
      <c r="AF52" s="420"/>
      <c r="AG52" s="384"/>
      <c r="AH52" s="384"/>
      <c r="AI52" s="384"/>
      <c r="AJ52" s="418"/>
    </row>
    <row r="53" spans="1:36" x14ac:dyDescent="0.25">
      <c r="A53" s="590" t="s">
        <v>359</v>
      </c>
      <c r="B53" s="545" t="s">
        <v>12</v>
      </c>
      <c r="C53" s="545" t="s">
        <v>13</v>
      </c>
      <c r="D53" s="545" t="s">
        <v>14</v>
      </c>
      <c r="E53" s="550" t="s">
        <v>15</v>
      </c>
      <c r="F53" s="545" t="s">
        <v>16</v>
      </c>
      <c r="G53" s="545"/>
      <c r="H53" s="545" t="s">
        <v>17</v>
      </c>
      <c r="I53" s="545" t="s">
        <v>18</v>
      </c>
      <c r="J53" s="552" t="s">
        <v>19</v>
      </c>
      <c r="K53" s="552" t="s">
        <v>20</v>
      </c>
      <c r="L53" s="552"/>
      <c r="M53" s="552" t="s">
        <v>21</v>
      </c>
      <c r="N53" s="42"/>
      <c r="O53" s="420"/>
      <c r="P53" s="420"/>
      <c r="Q53" s="420"/>
      <c r="R53" s="420"/>
      <c r="S53" s="420"/>
      <c r="T53" s="384"/>
      <c r="U53" s="384"/>
      <c r="V53" s="384"/>
      <c r="X53" s="384"/>
      <c r="Y53" s="384"/>
      <c r="Z53" s="384"/>
      <c r="AA53" s="384"/>
      <c r="AB53" s="384"/>
      <c r="AC53" s="384"/>
      <c r="AD53" s="384"/>
      <c r="AE53" s="384"/>
      <c r="AF53" s="420"/>
      <c r="AG53" s="384"/>
      <c r="AH53" s="384"/>
      <c r="AI53" s="384"/>
      <c r="AJ53" s="418"/>
    </row>
    <row r="54" spans="1:36" x14ac:dyDescent="0.25">
      <c r="A54" s="591"/>
      <c r="B54" s="545"/>
      <c r="C54" s="545"/>
      <c r="D54" s="545"/>
      <c r="E54" s="550"/>
      <c r="F54" s="409" t="s">
        <v>44</v>
      </c>
      <c r="G54" s="409" t="s">
        <v>45</v>
      </c>
      <c r="H54" s="545"/>
      <c r="I54" s="545"/>
      <c r="J54" s="552"/>
      <c r="K54" s="90" t="s">
        <v>46</v>
      </c>
      <c r="L54" s="90" t="s">
        <v>47</v>
      </c>
      <c r="M54" s="552"/>
      <c r="N54" s="384"/>
      <c r="O54" s="420"/>
      <c r="P54" s="420"/>
      <c r="Q54" s="420"/>
      <c r="R54" s="420"/>
      <c r="S54" s="420"/>
      <c r="T54" s="384"/>
      <c r="U54" s="384"/>
      <c r="V54" s="384"/>
      <c r="X54" s="384"/>
      <c r="Y54" s="384"/>
      <c r="Z54" s="384"/>
      <c r="AA54" s="384"/>
      <c r="AB54" s="384"/>
      <c r="AC54" s="384"/>
      <c r="AD54" s="384"/>
      <c r="AE54" s="384"/>
      <c r="AF54" s="420"/>
      <c r="AG54" s="384"/>
      <c r="AH54" s="384"/>
      <c r="AI54" s="384"/>
      <c r="AJ54" s="418"/>
    </row>
    <row r="55" spans="1:36" ht="210" customHeight="1" x14ac:dyDescent="0.25">
      <c r="A55" s="376" t="s">
        <v>846</v>
      </c>
      <c r="B55" s="410" t="s">
        <v>847</v>
      </c>
      <c r="C55" s="429" t="s">
        <v>848</v>
      </c>
      <c r="D55" s="429" t="s">
        <v>849</v>
      </c>
      <c r="E55" s="432"/>
      <c r="F55" s="437">
        <v>44866</v>
      </c>
      <c r="G55" s="437">
        <v>45474</v>
      </c>
      <c r="H55" s="410" t="s">
        <v>212</v>
      </c>
      <c r="I55" s="410"/>
      <c r="J55" s="431" t="s">
        <v>850</v>
      </c>
      <c r="K55" s="442" t="s">
        <v>851</v>
      </c>
      <c r="L55" s="426"/>
      <c r="M55" s="431" t="s">
        <v>852</v>
      </c>
      <c r="N55" s="384"/>
      <c r="O55" s="420"/>
      <c r="P55" s="420"/>
      <c r="Q55" s="420"/>
      <c r="R55" s="420"/>
      <c r="S55" s="420"/>
      <c r="T55" s="384"/>
      <c r="U55" s="384"/>
      <c r="V55" s="384"/>
      <c r="X55" s="384"/>
      <c r="Y55" s="384"/>
      <c r="Z55" s="384"/>
      <c r="AA55" s="384"/>
      <c r="AB55" s="384"/>
      <c r="AC55" s="384"/>
      <c r="AD55" s="384"/>
      <c r="AE55" s="384"/>
      <c r="AF55" s="420"/>
      <c r="AG55" s="384"/>
      <c r="AH55" s="384"/>
      <c r="AI55" s="384"/>
      <c r="AJ55" s="418"/>
    </row>
    <row r="56" spans="1:36" x14ac:dyDescent="0.25">
      <c r="A56" s="410"/>
      <c r="B56" s="410"/>
      <c r="C56" s="432"/>
      <c r="D56" s="432"/>
      <c r="E56" s="432"/>
      <c r="F56" s="410"/>
      <c r="G56" s="410"/>
      <c r="H56" s="410"/>
      <c r="I56" s="410"/>
      <c r="J56" s="432"/>
      <c r="K56" s="432"/>
      <c r="L56" s="432"/>
      <c r="M56" s="432"/>
      <c r="N56" s="384"/>
      <c r="O56" s="420"/>
      <c r="P56" s="420"/>
      <c r="Q56" s="420"/>
      <c r="R56" s="420"/>
      <c r="S56" s="420"/>
      <c r="T56" s="384"/>
      <c r="U56" s="384"/>
      <c r="V56" s="384"/>
      <c r="X56" s="384"/>
      <c r="Y56" s="384"/>
      <c r="Z56" s="384"/>
      <c r="AA56" s="384"/>
      <c r="AB56" s="384"/>
      <c r="AC56" s="384"/>
      <c r="AD56" s="384"/>
      <c r="AE56" s="384"/>
      <c r="AF56" s="420"/>
      <c r="AG56" s="384"/>
      <c r="AH56" s="384"/>
      <c r="AI56" s="384"/>
      <c r="AJ56" s="418"/>
    </row>
    <row r="57" spans="1:36" x14ac:dyDescent="0.25">
      <c r="A57" s="410"/>
      <c r="B57" s="410"/>
      <c r="C57" s="432"/>
      <c r="D57" s="432"/>
      <c r="E57" s="432"/>
      <c r="F57" s="410"/>
      <c r="G57" s="410"/>
      <c r="H57" s="410"/>
      <c r="I57" s="410"/>
      <c r="J57" s="432"/>
      <c r="K57" s="432"/>
      <c r="L57" s="432"/>
      <c r="M57" s="432"/>
      <c r="N57" s="384"/>
      <c r="O57" s="420"/>
      <c r="P57" s="420"/>
      <c r="Q57" s="420"/>
      <c r="R57" s="420"/>
      <c r="S57" s="420"/>
      <c r="T57" s="384"/>
      <c r="U57" s="384"/>
      <c r="V57" s="384"/>
      <c r="X57" s="384"/>
      <c r="Y57" s="384"/>
      <c r="Z57" s="384"/>
      <c r="AA57" s="384"/>
      <c r="AB57" s="384"/>
      <c r="AC57" s="384"/>
      <c r="AD57" s="384"/>
      <c r="AE57" s="384"/>
      <c r="AF57" s="420"/>
      <c r="AG57" s="384"/>
      <c r="AH57" s="384"/>
      <c r="AI57" s="384"/>
      <c r="AJ57" s="418"/>
    </row>
    <row r="58" spans="1:36" x14ac:dyDescent="0.25">
      <c r="A58" s="410"/>
      <c r="B58" s="410"/>
      <c r="C58" s="432"/>
      <c r="D58" s="432"/>
      <c r="E58" s="432"/>
      <c r="F58" s="410"/>
      <c r="G58" s="410"/>
      <c r="H58" s="410"/>
      <c r="I58" s="410"/>
      <c r="J58" s="432"/>
      <c r="K58" s="432"/>
      <c r="L58" s="432"/>
      <c r="M58" s="432"/>
      <c r="N58" s="384"/>
      <c r="O58" s="420"/>
      <c r="P58" s="420"/>
      <c r="Q58" s="420"/>
      <c r="R58" s="420"/>
      <c r="S58" s="420"/>
      <c r="T58" s="384"/>
      <c r="U58" s="384"/>
      <c r="V58" s="384"/>
      <c r="X58" s="384"/>
      <c r="Y58" s="384"/>
      <c r="Z58" s="384"/>
      <c r="AA58" s="384"/>
      <c r="AB58" s="384"/>
      <c r="AC58" s="384"/>
      <c r="AD58" s="384"/>
      <c r="AE58" s="384"/>
      <c r="AF58" s="420"/>
      <c r="AG58" s="384"/>
      <c r="AH58" s="384"/>
      <c r="AI58" s="384"/>
      <c r="AJ58" s="418"/>
    </row>
    <row r="59" spans="1:36" x14ac:dyDescent="0.25">
      <c r="A59" s="410"/>
      <c r="B59" s="410"/>
      <c r="C59" s="432"/>
      <c r="D59" s="432"/>
      <c r="E59" s="432"/>
      <c r="F59" s="410"/>
      <c r="G59" s="410"/>
      <c r="H59" s="410"/>
      <c r="I59" s="410"/>
      <c r="J59" s="432"/>
      <c r="K59" s="432"/>
      <c r="L59" s="432"/>
      <c r="M59" s="432"/>
      <c r="N59" s="384"/>
      <c r="O59" s="420"/>
      <c r="P59" s="420"/>
      <c r="Q59" s="420"/>
      <c r="R59" s="420"/>
      <c r="S59" s="420"/>
      <c r="T59" s="384"/>
      <c r="U59" s="384"/>
      <c r="V59" s="384"/>
      <c r="X59" s="384"/>
      <c r="Y59" s="384"/>
      <c r="Z59" s="384"/>
      <c r="AA59" s="384"/>
      <c r="AB59" s="384"/>
      <c r="AC59" s="384"/>
      <c r="AD59" s="384"/>
      <c r="AE59" s="384"/>
      <c r="AF59" s="420"/>
      <c r="AG59" s="384"/>
      <c r="AH59" s="384"/>
      <c r="AI59" s="384"/>
      <c r="AJ59" s="418"/>
    </row>
    <row r="60" spans="1:36" x14ac:dyDescent="0.25">
      <c r="A60" s="410"/>
      <c r="B60" s="410"/>
      <c r="C60" s="432"/>
      <c r="D60" s="432"/>
      <c r="E60" s="432"/>
      <c r="F60" s="410"/>
      <c r="G60" s="410"/>
      <c r="H60" s="410"/>
      <c r="I60" s="410"/>
      <c r="J60" s="432"/>
      <c r="K60" s="432"/>
      <c r="L60" s="432"/>
      <c r="M60" s="432"/>
      <c r="N60" s="384"/>
      <c r="O60" s="420"/>
      <c r="P60" s="420"/>
      <c r="Q60" s="420"/>
      <c r="R60" s="420"/>
      <c r="S60" s="420"/>
      <c r="T60" s="384"/>
      <c r="U60" s="384"/>
      <c r="V60" s="384"/>
      <c r="X60" s="384"/>
      <c r="Y60" s="384"/>
      <c r="Z60" s="384"/>
      <c r="AA60" s="384"/>
      <c r="AB60" s="384"/>
      <c r="AC60" s="384"/>
      <c r="AD60" s="384"/>
      <c r="AE60" s="384"/>
      <c r="AF60" s="420"/>
      <c r="AG60" s="384"/>
      <c r="AH60" s="384"/>
      <c r="AI60" s="384"/>
      <c r="AJ60" s="418"/>
    </row>
    <row r="61" spans="1:36" x14ac:dyDescent="0.25">
      <c r="A61" s="410"/>
      <c r="B61" s="410"/>
      <c r="C61" s="432"/>
      <c r="D61" s="432"/>
      <c r="E61" s="432"/>
      <c r="F61" s="410"/>
      <c r="G61" s="410"/>
      <c r="H61" s="410"/>
      <c r="I61" s="410"/>
      <c r="J61" s="432"/>
      <c r="K61" s="432"/>
      <c r="L61" s="432"/>
      <c r="M61" s="432"/>
      <c r="N61" s="384"/>
      <c r="O61" s="420"/>
      <c r="P61" s="420"/>
      <c r="Q61" s="420"/>
      <c r="R61" s="420"/>
      <c r="S61" s="420"/>
      <c r="T61" s="384"/>
      <c r="U61" s="384"/>
      <c r="V61" s="384"/>
      <c r="X61" s="384"/>
      <c r="Y61" s="384"/>
      <c r="Z61" s="384"/>
      <c r="AA61" s="384"/>
      <c r="AB61" s="384"/>
      <c r="AC61" s="384"/>
      <c r="AD61" s="384"/>
      <c r="AE61" s="384"/>
      <c r="AF61" s="420"/>
      <c r="AG61" s="384"/>
      <c r="AH61" s="384"/>
      <c r="AI61" s="384"/>
      <c r="AJ61" s="418"/>
    </row>
    <row r="62" spans="1:36" x14ac:dyDescent="0.25">
      <c r="A62" s="410"/>
      <c r="B62" s="410"/>
      <c r="C62" s="432"/>
      <c r="D62" s="432"/>
      <c r="E62" s="432"/>
      <c r="F62" s="410"/>
      <c r="G62" s="410"/>
      <c r="H62" s="410"/>
      <c r="I62" s="410"/>
      <c r="J62" s="432"/>
      <c r="K62" s="432"/>
      <c r="L62" s="432"/>
      <c r="M62" s="432"/>
      <c r="N62" s="384"/>
      <c r="O62" s="420"/>
      <c r="P62" s="420"/>
      <c r="Q62" s="420"/>
      <c r="R62" s="420"/>
      <c r="S62" s="420"/>
      <c r="T62" s="384"/>
      <c r="U62" s="384"/>
      <c r="V62" s="384"/>
      <c r="X62" s="384"/>
      <c r="Y62" s="384"/>
      <c r="Z62" s="384"/>
      <c r="AA62" s="384"/>
      <c r="AB62" s="384"/>
      <c r="AC62" s="384"/>
      <c r="AD62" s="384"/>
      <c r="AE62" s="384"/>
      <c r="AF62" s="420"/>
      <c r="AG62" s="384"/>
      <c r="AH62" s="384"/>
      <c r="AI62" s="384"/>
      <c r="AJ62" s="418"/>
    </row>
    <row r="63" spans="1:36" x14ac:dyDescent="0.25">
      <c r="A63" s="410"/>
      <c r="B63" s="410"/>
      <c r="C63" s="432"/>
      <c r="D63" s="432"/>
      <c r="E63" s="432"/>
      <c r="F63" s="410"/>
      <c r="G63" s="410"/>
      <c r="H63" s="410"/>
      <c r="I63" s="410"/>
      <c r="J63" s="432"/>
      <c r="K63" s="432"/>
      <c r="L63" s="432"/>
      <c r="M63" s="432"/>
      <c r="N63" s="384"/>
      <c r="O63" s="420"/>
      <c r="P63" s="420"/>
      <c r="Q63" s="420"/>
      <c r="R63" s="420"/>
      <c r="S63" s="420"/>
      <c r="T63" s="384"/>
      <c r="U63" s="384"/>
      <c r="V63" s="384"/>
      <c r="X63" s="384"/>
      <c r="Y63" s="384"/>
      <c r="Z63" s="384"/>
      <c r="AA63" s="384"/>
      <c r="AB63" s="384"/>
      <c r="AC63" s="384"/>
      <c r="AD63" s="384"/>
      <c r="AE63" s="384"/>
      <c r="AF63" s="420"/>
      <c r="AG63" s="384"/>
      <c r="AH63" s="384"/>
      <c r="AI63" s="384"/>
      <c r="AJ63" s="418"/>
    </row>
    <row r="64" spans="1:36" x14ac:dyDescent="0.25">
      <c r="A64" s="384"/>
      <c r="B64" s="384"/>
      <c r="C64" s="384"/>
      <c r="D64" s="384"/>
      <c r="E64" s="384"/>
      <c r="F64" s="419"/>
      <c r="G64" s="419"/>
      <c r="H64" s="419"/>
      <c r="I64" s="419"/>
      <c r="J64" s="384"/>
      <c r="K64" s="384"/>
      <c r="L64" s="384"/>
      <c r="M64" s="384"/>
      <c r="N64" s="420"/>
      <c r="O64" s="420"/>
      <c r="P64" s="420"/>
      <c r="Q64" s="420"/>
      <c r="R64" s="420"/>
      <c r="S64" s="420"/>
      <c r="T64" s="384"/>
      <c r="U64" s="384"/>
      <c r="V64" s="384"/>
      <c r="X64" s="384"/>
      <c r="Y64" s="384"/>
      <c r="Z64" s="384"/>
      <c r="AA64" s="384"/>
      <c r="AB64" s="384"/>
      <c r="AC64" s="384"/>
      <c r="AD64" s="384"/>
      <c r="AE64" s="384"/>
      <c r="AF64" s="420"/>
      <c r="AG64" s="384"/>
      <c r="AH64" s="384"/>
      <c r="AI64" s="384"/>
      <c r="AJ64" s="418"/>
    </row>
    <row r="65" spans="1:36" x14ac:dyDescent="0.25">
      <c r="A65" s="590" t="s">
        <v>359</v>
      </c>
      <c r="B65" s="545" t="s">
        <v>12</v>
      </c>
      <c r="C65" s="545" t="s">
        <v>13</v>
      </c>
      <c r="D65" s="545" t="s">
        <v>14</v>
      </c>
      <c r="E65" s="550" t="s">
        <v>15</v>
      </c>
      <c r="F65" s="545" t="s">
        <v>16</v>
      </c>
      <c r="G65" s="545"/>
      <c r="H65" s="545" t="s">
        <v>17</v>
      </c>
      <c r="I65" s="545" t="s">
        <v>18</v>
      </c>
      <c r="J65" s="545" t="s">
        <v>19</v>
      </c>
      <c r="K65" s="552" t="s">
        <v>20</v>
      </c>
      <c r="L65" s="552"/>
      <c r="M65" s="545" t="s">
        <v>21</v>
      </c>
      <c r="N65" s="42"/>
      <c r="O65" s="420"/>
      <c r="P65" s="420"/>
      <c r="Q65" s="420"/>
      <c r="R65" s="420"/>
      <c r="S65" s="420"/>
      <c r="T65" s="384"/>
      <c r="U65" s="384"/>
      <c r="V65" s="384"/>
      <c r="X65" s="384"/>
      <c r="Y65" s="384"/>
      <c r="Z65" s="384"/>
      <c r="AA65" s="384"/>
      <c r="AB65" s="384"/>
      <c r="AC65" s="384"/>
      <c r="AD65" s="384"/>
      <c r="AE65" s="384"/>
      <c r="AF65" s="420"/>
      <c r="AG65" s="384"/>
      <c r="AH65" s="384"/>
      <c r="AI65" s="384"/>
      <c r="AJ65" s="418"/>
    </row>
    <row r="66" spans="1:36" ht="15" customHeight="1" x14ac:dyDescent="0.25">
      <c r="A66" s="591"/>
      <c r="B66" s="545"/>
      <c r="C66" s="545"/>
      <c r="D66" s="545"/>
      <c r="E66" s="550"/>
      <c r="F66" s="409" t="s">
        <v>44</v>
      </c>
      <c r="G66" s="409" t="s">
        <v>45</v>
      </c>
      <c r="H66" s="545"/>
      <c r="I66" s="545"/>
      <c r="J66" s="545"/>
      <c r="K66" s="90" t="s">
        <v>46</v>
      </c>
      <c r="L66" s="90" t="s">
        <v>47</v>
      </c>
      <c r="M66" s="545"/>
      <c r="N66" s="384"/>
      <c r="O66" s="420"/>
      <c r="P66" s="420"/>
      <c r="Q66" s="420"/>
      <c r="R66" s="420"/>
      <c r="S66" s="420"/>
      <c r="T66" s="384"/>
      <c r="U66" s="384"/>
      <c r="V66" s="384"/>
      <c r="X66" s="384"/>
      <c r="Y66" s="384"/>
      <c r="Z66" s="384"/>
      <c r="AA66" s="384"/>
      <c r="AB66" s="384"/>
      <c r="AC66" s="384"/>
      <c r="AD66" s="384"/>
      <c r="AE66" s="384"/>
      <c r="AF66" s="420"/>
      <c r="AG66" s="384"/>
      <c r="AH66" s="384"/>
      <c r="AI66" s="384"/>
      <c r="AJ66" s="418"/>
    </row>
    <row r="67" spans="1:36" x14ac:dyDescent="0.25">
      <c r="A67" s="410" t="s">
        <v>360</v>
      </c>
      <c r="B67" s="410"/>
      <c r="C67" s="432" t="s">
        <v>361</v>
      </c>
      <c r="D67" s="432"/>
      <c r="E67" s="432"/>
      <c r="F67" s="410"/>
      <c r="G67" s="410"/>
      <c r="H67" s="410"/>
      <c r="I67" s="410"/>
      <c r="J67" s="426"/>
      <c r="K67" s="426"/>
      <c r="L67" s="426"/>
      <c r="M67" s="426"/>
      <c r="N67" s="384"/>
      <c r="O67" s="420"/>
      <c r="P67" s="420"/>
      <c r="Q67" s="420"/>
      <c r="R67" s="420"/>
      <c r="S67" s="420"/>
      <c r="T67" s="384"/>
      <c r="U67" s="384"/>
      <c r="V67" s="384"/>
      <c r="X67" s="384"/>
      <c r="Y67" s="384"/>
      <c r="Z67" s="384"/>
      <c r="AA67" s="384"/>
      <c r="AB67" s="384"/>
      <c r="AC67" s="384"/>
      <c r="AD67" s="384"/>
      <c r="AE67" s="384"/>
      <c r="AF67" s="420"/>
      <c r="AG67" s="384"/>
      <c r="AH67" s="384"/>
      <c r="AI67" s="384"/>
      <c r="AJ67" s="418"/>
    </row>
    <row r="68" spans="1:36" x14ac:dyDescent="0.25">
      <c r="A68" s="410"/>
      <c r="B68" s="410"/>
      <c r="C68" s="432"/>
      <c r="D68" s="432"/>
      <c r="E68" s="432"/>
      <c r="F68" s="410"/>
      <c r="G68" s="410"/>
      <c r="H68" s="410"/>
      <c r="I68" s="410"/>
      <c r="J68" s="432"/>
      <c r="K68" s="432"/>
      <c r="L68" s="432"/>
      <c r="M68" s="432"/>
      <c r="N68" s="384"/>
      <c r="O68" s="420"/>
      <c r="P68" s="420"/>
      <c r="Q68" s="420"/>
      <c r="R68" s="420"/>
      <c r="S68" s="420"/>
      <c r="T68" s="384"/>
      <c r="U68" s="384"/>
      <c r="V68" s="384"/>
      <c r="X68" s="384"/>
      <c r="Y68" s="384"/>
      <c r="Z68" s="384"/>
      <c r="AA68" s="384"/>
      <c r="AB68" s="384"/>
      <c r="AC68" s="384"/>
      <c r="AD68" s="384"/>
      <c r="AE68" s="384"/>
      <c r="AF68" s="420"/>
      <c r="AG68" s="384"/>
      <c r="AH68" s="384"/>
      <c r="AI68" s="384"/>
      <c r="AJ68" s="418"/>
    </row>
    <row r="69" spans="1:36" x14ac:dyDescent="0.25">
      <c r="A69" s="410"/>
      <c r="B69" s="410"/>
      <c r="C69" s="432"/>
      <c r="D69" s="432"/>
      <c r="E69" s="432"/>
      <c r="F69" s="410"/>
      <c r="G69" s="410"/>
      <c r="H69" s="410"/>
      <c r="I69" s="410"/>
      <c r="J69" s="432"/>
      <c r="K69" s="432"/>
      <c r="L69" s="432"/>
      <c r="M69" s="432"/>
      <c r="N69" s="384"/>
      <c r="O69" s="420"/>
      <c r="P69" s="420"/>
      <c r="Q69" s="420"/>
      <c r="R69" s="420"/>
      <c r="S69" s="420"/>
      <c r="T69" s="384"/>
      <c r="U69" s="384"/>
      <c r="V69" s="384"/>
      <c r="X69" s="384"/>
      <c r="Y69" s="384"/>
      <c r="Z69" s="384"/>
      <c r="AA69" s="384"/>
      <c r="AB69" s="384"/>
      <c r="AC69" s="384"/>
      <c r="AD69" s="384"/>
      <c r="AE69" s="384"/>
      <c r="AF69" s="420"/>
      <c r="AG69" s="384"/>
      <c r="AH69" s="384"/>
      <c r="AI69" s="384"/>
      <c r="AJ69" s="418"/>
    </row>
    <row r="70" spans="1:36" x14ac:dyDescent="0.25">
      <c r="A70" s="410"/>
      <c r="B70" s="410"/>
      <c r="C70" s="432"/>
      <c r="D70" s="432"/>
      <c r="E70" s="432"/>
      <c r="F70" s="410"/>
      <c r="G70" s="410"/>
      <c r="H70" s="410"/>
      <c r="I70" s="410"/>
      <c r="J70" s="432"/>
      <c r="K70" s="432"/>
      <c r="L70" s="432"/>
      <c r="M70" s="432"/>
      <c r="N70" s="384"/>
      <c r="O70" s="420"/>
      <c r="P70" s="420"/>
      <c r="Q70" s="420"/>
      <c r="R70" s="420"/>
      <c r="S70" s="420"/>
      <c r="T70" s="384"/>
      <c r="U70" s="384"/>
      <c r="V70" s="384"/>
      <c r="X70" s="384"/>
      <c r="Y70" s="384"/>
      <c r="Z70" s="384"/>
      <c r="AA70" s="384"/>
      <c r="AB70" s="384"/>
      <c r="AC70" s="384"/>
      <c r="AD70" s="384"/>
      <c r="AE70" s="384"/>
      <c r="AF70" s="420"/>
      <c r="AG70" s="384"/>
      <c r="AH70" s="384"/>
      <c r="AI70" s="384"/>
      <c r="AJ70" s="418"/>
    </row>
    <row r="71" spans="1:36" x14ac:dyDescent="0.25">
      <c r="A71" s="410"/>
      <c r="B71" s="410"/>
      <c r="C71" s="432"/>
      <c r="D71" s="432"/>
      <c r="E71" s="432"/>
      <c r="F71" s="410"/>
      <c r="G71" s="410"/>
      <c r="H71" s="410"/>
      <c r="I71" s="410"/>
      <c r="J71" s="432"/>
      <c r="K71" s="432"/>
      <c r="L71" s="432"/>
      <c r="M71" s="432"/>
      <c r="N71" s="384"/>
      <c r="O71" s="420"/>
      <c r="P71" s="420"/>
      <c r="Q71" s="420"/>
      <c r="R71" s="420"/>
      <c r="S71" s="420"/>
      <c r="T71" s="384"/>
      <c r="U71" s="384"/>
      <c r="V71" s="384"/>
      <c r="X71" s="384"/>
      <c r="Y71" s="384"/>
      <c r="Z71" s="384"/>
      <c r="AA71" s="384"/>
      <c r="AB71" s="384"/>
      <c r="AC71" s="384"/>
      <c r="AD71" s="384"/>
      <c r="AE71" s="384"/>
      <c r="AF71" s="420"/>
      <c r="AG71" s="384"/>
      <c r="AH71" s="384"/>
      <c r="AI71" s="384"/>
      <c r="AJ71" s="418"/>
    </row>
    <row r="72" spans="1:36" x14ac:dyDescent="0.25">
      <c r="A72" s="410"/>
      <c r="B72" s="410"/>
      <c r="C72" s="432"/>
      <c r="D72" s="432"/>
      <c r="E72" s="432"/>
      <c r="F72" s="410"/>
      <c r="G72" s="410"/>
      <c r="H72" s="410"/>
      <c r="I72" s="410"/>
      <c r="J72" s="432"/>
      <c r="K72" s="432"/>
      <c r="L72" s="432"/>
      <c r="M72" s="432"/>
      <c r="N72" s="384"/>
      <c r="O72" s="420"/>
      <c r="P72" s="420"/>
      <c r="Q72" s="420"/>
      <c r="R72" s="420"/>
      <c r="S72" s="420"/>
      <c r="T72" s="384"/>
      <c r="U72" s="384"/>
      <c r="V72" s="384"/>
      <c r="X72" s="384"/>
      <c r="Y72" s="384"/>
      <c r="Z72" s="384"/>
      <c r="AA72" s="384"/>
      <c r="AB72" s="384"/>
      <c r="AC72" s="384"/>
      <c r="AD72" s="384"/>
      <c r="AE72" s="384"/>
      <c r="AF72" s="420"/>
      <c r="AG72" s="384"/>
      <c r="AH72" s="384"/>
      <c r="AI72" s="384"/>
      <c r="AJ72" s="418"/>
    </row>
    <row r="73" spans="1:36" x14ac:dyDescent="0.25">
      <c r="A73" s="410"/>
      <c r="B73" s="410"/>
      <c r="C73" s="432"/>
      <c r="D73" s="432"/>
      <c r="E73" s="432"/>
      <c r="F73" s="410"/>
      <c r="G73" s="410"/>
      <c r="H73" s="410"/>
      <c r="I73" s="410"/>
      <c r="J73" s="432"/>
      <c r="K73" s="432"/>
      <c r="L73" s="432"/>
      <c r="M73" s="432"/>
      <c r="N73" s="384"/>
      <c r="O73" s="420"/>
      <c r="P73" s="420"/>
      <c r="Q73" s="420"/>
      <c r="R73" s="420"/>
      <c r="S73" s="420"/>
      <c r="T73" s="384"/>
      <c r="U73" s="384"/>
      <c r="V73" s="384"/>
      <c r="X73" s="384"/>
      <c r="Y73" s="384"/>
      <c r="Z73" s="384"/>
      <c r="AA73" s="384"/>
      <c r="AB73" s="384"/>
      <c r="AC73" s="384"/>
      <c r="AD73" s="384"/>
      <c r="AE73" s="384"/>
      <c r="AF73" s="420"/>
      <c r="AG73" s="384"/>
      <c r="AH73" s="384"/>
      <c r="AI73" s="384"/>
      <c r="AJ73" s="418"/>
    </row>
    <row r="74" spans="1:36" x14ac:dyDescent="0.25">
      <c r="A74" s="410"/>
      <c r="B74" s="410"/>
      <c r="C74" s="432"/>
      <c r="D74" s="432"/>
      <c r="E74" s="432"/>
      <c r="F74" s="410"/>
      <c r="G74" s="410"/>
      <c r="H74" s="410"/>
      <c r="I74" s="410"/>
      <c r="J74" s="432"/>
      <c r="K74" s="432"/>
      <c r="L74" s="432"/>
      <c r="M74" s="432"/>
      <c r="N74" s="384"/>
      <c r="O74" s="420"/>
      <c r="P74" s="420"/>
      <c r="Q74" s="420"/>
      <c r="R74" s="420"/>
      <c r="S74" s="420"/>
      <c r="T74" s="384"/>
      <c r="U74" s="384"/>
      <c r="V74" s="384"/>
      <c r="X74" s="384"/>
      <c r="Y74" s="384"/>
      <c r="Z74" s="384"/>
      <c r="AA74" s="384"/>
      <c r="AB74" s="384"/>
      <c r="AC74" s="384"/>
      <c r="AD74" s="384"/>
      <c r="AE74" s="384"/>
      <c r="AF74" s="420"/>
      <c r="AG74" s="384"/>
      <c r="AH74" s="384"/>
      <c r="AI74" s="384"/>
      <c r="AJ74" s="418"/>
    </row>
    <row r="75" spans="1:36" x14ac:dyDescent="0.25">
      <c r="A75" s="410"/>
      <c r="B75" s="410"/>
      <c r="C75" s="432"/>
      <c r="D75" s="432"/>
      <c r="E75" s="432"/>
      <c r="F75" s="410"/>
      <c r="G75" s="410"/>
      <c r="H75" s="410"/>
      <c r="I75" s="410"/>
      <c r="J75" s="432"/>
      <c r="K75" s="432"/>
      <c r="L75" s="432"/>
      <c r="M75" s="432"/>
      <c r="N75" s="384"/>
      <c r="O75" s="420"/>
      <c r="P75" s="420"/>
      <c r="Q75" s="420"/>
      <c r="R75" s="420"/>
      <c r="S75" s="420"/>
      <c r="T75" s="384"/>
      <c r="U75" s="384"/>
      <c r="V75" s="384"/>
      <c r="X75" s="384"/>
      <c r="Y75" s="384"/>
      <c r="Z75" s="384"/>
      <c r="AA75" s="384"/>
      <c r="AB75" s="384"/>
      <c r="AC75" s="384"/>
      <c r="AD75" s="384"/>
      <c r="AE75" s="384"/>
      <c r="AF75" s="420"/>
      <c r="AG75" s="384"/>
      <c r="AH75" s="384"/>
      <c r="AI75" s="384"/>
      <c r="AJ75" s="418"/>
    </row>
    <row r="76" spans="1:36" x14ac:dyDescent="0.25">
      <c r="A76" s="384"/>
      <c r="B76" s="384"/>
      <c r="C76" s="384"/>
      <c r="D76" s="384"/>
      <c r="E76" s="384"/>
      <c r="F76" s="419"/>
      <c r="G76" s="419"/>
      <c r="H76" s="419"/>
      <c r="I76" s="419"/>
      <c r="J76" s="384"/>
      <c r="K76" s="384"/>
      <c r="L76" s="384"/>
      <c r="M76" s="384"/>
      <c r="N76" s="420"/>
      <c r="O76" s="420"/>
      <c r="P76" s="420"/>
      <c r="Q76" s="420"/>
      <c r="R76" s="420"/>
      <c r="S76" s="420"/>
      <c r="T76" s="384"/>
      <c r="U76" s="384"/>
      <c r="V76" s="384"/>
      <c r="X76" s="384"/>
      <c r="Y76" s="384"/>
      <c r="Z76" s="384"/>
      <c r="AA76" s="384"/>
      <c r="AB76" s="384"/>
      <c r="AC76" s="384"/>
      <c r="AD76" s="384"/>
      <c r="AE76" s="384"/>
      <c r="AF76" s="420"/>
      <c r="AG76" s="384"/>
      <c r="AH76" s="384"/>
      <c r="AI76" s="384"/>
      <c r="AJ76" s="418"/>
    </row>
    <row r="77" spans="1:36" x14ac:dyDescent="0.25">
      <c r="A77" s="590" t="s">
        <v>359</v>
      </c>
      <c r="B77" s="545" t="s">
        <v>12</v>
      </c>
      <c r="C77" s="545" t="s">
        <v>13</v>
      </c>
      <c r="D77" s="545" t="s">
        <v>14</v>
      </c>
      <c r="E77" s="550" t="s">
        <v>15</v>
      </c>
      <c r="F77" s="545" t="s">
        <v>16</v>
      </c>
      <c r="G77" s="545"/>
      <c r="H77" s="545" t="s">
        <v>17</v>
      </c>
      <c r="I77" s="545" t="s">
        <v>18</v>
      </c>
      <c r="J77" s="545" t="s">
        <v>19</v>
      </c>
      <c r="K77" s="552" t="s">
        <v>20</v>
      </c>
      <c r="L77" s="552"/>
      <c r="M77" s="545" t="s">
        <v>21</v>
      </c>
      <c r="N77" s="42"/>
      <c r="O77" s="420"/>
      <c r="P77" s="420"/>
      <c r="Q77" s="420"/>
      <c r="R77" s="420"/>
      <c r="S77" s="420"/>
      <c r="T77" s="384"/>
      <c r="U77" s="384"/>
      <c r="V77" s="384"/>
      <c r="X77" s="384"/>
      <c r="Y77" s="384"/>
      <c r="Z77" s="384"/>
      <c r="AA77" s="384"/>
      <c r="AB77" s="384"/>
      <c r="AC77" s="384"/>
      <c r="AD77" s="384"/>
      <c r="AE77" s="384"/>
      <c r="AF77" s="420"/>
      <c r="AG77" s="384"/>
      <c r="AH77" s="384"/>
      <c r="AI77" s="384"/>
      <c r="AJ77" s="418"/>
    </row>
    <row r="78" spans="1:36" ht="15" customHeight="1" x14ac:dyDescent="0.25">
      <c r="A78" s="591"/>
      <c r="B78" s="545"/>
      <c r="C78" s="545"/>
      <c r="D78" s="545"/>
      <c r="E78" s="550"/>
      <c r="F78" s="409" t="s">
        <v>44</v>
      </c>
      <c r="G78" s="409" t="s">
        <v>45</v>
      </c>
      <c r="H78" s="545"/>
      <c r="I78" s="545"/>
      <c r="J78" s="545"/>
      <c r="K78" s="90" t="s">
        <v>46</v>
      </c>
      <c r="L78" s="90" t="s">
        <v>47</v>
      </c>
      <c r="M78" s="545"/>
      <c r="N78" s="384"/>
      <c r="O78" s="420"/>
      <c r="P78" s="420"/>
      <c r="Q78" s="420"/>
      <c r="R78" s="420"/>
      <c r="S78" s="420"/>
      <c r="T78" s="384"/>
      <c r="U78" s="384"/>
      <c r="V78" s="384"/>
      <c r="X78" s="384"/>
      <c r="Y78" s="384"/>
      <c r="Z78" s="384"/>
      <c r="AA78" s="384"/>
      <c r="AB78" s="384"/>
      <c r="AC78" s="384"/>
      <c r="AD78" s="384"/>
      <c r="AE78" s="384"/>
      <c r="AF78" s="420"/>
      <c r="AG78" s="384"/>
      <c r="AH78" s="384"/>
      <c r="AI78" s="384"/>
      <c r="AJ78" s="418"/>
    </row>
    <row r="79" spans="1:36" x14ac:dyDescent="0.25">
      <c r="A79" s="410"/>
      <c r="B79" s="410"/>
      <c r="C79" s="432" t="s">
        <v>361</v>
      </c>
      <c r="D79" s="432"/>
      <c r="E79" s="432"/>
      <c r="F79" s="410"/>
      <c r="G79" s="410"/>
      <c r="H79" s="410"/>
      <c r="I79" s="410"/>
      <c r="J79" s="426"/>
      <c r="K79" s="426"/>
      <c r="L79" s="426"/>
      <c r="M79" s="426"/>
      <c r="N79" s="384"/>
      <c r="O79" s="420"/>
      <c r="P79" s="420"/>
      <c r="Q79" s="420"/>
      <c r="R79" s="420"/>
      <c r="S79" s="420"/>
      <c r="T79" s="384"/>
      <c r="U79" s="384"/>
      <c r="V79" s="384"/>
      <c r="X79" s="384"/>
      <c r="Y79" s="384"/>
      <c r="Z79" s="384"/>
      <c r="AA79" s="384"/>
      <c r="AB79" s="384"/>
      <c r="AC79" s="384"/>
      <c r="AD79" s="384"/>
      <c r="AE79" s="384"/>
      <c r="AF79" s="420"/>
      <c r="AG79" s="384"/>
      <c r="AH79" s="384"/>
      <c r="AI79" s="384"/>
      <c r="AJ79" s="418"/>
    </row>
    <row r="80" spans="1:36" x14ac:dyDescent="0.25">
      <c r="A80" s="410"/>
      <c r="B80" s="410"/>
      <c r="C80" s="432"/>
      <c r="D80" s="432"/>
      <c r="E80" s="432"/>
      <c r="F80" s="410"/>
      <c r="G80" s="410"/>
      <c r="H80" s="410"/>
      <c r="I80" s="410"/>
      <c r="J80" s="432"/>
      <c r="K80" s="432"/>
      <c r="L80" s="432"/>
      <c r="M80" s="432"/>
      <c r="N80" s="384"/>
      <c r="O80" s="420"/>
      <c r="P80" s="420"/>
      <c r="Q80" s="420"/>
      <c r="R80" s="420"/>
      <c r="S80" s="420"/>
      <c r="T80" s="384"/>
      <c r="U80" s="384"/>
      <c r="V80" s="384"/>
      <c r="X80" s="384"/>
      <c r="Y80" s="384"/>
      <c r="Z80" s="384"/>
      <c r="AA80" s="384"/>
      <c r="AB80" s="384"/>
      <c r="AC80" s="384"/>
      <c r="AD80" s="384"/>
      <c r="AE80" s="384"/>
      <c r="AF80" s="420"/>
      <c r="AG80" s="384"/>
      <c r="AH80" s="384"/>
      <c r="AI80" s="384"/>
      <c r="AJ80" s="418"/>
    </row>
    <row r="81" spans="1:36" x14ac:dyDescent="0.25">
      <c r="A81" s="410"/>
      <c r="B81" s="410"/>
      <c r="C81" s="432"/>
      <c r="D81" s="432"/>
      <c r="E81" s="432"/>
      <c r="F81" s="410"/>
      <c r="G81" s="410"/>
      <c r="H81" s="410"/>
      <c r="I81" s="410"/>
      <c r="J81" s="432"/>
      <c r="K81" s="432"/>
      <c r="L81" s="432"/>
      <c r="M81" s="432"/>
      <c r="N81" s="384"/>
      <c r="O81" s="420"/>
      <c r="P81" s="420"/>
      <c r="Q81" s="420"/>
      <c r="R81" s="420"/>
      <c r="S81" s="420"/>
      <c r="T81" s="384"/>
      <c r="U81" s="384"/>
      <c r="V81" s="384"/>
      <c r="X81" s="384"/>
      <c r="Y81" s="384"/>
      <c r="Z81" s="384"/>
      <c r="AA81" s="384"/>
      <c r="AB81" s="384"/>
      <c r="AC81" s="384"/>
      <c r="AD81" s="384"/>
      <c r="AE81" s="384"/>
      <c r="AF81" s="420"/>
      <c r="AG81" s="384"/>
      <c r="AH81" s="384"/>
      <c r="AI81" s="384"/>
      <c r="AJ81" s="418"/>
    </row>
    <row r="82" spans="1:36" x14ac:dyDescent="0.25">
      <c r="A82" s="410"/>
      <c r="B82" s="410"/>
      <c r="C82" s="432"/>
      <c r="D82" s="432"/>
      <c r="E82" s="432"/>
      <c r="F82" s="410"/>
      <c r="G82" s="410"/>
      <c r="H82" s="410"/>
      <c r="I82" s="410"/>
      <c r="J82" s="432"/>
      <c r="K82" s="432"/>
      <c r="L82" s="432"/>
      <c r="M82" s="432"/>
      <c r="N82" s="384"/>
      <c r="O82" s="420"/>
      <c r="P82" s="420"/>
      <c r="Q82" s="420"/>
      <c r="R82" s="420"/>
      <c r="S82" s="420"/>
      <c r="T82" s="384"/>
      <c r="U82" s="384"/>
      <c r="V82" s="384"/>
      <c r="X82" s="384"/>
      <c r="Y82" s="384"/>
      <c r="Z82" s="384"/>
      <c r="AA82" s="384"/>
      <c r="AB82" s="384"/>
      <c r="AC82" s="384"/>
      <c r="AD82" s="384"/>
      <c r="AE82" s="384"/>
      <c r="AF82" s="420"/>
      <c r="AG82" s="384"/>
      <c r="AH82" s="384"/>
      <c r="AI82" s="384"/>
      <c r="AJ82" s="418"/>
    </row>
    <row r="83" spans="1:36" x14ac:dyDescent="0.25">
      <c r="A83" s="410"/>
      <c r="B83" s="410"/>
      <c r="C83" s="432"/>
      <c r="D83" s="432"/>
      <c r="E83" s="432"/>
      <c r="F83" s="410"/>
      <c r="G83" s="410"/>
      <c r="H83" s="410"/>
      <c r="I83" s="410"/>
      <c r="J83" s="432"/>
      <c r="K83" s="432"/>
      <c r="L83" s="432"/>
      <c r="M83" s="432"/>
      <c r="N83" s="384"/>
      <c r="O83" s="420"/>
      <c r="P83" s="420"/>
      <c r="Q83" s="420"/>
      <c r="R83" s="420"/>
      <c r="S83" s="420"/>
      <c r="T83" s="384"/>
      <c r="U83" s="384"/>
      <c r="V83" s="384"/>
      <c r="X83" s="384"/>
      <c r="Y83" s="384"/>
      <c r="Z83" s="384"/>
      <c r="AA83" s="384"/>
      <c r="AB83" s="384"/>
      <c r="AC83" s="384"/>
      <c r="AD83" s="384"/>
      <c r="AE83" s="384"/>
      <c r="AF83" s="420"/>
      <c r="AG83" s="384"/>
      <c r="AH83" s="384"/>
      <c r="AI83" s="384"/>
      <c r="AJ83" s="418"/>
    </row>
    <row r="84" spans="1:36" x14ac:dyDescent="0.25">
      <c r="A84" s="410"/>
      <c r="B84" s="410"/>
      <c r="C84" s="432"/>
      <c r="D84" s="432"/>
      <c r="E84" s="432"/>
      <c r="F84" s="410"/>
      <c r="G84" s="410"/>
      <c r="H84" s="410"/>
      <c r="I84" s="410"/>
      <c r="J84" s="432"/>
      <c r="K84" s="432"/>
      <c r="L84" s="432"/>
      <c r="M84" s="432"/>
      <c r="N84" s="384"/>
      <c r="O84" s="420"/>
      <c r="P84" s="420"/>
      <c r="Q84" s="420"/>
      <c r="R84" s="420"/>
      <c r="S84" s="420"/>
      <c r="T84" s="384"/>
      <c r="U84" s="384"/>
      <c r="V84" s="384"/>
      <c r="X84" s="384"/>
      <c r="Y84" s="384"/>
      <c r="Z84" s="384"/>
      <c r="AA84" s="384"/>
      <c r="AB84" s="384"/>
      <c r="AC84" s="384"/>
      <c r="AD84" s="384"/>
      <c r="AE84" s="384"/>
      <c r="AF84" s="420"/>
      <c r="AG84" s="384"/>
      <c r="AH84" s="384"/>
      <c r="AI84" s="384"/>
      <c r="AJ84" s="418"/>
    </row>
    <row r="85" spans="1:36" x14ac:dyDescent="0.25">
      <c r="A85" s="410"/>
      <c r="B85" s="410"/>
      <c r="C85" s="432"/>
      <c r="D85" s="432"/>
      <c r="E85" s="432"/>
      <c r="F85" s="410"/>
      <c r="G85" s="410"/>
      <c r="H85" s="410"/>
      <c r="I85" s="410"/>
      <c r="J85" s="432"/>
      <c r="K85" s="432"/>
      <c r="L85" s="432"/>
      <c r="M85" s="432"/>
      <c r="N85" s="384"/>
      <c r="O85" s="420"/>
      <c r="P85" s="420"/>
      <c r="Q85" s="420"/>
      <c r="R85" s="420"/>
      <c r="S85" s="420"/>
      <c r="T85" s="384"/>
      <c r="U85" s="384"/>
      <c r="V85" s="384"/>
      <c r="X85" s="384"/>
      <c r="Y85" s="384"/>
      <c r="Z85" s="384"/>
      <c r="AA85" s="384"/>
      <c r="AB85" s="384"/>
      <c r="AC85" s="384"/>
      <c r="AD85" s="384"/>
      <c r="AE85" s="384"/>
      <c r="AF85" s="420"/>
      <c r="AG85" s="384"/>
      <c r="AH85" s="384"/>
      <c r="AI85" s="384"/>
      <c r="AJ85" s="418"/>
    </row>
    <row r="86" spans="1:36" x14ac:dyDescent="0.25">
      <c r="A86" s="410"/>
      <c r="B86" s="410"/>
      <c r="C86" s="432"/>
      <c r="D86" s="432"/>
      <c r="E86" s="432"/>
      <c r="F86" s="410"/>
      <c r="G86" s="410"/>
      <c r="H86" s="410"/>
      <c r="I86" s="410"/>
      <c r="J86" s="432"/>
      <c r="K86" s="432"/>
      <c r="L86" s="432"/>
      <c r="M86" s="432"/>
      <c r="N86" s="384"/>
      <c r="O86" s="420"/>
      <c r="P86" s="420"/>
      <c r="Q86" s="420"/>
      <c r="R86" s="420"/>
      <c r="S86" s="420"/>
      <c r="T86" s="384"/>
      <c r="U86" s="384"/>
      <c r="V86" s="384"/>
      <c r="X86" s="384"/>
      <c r="Y86" s="384"/>
      <c r="Z86" s="384"/>
      <c r="AA86" s="384"/>
      <c r="AB86" s="384"/>
      <c r="AC86" s="384"/>
      <c r="AD86" s="384"/>
      <c r="AE86" s="384"/>
      <c r="AF86" s="420"/>
      <c r="AG86" s="384"/>
      <c r="AH86" s="384"/>
      <c r="AI86" s="384"/>
      <c r="AJ86" s="418"/>
    </row>
    <row r="87" spans="1:36" x14ac:dyDescent="0.25">
      <c r="A87" s="410"/>
      <c r="B87" s="410"/>
      <c r="C87" s="432"/>
      <c r="D87" s="432"/>
      <c r="E87" s="432"/>
      <c r="F87" s="410"/>
      <c r="G87" s="410"/>
      <c r="H87" s="410"/>
      <c r="I87" s="410"/>
      <c r="J87" s="432"/>
      <c r="K87" s="432"/>
      <c r="L87" s="432"/>
      <c r="M87" s="432"/>
      <c r="N87" s="384"/>
      <c r="O87" s="420"/>
      <c r="P87" s="420"/>
      <c r="Q87" s="420"/>
      <c r="R87" s="420"/>
      <c r="S87" s="420"/>
      <c r="T87" s="384"/>
      <c r="U87" s="384"/>
      <c r="V87" s="384"/>
      <c r="X87" s="384"/>
      <c r="Y87" s="384"/>
      <c r="Z87" s="384"/>
      <c r="AA87" s="384"/>
      <c r="AB87" s="384"/>
      <c r="AC87" s="384"/>
      <c r="AD87" s="384"/>
      <c r="AE87" s="384"/>
      <c r="AF87" s="420"/>
      <c r="AG87" s="384"/>
      <c r="AH87" s="384"/>
      <c r="AI87" s="384"/>
      <c r="AJ87" s="418"/>
    </row>
    <row r="88" spans="1:36" x14ac:dyDescent="0.25">
      <c r="A88" s="384"/>
      <c r="B88" s="384"/>
      <c r="C88" s="384"/>
      <c r="D88" s="384"/>
      <c r="E88" s="384"/>
      <c r="F88" s="419"/>
      <c r="G88" s="419"/>
      <c r="H88" s="419"/>
      <c r="I88" s="419"/>
      <c r="J88" s="384"/>
      <c r="K88" s="384"/>
      <c r="L88" s="384"/>
      <c r="M88" s="384"/>
      <c r="N88" s="420"/>
      <c r="O88" s="420"/>
      <c r="P88" s="420"/>
      <c r="Q88" s="420"/>
      <c r="R88" s="420"/>
      <c r="S88" s="420"/>
      <c r="T88" s="384"/>
      <c r="U88" s="384"/>
      <c r="V88" s="384"/>
      <c r="X88" s="384"/>
      <c r="Y88" s="384"/>
      <c r="Z88" s="384"/>
      <c r="AA88" s="384"/>
      <c r="AB88" s="384"/>
      <c r="AC88" s="384"/>
      <c r="AD88" s="384"/>
      <c r="AE88" s="384"/>
      <c r="AF88" s="420"/>
      <c r="AG88" s="384"/>
      <c r="AH88" s="384"/>
      <c r="AI88" s="384"/>
      <c r="AJ88" s="418"/>
    </row>
    <row r="89" spans="1:36" x14ac:dyDescent="0.25">
      <c r="A89" s="589" t="s">
        <v>362</v>
      </c>
      <c r="B89" s="545" t="s">
        <v>12</v>
      </c>
      <c r="C89" s="545" t="s">
        <v>13</v>
      </c>
      <c r="D89" s="545" t="s">
        <v>14</v>
      </c>
      <c r="E89" s="550" t="s">
        <v>15</v>
      </c>
      <c r="F89" s="545" t="s">
        <v>16</v>
      </c>
      <c r="G89" s="545"/>
      <c r="H89" s="545" t="s">
        <v>17</v>
      </c>
      <c r="I89" s="545" t="s">
        <v>18</v>
      </c>
      <c r="J89" s="545" t="s">
        <v>19</v>
      </c>
      <c r="K89" s="552" t="s">
        <v>20</v>
      </c>
      <c r="L89" s="552"/>
      <c r="M89" s="545" t="s">
        <v>21</v>
      </c>
      <c r="N89" s="42"/>
      <c r="O89" s="420"/>
      <c r="P89" s="420"/>
      <c r="Q89" s="420"/>
      <c r="R89" s="420"/>
      <c r="S89" s="420"/>
      <c r="T89" s="384"/>
      <c r="U89" s="384"/>
      <c r="V89" s="384"/>
      <c r="X89" s="384"/>
      <c r="Y89" s="384"/>
      <c r="Z89" s="384"/>
      <c r="AA89" s="384"/>
      <c r="AB89" s="384"/>
      <c r="AC89" s="384"/>
      <c r="AD89" s="384"/>
      <c r="AE89" s="384"/>
      <c r="AF89" s="420"/>
      <c r="AG89" s="384"/>
      <c r="AH89" s="384"/>
      <c r="AI89" s="384"/>
      <c r="AJ89" s="418"/>
    </row>
    <row r="90" spans="1:36" x14ac:dyDescent="0.25">
      <c r="A90" s="589"/>
      <c r="B90" s="545"/>
      <c r="C90" s="545"/>
      <c r="D90" s="545"/>
      <c r="E90" s="550"/>
      <c r="F90" s="409" t="s">
        <v>44</v>
      </c>
      <c r="G90" s="409" t="s">
        <v>45</v>
      </c>
      <c r="H90" s="545"/>
      <c r="I90" s="545"/>
      <c r="J90" s="545"/>
      <c r="K90" s="90" t="s">
        <v>46</v>
      </c>
      <c r="L90" s="90" t="s">
        <v>47</v>
      </c>
      <c r="M90" s="545"/>
      <c r="N90" s="384"/>
      <c r="O90" s="420"/>
      <c r="P90" s="420"/>
      <c r="Q90" s="420"/>
      <c r="R90" s="420"/>
      <c r="S90" s="420"/>
      <c r="T90" s="384"/>
      <c r="U90" s="384"/>
      <c r="V90" s="384"/>
      <c r="X90" s="384"/>
      <c r="Y90" s="384"/>
      <c r="Z90" s="384"/>
      <c r="AA90" s="384"/>
      <c r="AB90" s="384"/>
      <c r="AC90" s="384"/>
      <c r="AD90" s="384"/>
      <c r="AE90" s="384"/>
      <c r="AF90" s="420"/>
      <c r="AG90" s="384"/>
      <c r="AH90" s="384"/>
      <c r="AI90" s="384"/>
      <c r="AJ90" s="418"/>
    </row>
    <row r="91" spans="1:36" x14ac:dyDescent="0.25">
      <c r="A91" s="410"/>
      <c r="B91" s="410"/>
      <c r="C91" s="432"/>
      <c r="D91" s="432"/>
      <c r="E91" s="432"/>
      <c r="F91" s="410"/>
      <c r="G91" s="410"/>
      <c r="H91" s="410"/>
      <c r="I91" s="410"/>
      <c r="J91" s="426"/>
      <c r="K91" s="426"/>
      <c r="L91" s="426"/>
      <c r="M91" s="426"/>
      <c r="N91" s="384"/>
      <c r="O91" s="420"/>
      <c r="P91" s="420"/>
      <c r="Q91" s="420"/>
      <c r="R91" s="420"/>
      <c r="S91" s="420"/>
      <c r="T91" s="384"/>
      <c r="U91" s="384"/>
      <c r="V91" s="384"/>
      <c r="X91" s="384"/>
      <c r="Y91" s="384"/>
      <c r="Z91" s="384"/>
      <c r="AA91" s="384"/>
      <c r="AB91" s="384"/>
      <c r="AC91" s="384"/>
      <c r="AD91" s="384"/>
      <c r="AE91" s="384"/>
      <c r="AF91" s="420"/>
      <c r="AG91" s="384"/>
      <c r="AH91" s="384"/>
      <c r="AI91" s="384"/>
      <c r="AJ91" s="418"/>
    </row>
    <row r="92" spans="1:36" x14ac:dyDescent="0.25">
      <c r="A92" s="410"/>
      <c r="B92" s="410"/>
      <c r="C92" s="432"/>
      <c r="D92" s="432"/>
      <c r="E92" s="432"/>
      <c r="F92" s="410"/>
      <c r="G92" s="410"/>
      <c r="H92" s="410"/>
      <c r="I92" s="410"/>
      <c r="J92" s="432"/>
      <c r="K92" s="432"/>
      <c r="L92" s="432"/>
      <c r="M92" s="432"/>
      <c r="N92" s="384"/>
      <c r="O92" s="420"/>
      <c r="P92" s="420"/>
      <c r="Q92" s="420"/>
      <c r="R92" s="420"/>
      <c r="S92" s="420"/>
      <c r="T92" s="384"/>
      <c r="U92" s="384"/>
      <c r="V92" s="384"/>
      <c r="X92" s="384"/>
      <c r="Y92" s="384"/>
      <c r="Z92" s="384"/>
      <c r="AA92" s="384"/>
      <c r="AB92" s="384"/>
      <c r="AC92" s="384"/>
      <c r="AD92" s="384"/>
      <c r="AE92" s="384"/>
      <c r="AF92" s="420"/>
      <c r="AG92" s="384"/>
      <c r="AH92" s="384"/>
      <c r="AI92" s="384"/>
      <c r="AJ92" s="418"/>
    </row>
    <row r="93" spans="1:36" x14ac:dyDescent="0.25">
      <c r="A93" s="410"/>
      <c r="B93" s="410"/>
      <c r="C93" s="432"/>
      <c r="D93" s="432"/>
      <c r="E93" s="432"/>
      <c r="F93" s="410"/>
      <c r="G93" s="410"/>
      <c r="H93" s="410"/>
      <c r="I93" s="410"/>
      <c r="J93" s="432"/>
      <c r="K93" s="432"/>
      <c r="L93" s="432"/>
      <c r="M93" s="432"/>
      <c r="N93" s="384"/>
      <c r="O93" s="420"/>
      <c r="P93" s="420"/>
      <c r="Q93" s="420"/>
      <c r="R93" s="420"/>
      <c r="S93" s="420"/>
      <c r="T93" s="384"/>
      <c r="U93" s="384"/>
      <c r="V93" s="384"/>
      <c r="X93" s="384"/>
      <c r="Y93" s="384"/>
      <c r="Z93" s="384"/>
      <c r="AA93" s="384"/>
      <c r="AB93" s="384"/>
      <c r="AC93" s="384"/>
      <c r="AD93" s="384"/>
      <c r="AE93" s="384"/>
      <c r="AF93" s="420"/>
      <c r="AG93" s="384"/>
      <c r="AH93" s="384"/>
      <c r="AI93" s="384"/>
      <c r="AJ93" s="418"/>
    </row>
    <row r="94" spans="1:36" x14ac:dyDescent="0.25">
      <c r="A94" s="410"/>
      <c r="B94" s="410"/>
      <c r="C94" s="432"/>
      <c r="D94" s="432"/>
      <c r="E94" s="432"/>
      <c r="F94" s="410"/>
      <c r="G94" s="410"/>
      <c r="H94" s="410"/>
      <c r="I94" s="410"/>
      <c r="J94" s="432"/>
      <c r="K94" s="432"/>
      <c r="L94" s="432"/>
      <c r="M94" s="432"/>
      <c r="N94" s="384"/>
      <c r="O94" s="420"/>
      <c r="P94" s="420"/>
      <c r="Q94" s="420"/>
      <c r="R94" s="420"/>
      <c r="S94" s="420"/>
      <c r="T94" s="384"/>
      <c r="U94" s="384"/>
      <c r="V94" s="384"/>
      <c r="X94" s="384"/>
      <c r="Y94" s="384"/>
      <c r="Z94" s="384"/>
      <c r="AA94" s="384"/>
      <c r="AB94" s="384"/>
      <c r="AC94" s="384"/>
      <c r="AD94" s="384"/>
      <c r="AE94" s="384"/>
      <c r="AF94" s="420"/>
      <c r="AG94" s="384"/>
      <c r="AH94" s="384"/>
      <c r="AI94" s="384"/>
      <c r="AJ94" s="418"/>
    </row>
    <row r="95" spans="1:36" x14ac:dyDescent="0.25">
      <c r="A95" s="410"/>
      <c r="B95" s="410"/>
      <c r="C95" s="432"/>
      <c r="D95" s="432"/>
      <c r="E95" s="432"/>
      <c r="F95" s="410"/>
      <c r="G95" s="410"/>
      <c r="H95" s="410"/>
      <c r="I95" s="410"/>
      <c r="J95" s="432"/>
      <c r="K95" s="432"/>
      <c r="L95" s="432"/>
      <c r="M95" s="432"/>
      <c r="N95" s="384"/>
      <c r="O95" s="420"/>
      <c r="P95" s="420"/>
      <c r="Q95" s="420"/>
      <c r="R95" s="420"/>
      <c r="S95" s="420"/>
      <c r="T95" s="384"/>
      <c r="U95" s="384"/>
      <c r="V95" s="384"/>
      <c r="X95" s="384"/>
      <c r="Y95" s="384"/>
      <c r="Z95" s="384"/>
      <c r="AA95" s="384"/>
      <c r="AB95" s="384"/>
      <c r="AC95" s="384"/>
      <c r="AD95" s="384"/>
      <c r="AE95" s="384"/>
      <c r="AF95" s="420"/>
      <c r="AG95" s="384"/>
      <c r="AH95" s="384"/>
      <c r="AI95" s="384"/>
      <c r="AJ95" s="418"/>
    </row>
    <row r="96" spans="1:36" x14ac:dyDescent="0.25">
      <c r="A96" s="410"/>
      <c r="B96" s="410"/>
      <c r="C96" s="432"/>
      <c r="D96" s="432"/>
      <c r="E96" s="432"/>
      <c r="F96" s="410"/>
      <c r="G96" s="410"/>
      <c r="H96" s="410"/>
      <c r="I96" s="410"/>
      <c r="J96" s="432"/>
      <c r="K96" s="432"/>
      <c r="L96" s="432"/>
      <c r="M96" s="432"/>
      <c r="N96" s="384"/>
      <c r="O96" s="420"/>
      <c r="P96" s="420"/>
      <c r="Q96" s="420"/>
      <c r="R96" s="420"/>
      <c r="S96" s="420"/>
      <c r="T96" s="384"/>
      <c r="U96" s="384"/>
      <c r="V96" s="384"/>
      <c r="X96" s="384"/>
      <c r="Y96" s="384"/>
      <c r="Z96" s="384"/>
      <c r="AA96" s="384"/>
      <c r="AB96" s="384"/>
      <c r="AC96" s="384"/>
      <c r="AD96" s="384"/>
      <c r="AE96" s="384"/>
      <c r="AF96" s="420"/>
      <c r="AG96" s="384"/>
      <c r="AH96" s="384"/>
      <c r="AI96" s="384"/>
      <c r="AJ96" s="418"/>
    </row>
    <row r="97" spans="1:36" x14ac:dyDescent="0.25">
      <c r="A97" s="410"/>
      <c r="B97" s="410"/>
      <c r="C97" s="432"/>
      <c r="D97" s="432"/>
      <c r="E97" s="432"/>
      <c r="F97" s="410"/>
      <c r="G97" s="410"/>
      <c r="H97" s="410"/>
      <c r="I97" s="410"/>
      <c r="J97" s="432"/>
      <c r="K97" s="432"/>
      <c r="L97" s="432"/>
      <c r="M97" s="432"/>
      <c r="N97" s="384"/>
      <c r="O97" s="420"/>
      <c r="P97" s="420"/>
      <c r="Q97" s="420"/>
      <c r="R97" s="420"/>
      <c r="S97" s="420"/>
      <c r="T97" s="384"/>
      <c r="U97" s="384"/>
      <c r="V97" s="384"/>
      <c r="X97" s="384"/>
      <c r="Y97" s="384"/>
      <c r="Z97" s="384"/>
      <c r="AA97" s="384"/>
      <c r="AB97" s="384"/>
      <c r="AC97" s="384"/>
      <c r="AD97" s="384"/>
      <c r="AE97" s="384"/>
      <c r="AF97" s="420"/>
      <c r="AG97" s="384"/>
      <c r="AH97" s="384"/>
      <c r="AI97" s="384"/>
      <c r="AJ97" s="418"/>
    </row>
    <row r="98" spans="1:36" x14ac:dyDescent="0.25">
      <c r="A98" s="410"/>
      <c r="B98" s="410"/>
      <c r="C98" s="432"/>
      <c r="D98" s="432"/>
      <c r="E98" s="432"/>
      <c r="F98" s="410"/>
      <c r="G98" s="410"/>
      <c r="H98" s="410"/>
      <c r="I98" s="410"/>
      <c r="J98" s="432"/>
      <c r="K98" s="432"/>
      <c r="L98" s="432"/>
      <c r="M98" s="432"/>
      <c r="N98" s="384"/>
      <c r="O98" s="420"/>
      <c r="P98" s="420"/>
      <c r="Q98" s="420"/>
      <c r="R98" s="420"/>
      <c r="S98" s="420"/>
      <c r="T98" s="384"/>
      <c r="U98" s="384"/>
      <c r="V98" s="384"/>
      <c r="X98" s="384"/>
      <c r="Y98" s="384"/>
      <c r="Z98" s="384"/>
      <c r="AA98" s="384"/>
      <c r="AB98" s="384"/>
      <c r="AC98" s="384"/>
      <c r="AD98" s="384"/>
      <c r="AE98" s="384"/>
      <c r="AF98" s="420"/>
      <c r="AG98" s="384"/>
      <c r="AH98" s="384"/>
      <c r="AI98" s="384"/>
      <c r="AJ98" s="418"/>
    </row>
    <row r="99" spans="1:36" x14ac:dyDescent="0.25">
      <c r="A99" s="410"/>
      <c r="B99" s="410"/>
      <c r="C99" s="432"/>
      <c r="D99" s="432"/>
      <c r="E99" s="432"/>
      <c r="F99" s="410"/>
      <c r="G99" s="410"/>
      <c r="H99" s="410"/>
      <c r="I99" s="410"/>
      <c r="J99" s="432"/>
      <c r="K99" s="432"/>
      <c r="L99" s="432"/>
      <c r="M99" s="432"/>
      <c r="N99" s="384"/>
      <c r="O99" s="420"/>
      <c r="P99" s="420"/>
      <c r="Q99" s="420"/>
      <c r="R99" s="420"/>
      <c r="S99" s="420"/>
      <c r="T99" s="384"/>
      <c r="U99" s="384"/>
      <c r="V99" s="384"/>
      <c r="X99" s="384"/>
      <c r="Y99" s="384"/>
      <c r="Z99" s="384"/>
      <c r="AA99" s="384"/>
      <c r="AB99" s="384"/>
      <c r="AC99" s="384"/>
      <c r="AD99" s="384"/>
      <c r="AE99" s="384"/>
      <c r="AF99" s="420"/>
      <c r="AG99" s="384"/>
      <c r="AH99" s="384"/>
      <c r="AI99" s="384"/>
      <c r="AJ99" s="418"/>
    </row>
    <row r="100" spans="1:36" x14ac:dyDescent="0.25">
      <c r="A100" s="418"/>
      <c r="B100" s="418"/>
      <c r="C100" s="418"/>
      <c r="D100" s="418"/>
      <c r="E100" s="418"/>
      <c r="F100" s="443"/>
      <c r="G100" s="443"/>
      <c r="H100" s="443"/>
      <c r="I100" s="443"/>
      <c r="J100" s="418"/>
      <c r="K100" s="418"/>
      <c r="L100" s="418"/>
      <c r="M100" s="418"/>
      <c r="N100" s="444"/>
      <c r="O100" s="444"/>
      <c r="P100" s="444"/>
      <c r="Q100" s="444"/>
      <c r="R100" s="444"/>
      <c r="S100" s="444"/>
      <c r="T100" s="444"/>
      <c r="U100" s="444"/>
      <c r="V100" s="444"/>
      <c r="W100" s="273"/>
      <c r="X100" s="444"/>
      <c r="Y100" s="444"/>
      <c r="Z100" s="444"/>
      <c r="AA100" s="444"/>
      <c r="AB100" s="444"/>
      <c r="AC100" s="444"/>
      <c r="AD100" s="444"/>
      <c r="AE100" s="444"/>
      <c r="AF100" s="444"/>
      <c r="AG100" s="444"/>
      <c r="AH100" s="444"/>
      <c r="AI100" s="444"/>
      <c r="AJ100" s="418"/>
    </row>
    <row r="101" spans="1:36" x14ac:dyDescent="0.25">
      <c r="A101" s="418"/>
      <c r="B101" s="418"/>
      <c r="C101" s="418"/>
      <c r="D101" s="418"/>
      <c r="E101" s="418"/>
      <c r="F101" s="443"/>
      <c r="G101" s="443"/>
      <c r="H101" s="443"/>
      <c r="I101" s="443"/>
      <c r="J101" s="418"/>
      <c r="K101" s="418"/>
      <c r="L101" s="418"/>
      <c r="M101" s="418"/>
      <c r="N101" s="444"/>
      <c r="O101" s="444"/>
      <c r="P101" s="444"/>
      <c r="Q101" s="444"/>
      <c r="R101" s="444"/>
      <c r="S101" s="444"/>
      <c r="T101" s="444"/>
      <c r="U101" s="444"/>
      <c r="V101" s="444"/>
      <c r="W101" s="273"/>
      <c r="X101" s="444"/>
      <c r="Y101" s="444"/>
      <c r="Z101" s="444"/>
      <c r="AA101" s="444"/>
      <c r="AB101" s="444"/>
      <c r="AC101" s="444"/>
      <c r="AD101" s="444"/>
      <c r="AE101" s="444"/>
      <c r="AF101" s="444"/>
      <c r="AG101" s="444"/>
      <c r="AH101" s="444"/>
      <c r="AI101" s="444"/>
      <c r="AJ101" s="418"/>
    </row>
  </sheetData>
  <mergeCells count="92">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Z9:Z10"/>
    <mergeCell ref="O9:O10"/>
    <mergeCell ref="P9:P10"/>
    <mergeCell ref="Q9:Q10"/>
    <mergeCell ref="R9:R10"/>
    <mergeCell ref="S9:S10"/>
    <mergeCell ref="T9:T10"/>
    <mergeCell ref="U9:U10"/>
    <mergeCell ref="V9:V10"/>
    <mergeCell ref="W9:W10"/>
    <mergeCell ref="X9:X10"/>
    <mergeCell ref="Y9:Y10"/>
    <mergeCell ref="AG9:AG10"/>
    <mergeCell ref="AH9:AH10"/>
    <mergeCell ref="AI9:AI10"/>
    <mergeCell ref="AA9:AA10"/>
    <mergeCell ref="AB9:AB10"/>
    <mergeCell ref="AC9:AC10"/>
    <mergeCell ref="AD9:AD10"/>
    <mergeCell ref="AE9:AE10"/>
    <mergeCell ref="AF9:AF10"/>
    <mergeCell ref="K53:L53"/>
    <mergeCell ref="M53:M54"/>
    <mergeCell ref="A53:A54"/>
    <mergeCell ref="B53:B54"/>
    <mergeCell ref="C53:C54"/>
    <mergeCell ref="D53:D54"/>
    <mergeCell ref="E53:E54"/>
    <mergeCell ref="F65:G65"/>
    <mergeCell ref="F53:G53"/>
    <mergeCell ref="H53:H54"/>
    <mergeCell ref="I53:I54"/>
    <mergeCell ref="J53:J54"/>
    <mergeCell ref="A65:A66"/>
    <mergeCell ref="B65:B66"/>
    <mergeCell ref="C65:C66"/>
    <mergeCell ref="D65:D66"/>
    <mergeCell ref="E65:E66"/>
    <mergeCell ref="A77:A78"/>
    <mergeCell ref="B77:B78"/>
    <mergeCell ref="C77:C78"/>
    <mergeCell ref="D77:D78"/>
    <mergeCell ref="E77:E78"/>
    <mergeCell ref="K77:L77"/>
    <mergeCell ref="M77:M78"/>
    <mergeCell ref="H65:H66"/>
    <mergeCell ref="I65:I66"/>
    <mergeCell ref="J65:J66"/>
    <mergeCell ref="K65:L65"/>
    <mergeCell ref="M65:M66"/>
    <mergeCell ref="F77:G77"/>
    <mergeCell ref="H77:H78"/>
    <mergeCell ref="I77:I78"/>
    <mergeCell ref="J77:J78"/>
    <mergeCell ref="H89:H90"/>
    <mergeCell ref="I89:I90"/>
    <mergeCell ref="J89:J90"/>
    <mergeCell ref="K89:L89"/>
    <mergeCell ref="M89:M90"/>
    <mergeCell ref="A89:A90"/>
    <mergeCell ref="B89:B90"/>
    <mergeCell ref="C89:C90"/>
    <mergeCell ref="D89:D90"/>
    <mergeCell ref="E89:E90"/>
    <mergeCell ref="F89:G89"/>
    <mergeCell ref="A26:A28"/>
    <mergeCell ref="A29:A33"/>
    <mergeCell ref="A34:A35"/>
    <mergeCell ref="A36:A45"/>
    <mergeCell ref="A11:A15"/>
    <mergeCell ref="A16:A19"/>
    <mergeCell ref="A20:A22"/>
    <mergeCell ref="A23:A25"/>
  </mergeCells>
  <conditionalFormatting sqref="N11:N45">
    <cfRule type="cellIs" dxfId="22" priority="8" stopIfTrue="1" operator="equal">
      <formula>"x"</formula>
    </cfRule>
  </conditionalFormatting>
  <conditionalFormatting sqref="O11:O45">
    <cfRule type="cellIs" dxfId="21" priority="7" operator="equal">
      <formula>"x"</formula>
    </cfRule>
  </conditionalFormatting>
  <conditionalFormatting sqref="P11:P45">
    <cfRule type="cellIs" dxfId="20" priority="6" operator="equal">
      <formula>"x"</formula>
    </cfRule>
  </conditionalFormatting>
  <conditionalFormatting sqref="Q11:Q45">
    <cfRule type="cellIs" dxfId="19" priority="5" stopIfTrue="1" operator="equal">
      <formula>"x"</formula>
    </cfRule>
  </conditionalFormatting>
  <conditionalFormatting sqref="R11:R45">
    <cfRule type="cellIs" dxfId="18" priority="4" operator="equal">
      <formula>"x"</formula>
    </cfRule>
  </conditionalFormatting>
  <conditionalFormatting sqref="S11:S45">
    <cfRule type="cellIs" dxfId="17" priority="1" stopIfTrue="1" operator="equal">
      <formula>$AN$7</formula>
    </cfRule>
    <cfRule type="cellIs" dxfId="16" priority="2" stopIfTrue="1" operator="equal">
      <formula>$AN$6</formula>
    </cfRule>
  </conditionalFormatting>
  <conditionalFormatting sqref="AN6:AN7">
    <cfRule type="cellIs" dxfId="15" priority="9" stopIfTrue="1" operator="equal">
      <formula>$AN$6</formula>
    </cfRule>
  </conditionalFormatting>
  <dataValidations count="1">
    <dataValidation type="list" allowBlank="1" showInputMessage="1" showErrorMessage="1" sqref="S11:S45" xr:uid="{00000000-0002-0000-0400-000000000000}">
      <formula1>$AN$6:$AN$7</formula1>
    </dataValidation>
  </dataValidations>
  <pageMargins left="0.511811024" right="0.511811024" top="0.78740157499999996" bottom="0.78740157499999996" header="0.31496062000000002" footer="0.31496062000000002"/>
  <pageSetup orientation="portrait"/>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1"/>
  <sheetViews>
    <sheetView showGridLines="0" zoomScale="80" zoomScaleNormal="80" zoomScalePageLayoutView="80" workbookViewId="0">
      <selection activeCell="C17" sqref="C17"/>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0"/>
      <c r="B1" s="526" t="s">
        <v>0</v>
      </c>
      <c r="C1" s="526"/>
      <c r="D1" s="526"/>
      <c r="E1" s="526"/>
      <c r="F1" s="526"/>
      <c r="G1" s="526"/>
      <c r="H1" s="526"/>
      <c r="I1" s="526"/>
      <c r="J1" s="526"/>
      <c r="K1" s="526"/>
      <c r="L1" s="526"/>
      <c r="M1" s="526"/>
      <c r="N1" s="526"/>
      <c r="O1" s="526"/>
      <c r="P1" s="526"/>
      <c r="Q1" s="526"/>
      <c r="R1" s="526"/>
      <c r="S1" s="526"/>
      <c r="T1" s="526"/>
      <c r="U1" s="526"/>
      <c r="V1" s="526"/>
      <c r="W1" s="526"/>
      <c r="X1" s="10"/>
    </row>
    <row r="2" spans="1:28" s="14" customFormat="1" ht="21" customHeight="1" x14ac:dyDescent="0.25">
      <c r="A2" s="15"/>
      <c r="B2" s="526"/>
      <c r="C2" s="526"/>
      <c r="D2" s="526"/>
      <c r="E2" s="526"/>
      <c r="F2" s="526"/>
      <c r="G2" s="526"/>
      <c r="H2" s="526"/>
      <c r="I2" s="526"/>
      <c r="J2" s="526"/>
      <c r="K2" s="526"/>
      <c r="L2" s="526"/>
      <c r="M2" s="526"/>
      <c r="N2" s="526"/>
      <c r="O2" s="526"/>
      <c r="P2" s="526"/>
      <c r="Q2" s="526"/>
      <c r="R2" s="526"/>
      <c r="S2" s="526"/>
      <c r="T2" s="526"/>
      <c r="U2" s="526"/>
      <c r="V2" s="526"/>
      <c r="W2" s="526"/>
      <c r="X2" s="15"/>
    </row>
    <row r="3" spans="1:28" ht="33.75" customHeight="1" x14ac:dyDescent="0.35">
      <c r="A3" s="10"/>
      <c r="B3" s="532" t="str">
        <f>'Monitoria Anual - 3'!A2</f>
        <v>Plano de Ação Nacional para a Conservação do Tamanduá-bandeira, Tatu-canastra e Tatu-bola</v>
      </c>
      <c r="C3" s="532"/>
      <c r="D3" s="532"/>
      <c r="E3" s="532"/>
      <c r="F3" s="532"/>
      <c r="G3" s="532"/>
      <c r="H3" s="532"/>
      <c r="I3" s="532"/>
      <c r="J3" s="532"/>
      <c r="K3" s="532"/>
      <c r="L3" s="532"/>
      <c r="M3" s="532"/>
      <c r="N3" s="532"/>
      <c r="O3" s="532"/>
      <c r="P3" s="532"/>
      <c r="Q3" s="532"/>
      <c r="R3" s="532"/>
      <c r="S3" s="532"/>
      <c r="T3" s="532"/>
      <c r="U3" s="532"/>
      <c r="V3" s="532"/>
      <c r="W3" s="532"/>
      <c r="X3" s="10"/>
    </row>
    <row r="4" spans="1:28" x14ac:dyDescent="0.25">
      <c r="A4" s="10"/>
      <c r="J4" s="11"/>
      <c r="K4" s="11"/>
      <c r="L4" s="11"/>
      <c r="M4" s="11"/>
      <c r="N4" s="11"/>
      <c r="O4" s="11"/>
      <c r="X4" s="10"/>
    </row>
    <row r="5" spans="1:28" s="2" customFormat="1" ht="45" customHeight="1" x14ac:dyDescent="0.25">
      <c r="A5" s="17"/>
      <c r="B5" s="537" t="s">
        <v>363</v>
      </c>
      <c r="C5" s="537"/>
      <c r="D5" s="538" t="str">
        <f>'Monitoria Anual - 3'!B4</f>
        <v>Minimizar as principais ameaças que acometem as espécies nos próximos 5 anos</v>
      </c>
      <c r="E5" s="538"/>
      <c r="F5" s="538"/>
      <c r="G5" s="538"/>
      <c r="H5" s="538"/>
      <c r="I5" s="538"/>
      <c r="J5" s="538"/>
      <c r="K5" s="538"/>
      <c r="L5" s="538"/>
      <c r="M5" s="539"/>
      <c r="N5" s="12"/>
      <c r="O5" s="12"/>
      <c r="P5" s="12"/>
      <c r="Q5" s="12"/>
      <c r="R5" s="12"/>
      <c r="X5" s="17"/>
    </row>
    <row r="6" spans="1:28" x14ac:dyDescent="0.25">
      <c r="A6" s="10"/>
      <c r="J6" s="11"/>
      <c r="K6" s="11"/>
      <c r="L6" s="11"/>
      <c r="M6" s="11"/>
      <c r="N6" s="11"/>
      <c r="O6" s="11"/>
      <c r="X6" s="10"/>
    </row>
    <row r="7" spans="1:28" ht="26.25" customHeight="1" x14ac:dyDescent="0.25">
      <c r="A7" s="10"/>
      <c r="B7" s="537" t="s">
        <v>4</v>
      </c>
      <c r="C7" s="537"/>
      <c r="D7" s="527" t="str">
        <f>'Monitoria Anual - 3'!B6</f>
        <v>26/10/2022 - 27/10/2022 (virtual)</v>
      </c>
      <c r="E7" s="527"/>
      <c r="F7" s="527"/>
      <c r="G7" s="528"/>
      <c r="H7" s="2"/>
      <c r="I7" s="13"/>
      <c r="J7" s="11"/>
      <c r="K7" s="11"/>
      <c r="L7" s="11"/>
      <c r="M7" s="11"/>
      <c r="N7" s="11"/>
      <c r="O7" s="11"/>
      <c r="X7" s="10"/>
    </row>
    <row r="8" spans="1:28" x14ac:dyDescent="0.25">
      <c r="A8" s="10"/>
      <c r="X8" s="10"/>
    </row>
    <row r="9" spans="1:28" ht="31.5" customHeight="1" x14ac:dyDescent="0.25">
      <c r="A9" s="10"/>
      <c r="B9" s="526" t="s">
        <v>364</v>
      </c>
      <c r="C9" s="526"/>
      <c r="D9" s="526"/>
      <c r="E9" s="526"/>
      <c r="F9" s="526"/>
      <c r="G9" s="526"/>
      <c r="H9" s="526"/>
      <c r="I9" s="526"/>
      <c r="J9" s="526"/>
      <c r="K9" s="526"/>
      <c r="L9" s="526"/>
      <c r="M9" s="526"/>
      <c r="N9" s="526"/>
      <c r="O9" s="526"/>
      <c r="P9" s="526"/>
      <c r="Q9" s="526"/>
      <c r="R9" s="526"/>
      <c r="S9" s="526"/>
      <c r="T9" s="526"/>
      <c r="U9" s="526"/>
      <c r="V9" s="526"/>
      <c r="W9" s="526"/>
      <c r="X9" s="10"/>
    </row>
    <row r="10" spans="1:28" x14ac:dyDescent="0.25">
      <c r="A10" s="10"/>
      <c r="G10" s="9"/>
      <c r="H10" s="9"/>
      <c r="I10" s="9"/>
      <c r="X10" s="10"/>
    </row>
    <row r="11" spans="1:28" ht="15.75" x14ac:dyDescent="0.25">
      <c r="A11" s="10"/>
      <c r="B11" s="527" t="s">
        <v>365</v>
      </c>
      <c r="C11" s="528"/>
      <c r="D11" s="384"/>
      <c r="E11" s="384"/>
      <c r="F11" s="384"/>
      <c r="G11" s="384"/>
      <c r="H11" s="384"/>
      <c r="I11" s="384"/>
      <c r="J11" s="384"/>
      <c r="K11" s="384"/>
      <c r="L11" s="384"/>
      <c r="M11" s="384"/>
      <c r="N11" s="384"/>
      <c r="O11" s="384"/>
      <c r="P11" s="384"/>
      <c r="Q11" s="384"/>
      <c r="R11" s="384"/>
      <c r="S11" s="384"/>
      <c r="T11" s="384"/>
      <c r="U11" s="384"/>
      <c r="V11" s="384"/>
      <c r="W11" s="384"/>
      <c r="X11" s="10"/>
    </row>
    <row r="12" spans="1:28" ht="15.75" thickBot="1" x14ac:dyDescent="0.3">
      <c r="A12" s="10"/>
      <c r="F12" s="533"/>
      <c r="G12" s="533"/>
      <c r="H12" s="211"/>
      <c r="O12" s="274"/>
      <c r="X12" s="10"/>
    </row>
    <row r="13" spans="1:28" ht="33.75" customHeight="1" thickBot="1" x14ac:dyDescent="0.3">
      <c r="A13" s="10"/>
      <c r="C13" s="534" t="s">
        <v>853</v>
      </c>
      <c r="D13" s="535"/>
      <c r="E13" s="535"/>
      <c r="F13" s="535"/>
      <c r="G13" s="536"/>
      <c r="H13" s="3"/>
      <c r="X13" s="10"/>
    </row>
    <row r="14" spans="1:28" s="2" customFormat="1" ht="34.5" customHeight="1" thickBot="1" x14ac:dyDescent="0.3">
      <c r="A14" s="17"/>
      <c r="C14" s="25" t="s">
        <v>367</v>
      </c>
      <c r="D14" s="6" t="s">
        <v>368</v>
      </c>
      <c r="E14" s="7" t="s">
        <v>369</v>
      </c>
      <c r="F14" s="6" t="s">
        <v>370</v>
      </c>
      <c r="G14" s="8" t="s">
        <v>369</v>
      </c>
      <c r="H14" s="5"/>
      <c r="X14" s="17"/>
    </row>
    <row r="15" spans="1:28" ht="15.75" x14ac:dyDescent="0.25">
      <c r="A15" s="10"/>
      <c r="C15" s="72" t="s">
        <v>371</v>
      </c>
      <c r="D15" s="82"/>
      <c r="E15" s="83"/>
      <c r="F15" s="79">
        <f>COUNTA('Monitoria Anual - 3'!S11:S884)</f>
        <v>1</v>
      </c>
      <c r="G15" s="26">
        <f t="shared" ref="G15:G21" si="0">F15/$F$22</f>
        <v>3.125E-2</v>
      </c>
      <c r="H15" s="411"/>
      <c r="X15" s="10"/>
    </row>
    <row r="16" spans="1:28" ht="15.75" x14ac:dyDescent="0.25">
      <c r="A16" s="10"/>
      <c r="C16" s="73" t="s">
        <v>372</v>
      </c>
      <c r="D16" s="84">
        <f>COUNTA('Monitoria Anual - 3'!N11:N884)</f>
        <v>1</v>
      </c>
      <c r="E16" s="28">
        <f>D16/$D$22</f>
        <v>3.125E-2</v>
      </c>
      <c r="F16" s="80">
        <f>D16-AB16</f>
        <v>1</v>
      </c>
      <c r="G16" s="28">
        <f t="shared" si="0"/>
        <v>3.125E-2</v>
      </c>
      <c r="H16" s="411"/>
      <c r="X16" s="10"/>
      <c r="Z16">
        <f>COUNTIFS('Monitoria Anual - 3'!N:N,"x",'Monitoria Anual - 3'!S:S,"Excluída")</f>
        <v>0</v>
      </c>
      <c r="AA16">
        <f>COUNTIFS('Monitoria Anual - 3'!N:N,"x",'Monitoria Anual - 3'!S:S,"Agrupada")</f>
        <v>0</v>
      </c>
      <c r="AB16">
        <f>Z16+AA16</f>
        <v>0</v>
      </c>
    </row>
    <row r="17" spans="1:28" ht="15.75" x14ac:dyDescent="0.25">
      <c r="A17" s="10"/>
      <c r="C17" s="74" t="s">
        <v>854</v>
      </c>
      <c r="D17" s="84">
        <f>COUNTA('Monitoria Anual - 3'!O11:O884)</f>
        <v>1</v>
      </c>
      <c r="E17" s="28">
        <f>D17/$D$22</f>
        <v>3.125E-2</v>
      </c>
      <c r="F17" s="80">
        <f>D17-AB17</f>
        <v>1</v>
      </c>
      <c r="G17" s="28">
        <f t="shared" si="0"/>
        <v>3.125E-2</v>
      </c>
      <c r="H17" s="411"/>
      <c r="X17" s="10"/>
      <c r="Z17">
        <f t="array" ref="Z17">COUNTIFS('Monitoria Anual - 3'!O:O,"x",'Monitoria Anual - 3'!S:S,"Excluída")</f>
        <v>0</v>
      </c>
      <c r="AA17">
        <f t="array" ref="AA17">COUNTIFS('Monitoria Anual - 3'!O:O,"x",'Monitoria Anual - 3'!S:S,"Agrupada")</f>
        <v>0</v>
      </c>
      <c r="AB17">
        <f>Z17+AA17</f>
        <v>0</v>
      </c>
    </row>
    <row r="18" spans="1:28" ht="15.75" x14ac:dyDescent="0.25">
      <c r="A18" s="10"/>
      <c r="C18" s="75" t="s">
        <v>374</v>
      </c>
      <c r="D18" s="84">
        <f>COUNTA('Monitoria Anual - 3'!P11:P884)</f>
        <v>6</v>
      </c>
      <c r="E18" s="28">
        <f>D18/$D$22</f>
        <v>0.1875</v>
      </c>
      <c r="F18" s="80">
        <f>D18-AB18</f>
        <v>5</v>
      </c>
      <c r="G18" s="28">
        <f t="shared" si="0"/>
        <v>0.15625</v>
      </c>
      <c r="H18" s="411"/>
      <c r="X18" s="10"/>
      <c r="Z18">
        <f t="array" ref="Z18">COUNTIFS('Monitoria Anual - 3'!P:P,"x",'Monitoria Anual - 3'!S:S,"Excluída")</f>
        <v>0</v>
      </c>
      <c r="AA18">
        <f t="array" ref="AA18">COUNTIFS('Monitoria Anual - 3'!P:P,"x",'Monitoria Anual - 3'!S:S,"Agrupada")</f>
        <v>1</v>
      </c>
      <c r="AB18">
        <f>Z18+AA18</f>
        <v>1</v>
      </c>
    </row>
    <row r="19" spans="1:28" ht="15.75" x14ac:dyDescent="0.25">
      <c r="A19" s="10"/>
      <c r="C19" s="76" t="s">
        <v>375</v>
      </c>
      <c r="D19" s="84">
        <f>COUNTA('Monitoria Anual - 3'!Q11:Q884)</f>
        <v>23</v>
      </c>
      <c r="E19" s="28">
        <f>D19/$D$22</f>
        <v>0.71875</v>
      </c>
      <c r="F19" s="80">
        <f>D19-AB19</f>
        <v>23</v>
      </c>
      <c r="G19" s="28">
        <f t="shared" si="0"/>
        <v>0.71875</v>
      </c>
      <c r="H19" s="411"/>
      <c r="X19" s="10"/>
      <c r="Z19">
        <f t="array" ref="Z19">COUNTIFS('Monitoria Anual - 3'!Q:Q,"x",'Monitoria Anual - 3'!S:S,"Excluída")</f>
        <v>0</v>
      </c>
      <c r="AA19">
        <f t="array" ref="AA19">COUNTIFS('Monitoria Anual - 3'!Q:Q,"x",'Monitoria Anual - 3'!S:S,"Agrupada")</f>
        <v>0</v>
      </c>
      <c r="AB19">
        <f>Z19+AA19</f>
        <v>0</v>
      </c>
    </row>
    <row r="20" spans="1:28" ht="15.75" x14ac:dyDescent="0.25">
      <c r="A20" s="10"/>
      <c r="C20" s="77" t="s">
        <v>376</v>
      </c>
      <c r="D20" s="84">
        <f>COUNTA('Monitoria Anual - 3'!R11:R884)</f>
        <v>1</v>
      </c>
      <c r="E20" s="28">
        <f>D20/$D$22</f>
        <v>3.125E-2</v>
      </c>
      <c r="F20" s="80">
        <f>D20-AB20</f>
        <v>1</v>
      </c>
      <c r="G20" s="28">
        <f t="shared" si="0"/>
        <v>3.125E-2</v>
      </c>
      <c r="H20" s="411"/>
      <c r="X20" s="10"/>
      <c r="Z20">
        <f t="array" ref="Z20">COUNTIFS('Monitoria Anual - 3'!R:R,"x",'Monitoria Anual - 3'!S:S,"Excluída")</f>
        <v>0</v>
      </c>
      <c r="AA20">
        <f t="array" ref="AA20">COUNTIFS('Monitoria Anual - 3'!R:R,"x",'Monitoria Anual - 3'!S:S,"Agrupada")</f>
        <v>0</v>
      </c>
      <c r="AB20">
        <f>Z20+AA20</f>
        <v>0</v>
      </c>
    </row>
    <row r="21" spans="1:28" ht="16.5" thickBot="1" x14ac:dyDescent="0.3">
      <c r="A21" s="10"/>
      <c r="C21" s="78" t="s">
        <v>377</v>
      </c>
      <c r="D21" s="85"/>
      <c r="E21" s="86"/>
      <c r="F21" s="81">
        <f>'Monitoria Anual - 3'!C51</f>
        <v>1</v>
      </c>
      <c r="G21" s="29">
        <f t="shared" si="0"/>
        <v>3.125E-2</v>
      </c>
      <c r="H21" s="411"/>
      <c r="X21" s="10"/>
    </row>
    <row r="22" spans="1:28" ht="16.5" thickBot="1" x14ac:dyDescent="0.3">
      <c r="A22" s="10"/>
      <c r="C22" s="87" t="s">
        <v>378</v>
      </c>
      <c r="D22" s="89">
        <f>SUM(D16:D20)</f>
        <v>32</v>
      </c>
      <c r="E22" s="31">
        <f>SUM(E15:E21)</f>
        <v>1</v>
      </c>
      <c r="F22" s="88">
        <f>SUM(F16:F21)</f>
        <v>32</v>
      </c>
      <c r="G22" s="31">
        <f>SUM(G16:G21)</f>
        <v>1</v>
      </c>
      <c r="H22" s="411"/>
      <c r="X22" s="10"/>
    </row>
    <row r="23" spans="1:28" ht="15.75" thickBot="1" x14ac:dyDescent="0.3">
      <c r="A23" s="10"/>
      <c r="C23" s="68" t="s">
        <v>379</v>
      </c>
      <c r="D23" s="529">
        <f>COUNTIF('Monitoria Anual - 3'!S11:S884,"Agrupada")</f>
        <v>1</v>
      </c>
      <c r="E23" s="530"/>
      <c r="F23" s="530"/>
      <c r="G23" s="531"/>
      <c r="H23" s="4"/>
      <c r="X23" s="10"/>
    </row>
    <row r="24" spans="1:28" ht="15.75" thickBot="1" x14ac:dyDescent="0.3">
      <c r="A24" s="10"/>
      <c r="C24" s="67" t="s">
        <v>380</v>
      </c>
      <c r="D24" s="529">
        <f>COUNTIF('Monitoria Anual - 3'!S11:S46,"Excluída")</f>
        <v>0</v>
      </c>
      <c r="E24" s="530"/>
      <c r="F24" s="530"/>
      <c r="G24" s="531"/>
      <c r="X24" s="10"/>
    </row>
    <row r="25" spans="1:28" x14ac:dyDescent="0.25">
      <c r="A25" s="10"/>
      <c r="X25" s="10"/>
    </row>
    <row r="26" spans="1:28" x14ac:dyDescent="0.25">
      <c r="A26" s="10"/>
      <c r="X26" s="10"/>
    </row>
    <row r="27" spans="1:28" ht="15.75" x14ac:dyDescent="0.25">
      <c r="A27" s="10"/>
      <c r="B27" s="527" t="s">
        <v>381</v>
      </c>
      <c r="C27" s="528"/>
      <c r="D27" s="384"/>
      <c r="E27" s="384"/>
      <c r="F27" s="384"/>
      <c r="G27" s="384"/>
      <c r="X27" s="10"/>
    </row>
    <row r="28" spans="1:28" ht="16.5" thickBot="1" x14ac:dyDescent="0.3">
      <c r="A28" s="10"/>
      <c r="B28" s="384"/>
      <c r="C28" s="16"/>
      <c r="D28" s="16"/>
      <c r="E28" s="16"/>
      <c r="F28" s="16"/>
      <c r="G28" s="16"/>
      <c r="H28" s="384"/>
      <c r="I28" s="384"/>
      <c r="J28" s="384"/>
      <c r="K28" s="384"/>
      <c r="L28" s="384"/>
      <c r="M28" s="384"/>
      <c r="N28" s="384"/>
      <c r="O28" s="384"/>
      <c r="P28" s="384"/>
      <c r="Q28" s="384"/>
      <c r="R28" s="384"/>
      <c r="S28" s="384"/>
      <c r="T28" s="384"/>
      <c r="U28" s="384"/>
      <c r="V28" s="384"/>
      <c r="W28" s="384"/>
      <c r="X28" s="10"/>
    </row>
    <row r="29" spans="1:28" ht="16.5" thickBot="1" x14ac:dyDescent="0.3">
      <c r="A29" s="10"/>
      <c r="B29" s="16"/>
      <c r="C29" s="32" t="s">
        <v>382</v>
      </c>
      <c r="D29" s="61">
        <f>COUNTA('Monitoria Anual - 3'!A11:A45)</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5.75" thickBot="1" x14ac:dyDescent="0.3">
      <c r="A31" s="10"/>
      <c r="C31" s="71" t="s">
        <v>383</v>
      </c>
      <c r="D31" s="71" t="s">
        <v>384</v>
      </c>
      <c r="E31" s="18"/>
      <c r="F31" s="19"/>
      <c r="G31" s="20"/>
      <c r="H31" s="22"/>
      <c r="I31" s="23"/>
      <c r="J31" s="24"/>
      <c r="W31" s="1"/>
      <c r="X31" s="10"/>
    </row>
    <row r="32" spans="1:28" x14ac:dyDescent="0.25">
      <c r="A32" s="10"/>
      <c r="C32" s="69" t="s">
        <v>385</v>
      </c>
      <c r="D32" s="91">
        <f>SUM(F32:J32)</f>
        <v>5</v>
      </c>
      <c r="E32" s="33">
        <f>COUNTA('Monitoria Anual - 3'!S11:S15)</f>
        <v>0</v>
      </c>
      <c r="F32" s="59">
        <f>COUNTA('Monitoria Anual - 3'!N11:N15)</f>
        <v>0</v>
      </c>
      <c r="G32" s="59">
        <f>COUNTA('Monitoria Anual - 3'!O11:O15)</f>
        <v>0</v>
      </c>
      <c r="H32" s="59">
        <f>COUNTA('Monitoria Anual - 3'!P11:P15)</f>
        <v>0</v>
      </c>
      <c r="I32" s="59">
        <f>COUNTA('Monitoria Anual - 3'!Q11:Q15)</f>
        <v>5</v>
      </c>
      <c r="J32" s="60">
        <f>COUNTA('Monitoria Anual - 3'!R11:R15)</f>
        <v>0</v>
      </c>
      <c r="W32" s="1"/>
      <c r="X32" s="10"/>
    </row>
    <row r="33" spans="1:24" x14ac:dyDescent="0.25">
      <c r="A33" s="10"/>
      <c r="C33" s="70" t="s">
        <v>386</v>
      </c>
      <c r="D33" s="69">
        <f>SUM(F33:J33)</f>
        <v>3</v>
      </c>
      <c r="E33" s="34">
        <f>COUNTA('Monitoria Anual - 3'!S16:S19)</f>
        <v>0</v>
      </c>
      <c r="F33" s="35">
        <f>COUNTA('Monitoria Anual - 3'!N16:N19)</f>
        <v>0</v>
      </c>
      <c r="G33" s="35">
        <f>COUNTA('Monitoria Anual - 3'!O16:O19)</f>
        <v>0</v>
      </c>
      <c r="H33" s="35">
        <f>COUNTA('Monitoria Anual - 3'!P16:P19)</f>
        <v>2</v>
      </c>
      <c r="I33" s="35">
        <f>COUNTA('Monitoria Anual - 3'!Q16:Q19)</f>
        <v>1</v>
      </c>
      <c r="J33" s="36">
        <f>COUNTA('Monitoria Anual - 3'!R16:R19)</f>
        <v>0</v>
      </c>
      <c r="W33" s="1"/>
      <c r="X33" s="10"/>
    </row>
    <row r="34" spans="1:24" x14ac:dyDescent="0.25">
      <c r="A34" s="10"/>
      <c r="C34" s="70" t="s">
        <v>387</v>
      </c>
      <c r="D34" s="69">
        <f t="shared" ref="D34:D39" si="1">SUM(F34:J34)</f>
        <v>3</v>
      </c>
      <c r="E34" s="34">
        <f>COUNTA('Monitoria Anual - 3'!S20:S22)</f>
        <v>0</v>
      </c>
      <c r="F34" s="35">
        <f>COUNTA('Monitoria Anual - 3'!N20:N22)</f>
        <v>0</v>
      </c>
      <c r="G34" s="35">
        <f>COUNTA('Monitoria Anual - 3'!O20:O22)</f>
        <v>1</v>
      </c>
      <c r="H34" s="35">
        <f>COUNTA('Monitoria Anual - 3'!P20:P22)</f>
        <v>0</v>
      </c>
      <c r="I34" s="35">
        <f>COUNTA('Monitoria Anual - 3'!Q20:Q22)</f>
        <v>1</v>
      </c>
      <c r="J34" s="36">
        <f>COUNTA('Monitoria Anual - 3'!R20:R22)</f>
        <v>1</v>
      </c>
      <c r="W34" s="1"/>
      <c r="X34" s="10"/>
    </row>
    <row r="35" spans="1:24" x14ac:dyDescent="0.25">
      <c r="A35" s="10"/>
      <c r="C35" s="70" t="s">
        <v>388</v>
      </c>
      <c r="D35" s="69">
        <f t="shared" si="1"/>
        <v>3</v>
      </c>
      <c r="E35" s="34">
        <f>COUNTA('Monitoria Anual - 3'!S23:S25)</f>
        <v>1</v>
      </c>
      <c r="F35" s="35">
        <f>COUNTA('Monitoria Anual - 3'!N23:N25)</f>
        <v>1</v>
      </c>
      <c r="G35" s="35">
        <f>COUNTA('Monitoria Anual - 3'!O23:O25)</f>
        <v>0</v>
      </c>
      <c r="H35" s="35">
        <f>COUNTA('Monitoria Anual - 3'!P23:P25)</f>
        <v>2</v>
      </c>
      <c r="I35" s="35">
        <f>COUNTA('Monitoria Anual - 3'!Q23:Q25)</f>
        <v>0</v>
      </c>
      <c r="J35" s="36">
        <f>COUNTA('Monitoria Anual - 3'!R23:R25)</f>
        <v>0</v>
      </c>
      <c r="W35" s="1"/>
      <c r="X35" s="10"/>
    </row>
    <row r="36" spans="1:24" x14ac:dyDescent="0.25">
      <c r="A36" s="10"/>
      <c r="C36" s="70" t="s">
        <v>389</v>
      </c>
      <c r="D36" s="69">
        <f t="shared" si="1"/>
        <v>3</v>
      </c>
      <c r="E36" s="34">
        <f>COUNTA('Monitoria Anual - 3'!S26:S28)</f>
        <v>0</v>
      </c>
      <c r="F36" s="35">
        <f>COUNTA('Monitoria Anual - 3'!N26:N28)</f>
        <v>0</v>
      </c>
      <c r="G36" s="35">
        <f>COUNTA('Monitoria Anual - 3'!O26:O28)</f>
        <v>0</v>
      </c>
      <c r="H36" s="35">
        <f>COUNTA('Monitoria Anual - 3'!P26:P28)</f>
        <v>0</v>
      </c>
      <c r="I36" s="35">
        <f>COUNTA('Monitoria Anual - 3'!Q26:Q28)</f>
        <v>3</v>
      </c>
      <c r="J36" s="36">
        <f>COUNTA('Monitoria Anual - 3'!R26:R28)</f>
        <v>0</v>
      </c>
      <c r="W36" s="1"/>
      <c r="X36" s="10"/>
    </row>
    <row r="37" spans="1:24" x14ac:dyDescent="0.25">
      <c r="A37" s="10"/>
      <c r="C37" s="70" t="s">
        <v>390</v>
      </c>
      <c r="D37" s="69">
        <f t="shared" si="1"/>
        <v>4</v>
      </c>
      <c r="E37" s="34">
        <f>COUNTA('Monitoria Anual - 3'!S29:S33)</f>
        <v>0</v>
      </c>
      <c r="F37" s="35">
        <f>COUNTA('Monitoria Anual - 3'!N29:N33)</f>
        <v>0</v>
      </c>
      <c r="G37" s="35">
        <f>COUNTA('Monitoria Anual - 3'!O29:O33)</f>
        <v>0</v>
      </c>
      <c r="H37" s="35">
        <f>COUNTA('Monitoria Anual - 3'!P29:P33)</f>
        <v>0</v>
      </c>
      <c r="I37" s="35">
        <f>COUNTA('Monitoria Anual - 3'!Q29:Q33)</f>
        <v>4</v>
      </c>
      <c r="J37" s="36">
        <f>COUNTA('Monitoria Anual - 3'!R29:R33)</f>
        <v>0</v>
      </c>
      <c r="W37" s="1"/>
      <c r="X37" s="10"/>
    </row>
    <row r="38" spans="1:24" x14ac:dyDescent="0.25">
      <c r="A38" s="10"/>
      <c r="C38" s="70" t="s">
        <v>391</v>
      </c>
      <c r="D38" s="69">
        <f t="shared" si="1"/>
        <v>1</v>
      </c>
      <c r="E38" s="34">
        <f>COUNTA('Monitoria Anual - 3'!S34:S35)</f>
        <v>0</v>
      </c>
      <c r="F38" s="35">
        <f>COUNTA('Monitoria Anual - 3'!N34:N35)</f>
        <v>0</v>
      </c>
      <c r="G38" s="35">
        <f>COUNTA('Monitoria Anual - 3'!O34:O35)</f>
        <v>0</v>
      </c>
      <c r="H38" s="35">
        <f>COUNTA('Monitoria Anual - 3'!P34:P35)</f>
        <v>0</v>
      </c>
      <c r="I38" s="35">
        <f>COUNTA('Monitoria Anual - 3'!Q34:Q35)</f>
        <v>1</v>
      </c>
      <c r="J38" s="36">
        <f>COUNTA('Monitoria Anual - 3'!R34:R35)</f>
        <v>0</v>
      </c>
      <c r="W38" s="1"/>
      <c r="X38" s="10"/>
    </row>
    <row r="39" spans="1:24" x14ac:dyDescent="0.25">
      <c r="A39" s="10"/>
      <c r="C39" s="70" t="s">
        <v>392</v>
      </c>
      <c r="D39" s="69">
        <f t="shared" si="1"/>
        <v>10</v>
      </c>
      <c r="E39" s="34">
        <f>COUNTA('Monitoria Anual - 3'!S36:S45)</f>
        <v>0</v>
      </c>
      <c r="F39" s="35">
        <f>COUNTA('Monitoria Anual - 3'!N36:N45)</f>
        <v>0</v>
      </c>
      <c r="G39" s="35">
        <f>COUNTA('Monitoria Anual - 3'!O36:O45)</f>
        <v>0</v>
      </c>
      <c r="H39" s="35">
        <f>COUNTA('Monitoria Anual - 3'!P36:P45)</f>
        <v>2</v>
      </c>
      <c r="I39" s="35">
        <f>COUNTA('Monitoria Anual - 3'!Q36:Q45)</f>
        <v>8</v>
      </c>
      <c r="J39" s="36">
        <f>COUNTA('Monitoria Anual - 3'!R36:R45)</f>
        <v>0</v>
      </c>
      <c r="W39" s="1"/>
      <c r="X39" s="10"/>
    </row>
    <row r="40" spans="1:24" x14ac:dyDescent="0.25">
      <c r="A40" s="10"/>
      <c r="X40" s="10"/>
    </row>
    <row r="41" spans="1:24" x14ac:dyDescent="0.25">
      <c r="A41" s="10"/>
      <c r="B41" s="10"/>
      <c r="C41" s="10"/>
      <c r="D41" s="10"/>
      <c r="E41" s="10"/>
      <c r="F41" s="10"/>
      <c r="G41" s="10"/>
      <c r="H41" s="10"/>
      <c r="I41" s="10"/>
      <c r="J41" s="10"/>
      <c r="K41" s="10"/>
      <c r="L41" s="10"/>
      <c r="M41" s="10"/>
      <c r="N41" s="10"/>
      <c r="O41" s="10"/>
      <c r="P41" s="10"/>
      <c r="Q41" s="10"/>
      <c r="R41" s="10"/>
      <c r="S41" s="10"/>
      <c r="T41" s="10"/>
      <c r="U41" s="10"/>
      <c r="V41" s="10"/>
      <c r="W41" s="10"/>
      <c r="X41" s="10"/>
    </row>
  </sheetData>
  <sheetProtection algorithmName="SHA-512" hashValue="nc29C0v1zy7bfFUokyLos87loVti7qG6awccktd1G8J+hBeHQjgqZBHg+i490HVOsvo+GfntcpZK0rbl6NZoSQ==" saltValue="ZKUDFBEYKZinHRTR5kl4fw==" spinCount="100000" sheet="1" objects="1" scenarios="1" formatCells="0" formatColumns="0" formatRows="0"/>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9 F33:F39">
    <cfRule type="cellIs" dxfId="14" priority="1" stopIfTrue="1" operator="equal">
      <formula>0</formula>
    </cfRule>
  </conditionalFormatting>
  <pageMargins left="0.25" right="0.25" top="0.75" bottom="0.75" header="0.3" footer="0.3"/>
  <pageSetup paperSize="9" scale="52" fitToHeight="0" orientation="landscape"/>
  <colBreaks count="1" manualBreakCount="1">
    <brk id="11" max="1048575" man="1"/>
  </colBreaks>
  <ignoredErrors>
    <ignoredError sqref="E32:E33 E34:E39 F32:F39 G32:J39" emptyCellReference="1"/>
  </ignoredErrors>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2"/>
  <sheetViews>
    <sheetView showGridLines="0" topLeftCell="U42" workbookViewId="0">
      <selection activeCell="U44" sqref="U44"/>
    </sheetView>
  </sheetViews>
  <sheetFormatPr defaultColWidth="8.7109375" defaultRowHeight="15" x14ac:dyDescent="0.25"/>
  <cols>
    <col min="1" max="1" width="26.42578125" style="2" customWidth="1"/>
    <col min="2" max="2" width="7.7109375" style="2" customWidth="1"/>
    <col min="3" max="3" width="49.28515625" style="2" customWidth="1"/>
    <col min="4" max="4" width="29.7109375" style="2" customWidth="1"/>
    <col min="5" max="5" width="21.140625" style="2" customWidth="1"/>
    <col min="6" max="6" width="12.7109375" style="2" bestFit="1" customWidth="1"/>
    <col min="7" max="7" width="17.7109375" style="2" customWidth="1"/>
    <col min="8" max="8" width="29.7109375" style="2" customWidth="1"/>
    <col min="9" max="9" width="20.28515625" style="2" bestFit="1" customWidth="1"/>
    <col min="10" max="10" width="37.28515625" style="2" customWidth="1"/>
    <col min="11" max="12" width="25.140625" style="2" customWidth="1"/>
    <col min="13" max="13" width="33.85546875" style="2" customWidth="1"/>
    <col min="14" max="19" width="26.7109375" style="54" customWidth="1"/>
    <col min="20" max="20" width="151.85546875" style="2" customWidth="1"/>
    <col min="21" max="21" width="109.85546875" style="2" customWidth="1"/>
    <col min="22" max="22" width="86" style="2" customWidth="1"/>
    <col min="23" max="23" width="41" style="2" customWidth="1"/>
    <col min="24" max="24" width="85" style="2" customWidth="1"/>
    <col min="25" max="27" width="28.71093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7109375" style="2"/>
    <col min="40" max="40" width="8.7109375" style="2" hidden="1" customWidth="1"/>
    <col min="41" max="16384" width="8.7109375" style="2"/>
  </cols>
  <sheetData>
    <row r="1" spans="1:40" ht="33.75" hidden="1" customHeight="1" x14ac:dyDescent="0.25">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17"/>
    </row>
    <row r="2" spans="1:40" ht="33.75" customHeight="1" x14ac:dyDescent="0.25">
      <c r="A2" s="666" t="s">
        <v>393</v>
      </c>
      <c r="B2" s="667"/>
      <c r="C2" s="667"/>
      <c r="D2" s="667"/>
      <c r="E2" s="667"/>
      <c r="F2" s="667"/>
      <c r="G2" s="667"/>
      <c r="H2" s="667"/>
      <c r="I2" s="667"/>
      <c r="J2" s="667"/>
      <c r="K2" s="667"/>
      <c r="L2" s="667"/>
      <c r="M2" s="667"/>
      <c r="N2" s="667"/>
      <c r="O2" s="667"/>
      <c r="P2" s="667"/>
      <c r="Q2" s="667"/>
      <c r="R2" s="667"/>
      <c r="S2" s="667"/>
      <c r="T2" s="667"/>
      <c r="U2" s="667"/>
      <c r="V2" s="667"/>
      <c r="W2" s="667"/>
      <c r="X2" s="667"/>
      <c r="Y2" s="667"/>
      <c r="Z2" s="667"/>
      <c r="AA2" s="667"/>
      <c r="AB2" s="667"/>
      <c r="AC2" s="667"/>
      <c r="AD2" s="667"/>
      <c r="AE2" s="667"/>
      <c r="AF2" s="667"/>
      <c r="AG2" s="667"/>
      <c r="AH2" s="667"/>
      <c r="AI2" s="668"/>
      <c r="AJ2" s="17"/>
    </row>
    <row r="3" spans="1:40" x14ac:dyDescent="0.25">
      <c r="AJ3" s="17"/>
    </row>
    <row r="4" spans="1:40" ht="45" customHeight="1" x14ac:dyDescent="0.25">
      <c r="A4" s="47" t="s">
        <v>2</v>
      </c>
      <c r="B4" s="567" t="s">
        <v>3</v>
      </c>
      <c r="C4" s="567"/>
      <c r="D4" s="567"/>
      <c r="E4" s="567"/>
      <c r="F4" s="567"/>
      <c r="G4" s="567"/>
      <c r="H4" s="12"/>
      <c r="I4" s="12"/>
      <c r="J4" s="12"/>
      <c r="K4" s="12"/>
      <c r="L4" s="12"/>
      <c r="M4" s="12"/>
      <c r="N4" s="12"/>
      <c r="O4" s="12"/>
      <c r="P4" s="12"/>
      <c r="Q4" s="12"/>
      <c r="R4" s="12"/>
      <c r="S4" s="2"/>
      <c r="AJ4" s="17"/>
    </row>
    <row r="5" spans="1:40" x14ac:dyDescent="0.25">
      <c r="AJ5" s="17"/>
    </row>
    <row r="6" spans="1:40" ht="27" customHeight="1" x14ac:dyDescent="0.25">
      <c r="A6" s="47" t="s">
        <v>4</v>
      </c>
      <c r="B6" s="669" t="s">
        <v>855</v>
      </c>
      <c r="C6" s="670"/>
      <c r="M6" s="54"/>
      <c r="AJ6" s="17"/>
      <c r="AN6" s="2" t="s">
        <v>6</v>
      </c>
    </row>
    <row r="7" spans="1:40" ht="15.75" thickBot="1" x14ac:dyDescent="0.3">
      <c r="AJ7" s="17"/>
      <c r="AN7" s="55" t="s">
        <v>7</v>
      </c>
    </row>
    <row r="8" spans="1:40" ht="27" customHeight="1" thickBot="1" x14ac:dyDescent="0.3">
      <c r="A8" s="500" t="s">
        <v>8</v>
      </c>
      <c r="B8" s="501"/>
      <c r="C8" s="501"/>
      <c r="D8" s="501"/>
      <c r="E8" s="501"/>
      <c r="F8" s="501"/>
      <c r="G8" s="501"/>
      <c r="H8" s="501"/>
      <c r="I8" s="501"/>
      <c r="J8" s="501"/>
      <c r="K8" s="501"/>
      <c r="L8" s="501"/>
      <c r="M8" s="502"/>
      <c r="N8" s="631" t="s">
        <v>9</v>
      </c>
      <c r="O8" s="632"/>
      <c r="P8" s="632"/>
      <c r="Q8" s="632"/>
      <c r="R8" s="632"/>
      <c r="S8" s="632"/>
      <c r="T8" s="632"/>
      <c r="U8" s="632"/>
      <c r="V8" s="632"/>
      <c r="W8" s="632"/>
      <c r="X8" s="633"/>
      <c r="Y8" s="487" t="s">
        <v>10</v>
      </c>
      <c r="Z8" s="488"/>
      <c r="AA8" s="488"/>
      <c r="AB8" s="488"/>
      <c r="AC8" s="488"/>
      <c r="AD8" s="488"/>
      <c r="AE8" s="488"/>
      <c r="AF8" s="488"/>
      <c r="AG8" s="488"/>
      <c r="AH8" s="488"/>
      <c r="AI8" s="489"/>
      <c r="AJ8" s="17"/>
    </row>
    <row r="9" spans="1:40" ht="18.75" x14ac:dyDescent="0.25">
      <c r="A9" s="673" t="s">
        <v>11</v>
      </c>
      <c r="B9" s="645" t="s">
        <v>12</v>
      </c>
      <c r="C9" s="645" t="s">
        <v>13</v>
      </c>
      <c r="D9" s="645" t="s">
        <v>14</v>
      </c>
      <c r="E9" s="647" t="s">
        <v>15</v>
      </c>
      <c r="F9" s="645" t="s">
        <v>16</v>
      </c>
      <c r="G9" s="645"/>
      <c r="H9" s="645" t="s">
        <v>17</v>
      </c>
      <c r="I9" s="645" t="s">
        <v>18</v>
      </c>
      <c r="J9" s="645" t="s">
        <v>19</v>
      </c>
      <c r="K9" s="643" t="s">
        <v>20</v>
      </c>
      <c r="L9" s="644"/>
      <c r="M9" s="645" t="s">
        <v>21</v>
      </c>
      <c r="N9" s="671" t="s">
        <v>22</v>
      </c>
      <c r="O9" s="653" t="s">
        <v>646</v>
      </c>
      <c r="P9" s="655" t="s">
        <v>24</v>
      </c>
      <c r="Q9" s="657" t="s">
        <v>25</v>
      </c>
      <c r="R9" s="659" t="s">
        <v>26</v>
      </c>
      <c r="S9" s="661" t="s">
        <v>27</v>
      </c>
      <c r="T9" s="663" t="s">
        <v>28</v>
      </c>
      <c r="U9" s="663" t="s">
        <v>29</v>
      </c>
      <c r="V9" s="663" t="s">
        <v>30</v>
      </c>
      <c r="W9" s="663" t="s">
        <v>31</v>
      </c>
      <c r="X9" s="649" t="s">
        <v>32</v>
      </c>
      <c r="Y9" s="651" t="s">
        <v>33</v>
      </c>
      <c r="Z9" s="635" t="s">
        <v>34</v>
      </c>
      <c r="AA9" s="639" t="s">
        <v>35</v>
      </c>
      <c r="AB9" s="635" t="s">
        <v>36</v>
      </c>
      <c r="AC9" s="635" t="s">
        <v>37</v>
      </c>
      <c r="AD9" s="635" t="s">
        <v>38</v>
      </c>
      <c r="AE9" s="635" t="s">
        <v>39</v>
      </c>
      <c r="AF9" s="641" t="s">
        <v>40</v>
      </c>
      <c r="AG9" s="635" t="s">
        <v>41</v>
      </c>
      <c r="AH9" s="635" t="s">
        <v>42</v>
      </c>
      <c r="AI9" s="637" t="s">
        <v>43</v>
      </c>
      <c r="AJ9" s="17"/>
    </row>
    <row r="10" spans="1:40" ht="32.25" customHeight="1" x14ac:dyDescent="0.25">
      <c r="A10" s="674"/>
      <c r="B10" s="646"/>
      <c r="C10" s="646"/>
      <c r="D10" s="646"/>
      <c r="E10" s="648"/>
      <c r="F10" s="297" t="s">
        <v>44</v>
      </c>
      <c r="G10" s="297" t="s">
        <v>45</v>
      </c>
      <c r="H10" s="646"/>
      <c r="I10" s="646"/>
      <c r="J10" s="646"/>
      <c r="K10" s="298" t="s">
        <v>46</v>
      </c>
      <c r="L10" s="298" t="s">
        <v>47</v>
      </c>
      <c r="M10" s="646"/>
      <c r="N10" s="672"/>
      <c r="O10" s="654"/>
      <c r="P10" s="656"/>
      <c r="Q10" s="658"/>
      <c r="R10" s="660"/>
      <c r="S10" s="662"/>
      <c r="T10" s="664"/>
      <c r="U10" s="664"/>
      <c r="V10" s="664"/>
      <c r="W10" s="664"/>
      <c r="X10" s="650"/>
      <c r="Y10" s="652"/>
      <c r="Z10" s="636"/>
      <c r="AA10" s="640"/>
      <c r="AB10" s="636"/>
      <c r="AC10" s="636"/>
      <c r="AD10" s="636"/>
      <c r="AE10" s="636"/>
      <c r="AF10" s="642"/>
      <c r="AG10" s="636"/>
      <c r="AH10" s="636"/>
      <c r="AI10" s="638"/>
      <c r="AJ10" s="17"/>
    </row>
    <row r="11" spans="1:40" s="344" customFormat="1" ht="378.75" customHeight="1" x14ac:dyDescent="0.25">
      <c r="A11" s="634" t="s">
        <v>647</v>
      </c>
      <c r="B11" s="445" t="s">
        <v>49</v>
      </c>
      <c r="C11" s="376" t="s">
        <v>50</v>
      </c>
      <c r="D11" s="376" t="s">
        <v>648</v>
      </c>
      <c r="E11" s="376"/>
      <c r="F11" s="446">
        <v>44761</v>
      </c>
      <c r="G11" s="446">
        <v>44766</v>
      </c>
      <c r="H11" s="376" t="s">
        <v>399</v>
      </c>
      <c r="I11" s="447">
        <v>0</v>
      </c>
      <c r="J11" s="376" t="s">
        <v>649</v>
      </c>
      <c r="K11" s="376" t="s">
        <v>55</v>
      </c>
      <c r="L11" s="376"/>
      <c r="M11" s="376" t="s">
        <v>650</v>
      </c>
      <c r="N11" s="448"/>
      <c r="O11" s="449"/>
      <c r="P11" s="448"/>
      <c r="Q11" s="448" t="s">
        <v>56</v>
      </c>
      <c r="R11" s="448"/>
      <c r="S11" s="445"/>
      <c r="T11" s="376" t="s">
        <v>856</v>
      </c>
      <c r="U11" s="343" t="s">
        <v>857</v>
      </c>
      <c r="V11" s="378"/>
      <c r="W11" s="376" t="s">
        <v>858</v>
      </c>
      <c r="X11" s="376" t="s">
        <v>859</v>
      </c>
      <c r="Y11" s="448"/>
      <c r="Z11" s="448"/>
      <c r="AA11" s="448"/>
      <c r="AB11" s="448"/>
      <c r="AC11" s="448"/>
      <c r="AD11" s="448"/>
      <c r="AE11" s="448"/>
      <c r="AF11" s="448"/>
      <c r="AG11" s="448"/>
      <c r="AH11" s="448"/>
      <c r="AI11" s="448"/>
      <c r="AJ11" s="450"/>
      <c r="AK11" s="384"/>
      <c r="AL11" s="384"/>
      <c r="AM11" s="384"/>
      <c r="AN11" s="384"/>
    </row>
    <row r="12" spans="1:40" s="344" customFormat="1" ht="224.25" customHeight="1" x14ac:dyDescent="0.25">
      <c r="A12" s="634"/>
      <c r="B12" s="445" t="s">
        <v>63</v>
      </c>
      <c r="C12" s="376" t="s">
        <v>407</v>
      </c>
      <c r="D12" s="376" t="s">
        <v>648</v>
      </c>
      <c r="E12" s="376"/>
      <c r="F12" s="446">
        <v>44762</v>
      </c>
      <c r="G12" s="446">
        <v>44766</v>
      </c>
      <c r="H12" s="345" t="s">
        <v>399</v>
      </c>
      <c r="I12" s="447">
        <v>0</v>
      </c>
      <c r="J12" s="376" t="s">
        <v>655</v>
      </c>
      <c r="K12" s="376" t="s">
        <v>66</v>
      </c>
      <c r="L12" s="376"/>
      <c r="M12" s="376" t="s">
        <v>656</v>
      </c>
      <c r="N12" s="448"/>
      <c r="O12" s="448"/>
      <c r="P12" s="448" t="s">
        <v>56</v>
      </c>
      <c r="Q12" s="448"/>
      <c r="R12" s="448"/>
      <c r="S12" s="445"/>
      <c r="T12" s="376" t="s">
        <v>860</v>
      </c>
      <c r="U12" s="377" t="s">
        <v>861</v>
      </c>
      <c r="V12" s="198" t="s">
        <v>862</v>
      </c>
      <c r="W12" s="376" t="s">
        <v>863</v>
      </c>
      <c r="X12" s="376" t="s">
        <v>864</v>
      </c>
      <c r="Y12" s="448"/>
      <c r="Z12" s="448"/>
      <c r="AA12" s="448"/>
      <c r="AB12" s="448"/>
      <c r="AC12" s="448"/>
      <c r="AD12" s="448"/>
      <c r="AE12" s="448"/>
      <c r="AF12" s="448"/>
      <c r="AG12" s="448"/>
      <c r="AH12" s="448"/>
      <c r="AI12" s="448"/>
      <c r="AJ12" s="450"/>
      <c r="AK12" s="384"/>
      <c r="AL12" s="384"/>
      <c r="AM12" s="384"/>
      <c r="AN12" s="384"/>
    </row>
    <row r="13" spans="1:40" s="344" customFormat="1" ht="122.25" customHeight="1" x14ac:dyDescent="0.25">
      <c r="A13" s="634"/>
      <c r="B13" s="445" t="s">
        <v>73</v>
      </c>
      <c r="C13" s="376" t="s">
        <v>74</v>
      </c>
      <c r="D13" s="376" t="s">
        <v>75</v>
      </c>
      <c r="E13" s="376" t="s">
        <v>76</v>
      </c>
      <c r="F13" s="446">
        <v>44762</v>
      </c>
      <c r="G13" s="446">
        <v>44766</v>
      </c>
      <c r="H13" s="447" t="s">
        <v>77</v>
      </c>
      <c r="I13" s="447">
        <v>0</v>
      </c>
      <c r="J13" s="376" t="s">
        <v>662</v>
      </c>
      <c r="K13" s="376" t="s">
        <v>55</v>
      </c>
      <c r="L13" s="376"/>
      <c r="M13" s="376" t="s">
        <v>656</v>
      </c>
      <c r="N13" s="448"/>
      <c r="O13" s="448"/>
      <c r="P13" s="448"/>
      <c r="Q13" s="448" t="s">
        <v>56</v>
      </c>
      <c r="R13" s="448"/>
      <c r="S13" s="445"/>
      <c r="T13" s="192" t="s">
        <v>865</v>
      </c>
      <c r="U13" s="377" t="s">
        <v>866</v>
      </c>
      <c r="V13" s="378"/>
      <c r="W13" s="377" t="s">
        <v>867</v>
      </c>
      <c r="X13" s="376" t="s">
        <v>868</v>
      </c>
      <c r="Y13" s="448"/>
      <c r="Z13" s="448"/>
      <c r="AA13" s="448"/>
      <c r="AB13" s="448"/>
      <c r="AC13" s="448"/>
      <c r="AD13" s="448"/>
      <c r="AE13" s="448"/>
      <c r="AF13" s="448"/>
      <c r="AG13" s="448"/>
      <c r="AH13" s="448"/>
      <c r="AI13" s="448"/>
      <c r="AJ13" s="450"/>
      <c r="AK13" s="384"/>
      <c r="AL13" s="384"/>
      <c r="AM13" s="384"/>
      <c r="AN13" s="384"/>
    </row>
    <row r="14" spans="1:40" s="344" customFormat="1" ht="122.25" customHeight="1" x14ac:dyDescent="0.25">
      <c r="A14" s="634"/>
      <c r="B14" s="445" t="s">
        <v>84</v>
      </c>
      <c r="C14" s="376" t="s">
        <v>85</v>
      </c>
      <c r="D14" s="376" t="s">
        <v>86</v>
      </c>
      <c r="E14" s="376" t="s">
        <v>87</v>
      </c>
      <c r="F14" s="446">
        <v>44761</v>
      </c>
      <c r="G14" s="446">
        <v>44766</v>
      </c>
      <c r="H14" s="447" t="s">
        <v>88</v>
      </c>
      <c r="I14" s="451">
        <v>50000</v>
      </c>
      <c r="J14" s="376" t="s">
        <v>666</v>
      </c>
      <c r="K14" s="376" t="s">
        <v>90</v>
      </c>
      <c r="L14" s="376"/>
      <c r="M14" s="376" t="s">
        <v>667</v>
      </c>
      <c r="N14" s="448"/>
      <c r="O14" s="448"/>
      <c r="P14" s="448"/>
      <c r="Q14" s="448" t="s">
        <v>56</v>
      </c>
      <c r="R14" s="448"/>
      <c r="S14" s="445"/>
      <c r="T14" s="346" t="s">
        <v>869</v>
      </c>
      <c r="U14" s="394" t="s">
        <v>870</v>
      </c>
      <c r="V14" s="347" t="s">
        <v>871</v>
      </c>
      <c r="W14" s="348" t="s">
        <v>872</v>
      </c>
      <c r="X14" s="376" t="s">
        <v>873</v>
      </c>
      <c r="Y14" s="448"/>
      <c r="Z14" s="448"/>
      <c r="AA14" s="448"/>
      <c r="AB14" s="448"/>
      <c r="AC14" s="448"/>
      <c r="AD14" s="448"/>
      <c r="AE14" s="448"/>
      <c r="AF14" s="448"/>
      <c r="AG14" s="448"/>
      <c r="AH14" s="448"/>
      <c r="AI14" s="448"/>
      <c r="AJ14" s="450"/>
      <c r="AK14" s="384"/>
      <c r="AL14" s="384"/>
      <c r="AM14" s="384"/>
      <c r="AN14" s="384"/>
    </row>
    <row r="15" spans="1:40" s="344" customFormat="1" ht="122.25" customHeight="1" x14ac:dyDescent="0.25">
      <c r="A15" s="634"/>
      <c r="B15" s="445" t="s">
        <v>434</v>
      </c>
      <c r="C15" s="376" t="s">
        <v>435</v>
      </c>
      <c r="D15" s="376" t="s">
        <v>672</v>
      </c>
      <c r="E15" s="376"/>
      <c r="F15" s="446">
        <v>44671</v>
      </c>
      <c r="G15" s="446">
        <v>44766</v>
      </c>
      <c r="H15" s="447" t="s">
        <v>437</v>
      </c>
      <c r="I15" s="447">
        <v>0</v>
      </c>
      <c r="J15" s="376" t="s">
        <v>438</v>
      </c>
      <c r="K15" s="376"/>
      <c r="L15" s="376"/>
      <c r="M15" s="376" t="s">
        <v>673</v>
      </c>
      <c r="N15" s="448"/>
      <c r="O15" s="448"/>
      <c r="P15" s="448"/>
      <c r="Q15" s="448" t="s">
        <v>56</v>
      </c>
      <c r="R15" s="448"/>
      <c r="S15" s="445"/>
      <c r="T15" s="376" t="s">
        <v>874</v>
      </c>
      <c r="U15" s="378"/>
      <c r="V15" s="345" t="s">
        <v>875</v>
      </c>
      <c r="W15" s="378" t="s">
        <v>437</v>
      </c>
      <c r="X15" s="345" t="s">
        <v>876</v>
      </c>
      <c r="Y15" s="448"/>
      <c r="Z15" s="448"/>
      <c r="AA15" s="448"/>
      <c r="AB15" s="448"/>
      <c r="AC15" s="448"/>
      <c r="AD15" s="448"/>
      <c r="AE15" s="448"/>
      <c r="AF15" s="448"/>
      <c r="AG15" s="448"/>
      <c r="AH15" s="448"/>
      <c r="AI15" s="448"/>
      <c r="AJ15" s="450"/>
      <c r="AK15" s="384"/>
      <c r="AL15" s="384"/>
      <c r="AM15" s="384"/>
      <c r="AN15" s="384"/>
    </row>
    <row r="16" spans="1:40" s="344" customFormat="1" ht="122.25" customHeight="1" x14ac:dyDescent="0.25">
      <c r="A16" s="634" t="s">
        <v>677</v>
      </c>
      <c r="B16" s="452">
        <v>44563</v>
      </c>
      <c r="C16" s="376" t="s">
        <v>678</v>
      </c>
      <c r="D16" s="376"/>
      <c r="E16" s="376"/>
      <c r="F16" s="447"/>
      <c r="G16" s="447"/>
      <c r="H16" s="447"/>
      <c r="I16" s="447"/>
      <c r="J16" s="376"/>
      <c r="K16" s="376"/>
      <c r="L16" s="376"/>
      <c r="M16" s="376"/>
      <c r="N16" s="448"/>
      <c r="O16" s="448"/>
      <c r="P16" s="448"/>
      <c r="Q16" s="448"/>
      <c r="R16" s="448"/>
      <c r="S16" s="445"/>
      <c r="T16" s="376"/>
      <c r="U16" s="376"/>
      <c r="V16" s="376"/>
      <c r="W16" s="376"/>
      <c r="X16" s="376"/>
      <c r="Y16" s="448"/>
      <c r="Z16" s="448"/>
      <c r="AA16" s="448"/>
      <c r="AB16" s="448"/>
      <c r="AC16" s="448"/>
      <c r="AD16" s="448"/>
      <c r="AE16" s="448"/>
      <c r="AF16" s="448"/>
      <c r="AG16" s="448"/>
      <c r="AH16" s="448"/>
      <c r="AI16" s="448"/>
      <c r="AJ16" s="450"/>
      <c r="AK16" s="384"/>
      <c r="AL16" s="384"/>
      <c r="AM16" s="384"/>
      <c r="AN16" s="384"/>
    </row>
    <row r="17" spans="1:36" s="344" customFormat="1" ht="122.25" customHeight="1" x14ac:dyDescent="0.25">
      <c r="A17" s="634"/>
      <c r="B17" s="453">
        <v>44594</v>
      </c>
      <c r="C17" s="376" t="s">
        <v>109</v>
      </c>
      <c r="D17" s="376" t="s">
        <v>110</v>
      </c>
      <c r="E17" s="376"/>
      <c r="F17" s="446">
        <v>44762</v>
      </c>
      <c r="G17" s="446">
        <v>44766</v>
      </c>
      <c r="H17" s="447" t="s">
        <v>101</v>
      </c>
      <c r="I17" s="451">
        <v>25000</v>
      </c>
      <c r="J17" s="376" t="s">
        <v>679</v>
      </c>
      <c r="K17" s="376" t="s">
        <v>103</v>
      </c>
      <c r="L17" s="376"/>
      <c r="M17" s="376" t="s">
        <v>680</v>
      </c>
      <c r="N17" s="448"/>
      <c r="O17" s="448"/>
      <c r="P17" s="448" t="s">
        <v>56</v>
      </c>
      <c r="Q17" s="448"/>
      <c r="R17" s="448"/>
      <c r="S17" s="445"/>
      <c r="T17" s="376" t="s">
        <v>877</v>
      </c>
      <c r="U17" s="376"/>
      <c r="V17" s="376" t="s">
        <v>878</v>
      </c>
      <c r="W17" s="376" t="s">
        <v>101</v>
      </c>
      <c r="X17" s="376" t="s">
        <v>879</v>
      </c>
      <c r="Y17" s="448"/>
      <c r="Z17" s="448"/>
      <c r="AA17" s="448"/>
      <c r="AB17" s="448"/>
      <c r="AC17" s="448"/>
      <c r="AD17" s="448"/>
      <c r="AE17" s="448"/>
      <c r="AF17" s="448"/>
      <c r="AG17" s="448"/>
      <c r="AH17" s="448"/>
      <c r="AI17" s="448"/>
      <c r="AJ17" s="450"/>
    </row>
    <row r="18" spans="1:36" s="344" customFormat="1" ht="122.25" customHeight="1" x14ac:dyDescent="0.25">
      <c r="A18" s="634"/>
      <c r="B18" s="453">
        <v>44622</v>
      </c>
      <c r="C18" s="376" t="s">
        <v>117</v>
      </c>
      <c r="D18" s="376" t="s">
        <v>118</v>
      </c>
      <c r="E18" s="376"/>
      <c r="F18" s="446">
        <v>44761</v>
      </c>
      <c r="G18" s="446">
        <v>44766</v>
      </c>
      <c r="H18" s="447" t="s">
        <v>119</v>
      </c>
      <c r="I18" s="451">
        <v>10000</v>
      </c>
      <c r="J18" s="192" t="s">
        <v>880</v>
      </c>
      <c r="K18" s="376" t="s">
        <v>103</v>
      </c>
      <c r="L18" s="376"/>
      <c r="M18" s="376" t="s">
        <v>686</v>
      </c>
      <c r="N18" s="448"/>
      <c r="O18" s="448"/>
      <c r="P18" s="448"/>
      <c r="Q18" s="448" t="s">
        <v>56</v>
      </c>
      <c r="R18" s="448"/>
      <c r="S18" s="445"/>
      <c r="T18" s="376" t="s">
        <v>881</v>
      </c>
      <c r="U18" s="376" t="s">
        <v>882</v>
      </c>
      <c r="V18" s="376" t="s">
        <v>883</v>
      </c>
      <c r="W18" s="376" t="s">
        <v>884</v>
      </c>
      <c r="X18" s="376" t="s">
        <v>885</v>
      </c>
      <c r="Y18" s="448"/>
      <c r="Z18" s="448"/>
      <c r="AA18" s="448"/>
      <c r="AB18" s="448"/>
      <c r="AC18" s="448"/>
      <c r="AD18" s="448"/>
      <c r="AE18" s="448"/>
      <c r="AF18" s="448"/>
      <c r="AG18" s="448"/>
      <c r="AH18" s="448"/>
      <c r="AI18" s="448"/>
      <c r="AJ18" s="450"/>
    </row>
    <row r="19" spans="1:36" s="344" customFormat="1" ht="122.25" customHeight="1" x14ac:dyDescent="0.25">
      <c r="A19" s="634"/>
      <c r="B19" s="453">
        <v>44653</v>
      </c>
      <c r="C19" s="376" t="s">
        <v>127</v>
      </c>
      <c r="D19" s="192" t="s">
        <v>128</v>
      </c>
      <c r="E19" s="376"/>
      <c r="F19" s="446">
        <v>44761</v>
      </c>
      <c r="G19" s="446">
        <v>44766</v>
      </c>
      <c r="H19" s="447" t="s">
        <v>129</v>
      </c>
      <c r="I19" s="447">
        <v>0</v>
      </c>
      <c r="J19" s="376" t="s">
        <v>693</v>
      </c>
      <c r="K19" s="376" t="s">
        <v>103</v>
      </c>
      <c r="L19" s="376"/>
      <c r="M19" s="376" t="s">
        <v>694</v>
      </c>
      <c r="N19" s="448"/>
      <c r="O19" s="448"/>
      <c r="P19" s="448"/>
      <c r="Q19" s="448" t="s">
        <v>56</v>
      </c>
      <c r="R19" s="448"/>
      <c r="S19" s="445"/>
      <c r="T19" s="345" t="s">
        <v>886</v>
      </c>
      <c r="U19" s="345" t="s">
        <v>887</v>
      </c>
      <c r="V19" s="376" t="s">
        <v>883</v>
      </c>
      <c r="W19" s="376" t="s">
        <v>888</v>
      </c>
      <c r="X19" s="345" t="s">
        <v>889</v>
      </c>
      <c r="Y19" s="448"/>
      <c r="Z19" s="448"/>
      <c r="AA19" s="448"/>
      <c r="AB19" s="448"/>
      <c r="AC19" s="448"/>
      <c r="AD19" s="448"/>
      <c r="AE19" s="448"/>
      <c r="AF19" s="448"/>
      <c r="AG19" s="448"/>
      <c r="AH19" s="448"/>
      <c r="AI19" s="448"/>
      <c r="AJ19" s="450"/>
    </row>
    <row r="20" spans="1:36" s="344" customFormat="1" ht="122.25" customHeight="1" x14ac:dyDescent="0.25">
      <c r="A20" s="540" t="s">
        <v>700</v>
      </c>
      <c r="B20" s="371">
        <v>44564</v>
      </c>
      <c r="C20" s="376" t="s">
        <v>137</v>
      </c>
      <c r="D20" s="376" t="s">
        <v>138</v>
      </c>
      <c r="E20" s="376"/>
      <c r="F20" s="446">
        <v>44761</v>
      </c>
      <c r="G20" s="446">
        <v>44763</v>
      </c>
      <c r="H20" s="447" t="s">
        <v>139</v>
      </c>
      <c r="I20" s="447">
        <v>0</v>
      </c>
      <c r="J20" s="376" t="s">
        <v>701</v>
      </c>
      <c r="K20" s="376" t="s">
        <v>141</v>
      </c>
      <c r="L20" s="376" t="s">
        <v>477</v>
      </c>
      <c r="M20" s="376"/>
      <c r="N20" s="448"/>
      <c r="O20" s="448"/>
      <c r="P20" s="448"/>
      <c r="Q20" s="448"/>
      <c r="R20" s="448" t="s">
        <v>56</v>
      </c>
      <c r="S20" s="445"/>
      <c r="T20" s="345" t="s">
        <v>890</v>
      </c>
      <c r="U20" s="377" t="s">
        <v>891</v>
      </c>
      <c r="V20" s="378"/>
      <c r="W20" s="378" t="s">
        <v>310</v>
      </c>
      <c r="X20" s="349"/>
      <c r="Y20" s="448"/>
      <c r="Z20" s="448"/>
      <c r="AA20" s="448"/>
      <c r="AB20" s="448"/>
      <c r="AC20" s="448"/>
      <c r="AD20" s="448"/>
      <c r="AE20" s="448"/>
      <c r="AF20" s="448"/>
      <c r="AG20" s="448"/>
      <c r="AH20" s="448"/>
      <c r="AI20" s="448"/>
      <c r="AJ20" s="450"/>
    </row>
    <row r="21" spans="1:36" s="344" customFormat="1" ht="122.25" customHeight="1" x14ac:dyDescent="0.25">
      <c r="A21" s="540"/>
      <c r="B21" s="372">
        <v>44595</v>
      </c>
      <c r="C21" s="376" t="s">
        <v>478</v>
      </c>
      <c r="D21" s="376" t="s">
        <v>149</v>
      </c>
      <c r="E21" s="376"/>
      <c r="F21" s="446">
        <v>44761</v>
      </c>
      <c r="G21" s="446">
        <v>44980</v>
      </c>
      <c r="H21" s="447" t="s">
        <v>150</v>
      </c>
      <c r="I21" s="451">
        <v>3000</v>
      </c>
      <c r="J21" s="376" t="s">
        <v>706</v>
      </c>
      <c r="K21" s="376" t="s">
        <v>151</v>
      </c>
      <c r="L21" s="376"/>
      <c r="M21" s="376" t="s">
        <v>152</v>
      </c>
      <c r="N21" s="448"/>
      <c r="O21" s="448"/>
      <c r="P21" s="448"/>
      <c r="Q21" s="448"/>
      <c r="R21" s="448" t="s">
        <v>56</v>
      </c>
      <c r="S21" s="445"/>
      <c r="T21" s="192" t="s">
        <v>892</v>
      </c>
      <c r="U21" s="377" t="s">
        <v>893</v>
      </c>
      <c r="V21" s="345"/>
      <c r="W21" s="376" t="s">
        <v>894</v>
      </c>
      <c r="X21" s="345"/>
      <c r="Y21" s="448"/>
      <c r="Z21" s="448"/>
      <c r="AA21" s="448"/>
      <c r="AB21" s="448"/>
      <c r="AC21" s="448"/>
      <c r="AD21" s="448"/>
      <c r="AE21" s="448"/>
      <c r="AF21" s="448"/>
      <c r="AG21" s="448"/>
      <c r="AH21" s="448"/>
      <c r="AI21" s="448"/>
      <c r="AJ21" s="450"/>
    </row>
    <row r="22" spans="1:36" s="344" customFormat="1" ht="122.25" customHeight="1" x14ac:dyDescent="0.25">
      <c r="A22" s="540"/>
      <c r="B22" s="453">
        <v>44623</v>
      </c>
      <c r="C22" s="376" t="s">
        <v>485</v>
      </c>
      <c r="D22" s="376" t="s">
        <v>159</v>
      </c>
      <c r="E22" s="376"/>
      <c r="F22" s="446">
        <v>44762</v>
      </c>
      <c r="G22" s="446">
        <v>44736</v>
      </c>
      <c r="H22" s="447" t="s">
        <v>119</v>
      </c>
      <c r="I22" s="447">
        <v>0</v>
      </c>
      <c r="J22" s="376" t="s">
        <v>711</v>
      </c>
      <c r="K22" s="376" t="s">
        <v>141</v>
      </c>
      <c r="L22" s="376"/>
      <c r="M22" s="376" t="s">
        <v>712</v>
      </c>
      <c r="N22" s="448"/>
      <c r="O22" s="448"/>
      <c r="P22" s="448"/>
      <c r="Q22" s="448" t="s">
        <v>56</v>
      </c>
      <c r="R22" s="448"/>
      <c r="S22" s="445"/>
      <c r="T22" s="345" t="s">
        <v>895</v>
      </c>
      <c r="U22" s="192" t="s">
        <v>896</v>
      </c>
      <c r="V22" s="192" t="s">
        <v>897</v>
      </c>
      <c r="W22" s="192" t="s">
        <v>898</v>
      </c>
      <c r="X22" s="192" t="s">
        <v>899</v>
      </c>
      <c r="Y22" s="448"/>
      <c r="Z22" s="448"/>
      <c r="AA22" s="448"/>
      <c r="AB22" s="448"/>
      <c r="AC22" s="448"/>
      <c r="AD22" s="448"/>
      <c r="AE22" s="448"/>
      <c r="AF22" s="448"/>
      <c r="AG22" s="448"/>
      <c r="AH22" s="448"/>
      <c r="AI22" s="448"/>
      <c r="AJ22" s="450"/>
    </row>
    <row r="23" spans="1:36" s="344" customFormat="1" ht="122.25" customHeight="1" x14ac:dyDescent="0.25">
      <c r="A23" s="634" t="s">
        <v>717</v>
      </c>
      <c r="B23" s="453">
        <v>44565</v>
      </c>
      <c r="C23" s="376" t="s">
        <v>726</v>
      </c>
      <c r="D23" s="376" t="s">
        <v>169</v>
      </c>
      <c r="E23" s="376" t="s">
        <v>718</v>
      </c>
      <c r="F23" s="454">
        <v>45126</v>
      </c>
      <c r="G23" s="454">
        <v>45101</v>
      </c>
      <c r="H23" s="192" t="s">
        <v>727</v>
      </c>
      <c r="I23" s="376" t="s">
        <v>53</v>
      </c>
      <c r="J23" s="376" t="s">
        <v>900</v>
      </c>
      <c r="K23" s="376"/>
      <c r="L23" s="376" t="s">
        <v>173</v>
      </c>
      <c r="M23" s="376" t="s">
        <v>901</v>
      </c>
      <c r="N23" s="448"/>
      <c r="O23" s="448"/>
      <c r="P23" s="448"/>
      <c r="Q23" s="448" t="s">
        <v>56</v>
      </c>
      <c r="R23" s="448"/>
      <c r="S23" s="445"/>
      <c r="T23" s="377" t="s">
        <v>902</v>
      </c>
      <c r="U23" s="376"/>
      <c r="V23" s="345" t="s">
        <v>903</v>
      </c>
      <c r="W23" s="376" t="s">
        <v>727</v>
      </c>
      <c r="X23" s="345" t="s">
        <v>904</v>
      </c>
      <c r="Y23" s="448"/>
      <c r="Z23" s="448"/>
      <c r="AA23" s="448"/>
      <c r="AB23" s="448"/>
      <c r="AC23" s="448"/>
      <c r="AD23" s="448"/>
      <c r="AE23" s="448"/>
      <c r="AF23" s="448"/>
      <c r="AG23" s="448"/>
      <c r="AH23" s="448"/>
      <c r="AI23" s="448"/>
      <c r="AJ23" s="450"/>
    </row>
    <row r="24" spans="1:36" s="344" customFormat="1" ht="122.25" customHeight="1" x14ac:dyDescent="0.25">
      <c r="A24" s="634"/>
      <c r="B24" s="350" t="s">
        <v>179</v>
      </c>
      <c r="C24" s="376" t="s">
        <v>905</v>
      </c>
      <c r="D24" s="376"/>
      <c r="E24" s="376"/>
      <c r="F24" s="446"/>
      <c r="G24" s="446"/>
      <c r="H24" s="447"/>
      <c r="I24" s="447"/>
      <c r="J24" s="376"/>
      <c r="K24" s="376"/>
      <c r="L24" s="376"/>
      <c r="M24" s="376"/>
      <c r="N24" s="448"/>
      <c r="O24" s="448"/>
      <c r="P24" s="448"/>
      <c r="Q24" s="448"/>
      <c r="R24" s="448"/>
      <c r="S24" s="445"/>
      <c r="T24" s="296"/>
      <c r="U24" s="296"/>
      <c r="V24" s="296"/>
      <c r="W24" s="296"/>
      <c r="X24" s="296"/>
      <c r="Y24" s="448"/>
      <c r="Z24" s="448"/>
      <c r="AA24" s="448"/>
      <c r="AB24" s="448"/>
      <c r="AC24" s="448"/>
      <c r="AD24" s="448"/>
      <c r="AE24" s="448"/>
      <c r="AF24" s="448"/>
      <c r="AG24" s="448"/>
      <c r="AH24" s="448"/>
      <c r="AI24" s="448"/>
      <c r="AJ24" s="450"/>
    </row>
    <row r="25" spans="1:36" s="344" customFormat="1" ht="122.25" customHeight="1" x14ac:dyDescent="0.25">
      <c r="A25" s="634"/>
      <c r="B25" s="453">
        <v>44624</v>
      </c>
      <c r="C25" s="376" t="s">
        <v>737</v>
      </c>
      <c r="D25" s="376" t="s">
        <v>191</v>
      </c>
      <c r="E25" s="376" t="s">
        <v>192</v>
      </c>
      <c r="F25" s="454">
        <v>45100</v>
      </c>
      <c r="G25" s="454">
        <v>45101</v>
      </c>
      <c r="H25" s="192" t="s">
        <v>727</v>
      </c>
      <c r="I25" s="376"/>
      <c r="J25" s="376" t="s">
        <v>906</v>
      </c>
      <c r="K25" s="376"/>
      <c r="L25" s="376" t="s">
        <v>182</v>
      </c>
      <c r="M25" s="376" t="s">
        <v>734</v>
      </c>
      <c r="N25" s="448"/>
      <c r="O25" s="448" t="s">
        <v>56</v>
      </c>
      <c r="P25" s="448"/>
      <c r="Q25" s="448"/>
      <c r="R25" s="448"/>
      <c r="S25" s="445"/>
      <c r="T25" s="377" t="s">
        <v>907</v>
      </c>
      <c r="U25" s="394"/>
      <c r="V25" s="376" t="s">
        <v>908</v>
      </c>
      <c r="W25" s="376" t="s">
        <v>909</v>
      </c>
      <c r="X25" s="376" t="s">
        <v>910</v>
      </c>
      <c r="Y25" s="448"/>
      <c r="Z25" s="448"/>
      <c r="AA25" s="448"/>
      <c r="AB25" s="448"/>
      <c r="AC25" s="448"/>
      <c r="AD25" s="448"/>
      <c r="AE25" s="448"/>
      <c r="AF25" s="448"/>
      <c r="AG25" s="448"/>
      <c r="AH25" s="448"/>
      <c r="AI25" s="448"/>
      <c r="AJ25" s="450"/>
    </row>
    <row r="26" spans="1:36" s="344" customFormat="1" ht="122.25" customHeight="1" x14ac:dyDescent="0.25">
      <c r="A26" s="634" t="s">
        <v>846</v>
      </c>
      <c r="B26" s="445" t="s">
        <v>197</v>
      </c>
      <c r="C26" s="376" t="s">
        <v>510</v>
      </c>
      <c r="D26" s="192" t="s">
        <v>519</v>
      </c>
      <c r="E26" s="192" t="s">
        <v>739</v>
      </c>
      <c r="F26" s="454">
        <v>45126</v>
      </c>
      <c r="G26" s="454">
        <v>45131</v>
      </c>
      <c r="H26" s="376" t="s">
        <v>201</v>
      </c>
      <c r="I26" s="395">
        <v>3000</v>
      </c>
      <c r="J26" s="376" t="s">
        <v>202</v>
      </c>
      <c r="K26" s="376" t="s">
        <v>203</v>
      </c>
      <c r="L26" s="376"/>
      <c r="M26" s="376" t="s">
        <v>911</v>
      </c>
      <c r="N26" s="448"/>
      <c r="O26" s="448"/>
      <c r="P26" s="448"/>
      <c r="Q26" s="448" t="s">
        <v>56</v>
      </c>
      <c r="R26" s="448"/>
      <c r="S26" s="445"/>
      <c r="T26" s="376" t="s">
        <v>912</v>
      </c>
      <c r="U26" s="376"/>
      <c r="V26" s="376" t="s">
        <v>913</v>
      </c>
      <c r="W26" s="378" t="s">
        <v>914</v>
      </c>
      <c r="X26" s="376" t="s">
        <v>915</v>
      </c>
      <c r="Y26" s="448"/>
      <c r="Z26" s="448" t="s">
        <v>916</v>
      </c>
      <c r="AA26" s="448"/>
      <c r="AB26" s="448"/>
      <c r="AC26" s="448"/>
      <c r="AD26" s="448"/>
      <c r="AE26" s="448"/>
      <c r="AF26" s="448"/>
      <c r="AG26" s="448"/>
      <c r="AH26" s="448"/>
      <c r="AI26" s="448" t="s">
        <v>917</v>
      </c>
      <c r="AJ26" s="450"/>
    </row>
    <row r="27" spans="1:36" s="344" customFormat="1" ht="122.25" customHeight="1" x14ac:dyDescent="0.25">
      <c r="A27" s="634"/>
      <c r="B27" s="445" t="s">
        <v>208</v>
      </c>
      <c r="C27" s="376" t="s">
        <v>219</v>
      </c>
      <c r="D27" s="376" t="s">
        <v>746</v>
      </c>
      <c r="E27" s="376" t="s">
        <v>747</v>
      </c>
      <c r="F27" s="454">
        <v>45126</v>
      </c>
      <c r="G27" s="454">
        <v>45131</v>
      </c>
      <c r="H27" s="376" t="s">
        <v>212</v>
      </c>
      <c r="I27" s="376" t="s">
        <v>53</v>
      </c>
      <c r="J27" s="192" t="s">
        <v>918</v>
      </c>
      <c r="K27" s="376"/>
      <c r="L27" s="376"/>
      <c r="M27" s="376" t="s">
        <v>749</v>
      </c>
      <c r="N27" s="448"/>
      <c r="O27" s="448"/>
      <c r="P27" s="448" t="s">
        <v>56</v>
      </c>
      <c r="Q27" s="448"/>
      <c r="R27" s="448"/>
      <c r="S27" s="445"/>
      <c r="T27" s="198" t="s">
        <v>919</v>
      </c>
      <c r="U27" s="376" t="s">
        <v>920</v>
      </c>
      <c r="V27" s="376" t="s">
        <v>921</v>
      </c>
      <c r="W27" s="378" t="s">
        <v>212</v>
      </c>
      <c r="X27" s="376" t="s">
        <v>922</v>
      </c>
      <c r="Y27" s="448"/>
      <c r="Z27" s="448"/>
      <c r="AA27" s="448"/>
      <c r="AB27" s="448"/>
      <c r="AC27" s="448"/>
      <c r="AD27" s="448"/>
      <c r="AE27" s="448"/>
      <c r="AF27" s="448"/>
      <c r="AG27" s="448"/>
      <c r="AH27" s="448"/>
      <c r="AI27" s="448"/>
      <c r="AJ27" s="450"/>
    </row>
    <row r="28" spans="1:36" s="344" customFormat="1" ht="122.25" customHeight="1" x14ac:dyDescent="0.25">
      <c r="A28" s="634"/>
      <c r="B28" s="445" t="s">
        <v>636</v>
      </c>
      <c r="C28" s="376" t="s">
        <v>637</v>
      </c>
      <c r="D28" s="376" t="s">
        <v>638</v>
      </c>
      <c r="E28" s="376" t="s">
        <v>639</v>
      </c>
      <c r="F28" s="455">
        <v>44948</v>
      </c>
      <c r="G28" s="455">
        <v>45131</v>
      </c>
      <c r="H28" s="376" t="s">
        <v>640</v>
      </c>
      <c r="I28" s="376"/>
      <c r="J28" s="376" t="s">
        <v>641</v>
      </c>
      <c r="K28" s="376"/>
      <c r="L28" s="376"/>
      <c r="M28" s="376" t="s">
        <v>642</v>
      </c>
      <c r="N28" s="448"/>
      <c r="O28" s="448"/>
      <c r="P28" s="448" t="s">
        <v>56</v>
      </c>
      <c r="Q28" s="448"/>
      <c r="R28" s="448"/>
      <c r="S28" s="445"/>
      <c r="T28" s="377" t="s">
        <v>923</v>
      </c>
      <c r="U28" s="378"/>
      <c r="V28" s="378"/>
      <c r="W28" s="378" t="s">
        <v>924</v>
      </c>
      <c r="X28" s="376" t="s">
        <v>925</v>
      </c>
      <c r="Y28" s="448"/>
      <c r="Z28" s="448"/>
      <c r="AA28" s="448"/>
      <c r="AB28" s="448"/>
      <c r="AC28" s="448"/>
      <c r="AD28" s="448"/>
      <c r="AE28" s="448"/>
      <c r="AF28" s="448"/>
      <c r="AG28" s="448"/>
      <c r="AH28" s="448"/>
      <c r="AI28" s="448"/>
      <c r="AJ28" s="450"/>
    </row>
    <row r="29" spans="1:36" s="344" customFormat="1" ht="122.25" customHeight="1" x14ac:dyDescent="0.25">
      <c r="A29" s="634"/>
      <c r="B29" s="445" t="s">
        <v>847</v>
      </c>
      <c r="C29" s="376" t="s">
        <v>848</v>
      </c>
      <c r="D29" s="376" t="s">
        <v>849</v>
      </c>
      <c r="E29" s="376"/>
      <c r="F29" s="455">
        <v>45252</v>
      </c>
      <c r="G29" s="455">
        <v>45131</v>
      </c>
      <c r="H29" s="376" t="s">
        <v>212</v>
      </c>
      <c r="I29" s="376"/>
      <c r="J29" s="376" t="s">
        <v>926</v>
      </c>
      <c r="K29" s="376" t="s">
        <v>927</v>
      </c>
      <c r="L29" s="376"/>
      <c r="M29" s="376" t="s">
        <v>852</v>
      </c>
      <c r="N29" s="448"/>
      <c r="O29" s="448"/>
      <c r="P29" s="448" t="s">
        <v>56</v>
      </c>
      <c r="Q29" s="448"/>
      <c r="R29" s="448"/>
      <c r="S29" s="445"/>
      <c r="T29" s="198" t="s">
        <v>928</v>
      </c>
      <c r="U29" s="378"/>
      <c r="V29" s="376" t="s">
        <v>929</v>
      </c>
      <c r="W29" s="378" t="s">
        <v>212</v>
      </c>
      <c r="X29" s="376" t="s">
        <v>930</v>
      </c>
      <c r="Y29" s="448"/>
      <c r="Z29" s="448"/>
      <c r="AA29" s="448"/>
      <c r="AB29" s="448"/>
      <c r="AC29" s="448"/>
      <c r="AD29" s="448"/>
      <c r="AE29" s="448"/>
      <c r="AF29" s="448"/>
      <c r="AG29" s="448"/>
      <c r="AH29" s="448"/>
      <c r="AI29" s="448"/>
      <c r="AJ29" s="450"/>
    </row>
    <row r="30" spans="1:36" s="344" customFormat="1" ht="122.25" customHeight="1" x14ac:dyDescent="0.25">
      <c r="A30" s="634" t="s">
        <v>759</v>
      </c>
      <c r="B30" s="445" t="s">
        <v>221</v>
      </c>
      <c r="C30" s="296" t="s">
        <v>222</v>
      </c>
      <c r="D30" s="296" t="s">
        <v>223</v>
      </c>
      <c r="E30" s="296"/>
      <c r="F30" s="351">
        <v>45126</v>
      </c>
      <c r="G30" s="351">
        <v>45101</v>
      </c>
      <c r="H30" s="296" t="s">
        <v>150</v>
      </c>
      <c r="I30" s="296">
        <v>0</v>
      </c>
      <c r="J30" s="296" t="s">
        <v>760</v>
      </c>
      <c r="K30" s="296"/>
      <c r="L30" s="296"/>
      <c r="M30" s="296" t="s">
        <v>931</v>
      </c>
      <c r="N30" s="448"/>
      <c r="O30" s="448"/>
      <c r="P30" s="448"/>
      <c r="Q30" s="448" t="s">
        <v>56</v>
      </c>
      <c r="R30" s="448"/>
      <c r="S30" s="445"/>
      <c r="T30" s="192" t="s">
        <v>932</v>
      </c>
      <c r="U30" s="192" t="s">
        <v>933</v>
      </c>
      <c r="V30" s="376"/>
      <c r="W30" s="376" t="s">
        <v>934</v>
      </c>
      <c r="X30" s="376"/>
      <c r="Y30" s="448"/>
      <c r="Z30" s="448"/>
      <c r="AA30" s="448"/>
      <c r="AB30" s="448"/>
      <c r="AC30" s="448"/>
      <c r="AD30" s="448"/>
      <c r="AE30" s="448"/>
      <c r="AF30" s="448"/>
      <c r="AG30" s="448"/>
      <c r="AH30" s="448"/>
      <c r="AI30" s="448"/>
      <c r="AJ30" s="450"/>
    </row>
    <row r="31" spans="1:36" s="344" customFormat="1" ht="122.25" customHeight="1" x14ac:dyDescent="0.25">
      <c r="A31" s="634"/>
      <c r="B31" s="445" t="s">
        <v>228</v>
      </c>
      <c r="C31" s="296" t="s">
        <v>935</v>
      </c>
      <c r="D31" s="296" t="s">
        <v>230</v>
      </c>
      <c r="E31" s="296"/>
      <c r="F31" s="351">
        <v>45126</v>
      </c>
      <c r="G31" s="351">
        <v>45101</v>
      </c>
      <c r="H31" s="296" t="s">
        <v>150</v>
      </c>
      <c r="I31" s="296">
        <v>0</v>
      </c>
      <c r="J31" s="296" t="s">
        <v>936</v>
      </c>
      <c r="K31" s="296" t="s">
        <v>141</v>
      </c>
      <c r="L31" s="296"/>
      <c r="M31" s="296" t="s">
        <v>937</v>
      </c>
      <c r="N31" s="448"/>
      <c r="O31" s="448"/>
      <c r="P31" s="448"/>
      <c r="Q31" s="448" t="s">
        <v>56</v>
      </c>
      <c r="R31" s="448"/>
      <c r="S31" s="445"/>
      <c r="T31" s="192" t="s">
        <v>938</v>
      </c>
      <c r="U31" s="376" t="s">
        <v>939</v>
      </c>
      <c r="V31" s="376"/>
      <c r="W31" s="345" t="s">
        <v>940</v>
      </c>
      <c r="X31" s="376"/>
      <c r="Y31" s="448"/>
      <c r="Z31" s="448"/>
      <c r="AA31" s="448"/>
      <c r="AB31" s="448"/>
      <c r="AC31" s="448"/>
      <c r="AD31" s="448"/>
      <c r="AE31" s="448"/>
      <c r="AF31" s="448"/>
      <c r="AG31" s="448"/>
      <c r="AH31" s="448"/>
      <c r="AI31" s="448"/>
      <c r="AJ31" s="450"/>
    </row>
    <row r="32" spans="1:36" s="344" customFormat="1" ht="122.25" customHeight="1" x14ac:dyDescent="0.25">
      <c r="A32" s="634"/>
      <c r="B32" s="350" t="s">
        <v>235</v>
      </c>
      <c r="C32" s="296" t="s">
        <v>544</v>
      </c>
      <c r="D32" s="296"/>
      <c r="E32" s="296"/>
      <c r="F32" s="296"/>
      <c r="G32" s="296"/>
      <c r="H32" s="296"/>
      <c r="I32" s="296"/>
      <c r="J32" s="296"/>
      <c r="K32" s="296"/>
      <c r="L32" s="296"/>
      <c r="M32" s="296"/>
      <c r="N32" s="448"/>
      <c r="O32" s="448"/>
      <c r="P32" s="448"/>
      <c r="Q32" s="448"/>
      <c r="R32" s="448"/>
      <c r="S32" s="445"/>
      <c r="T32" s="352"/>
      <c r="U32" s="376"/>
      <c r="V32" s="376"/>
      <c r="W32" s="376"/>
      <c r="X32" s="376"/>
      <c r="Y32" s="448"/>
      <c r="Z32" s="448"/>
      <c r="AA32" s="448"/>
      <c r="AB32" s="448"/>
      <c r="AC32" s="448"/>
      <c r="AD32" s="448"/>
      <c r="AE32" s="448"/>
      <c r="AF32" s="448"/>
      <c r="AG32" s="448"/>
      <c r="AH32" s="448"/>
      <c r="AI32" s="448"/>
      <c r="AJ32" s="450"/>
    </row>
    <row r="33" spans="1:36" s="344" customFormat="1" ht="122.25" customHeight="1" x14ac:dyDescent="0.25">
      <c r="A33" s="634"/>
      <c r="B33" s="445" t="s">
        <v>244</v>
      </c>
      <c r="C33" s="296" t="s">
        <v>245</v>
      </c>
      <c r="D33" s="296" t="s">
        <v>246</v>
      </c>
      <c r="E33" s="296" t="s">
        <v>771</v>
      </c>
      <c r="F33" s="351">
        <v>44947</v>
      </c>
      <c r="G33" s="351">
        <v>45101</v>
      </c>
      <c r="H33" s="296" t="s">
        <v>88</v>
      </c>
      <c r="I33" s="296">
        <v>0</v>
      </c>
      <c r="J33" s="296" t="s">
        <v>941</v>
      </c>
      <c r="K33" s="296"/>
      <c r="L33" s="296"/>
      <c r="M33" s="296" t="s">
        <v>942</v>
      </c>
      <c r="N33" s="448"/>
      <c r="O33" s="448"/>
      <c r="P33" s="448" t="s">
        <v>56</v>
      </c>
      <c r="Q33" s="448"/>
      <c r="R33" s="448"/>
      <c r="S33" s="445"/>
      <c r="T33" s="376" t="s">
        <v>943</v>
      </c>
      <c r="U33" s="376" t="s">
        <v>944</v>
      </c>
      <c r="V33" s="376" t="s">
        <v>945</v>
      </c>
      <c r="W33" s="345" t="s">
        <v>946</v>
      </c>
      <c r="X33" s="376" t="s">
        <v>947</v>
      </c>
      <c r="Y33" s="448"/>
      <c r="Z33" s="448"/>
      <c r="AA33" s="448"/>
      <c r="AB33" s="448"/>
      <c r="AC33" s="448"/>
      <c r="AD33" s="448"/>
      <c r="AE33" s="448"/>
      <c r="AF33" s="448"/>
      <c r="AG33" s="448"/>
      <c r="AH33" s="448"/>
      <c r="AI33" s="448"/>
      <c r="AJ33" s="450"/>
    </row>
    <row r="34" spans="1:36" s="344" customFormat="1" ht="122.25" customHeight="1" x14ac:dyDescent="0.25">
      <c r="A34" s="634"/>
      <c r="B34" s="445" t="s">
        <v>552</v>
      </c>
      <c r="C34" s="296" t="s">
        <v>553</v>
      </c>
      <c r="D34" s="296" t="s">
        <v>554</v>
      </c>
      <c r="E34" s="353"/>
      <c r="F34" s="351">
        <v>44947</v>
      </c>
      <c r="G34" s="351">
        <v>45101</v>
      </c>
      <c r="H34" s="296" t="s">
        <v>782</v>
      </c>
      <c r="I34" s="296">
        <v>0</v>
      </c>
      <c r="J34" s="296" t="s">
        <v>948</v>
      </c>
      <c r="K34" s="353"/>
      <c r="L34" s="353"/>
      <c r="M34" s="353"/>
      <c r="N34" s="448"/>
      <c r="O34" s="448"/>
      <c r="P34" s="448"/>
      <c r="Q34" s="448" t="s">
        <v>56</v>
      </c>
      <c r="R34" s="448"/>
      <c r="S34" s="445"/>
      <c r="T34" s="192" t="s">
        <v>949</v>
      </c>
      <c r="U34" s="345" t="s">
        <v>950</v>
      </c>
      <c r="V34" s="376" t="s">
        <v>951</v>
      </c>
      <c r="W34" s="376" t="s">
        <v>782</v>
      </c>
      <c r="X34" s="345" t="s">
        <v>952</v>
      </c>
      <c r="Y34" s="448"/>
      <c r="Z34" s="448"/>
      <c r="AA34" s="448"/>
      <c r="AB34" s="448"/>
      <c r="AC34" s="448"/>
      <c r="AD34" s="448"/>
      <c r="AE34" s="448"/>
      <c r="AF34" s="448"/>
      <c r="AG34" s="448"/>
      <c r="AH34" s="448"/>
      <c r="AI34" s="448"/>
      <c r="AJ34" s="450"/>
    </row>
    <row r="35" spans="1:36" s="344" customFormat="1" ht="122.25" customHeight="1" x14ac:dyDescent="0.25">
      <c r="A35" s="634" t="s">
        <v>783</v>
      </c>
      <c r="B35" s="456">
        <v>44933</v>
      </c>
      <c r="C35" s="376" t="s">
        <v>268</v>
      </c>
      <c r="D35" s="376" t="s">
        <v>257</v>
      </c>
      <c r="E35" s="376"/>
      <c r="F35" s="454">
        <v>45126</v>
      </c>
      <c r="G35" s="454">
        <v>45131</v>
      </c>
      <c r="H35" s="376" t="s">
        <v>258</v>
      </c>
      <c r="I35" s="395">
        <v>50000</v>
      </c>
      <c r="J35" s="376" t="s">
        <v>784</v>
      </c>
      <c r="K35" s="376" t="s">
        <v>562</v>
      </c>
      <c r="L35" s="376" t="s">
        <v>261</v>
      </c>
      <c r="M35" s="376" t="s">
        <v>785</v>
      </c>
      <c r="N35" s="448"/>
      <c r="O35" s="448"/>
      <c r="P35" s="448"/>
      <c r="Q35" s="448" t="s">
        <v>56</v>
      </c>
      <c r="R35" s="448"/>
      <c r="S35" s="445"/>
      <c r="T35" s="376" t="s">
        <v>953</v>
      </c>
      <c r="U35" s="376" t="s">
        <v>954</v>
      </c>
      <c r="V35" s="376" t="s">
        <v>955</v>
      </c>
      <c r="W35" s="376" t="s">
        <v>956</v>
      </c>
      <c r="X35" s="376" t="s">
        <v>957</v>
      </c>
      <c r="Y35" s="448"/>
      <c r="Z35" s="448"/>
      <c r="AA35" s="448"/>
      <c r="AB35" s="448"/>
      <c r="AC35" s="448"/>
      <c r="AD35" s="448"/>
      <c r="AE35" s="448"/>
      <c r="AF35" s="448"/>
      <c r="AG35" s="448"/>
      <c r="AH35" s="448"/>
      <c r="AI35" s="448"/>
      <c r="AJ35" s="450"/>
    </row>
    <row r="36" spans="1:36" s="344" customFormat="1" ht="122.25" customHeight="1" x14ac:dyDescent="0.25">
      <c r="A36" s="634"/>
      <c r="B36" s="354">
        <v>44964</v>
      </c>
      <c r="C36" s="376" t="s">
        <v>789</v>
      </c>
      <c r="D36" s="376"/>
      <c r="E36" s="376"/>
      <c r="F36" s="376"/>
      <c r="G36" s="376"/>
      <c r="H36" s="376"/>
      <c r="I36" s="376"/>
      <c r="J36" s="376"/>
      <c r="K36" s="376"/>
      <c r="L36" s="376"/>
      <c r="M36" s="376"/>
      <c r="N36" s="448"/>
      <c r="O36" s="448"/>
      <c r="P36" s="448"/>
      <c r="Q36" s="448"/>
      <c r="R36" s="448"/>
      <c r="S36" s="445"/>
      <c r="T36" s="448"/>
      <c r="U36" s="448"/>
      <c r="V36" s="448"/>
      <c r="W36" s="448"/>
      <c r="X36" s="448"/>
      <c r="Y36" s="448"/>
      <c r="Z36" s="448"/>
      <c r="AA36" s="448"/>
      <c r="AB36" s="448"/>
      <c r="AC36" s="448"/>
      <c r="AD36" s="448"/>
      <c r="AE36" s="448"/>
      <c r="AF36" s="448"/>
      <c r="AG36" s="448"/>
      <c r="AH36" s="448"/>
      <c r="AI36" s="448"/>
      <c r="AJ36" s="450"/>
    </row>
    <row r="37" spans="1:36" s="344" customFormat="1" ht="122.25" customHeight="1" x14ac:dyDescent="0.25">
      <c r="A37" s="634" t="s">
        <v>790</v>
      </c>
      <c r="B37" s="456">
        <v>44934</v>
      </c>
      <c r="C37" s="376" t="s">
        <v>571</v>
      </c>
      <c r="D37" s="376" t="s">
        <v>791</v>
      </c>
      <c r="E37" s="376" t="s">
        <v>280</v>
      </c>
      <c r="F37" s="454">
        <v>45126</v>
      </c>
      <c r="G37" s="454">
        <v>45131</v>
      </c>
      <c r="H37" s="376" t="s">
        <v>281</v>
      </c>
      <c r="I37" s="376">
        <v>0</v>
      </c>
      <c r="J37" s="376" t="s">
        <v>792</v>
      </c>
      <c r="K37" s="376"/>
      <c r="L37" s="376"/>
      <c r="M37" s="376" t="s">
        <v>793</v>
      </c>
      <c r="N37" s="448"/>
      <c r="O37" s="448"/>
      <c r="P37" s="448"/>
      <c r="Q37" s="448" t="s">
        <v>56</v>
      </c>
      <c r="R37" s="448"/>
      <c r="S37" s="445"/>
      <c r="T37" s="198" t="s">
        <v>958</v>
      </c>
      <c r="U37" s="355" t="s">
        <v>959</v>
      </c>
      <c r="V37" s="378"/>
      <c r="W37" s="198" t="s">
        <v>960</v>
      </c>
      <c r="X37" s="378"/>
      <c r="Y37" s="448"/>
      <c r="Z37" s="448"/>
      <c r="AA37" s="448"/>
      <c r="AB37" s="448"/>
      <c r="AC37" s="448"/>
      <c r="AD37" s="448"/>
      <c r="AE37" s="448"/>
      <c r="AF37" s="448"/>
      <c r="AG37" s="448"/>
      <c r="AH37" s="448"/>
      <c r="AI37" s="448"/>
      <c r="AJ37" s="450"/>
    </row>
    <row r="38" spans="1:36" s="344" customFormat="1" ht="409.5" x14ac:dyDescent="0.25">
      <c r="A38" s="634"/>
      <c r="B38" s="456">
        <v>44965</v>
      </c>
      <c r="C38" s="376" t="s">
        <v>582</v>
      </c>
      <c r="D38" s="376" t="s">
        <v>961</v>
      </c>
      <c r="E38" s="376"/>
      <c r="F38" s="454">
        <v>44947</v>
      </c>
      <c r="G38" s="454">
        <v>45131</v>
      </c>
      <c r="H38" s="376" t="s">
        <v>800</v>
      </c>
      <c r="I38" s="395">
        <v>100000</v>
      </c>
      <c r="J38" s="376" t="s">
        <v>962</v>
      </c>
      <c r="K38" s="376" t="s">
        <v>294</v>
      </c>
      <c r="L38" s="376"/>
      <c r="M38" s="376" t="s">
        <v>597</v>
      </c>
      <c r="N38" s="448"/>
      <c r="O38" s="448"/>
      <c r="P38" s="448"/>
      <c r="Q38" s="448" t="s">
        <v>56</v>
      </c>
      <c r="R38" s="448"/>
      <c r="S38" s="445"/>
      <c r="T38" s="198" t="s">
        <v>963</v>
      </c>
      <c r="U38" s="377" t="s">
        <v>964</v>
      </c>
      <c r="V38" s="376" t="s">
        <v>965</v>
      </c>
      <c r="W38" s="376" t="s">
        <v>966</v>
      </c>
      <c r="X38" s="376" t="s">
        <v>967</v>
      </c>
      <c r="Y38" s="448"/>
      <c r="Z38" s="448"/>
      <c r="AA38" s="448"/>
      <c r="AB38" s="448"/>
      <c r="AC38" s="448"/>
      <c r="AD38" s="448"/>
      <c r="AE38" s="448"/>
      <c r="AF38" s="448"/>
      <c r="AG38" s="448"/>
      <c r="AH38" s="448"/>
      <c r="AI38" s="448"/>
      <c r="AJ38" s="450"/>
    </row>
    <row r="39" spans="1:36" s="344" customFormat="1" ht="122.25" customHeight="1" x14ac:dyDescent="0.25">
      <c r="A39" s="634"/>
      <c r="B39" s="456">
        <v>44993</v>
      </c>
      <c r="C39" s="376" t="s">
        <v>299</v>
      </c>
      <c r="D39" s="376" t="s">
        <v>300</v>
      </c>
      <c r="E39" s="376"/>
      <c r="F39" s="454">
        <v>45126</v>
      </c>
      <c r="G39" s="454">
        <v>45131</v>
      </c>
      <c r="H39" s="376" t="s">
        <v>310</v>
      </c>
      <c r="I39" s="395">
        <v>50000</v>
      </c>
      <c r="J39" s="376" t="s">
        <v>968</v>
      </c>
      <c r="K39" s="376"/>
      <c r="L39" s="376"/>
      <c r="M39" s="376" t="s">
        <v>597</v>
      </c>
      <c r="N39" s="448"/>
      <c r="O39" s="448"/>
      <c r="P39" s="448"/>
      <c r="Q39" s="448" t="s">
        <v>56</v>
      </c>
      <c r="R39" s="448"/>
      <c r="S39" s="445"/>
      <c r="T39" s="198" t="s">
        <v>969</v>
      </c>
      <c r="U39" s="394" t="s">
        <v>970</v>
      </c>
      <c r="V39" s="378"/>
      <c r="W39" s="376" t="s">
        <v>971</v>
      </c>
      <c r="X39" s="376" t="s">
        <v>972</v>
      </c>
      <c r="Y39" s="448"/>
      <c r="Z39" s="448"/>
      <c r="AA39" s="448"/>
      <c r="AB39" s="448"/>
      <c r="AC39" s="448"/>
      <c r="AD39" s="448"/>
      <c r="AE39" s="448"/>
      <c r="AF39" s="448"/>
      <c r="AG39" s="448"/>
      <c r="AH39" s="448"/>
      <c r="AI39" s="448"/>
      <c r="AJ39" s="450"/>
    </row>
    <row r="40" spans="1:36" s="344" customFormat="1" ht="122.25" customHeight="1" x14ac:dyDescent="0.25">
      <c r="A40" s="634"/>
      <c r="B40" s="456">
        <v>45024</v>
      </c>
      <c r="C40" s="376" t="s">
        <v>308</v>
      </c>
      <c r="D40" s="376" t="s">
        <v>309</v>
      </c>
      <c r="E40" s="376"/>
      <c r="F40" s="454">
        <v>45126</v>
      </c>
      <c r="G40" s="454">
        <v>45131</v>
      </c>
      <c r="H40" s="376" t="s">
        <v>310</v>
      </c>
      <c r="I40" s="395">
        <v>100000</v>
      </c>
      <c r="J40" s="376" t="s">
        <v>973</v>
      </c>
      <c r="K40" s="376"/>
      <c r="L40" s="376"/>
      <c r="M40" s="376" t="s">
        <v>597</v>
      </c>
      <c r="N40" s="448"/>
      <c r="O40" s="448"/>
      <c r="P40" s="448"/>
      <c r="Q40" s="448" t="s">
        <v>56</v>
      </c>
      <c r="R40" s="448"/>
      <c r="S40" s="445"/>
      <c r="T40" s="198" t="s">
        <v>974</v>
      </c>
      <c r="U40" s="377" t="s">
        <v>975</v>
      </c>
      <c r="V40" s="377"/>
      <c r="W40" s="376" t="s">
        <v>976</v>
      </c>
      <c r="X40" s="377" t="s">
        <v>977</v>
      </c>
      <c r="Y40" s="448"/>
      <c r="Z40" s="448"/>
      <c r="AA40" s="448"/>
      <c r="AB40" s="448"/>
      <c r="AC40" s="448"/>
      <c r="AD40" s="448"/>
      <c r="AE40" s="448"/>
      <c r="AF40" s="448"/>
      <c r="AG40" s="448"/>
      <c r="AH40" s="448"/>
      <c r="AI40" s="448"/>
      <c r="AJ40" s="450"/>
    </row>
    <row r="41" spans="1:36" s="344" customFormat="1" ht="362.25" x14ac:dyDescent="0.25">
      <c r="A41" s="634"/>
      <c r="B41" s="456">
        <v>45054</v>
      </c>
      <c r="C41" s="376" t="s">
        <v>317</v>
      </c>
      <c r="D41" s="376" t="s">
        <v>309</v>
      </c>
      <c r="E41" s="376"/>
      <c r="F41" s="454">
        <v>45126</v>
      </c>
      <c r="G41" s="454">
        <v>45131</v>
      </c>
      <c r="H41" s="376" t="s">
        <v>399</v>
      </c>
      <c r="I41" s="376">
        <v>0</v>
      </c>
      <c r="J41" s="376" t="s">
        <v>978</v>
      </c>
      <c r="K41" s="376"/>
      <c r="L41" s="376"/>
      <c r="M41" s="376" t="s">
        <v>597</v>
      </c>
      <c r="N41" s="448"/>
      <c r="O41" s="448"/>
      <c r="P41" s="448"/>
      <c r="Q41" s="448" t="s">
        <v>56</v>
      </c>
      <c r="R41" s="448"/>
      <c r="S41" s="445"/>
      <c r="T41" s="198" t="s">
        <v>979</v>
      </c>
      <c r="U41" s="356" t="s">
        <v>980</v>
      </c>
      <c r="V41" s="376"/>
      <c r="W41" s="376" t="s">
        <v>981</v>
      </c>
      <c r="X41" s="376" t="s">
        <v>982</v>
      </c>
      <c r="Y41" s="448"/>
      <c r="Z41" s="448"/>
      <c r="AA41" s="448"/>
      <c r="AB41" s="448"/>
      <c r="AC41" s="448"/>
      <c r="AD41" s="448"/>
      <c r="AE41" s="448"/>
      <c r="AF41" s="448"/>
      <c r="AG41" s="448"/>
      <c r="AH41" s="448"/>
      <c r="AI41" s="448"/>
      <c r="AJ41" s="450"/>
    </row>
    <row r="42" spans="1:36" s="344" customFormat="1" ht="157.5" x14ac:dyDescent="0.25">
      <c r="A42" s="634"/>
      <c r="B42" s="456">
        <v>45085</v>
      </c>
      <c r="C42" s="376" t="s">
        <v>603</v>
      </c>
      <c r="D42" s="376" t="s">
        <v>309</v>
      </c>
      <c r="E42" s="376"/>
      <c r="F42" s="454">
        <v>45126</v>
      </c>
      <c r="G42" s="454">
        <v>45131</v>
      </c>
      <c r="H42" s="376" t="s">
        <v>281</v>
      </c>
      <c r="I42" s="395">
        <v>200000</v>
      </c>
      <c r="J42" s="376" t="s">
        <v>816</v>
      </c>
      <c r="K42" s="376" t="s">
        <v>328</v>
      </c>
      <c r="L42" s="376"/>
      <c r="M42" s="376"/>
      <c r="N42" s="448"/>
      <c r="O42" s="448"/>
      <c r="P42" s="448"/>
      <c r="Q42" s="448" t="s">
        <v>56</v>
      </c>
      <c r="R42" s="448"/>
      <c r="S42" s="445"/>
      <c r="T42" s="198" t="s">
        <v>983</v>
      </c>
      <c r="U42" s="357" t="s">
        <v>984</v>
      </c>
      <c r="V42" s="376"/>
      <c r="W42" s="376"/>
      <c r="X42" s="358" t="s">
        <v>985</v>
      </c>
      <c r="Y42" s="448"/>
      <c r="Z42" s="448"/>
      <c r="AA42" s="448"/>
      <c r="AB42" s="448"/>
      <c r="AC42" s="448"/>
      <c r="AD42" s="448"/>
      <c r="AE42" s="448"/>
      <c r="AF42" s="448"/>
      <c r="AG42" s="448"/>
      <c r="AH42" s="448"/>
      <c r="AI42" s="448"/>
      <c r="AJ42" s="450"/>
    </row>
    <row r="43" spans="1:36" s="344" customFormat="1" ht="275.25" customHeight="1" x14ac:dyDescent="0.25">
      <c r="A43" s="634"/>
      <c r="B43" s="456">
        <v>45115</v>
      </c>
      <c r="C43" s="376" t="s">
        <v>334</v>
      </c>
      <c r="D43" s="376" t="s">
        <v>309</v>
      </c>
      <c r="E43" s="376"/>
      <c r="F43" s="454">
        <v>45126</v>
      </c>
      <c r="G43" s="454">
        <v>45131</v>
      </c>
      <c r="H43" s="376" t="s">
        <v>292</v>
      </c>
      <c r="I43" s="395">
        <v>200000</v>
      </c>
      <c r="J43" s="376" t="s">
        <v>822</v>
      </c>
      <c r="K43" s="376"/>
      <c r="L43" s="376"/>
      <c r="M43" s="376" t="s">
        <v>597</v>
      </c>
      <c r="N43" s="448"/>
      <c r="O43" s="448"/>
      <c r="P43" s="448"/>
      <c r="Q43" s="448" t="s">
        <v>56</v>
      </c>
      <c r="R43" s="448"/>
      <c r="S43" s="445"/>
      <c r="T43" s="198" t="s">
        <v>986</v>
      </c>
      <c r="U43" s="355" t="s">
        <v>987</v>
      </c>
      <c r="V43" s="359"/>
      <c r="W43" s="345" t="s">
        <v>988</v>
      </c>
      <c r="X43" s="360"/>
      <c r="Y43" s="377" t="s">
        <v>989</v>
      </c>
      <c r="Z43" s="448"/>
      <c r="AA43" s="448"/>
      <c r="AB43" s="448"/>
      <c r="AC43" s="448"/>
      <c r="AD43" s="448"/>
      <c r="AE43" s="448"/>
      <c r="AF43" s="448"/>
      <c r="AG43" s="448"/>
      <c r="AH43" s="448"/>
      <c r="AI43" s="448"/>
      <c r="AJ43" s="450"/>
    </row>
    <row r="44" spans="1:36" s="344" customFormat="1" ht="122.25" customHeight="1" x14ac:dyDescent="0.25">
      <c r="A44" s="634"/>
      <c r="B44" s="456">
        <v>45146</v>
      </c>
      <c r="C44" s="376" t="s">
        <v>833</v>
      </c>
      <c r="D44" s="376" t="s">
        <v>614</v>
      </c>
      <c r="E44" s="376"/>
      <c r="F44" s="454">
        <v>45126</v>
      </c>
      <c r="G44" s="454">
        <v>45131</v>
      </c>
      <c r="H44" s="376" t="s">
        <v>281</v>
      </c>
      <c r="I44" s="376">
        <v>0</v>
      </c>
      <c r="J44" s="376" t="s">
        <v>990</v>
      </c>
      <c r="K44" s="376"/>
      <c r="L44" s="376"/>
      <c r="M44" s="376" t="s">
        <v>828</v>
      </c>
      <c r="N44" s="448"/>
      <c r="O44" s="448"/>
      <c r="P44" s="448" t="s">
        <v>56</v>
      </c>
      <c r="Q44" s="448"/>
      <c r="R44" s="448"/>
      <c r="S44" s="445"/>
      <c r="T44" s="198" t="s">
        <v>991</v>
      </c>
      <c r="U44" s="378"/>
      <c r="V44" s="376" t="s">
        <v>992</v>
      </c>
      <c r="W44" s="378" t="s">
        <v>438</v>
      </c>
      <c r="X44" s="376" t="s">
        <v>993</v>
      </c>
      <c r="Y44" s="448"/>
      <c r="Z44" s="448"/>
      <c r="AA44" s="448"/>
      <c r="AB44" s="448"/>
      <c r="AC44" s="448"/>
      <c r="AD44" s="448"/>
      <c r="AE44" s="448"/>
      <c r="AF44" s="448"/>
      <c r="AG44" s="448"/>
      <c r="AH44" s="448"/>
      <c r="AI44" s="448"/>
      <c r="AJ44" s="450"/>
    </row>
    <row r="45" spans="1:36" s="344" customFormat="1" ht="401.25" customHeight="1" x14ac:dyDescent="0.25">
      <c r="A45" s="634"/>
      <c r="B45" s="456">
        <v>45177</v>
      </c>
      <c r="C45" s="376" t="s">
        <v>349</v>
      </c>
      <c r="D45" s="376" t="s">
        <v>835</v>
      </c>
      <c r="E45" s="376"/>
      <c r="F45" s="454">
        <v>45126</v>
      </c>
      <c r="G45" s="454">
        <v>45131</v>
      </c>
      <c r="H45" s="376" t="s">
        <v>258</v>
      </c>
      <c r="I45" s="395">
        <v>50000</v>
      </c>
      <c r="J45" s="376" t="s">
        <v>351</v>
      </c>
      <c r="K45" s="376"/>
      <c r="L45" s="376"/>
      <c r="M45" s="376" t="s">
        <v>836</v>
      </c>
      <c r="N45" s="448"/>
      <c r="O45" s="448"/>
      <c r="P45" s="448"/>
      <c r="Q45" s="448" t="s">
        <v>56</v>
      </c>
      <c r="R45" s="448"/>
      <c r="S45" s="445"/>
      <c r="T45" s="376" t="s">
        <v>994</v>
      </c>
      <c r="U45" s="394" t="s">
        <v>995</v>
      </c>
      <c r="V45" s="376" t="s">
        <v>996</v>
      </c>
      <c r="W45" s="378" t="s">
        <v>258</v>
      </c>
      <c r="X45" s="198" t="s">
        <v>997</v>
      </c>
      <c r="Y45" s="448"/>
      <c r="Z45" s="448"/>
      <c r="AA45" s="448"/>
      <c r="AB45" s="448"/>
      <c r="AC45" s="448"/>
      <c r="AD45" s="448"/>
      <c r="AE45" s="448"/>
      <c r="AF45" s="448"/>
      <c r="AG45" s="448"/>
      <c r="AH45" s="448"/>
      <c r="AI45" s="448"/>
      <c r="AJ45" s="450"/>
    </row>
    <row r="46" spans="1:36" s="344" customFormat="1" ht="122.25" customHeight="1" x14ac:dyDescent="0.25">
      <c r="A46" s="634"/>
      <c r="B46" s="456">
        <v>45207</v>
      </c>
      <c r="C46" s="376" t="s">
        <v>998</v>
      </c>
      <c r="D46" s="376" t="s">
        <v>628</v>
      </c>
      <c r="E46" s="376"/>
      <c r="F46" s="454">
        <v>45036</v>
      </c>
      <c r="G46" s="454">
        <v>45131</v>
      </c>
      <c r="H46" s="376" t="s">
        <v>629</v>
      </c>
      <c r="I46" s="395">
        <v>300000</v>
      </c>
      <c r="J46" s="376" t="s">
        <v>630</v>
      </c>
      <c r="K46" s="349"/>
      <c r="L46" s="349"/>
      <c r="M46" s="349"/>
      <c r="N46" s="448"/>
      <c r="O46" s="448"/>
      <c r="P46" s="448"/>
      <c r="Q46" s="448" t="s">
        <v>56</v>
      </c>
      <c r="R46" s="448"/>
      <c r="S46" s="445"/>
      <c r="T46" s="376" t="s">
        <v>999</v>
      </c>
      <c r="U46" s="345" t="s">
        <v>1000</v>
      </c>
      <c r="V46" s="378"/>
      <c r="W46" s="376" t="s">
        <v>1001</v>
      </c>
      <c r="X46" s="377"/>
      <c r="Y46" s="448"/>
      <c r="Z46" s="448"/>
      <c r="AA46" s="448"/>
      <c r="AB46" s="448"/>
      <c r="AC46" s="448"/>
      <c r="AD46" s="448"/>
      <c r="AE46" s="448"/>
      <c r="AF46" s="448"/>
      <c r="AG46" s="448"/>
      <c r="AH46" s="448"/>
      <c r="AI46" s="448"/>
      <c r="AJ46" s="450"/>
    </row>
    <row r="47" spans="1:36" x14ac:dyDescent="0.25">
      <c r="A47" s="233"/>
      <c r="B47" s="233"/>
      <c r="C47" s="233"/>
      <c r="D47" s="233"/>
      <c r="E47" s="233"/>
      <c r="F47" s="233"/>
      <c r="G47" s="233"/>
      <c r="H47" s="233"/>
      <c r="I47" s="233"/>
      <c r="J47" s="233"/>
      <c r="K47" s="233"/>
      <c r="L47" s="233"/>
      <c r="M47" s="233"/>
      <c r="N47" s="161"/>
      <c r="O47" s="161"/>
      <c r="P47" s="161"/>
      <c r="Q47" s="161"/>
      <c r="R47" s="161"/>
      <c r="S47" s="161"/>
      <c r="T47" s="233"/>
      <c r="U47" s="233"/>
      <c r="V47" s="233"/>
      <c r="W47" s="233"/>
      <c r="X47" s="233"/>
      <c r="Y47" s="233"/>
      <c r="Z47" s="233"/>
      <c r="AA47" s="233"/>
      <c r="AB47" s="233"/>
      <c r="AC47" s="233"/>
      <c r="AD47" s="233"/>
      <c r="AE47" s="233"/>
      <c r="AF47" s="233"/>
      <c r="AG47" s="233"/>
      <c r="AH47" s="233"/>
      <c r="AI47" s="233"/>
      <c r="AJ47" s="230"/>
    </row>
    <row r="48" spans="1:36" x14ac:dyDescent="0.25">
      <c r="B48" s="58"/>
      <c r="AJ48" s="17"/>
    </row>
    <row r="49" spans="1:36" ht="15.75" thickBot="1" x14ac:dyDescent="0.3">
      <c r="L49" s="66"/>
      <c r="AJ49" s="17"/>
    </row>
    <row r="50" spans="1:36" ht="26.25" customHeight="1" thickBot="1" x14ac:dyDescent="0.3">
      <c r="A50" s="62" t="s">
        <v>357</v>
      </c>
      <c r="B50" s="63"/>
      <c r="C50" s="63"/>
      <c r="D50" s="63"/>
      <c r="E50" s="63"/>
      <c r="F50" s="63"/>
      <c r="G50" s="63"/>
      <c r="H50" s="63"/>
      <c r="I50" s="63"/>
      <c r="J50" s="63"/>
      <c r="K50" s="63"/>
      <c r="L50" s="65"/>
      <c r="M50" s="64"/>
      <c r="AJ50" s="17"/>
    </row>
    <row r="51" spans="1:36" ht="26.25" customHeight="1" thickBot="1" x14ac:dyDescent="0.3">
      <c r="A51" s="43"/>
      <c r="B51" s="44"/>
      <c r="C51" s="44"/>
      <c r="D51" s="45"/>
      <c r="E51" s="45"/>
      <c r="F51" s="45"/>
      <c r="G51" s="45"/>
      <c r="H51" s="45"/>
      <c r="I51" s="45"/>
      <c r="J51" s="45"/>
      <c r="K51" s="45"/>
      <c r="L51" s="45"/>
      <c r="M51" s="45"/>
      <c r="N51" s="45"/>
      <c r="AJ51" s="17"/>
    </row>
    <row r="52" spans="1:36" ht="43.5" customHeight="1" thickBot="1" x14ac:dyDescent="0.3">
      <c r="A52" s="48" t="s">
        <v>358</v>
      </c>
      <c r="B52" s="49"/>
      <c r="C52" s="50"/>
      <c r="AJ52" s="17"/>
    </row>
    <row r="53" spans="1:36" x14ac:dyDescent="0.25">
      <c r="AJ53" s="17"/>
    </row>
    <row r="54" spans="1:36" ht="15.75" x14ac:dyDescent="0.25">
      <c r="A54" s="590" t="s">
        <v>359</v>
      </c>
      <c r="B54" s="545" t="s">
        <v>12</v>
      </c>
      <c r="C54" s="545" t="s">
        <v>13</v>
      </c>
      <c r="D54" s="545" t="s">
        <v>14</v>
      </c>
      <c r="E54" s="550" t="s">
        <v>15</v>
      </c>
      <c r="F54" s="545" t="s">
        <v>16</v>
      </c>
      <c r="G54" s="545"/>
      <c r="H54" s="545" t="s">
        <v>17</v>
      </c>
      <c r="I54" s="545" t="s">
        <v>18</v>
      </c>
      <c r="J54" s="552" t="s">
        <v>19</v>
      </c>
      <c r="K54" s="552" t="s">
        <v>20</v>
      </c>
      <c r="L54" s="552"/>
      <c r="M54" s="552" t="s">
        <v>21</v>
      </c>
      <c r="N54" s="42"/>
      <c r="AJ54" s="17"/>
    </row>
    <row r="55" spans="1:36" ht="15.75" x14ac:dyDescent="0.25">
      <c r="A55" s="591"/>
      <c r="B55" s="545"/>
      <c r="C55" s="545"/>
      <c r="D55" s="545"/>
      <c r="E55" s="550"/>
      <c r="F55" s="46" t="s">
        <v>44</v>
      </c>
      <c r="G55" s="46" t="s">
        <v>45</v>
      </c>
      <c r="H55" s="545"/>
      <c r="I55" s="545"/>
      <c r="J55" s="552"/>
      <c r="K55" s="90" t="s">
        <v>46</v>
      </c>
      <c r="L55" s="90" t="s">
        <v>47</v>
      </c>
      <c r="M55" s="552"/>
      <c r="N55" s="2"/>
      <c r="AJ55" s="17"/>
    </row>
    <row r="56" spans="1:36" x14ac:dyDescent="0.25">
      <c r="A56" s="41" t="s">
        <v>360</v>
      </c>
      <c r="B56" s="41"/>
      <c r="C56" s="57" t="s">
        <v>361</v>
      </c>
      <c r="D56" s="57"/>
      <c r="E56" s="57"/>
      <c r="F56" s="57"/>
      <c r="G56" s="57"/>
      <c r="H56" s="57"/>
      <c r="I56" s="57"/>
      <c r="J56" s="56"/>
      <c r="K56" s="56"/>
      <c r="L56" s="56"/>
      <c r="M56" s="56"/>
      <c r="N56" s="2"/>
      <c r="AJ56" s="17"/>
    </row>
    <row r="57" spans="1:36" x14ac:dyDescent="0.25">
      <c r="A57" s="41"/>
      <c r="B57" s="41"/>
      <c r="C57" s="57"/>
      <c r="D57" s="57"/>
      <c r="E57" s="57"/>
      <c r="F57" s="57"/>
      <c r="G57" s="57"/>
      <c r="H57" s="57"/>
      <c r="I57" s="57"/>
      <c r="J57" s="57"/>
      <c r="K57" s="57"/>
      <c r="L57" s="57"/>
      <c r="M57" s="57"/>
      <c r="N57" s="2"/>
      <c r="AJ57" s="17"/>
    </row>
    <row r="58" spans="1:36" x14ac:dyDescent="0.25">
      <c r="A58" s="41"/>
      <c r="B58" s="41"/>
      <c r="C58" s="57"/>
      <c r="D58" s="57"/>
      <c r="E58" s="57"/>
      <c r="F58" s="57"/>
      <c r="G58" s="57"/>
      <c r="H58" s="57"/>
      <c r="I58" s="57"/>
      <c r="J58" s="57"/>
      <c r="K58" s="57"/>
      <c r="L58" s="57"/>
      <c r="M58" s="57"/>
      <c r="N58" s="2"/>
      <c r="AJ58" s="17"/>
    </row>
    <row r="59" spans="1:36" x14ac:dyDescent="0.25">
      <c r="A59" s="41"/>
      <c r="B59" s="41"/>
      <c r="C59" s="57"/>
      <c r="D59" s="57"/>
      <c r="E59" s="57"/>
      <c r="F59" s="57"/>
      <c r="G59" s="57"/>
      <c r="H59" s="57"/>
      <c r="I59" s="57"/>
      <c r="J59" s="57"/>
      <c r="K59" s="57"/>
      <c r="L59" s="57"/>
      <c r="M59" s="57"/>
      <c r="N59" s="2"/>
      <c r="AJ59" s="17"/>
    </row>
    <row r="60" spans="1:36" x14ac:dyDescent="0.25">
      <c r="A60" s="41"/>
      <c r="B60" s="41"/>
      <c r="C60" s="57"/>
      <c r="D60" s="57"/>
      <c r="E60" s="57"/>
      <c r="F60" s="57"/>
      <c r="G60" s="57"/>
      <c r="H60" s="57"/>
      <c r="I60" s="57"/>
      <c r="J60" s="57"/>
      <c r="K60" s="57"/>
      <c r="L60" s="57"/>
      <c r="M60" s="57"/>
      <c r="N60" s="2"/>
      <c r="AJ60" s="17"/>
    </row>
    <row r="61" spans="1:36" x14ac:dyDescent="0.25">
      <c r="A61" s="41"/>
      <c r="B61" s="41"/>
      <c r="C61" s="57"/>
      <c r="D61" s="57"/>
      <c r="E61" s="57"/>
      <c r="F61" s="57"/>
      <c r="G61" s="57"/>
      <c r="H61" s="57"/>
      <c r="I61" s="57"/>
      <c r="J61" s="57"/>
      <c r="K61" s="57"/>
      <c r="L61" s="57"/>
      <c r="M61" s="57"/>
      <c r="N61" s="2"/>
      <c r="AJ61" s="17"/>
    </row>
    <row r="62" spans="1:36" x14ac:dyDescent="0.25">
      <c r="A62" s="41"/>
      <c r="B62" s="41"/>
      <c r="C62" s="57"/>
      <c r="D62" s="57"/>
      <c r="E62" s="57"/>
      <c r="F62" s="57"/>
      <c r="G62" s="57"/>
      <c r="H62" s="57"/>
      <c r="I62" s="57"/>
      <c r="J62" s="57"/>
      <c r="K62" s="57"/>
      <c r="L62" s="57"/>
      <c r="M62" s="57"/>
      <c r="N62" s="2"/>
      <c r="AJ62" s="17"/>
    </row>
    <row r="63" spans="1:36" x14ac:dyDescent="0.25">
      <c r="A63" s="41"/>
      <c r="B63" s="41"/>
      <c r="C63" s="57"/>
      <c r="D63" s="57"/>
      <c r="E63" s="57"/>
      <c r="F63" s="57"/>
      <c r="G63" s="57"/>
      <c r="H63" s="57"/>
      <c r="I63" s="57"/>
      <c r="J63" s="57"/>
      <c r="K63" s="57"/>
      <c r="L63" s="57"/>
      <c r="M63" s="57"/>
      <c r="N63" s="2"/>
      <c r="AJ63" s="17"/>
    </row>
    <row r="64" spans="1:36" x14ac:dyDescent="0.25">
      <c r="A64" s="41"/>
      <c r="B64" s="41"/>
      <c r="C64" s="57"/>
      <c r="D64" s="57"/>
      <c r="E64" s="57"/>
      <c r="F64" s="57"/>
      <c r="G64" s="57"/>
      <c r="H64" s="57"/>
      <c r="I64" s="57"/>
      <c r="J64" s="57"/>
      <c r="K64" s="57"/>
      <c r="L64" s="57"/>
      <c r="M64" s="57"/>
      <c r="N64" s="2"/>
      <c r="AJ64" s="17"/>
    </row>
    <row r="65" spans="1:36" x14ac:dyDescent="0.25">
      <c r="AJ65" s="17"/>
    </row>
    <row r="66" spans="1:36" ht="15.75" x14ac:dyDescent="0.25">
      <c r="A66" s="590" t="s">
        <v>359</v>
      </c>
      <c r="B66" s="545" t="s">
        <v>12</v>
      </c>
      <c r="C66" s="545" t="s">
        <v>13</v>
      </c>
      <c r="D66" s="545" t="s">
        <v>14</v>
      </c>
      <c r="E66" s="550" t="s">
        <v>15</v>
      </c>
      <c r="F66" s="545" t="s">
        <v>16</v>
      </c>
      <c r="G66" s="545"/>
      <c r="H66" s="545" t="s">
        <v>17</v>
      </c>
      <c r="I66" s="545" t="s">
        <v>18</v>
      </c>
      <c r="J66" s="545" t="s">
        <v>19</v>
      </c>
      <c r="K66" s="552" t="s">
        <v>20</v>
      </c>
      <c r="L66" s="552"/>
      <c r="M66" s="545" t="s">
        <v>21</v>
      </c>
      <c r="N66" s="42"/>
      <c r="AJ66" s="17"/>
    </row>
    <row r="67" spans="1:36" ht="15" customHeight="1" x14ac:dyDescent="0.25">
      <c r="A67" s="591"/>
      <c r="B67" s="545"/>
      <c r="C67" s="545"/>
      <c r="D67" s="545"/>
      <c r="E67" s="550"/>
      <c r="F67" s="46" t="s">
        <v>44</v>
      </c>
      <c r="G67" s="46" t="s">
        <v>45</v>
      </c>
      <c r="H67" s="545"/>
      <c r="I67" s="545"/>
      <c r="J67" s="545"/>
      <c r="K67" s="90" t="s">
        <v>46</v>
      </c>
      <c r="L67" s="90" t="s">
        <v>47</v>
      </c>
      <c r="M67" s="545"/>
      <c r="N67" s="2"/>
      <c r="AJ67" s="17"/>
    </row>
    <row r="68" spans="1:36" x14ac:dyDescent="0.25">
      <c r="A68" s="41" t="s">
        <v>360</v>
      </c>
      <c r="B68" s="41"/>
      <c r="C68" s="57" t="s">
        <v>361</v>
      </c>
      <c r="D68" s="57"/>
      <c r="E68" s="57"/>
      <c r="F68" s="57"/>
      <c r="G68" s="57"/>
      <c r="H68" s="57"/>
      <c r="I68" s="57"/>
      <c r="J68" s="56"/>
      <c r="K68" s="56"/>
      <c r="L68" s="56"/>
      <c r="M68" s="56"/>
      <c r="N68" s="2"/>
      <c r="AJ68" s="17"/>
    </row>
    <row r="69" spans="1:36" x14ac:dyDescent="0.25">
      <c r="A69" s="41"/>
      <c r="B69" s="41"/>
      <c r="C69" s="57"/>
      <c r="D69" s="57"/>
      <c r="E69" s="57"/>
      <c r="F69" s="57"/>
      <c r="G69" s="57"/>
      <c r="H69" s="57"/>
      <c r="I69" s="57"/>
      <c r="J69" s="57"/>
      <c r="K69" s="57"/>
      <c r="L69" s="57"/>
      <c r="M69" s="57"/>
      <c r="N69" s="2"/>
      <c r="AJ69" s="17"/>
    </row>
    <row r="70" spans="1:36" x14ac:dyDescent="0.25">
      <c r="A70" s="41"/>
      <c r="B70" s="41"/>
      <c r="C70" s="57"/>
      <c r="D70" s="57"/>
      <c r="E70" s="57"/>
      <c r="F70" s="57"/>
      <c r="G70" s="57"/>
      <c r="H70" s="57"/>
      <c r="I70" s="57"/>
      <c r="J70" s="57"/>
      <c r="K70" s="57"/>
      <c r="L70" s="57"/>
      <c r="M70" s="57"/>
      <c r="N70" s="2"/>
      <c r="AJ70" s="17"/>
    </row>
    <row r="71" spans="1:36" x14ac:dyDescent="0.25">
      <c r="A71" s="41"/>
      <c r="B71" s="41"/>
      <c r="C71" s="57"/>
      <c r="D71" s="57"/>
      <c r="E71" s="57"/>
      <c r="F71" s="57"/>
      <c r="G71" s="57"/>
      <c r="H71" s="57"/>
      <c r="I71" s="57"/>
      <c r="J71" s="57"/>
      <c r="K71" s="57"/>
      <c r="L71" s="57"/>
      <c r="M71" s="57"/>
      <c r="N71" s="2"/>
      <c r="AJ71" s="17"/>
    </row>
    <row r="72" spans="1:36" x14ac:dyDescent="0.25">
      <c r="A72" s="41"/>
      <c r="B72" s="41"/>
      <c r="C72" s="57"/>
      <c r="D72" s="57"/>
      <c r="E72" s="57"/>
      <c r="F72" s="57"/>
      <c r="G72" s="57"/>
      <c r="H72" s="57"/>
      <c r="I72" s="57"/>
      <c r="J72" s="57"/>
      <c r="K72" s="57"/>
      <c r="L72" s="57"/>
      <c r="M72" s="57"/>
      <c r="N72" s="2"/>
      <c r="AJ72" s="17"/>
    </row>
    <row r="73" spans="1:36" x14ac:dyDescent="0.25">
      <c r="A73" s="41"/>
      <c r="B73" s="41"/>
      <c r="C73" s="57"/>
      <c r="D73" s="57"/>
      <c r="E73" s="57"/>
      <c r="F73" s="57"/>
      <c r="G73" s="57"/>
      <c r="H73" s="57"/>
      <c r="I73" s="57"/>
      <c r="J73" s="57"/>
      <c r="K73" s="57"/>
      <c r="L73" s="57"/>
      <c r="M73" s="57"/>
      <c r="N73" s="2"/>
      <c r="AJ73" s="17"/>
    </row>
    <row r="74" spans="1:36" x14ac:dyDescent="0.25">
      <c r="A74" s="41"/>
      <c r="B74" s="41"/>
      <c r="C74" s="57"/>
      <c r="D74" s="57"/>
      <c r="E74" s="57"/>
      <c r="F74" s="57"/>
      <c r="G74" s="57"/>
      <c r="H74" s="57"/>
      <c r="I74" s="57"/>
      <c r="J74" s="57"/>
      <c r="K74" s="57"/>
      <c r="L74" s="57"/>
      <c r="M74" s="57"/>
      <c r="N74" s="2"/>
      <c r="AJ74" s="17"/>
    </row>
    <row r="75" spans="1:36" x14ac:dyDescent="0.25">
      <c r="A75" s="41"/>
      <c r="B75" s="41"/>
      <c r="C75" s="57"/>
      <c r="D75" s="57"/>
      <c r="E75" s="57"/>
      <c r="F75" s="57"/>
      <c r="G75" s="57"/>
      <c r="H75" s="57"/>
      <c r="I75" s="57"/>
      <c r="J75" s="57"/>
      <c r="K75" s="57"/>
      <c r="L75" s="57"/>
      <c r="M75" s="57"/>
      <c r="N75" s="2"/>
      <c r="AJ75" s="17"/>
    </row>
    <row r="76" spans="1:36" x14ac:dyDescent="0.25">
      <c r="A76" s="41"/>
      <c r="B76" s="41"/>
      <c r="C76" s="57"/>
      <c r="D76" s="57"/>
      <c r="E76" s="57"/>
      <c r="F76" s="57"/>
      <c r="G76" s="57"/>
      <c r="H76" s="57"/>
      <c r="I76" s="57"/>
      <c r="J76" s="57"/>
      <c r="K76" s="57"/>
      <c r="L76" s="57"/>
      <c r="M76" s="57"/>
      <c r="N76" s="2"/>
      <c r="AJ76" s="17"/>
    </row>
    <row r="77" spans="1:36" x14ac:dyDescent="0.25">
      <c r="AJ77" s="17"/>
    </row>
    <row r="78" spans="1:36" ht="15.75" x14ac:dyDescent="0.25">
      <c r="A78" s="590" t="s">
        <v>359</v>
      </c>
      <c r="B78" s="545" t="s">
        <v>12</v>
      </c>
      <c r="C78" s="545" t="s">
        <v>13</v>
      </c>
      <c r="D78" s="545" t="s">
        <v>14</v>
      </c>
      <c r="E78" s="550" t="s">
        <v>15</v>
      </c>
      <c r="F78" s="545" t="s">
        <v>16</v>
      </c>
      <c r="G78" s="545"/>
      <c r="H78" s="545" t="s">
        <v>17</v>
      </c>
      <c r="I78" s="545" t="s">
        <v>18</v>
      </c>
      <c r="J78" s="545" t="s">
        <v>19</v>
      </c>
      <c r="K78" s="552" t="s">
        <v>20</v>
      </c>
      <c r="L78" s="552"/>
      <c r="M78" s="545" t="s">
        <v>21</v>
      </c>
      <c r="N78" s="42"/>
      <c r="AJ78" s="17"/>
    </row>
    <row r="79" spans="1:36" ht="15" customHeight="1" x14ac:dyDescent="0.25">
      <c r="A79" s="591"/>
      <c r="B79" s="545"/>
      <c r="C79" s="545"/>
      <c r="D79" s="545"/>
      <c r="E79" s="550"/>
      <c r="F79" s="46" t="s">
        <v>44</v>
      </c>
      <c r="G79" s="46" t="s">
        <v>45</v>
      </c>
      <c r="H79" s="545"/>
      <c r="I79" s="545"/>
      <c r="J79" s="545"/>
      <c r="K79" s="90" t="s">
        <v>46</v>
      </c>
      <c r="L79" s="90" t="s">
        <v>47</v>
      </c>
      <c r="M79" s="545"/>
      <c r="N79" s="2"/>
      <c r="AJ79" s="17"/>
    </row>
    <row r="80" spans="1:36" x14ac:dyDescent="0.25">
      <c r="A80" s="41"/>
      <c r="B80" s="41"/>
      <c r="C80" s="57" t="s">
        <v>361</v>
      </c>
      <c r="D80" s="57"/>
      <c r="E80" s="57"/>
      <c r="F80" s="57"/>
      <c r="G80" s="57"/>
      <c r="H80" s="57"/>
      <c r="I80" s="57"/>
      <c r="J80" s="56"/>
      <c r="K80" s="56"/>
      <c r="L80" s="56"/>
      <c r="M80" s="56"/>
      <c r="N80" s="2"/>
      <c r="AJ80" s="17"/>
    </row>
    <row r="81" spans="1:36" x14ac:dyDescent="0.25">
      <c r="A81" s="41"/>
      <c r="B81" s="41"/>
      <c r="C81" s="57"/>
      <c r="D81" s="57"/>
      <c r="E81" s="57"/>
      <c r="F81" s="57"/>
      <c r="G81" s="57"/>
      <c r="H81" s="57"/>
      <c r="I81" s="57"/>
      <c r="J81" s="57"/>
      <c r="K81" s="57"/>
      <c r="L81" s="57"/>
      <c r="M81" s="57"/>
      <c r="N81" s="2"/>
      <c r="AJ81" s="17"/>
    </row>
    <row r="82" spans="1:36" x14ac:dyDescent="0.25">
      <c r="A82" s="41"/>
      <c r="B82" s="41"/>
      <c r="C82" s="57"/>
      <c r="D82" s="57"/>
      <c r="E82" s="57"/>
      <c r="F82" s="57"/>
      <c r="G82" s="57"/>
      <c r="H82" s="57"/>
      <c r="I82" s="57"/>
      <c r="J82" s="57"/>
      <c r="K82" s="57"/>
      <c r="L82" s="57"/>
      <c r="M82" s="57"/>
      <c r="N82" s="2"/>
      <c r="AJ82" s="17"/>
    </row>
    <row r="83" spans="1:36" x14ac:dyDescent="0.25">
      <c r="A83" s="41"/>
      <c r="B83" s="41"/>
      <c r="C83" s="57"/>
      <c r="D83" s="57"/>
      <c r="E83" s="57"/>
      <c r="F83" s="57"/>
      <c r="G83" s="57"/>
      <c r="H83" s="57"/>
      <c r="I83" s="57"/>
      <c r="J83" s="57"/>
      <c r="K83" s="57"/>
      <c r="L83" s="57"/>
      <c r="M83" s="57"/>
      <c r="N83" s="2"/>
      <c r="AJ83" s="17"/>
    </row>
    <row r="84" spans="1:36" x14ac:dyDescent="0.25">
      <c r="A84" s="41"/>
      <c r="B84" s="41"/>
      <c r="C84" s="57"/>
      <c r="D84" s="57"/>
      <c r="E84" s="57"/>
      <c r="F84" s="57"/>
      <c r="G84" s="57"/>
      <c r="H84" s="57"/>
      <c r="I84" s="57"/>
      <c r="J84" s="57"/>
      <c r="K84" s="57"/>
      <c r="L84" s="57"/>
      <c r="M84" s="57"/>
      <c r="N84" s="2"/>
      <c r="AJ84" s="17"/>
    </row>
    <row r="85" spans="1:36" x14ac:dyDescent="0.25">
      <c r="A85" s="41"/>
      <c r="B85" s="41"/>
      <c r="C85" s="57"/>
      <c r="D85" s="57"/>
      <c r="E85" s="57"/>
      <c r="F85" s="57"/>
      <c r="G85" s="57"/>
      <c r="H85" s="57"/>
      <c r="I85" s="57"/>
      <c r="J85" s="57"/>
      <c r="K85" s="57"/>
      <c r="L85" s="57"/>
      <c r="M85" s="57"/>
      <c r="N85" s="2"/>
      <c r="AJ85" s="17"/>
    </row>
    <row r="86" spans="1:36" x14ac:dyDescent="0.25">
      <c r="A86" s="41"/>
      <c r="B86" s="41"/>
      <c r="C86" s="57"/>
      <c r="D86" s="57"/>
      <c r="E86" s="57"/>
      <c r="F86" s="57"/>
      <c r="G86" s="57"/>
      <c r="H86" s="57"/>
      <c r="I86" s="57"/>
      <c r="J86" s="57"/>
      <c r="K86" s="57"/>
      <c r="L86" s="57"/>
      <c r="M86" s="57"/>
      <c r="N86" s="2"/>
      <c r="AJ86" s="17"/>
    </row>
    <row r="87" spans="1:36" x14ac:dyDescent="0.25">
      <c r="A87" s="41"/>
      <c r="B87" s="41"/>
      <c r="C87" s="57"/>
      <c r="D87" s="57"/>
      <c r="E87" s="57"/>
      <c r="F87" s="57"/>
      <c r="G87" s="57"/>
      <c r="H87" s="57"/>
      <c r="I87" s="57"/>
      <c r="J87" s="57"/>
      <c r="K87" s="57"/>
      <c r="L87" s="57"/>
      <c r="M87" s="57"/>
      <c r="N87" s="2"/>
      <c r="AJ87" s="17"/>
    </row>
    <row r="88" spans="1:36" x14ac:dyDescent="0.25">
      <c r="A88" s="41"/>
      <c r="B88" s="41"/>
      <c r="C88" s="57"/>
      <c r="D88" s="57"/>
      <c r="E88" s="57"/>
      <c r="F88" s="57"/>
      <c r="G88" s="57"/>
      <c r="H88" s="57"/>
      <c r="I88" s="57"/>
      <c r="J88" s="57"/>
      <c r="K88" s="57"/>
      <c r="L88" s="57"/>
      <c r="M88" s="57"/>
      <c r="N88" s="2"/>
      <c r="AJ88" s="17"/>
    </row>
    <row r="89" spans="1:36" x14ac:dyDescent="0.25">
      <c r="AJ89" s="17"/>
    </row>
    <row r="90" spans="1:36" ht="15.75" x14ac:dyDescent="0.25">
      <c r="A90" s="589" t="s">
        <v>362</v>
      </c>
      <c r="B90" s="545" t="s">
        <v>12</v>
      </c>
      <c r="C90" s="545" t="s">
        <v>13</v>
      </c>
      <c r="D90" s="545" t="s">
        <v>14</v>
      </c>
      <c r="E90" s="550" t="s">
        <v>15</v>
      </c>
      <c r="F90" s="545" t="s">
        <v>16</v>
      </c>
      <c r="G90" s="545"/>
      <c r="H90" s="545" t="s">
        <v>17</v>
      </c>
      <c r="I90" s="545" t="s">
        <v>18</v>
      </c>
      <c r="J90" s="545" t="s">
        <v>19</v>
      </c>
      <c r="K90" s="552" t="s">
        <v>20</v>
      </c>
      <c r="L90" s="552"/>
      <c r="M90" s="545" t="s">
        <v>21</v>
      </c>
      <c r="N90" s="42"/>
      <c r="AJ90" s="17"/>
    </row>
    <row r="91" spans="1:36" ht="15.75" x14ac:dyDescent="0.25">
      <c r="A91" s="589"/>
      <c r="B91" s="545"/>
      <c r="C91" s="545"/>
      <c r="D91" s="545"/>
      <c r="E91" s="550"/>
      <c r="F91" s="46" t="s">
        <v>44</v>
      </c>
      <c r="G91" s="46" t="s">
        <v>45</v>
      </c>
      <c r="H91" s="545"/>
      <c r="I91" s="545"/>
      <c r="J91" s="545"/>
      <c r="K91" s="90" t="s">
        <v>46</v>
      </c>
      <c r="L91" s="90" t="s">
        <v>47</v>
      </c>
      <c r="M91" s="545"/>
      <c r="N91" s="2"/>
      <c r="AJ91" s="17"/>
    </row>
    <row r="92" spans="1:36" x14ac:dyDescent="0.25">
      <c r="A92" s="41"/>
      <c r="B92" s="41"/>
      <c r="C92" s="57"/>
      <c r="D92" s="57"/>
      <c r="E92" s="57"/>
      <c r="F92" s="57"/>
      <c r="G92" s="57"/>
      <c r="H92" s="57"/>
      <c r="I92" s="57"/>
      <c r="J92" s="56"/>
      <c r="K92" s="56"/>
      <c r="L92" s="56"/>
      <c r="M92" s="56"/>
      <c r="N92" s="2"/>
      <c r="AJ92" s="17"/>
    </row>
    <row r="93" spans="1:36" x14ac:dyDescent="0.25">
      <c r="A93" s="41"/>
      <c r="B93" s="41"/>
      <c r="C93" s="57"/>
      <c r="D93" s="57"/>
      <c r="E93" s="57"/>
      <c r="F93" s="57"/>
      <c r="G93" s="57"/>
      <c r="H93" s="57"/>
      <c r="I93" s="57"/>
      <c r="J93" s="57"/>
      <c r="K93" s="57"/>
      <c r="L93" s="57"/>
      <c r="M93" s="57"/>
      <c r="N93" s="2"/>
      <c r="AJ93" s="17"/>
    </row>
    <row r="94" spans="1:36" x14ac:dyDescent="0.25">
      <c r="A94" s="41"/>
      <c r="B94" s="41"/>
      <c r="C94" s="57"/>
      <c r="D94" s="57"/>
      <c r="E94" s="57"/>
      <c r="F94" s="57"/>
      <c r="G94" s="57"/>
      <c r="H94" s="57"/>
      <c r="I94" s="57"/>
      <c r="J94" s="57"/>
      <c r="K94" s="57"/>
      <c r="L94" s="57"/>
      <c r="M94" s="57"/>
      <c r="N94" s="2"/>
      <c r="AJ94" s="17"/>
    </row>
    <row r="95" spans="1:36" x14ac:dyDescent="0.25">
      <c r="A95" s="41"/>
      <c r="B95" s="41"/>
      <c r="C95" s="57"/>
      <c r="D95" s="57"/>
      <c r="E95" s="57"/>
      <c r="F95" s="57"/>
      <c r="G95" s="57"/>
      <c r="H95" s="57"/>
      <c r="I95" s="57"/>
      <c r="J95" s="57"/>
      <c r="K95" s="57"/>
      <c r="L95" s="57"/>
      <c r="M95" s="57"/>
      <c r="N95" s="2"/>
      <c r="AJ95" s="17"/>
    </row>
    <row r="96" spans="1:36" x14ac:dyDescent="0.25">
      <c r="A96" s="41"/>
      <c r="B96" s="41"/>
      <c r="C96" s="57"/>
      <c r="D96" s="57"/>
      <c r="E96" s="57"/>
      <c r="F96" s="57"/>
      <c r="G96" s="57"/>
      <c r="H96" s="57"/>
      <c r="I96" s="57"/>
      <c r="J96" s="57"/>
      <c r="K96" s="57"/>
      <c r="L96" s="57"/>
      <c r="M96" s="57"/>
      <c r="N96" s="2"/>
      <c r="AJ96" s="17"/>
    </row>
    <row r="97" spans="1:36" x14ac:dyDescent="0.25">
      <c r="A97" s="41"/>
      <c r="B97" s="41"/>
      <c r="C97" s="57"/>
      <c r="D97" s="57"/>
      <c r="E97" s="57"/>
      <c r="F97" s="57"/>
      <c r="G97" s="57"/>
      <c r="H97" s="57"/>
      <c r="I97" s="57"/>
      <c r="J97" s="57"/>
      <c r="K97" s="57"/>
      <c r="L97" s="57"/>
      <c r="M97" s="57"/>
      <c r="N97" s="2"/>
      <c r="AJ97" s="17"/>
    </row>
    <row r="98" spans="1:36" x14ac:dyDescent="0.25">
      <c r="A98" s="41"/>
      <c r="B98" s="41"/>
      <c r="C98" s="57"/>
      <c r="D98" s="57"/>
      <c r="E98" s="57"/>
      <c r="F98" s="57"/>
      <c r="G98" s="57"/>
      <c r="H98" s="57"/>
      <c r="I98" s="57"/>
      <c r="J98" s="57"/>
      <c r="K98" s="57"/>
      <c r="L98" s="57"/>
      <c r="M98" s="57"/>
      <c r="N98" s="2"/>
      <c r="AJ98" s="17"/>
    </row>
    <row r="99" spans="1:36" x14ac:dyDescent="0.25">
      <c r="A99" s="41"/>
      <c r="B99" s="41"/>
      <c r="C99" s="57"/>
      <c r="D99" s="57"/>
      <c r="E99" s="57"/>
      <c r="F99" s="57"/>
      <c r="G99" s="57"/>
      <c r="H99" s="57"/>
      <c r="I99" s="57"/>
      <c r="J99" s="57"/>
      <c r="K99" s="57"/>
      <c r="L99" s="57"/>
      <c r="M99" s="57"/>
      <c r="N99" s="2"/>
      <c r="AJ99" s="17"/>
    </row>
    <row r="100" spans="1:36" x14ac:dyDescent="0.25">
      <c r="A100" s="41"/>
      <c r="B100" s="41"/>
      <c r="C100" s="57"/>
      <c r="D100" s="57"/>
      <c r="E100" s="57"/>
      <c r="F100" s="57"/>
      <c r="G100" s="57"/>
      <c r="H100" s="57"/>
      <c r="I100" s="57"/>
      <c r="J100" s="57"/>
      <c r="K100" s="57"/>
      <c r="L100" s="57"/>
      <c r="M100" s="57"/>
      <c r="N100" s="2"/>
      <c r="AJ100" s="17"/>
    </row>
    <row r="101" spans="1:36" x14ac:dyDescent="0.25">
      <c r="A101" s="17"/>
      <c r="B101" s="17"/>
      <c r="C101" s="17"/>
      <c r="D101" s="17"/>
      <c r="E101" s="17"/>
      <c r="F101" s="17"/>
      <c r="G101" s="17"/>
      <c r="H101" s="17"/>
      <c r="I101" s="17"/>
      <c r="J101" s="17"/>
      <c r="K101" s="17"/>
      <c r="L101" s="17"/>
      <c r="M101" s="17"/>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17"/>
    </row>
    <row r="102" spans="1:36" x14ac:dyDescent="0.25">
      <c r="A102" s="17"/>
      <c r="B102" s="17"/>
      <c r="C102" s="17"/>
      <c r="D102" s="17"/>
      <c r="E102" s="17"/>
      <c r="F102" s="17"/>
      <c r="G102" s="17"/>
      <c r="H102" s="17"/>
      <c r="I102" s="17"/>
      <c r="J102" s="17"/>
      <c r="K102" s="17"/>
      <c r="L102" s="17"/>
      <c r="M102" s="17"/>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17"/>
    </row>
  </sheetData>
  <mergeCells count="92">
    <mergeCell ref="N9:N10"/>
    <mergeCell ref="A9:A10"/>
    <mergeCell ref="B9:B10"/>
    <mergeCell ref="C9:C10"/>
    <mergeCell ref="D9:D10"/>
    <mergeCell ref="A1:AI1"/>
    <mergeCell ref="A2:AI2"/>
    <mergeCell ref="B4:G4"/>
    <mergeCell ref="B6:C6"/>
    <mergeCell ref="A8:M8"/>
    <mergeCell ref="N8:X8"/>
    <mergeCell ref="Y8:AI8"/>
    <mergeCell ref="X9:X10"/>
    <mergeCell ref="Y9:Y10"/>
    <mergeCell ref="Z9:Z10"/>
    <mergeCell ref="O9:O10"/>
    <mergeCell ref="P9:P10"/>
    <mergeCell ref="Q9:Q10"/>
    <mergeCell ref="R9:R10"/>
    <mergeCell ref="S9:S10"/>
    <mergeCell ref="T9:T10"/>
    <mergeCell ref="U9:U10"/>
    <mergeCell ref="V9:V10"/>
    <mergeCell ref="W9:W10"/>
    <mergeCell ref="A26:A29"/>
    <mergeCell ref="A30:A34"/>
    <mergeCell ref="K9:L9"/>
    <mergeCell ref="M9:M10"/>
    <mergeCell ref="E9:E10"/>
    <mergeCell ref="F9:G9"/>
    <mergeCell ref="H9:H10"/>
    <mergeCell ref="I9:I10"/>
    <mergeCell ref="J9:J10"/>
    <mergeCell ref="A11:A15"/>
    <mergeCell ref="A16:A19"/>
    <mergeCell ref="A20:A22"/>
    <mergeCell ref="A23:A25"/>
    <mergeCell ref="AG9:AG10"/>
    <mergeCell ref="AH9:AH10"/>
    <mergeCell ref="AI9:AI10"/>
    <mergeCell ref="AA9:AA10"/>
    <mergeCell ref="AB9:AB10"/>
    <mergeCell ref="AC9:AC10"/>
    <mergeCell ref="AD9:AD10"/>
    <mergeCell ref="AE9:AE10"/>
    <mergeCell ref="AF9:AF10"/>
    <mergeCell ref="K54:L54"/>
    <mergeCell ref="M54:M55"/>
    <mergeCell ref="A54:A55"/>
    <mergeCell ref="B54:B55"/>
    <mergeCell ref="C54:C55"/>
    <mergeCell ref="D54:D55"/>
    <mergeCell ref="E54:E55"/>
    <mergeCell ref="F66:G66"/>
    <mergeCell ref="F54:G54"/>
    <mergeCell ref="H54:H55"/>
    <mergeCell ref="I54:I55"/>
    <mergeCell ref="J54:J55"/>
    <mergeCell ref="A66:A67"/>
    <mergeCell ref="B66:B67"/>
    <mergeCell ref="C66:C67"/>
    <mergeCell ref="D66:D67"/>
    <mergeCell ref="E66:E67"/>
    <mergeCell ref="A78:A79"/>
    <mergeCell ref="B78:B79"/>
    <mergeCell ref="C78:C79"/>
    <mergeCell ref="D78:D79"/>
    <mergeCell ref="E78:E79"/>
    <mergeCell ref="J90:J91"/>
    <mergeCell ref="K78:L78"/>
    <mergeCell ref="M78:M79"/>
    <mergeCell ref="H66:H67"/>
    <mergeCell ref="I66:I67"/>
    <mergeCell ref="J66:J67"/>
    <mergeCell ref="K66:L66"/>
    <mergeCell ref="M66:M67"/>
    <mergeCell ref="A35:A36"/>
    <mergeCell ref="A37:A46"/>
    <mergeCell ref="K90:L90"/>
    <mergeCell ref="M90:M91"/>
    <mergeCell ref="A90:A91"/>
    <mergeCell ref="B90:B91"/>
    <mergeCell ref="C90:C91"/>
    <mergeCell ref="D90:D91"/>
    <mergeCell ref="E90:E91"/>
    <mergeCell ref="F90:G90"/>
    <mergeCell ref="F78:G78"/>
    <mergeCell ref="H78:H79"/>
    <mergeCell ref="I78:I79"/>
    <mergeCell ref="J78:J79"/>
    <mergeCell ref="H90:H91"/>
    <mergeCell ref="I90:I91"/>
  </mergeCells>
  <conditionalFormatting sqref="N11:N46">
    <cfRule type="cellIs" dxfId="13" priority="8" stopIfTrue="1" operator="equal">
      <formula>"x"</formula>
    </cfRule>
  </conditionalFormatting>
  <conditionalFormatting sqref="O11:O46">
    <cfRule type="cellIs" dxfId="12" priority="7" operator="equal">
      <formula>"x"</formula>
    </cfRule>
  </conditionalFormatting>
  <conditionalFormatting sqref="P11:P46">
    <cfRule type="cellIs" dxfId="11" priority="6" operator="equal">
      <formula>"x"</formula>
    </cfRule>
  </conditionalFormatting>
  <conditionalFormatting sqref="Q11:Q46">
    <cfRule type="cellIs" dxfId="10" priority="5" stopIfTrue="1" operator="equal">
      <formula>"x"</formula>
    </cfRule>
  </conditionalFormatting>
  <conditionalFormatting sqref="R11:R46">
    <cfRule type="cellIs" dxfId="9" priority="4" operator="equal">
      <formula>"x"</formula>
    </cfRule>
  </conditionalFormatting>
  <conditionalFormatting sqref="S11:S46">
    <cfRule type="cellIs" dxfId="8" priority="1" stopIfTrue="1" operator="equal">
      <formula>$AN$7</formula>
    </cfRule>
    <cfRule type="cellIs" dxfId="7" priority="2" stopIfTrue="1" operator="equal">
      <formula>$AN$6</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46" xr:uid="{00000000-0002-0000-0600-000000000000}">
      <formula1>$AN$6:$AN$7</formula1>
    </dataValidation>
  </dataValidations>
  <hyperlinks>
    <hyperlink ref="U37" r:id="rId1" xr:uid="{00000000-0004-0000-0600-000000000000}"/>
    <hyperlink ref="U41" r:id="rId2" xr:uid="{00000000-0004-0000-0600-000001000000}"/>
    <hyperlink ref="U42" r:id="rId3" xr:uid="{00000000-0004-0000-0600-000002000000}"/>
    <hyperlink ref="U43" r:id="rId4" xr:uid="{00000000-0004-0000-0600-000003000000}"/>
    <hyperlink ref="U11" r:id="rId5" display="(1) Feijó A, Assis Magalhães R, Bocchiglieri A, et al (2023) Defining priority areas for conservation of poorly known species: a case study of the endemic Brazilian three-banded armadillo. Camb prisms Extinction 1–30. https://doi.org/10.1017/ext.2022.2 _x000a__x000a_" xr:uid="{00000000-0004-0000-0600-000004000000}"/>
  </hyperlinks>
  <pageMargins left="0.511811024" right="0.511811024" top="0.78740157499999996" bottom="0.78740157499999996" header="0.31496062000000002" footer="0.31496062000000002"/>
  <pageSetup orientation="portrait"/>
  <drawing r:id="rId6"/>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80" zoomScaleNormal="80" zoomScalePageLayoutView="80" workbookViewId="0">
      <selection activeCell="B3" sqref="B3:W3"/>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9"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0"/>
      <c r="B1" s="526" t="s">
        <v>0</v>
      </c>
      <c r="C1" s="526"/>
      <c r="D1" s="526"/>
      <c r="E1" s="526"/>
      <c r="F1" s="526"/>
      <c r="G1" s="526"/>
      <c r="H1" s="526"/>
      <c r="I1" s="526"/>
      <c r="J1" s="526"/>
      <c r="K1" s="526"/>
      <c r="L1" s="526"/>
      <c r="M1" s="526"/>
      <c r="N1" s="526"/>
      <c r="O1" s="526"/>
      <c r="P1" s="526"/>
      <c r="Q1" s="526"/>
      <c r="R1" s="526"/>
      <c r="S1" s="526"/>
      <c r="T1" s="526"/>
      <c r="U1" s="526"/>
      <c r="V1" s="526"/>
      <c r="W1" s="526"/>
      <c r="X1" s="10"/>
    </row>
    <row r="2" spans="1:28" s="14" customFormat="1" ht="21" customHeight="1" x14ac:dyDescent="0.25">
      <c r="A2" s="15"/>
      <c r="B2" s="526"/>
      <c r="C2" s="526"/>
      <c r="D2" s="526"/>
      <c r="E2" s="526"/>
      <c r="F2" s="526"/>
      <c r="G2" s="526"/>
      <c r="H2" s="526"/>
      <c r="I2" s="526"/>
      <c r="J2" s="526"/>
      <c r="K2" s="526"/>
      <c r="L2" s="526"/>
      <c r="M2" s="526"/>
      <c r="N2" s="526"/>
      <c r="O2" s="526"/>
      <c r="P2" s="526"/>
      <c r="Q2" s="526"/>
      <c r="R2" s="526"/>
      <c r="S2" s="526"/>
      <c r="T2" s="526"/>
      <c r="U2" s="526"/>
      <c r="V2" s="526"/>
      <c r="W2" s="526"/>
      <c r="X2" s="15"/>
    </row>
    <row r="3" spans="1:28" ht="33.75" customHeight="1" x14ac:dyDescent="0.35">
      <c r="A3" s="10"/>
      <c r="B3" s="532" t="str">
        <f>'Monitoria Anual - 4'!A2</f>
        <v>Plano de Ação Nacional para a Conservação do Tamanduá-bandeira, Tatu-canastra e Tatu-bola</v>
      </c>
      <c r="C3" s="532"/>
      <c r="D3" s="532"/>
      <c r="E3" s="532"/>
      <c r="F3" s="532"/>
      <c r="G3" s="532"/>
      <c r="H3" s="532"/>
      <c r="I3" s="532"/>
      <c r="J3" s="532"/>
      <c r="K3" s="532"/>
      <c r="L3" s="532"/>
      <c r="M3" s="532"/>
      <c r="N3" s="532"/>
      <c r="O3" s="532"/>
      <c r="P3" s="532"/>
      <c r="Q3" s="532"/>
      <c r="R3" s="532"/>
      <c r="S3" s="532"/>
      <c r="T3" s="532"/>
      <c r="U3" s="532"/>
      <c r="V3" s="532"/>
      <c r="W3" s="532"/>
      <c r="X3" s="10"/>
    </row>
    <row r="4" spans="1:28" x14ac:dyDescent="0.25">
      <c r="A4" s="10"/>
      <c r="J4" s="11"/>
      <c r="K4" s="11"/>
      <c r="L4" s="11"/>
      <c r="M4" s="11"/>
      <c r="N4" s="11"/>
      <c r="O4" s="11"/>
      <c r="X4" s="10"/>
    </row>
    <row r="5" spans="1:28" s="2" customFormat="1" ht="45" customHeight="1" x14ac:dyDescent="0.25">
      <c r="A5" s="17"/>
      <c r="B5" s="537" t="s">
        <v>363</v>
      </c>
      <c r="C5" s="537"/>
      <c r="D5" s="538" t="str">
        <f>'Monitoria Anual - 4'!B4</f>
        <v>Minimizar as principais ameaças que acometem as espécies nos próximos 5 anos</v>
      </c>
      <c r="E5" s="538"/>
      <c r="F5" s="538"/>
      <c r="G5" s="538"/>
      <c r="H5" s="538"/>
      <c r="I5" s="538"/>
      <c r="J5" s="538"/>
      <c r="K5" s="538"/>
      <c r="L5" s="538"/>
      <c r="M5" s="539"/>
      <c r="N5" s="12"/>
      <c r="O5" s="12"/>
      <c r="P5" s="12"/>
      <c r="Q5" s="12"/>
      <c r="R5" s="12"/>
      <c r="X5" s="17"/>
    </row>
    <row r="6" spans="1:28" x14ac:dyDescent="0.25">
      <c r="A6" s="10"/>
      <c r="J6" s="11"/>
      <c r="K6" s="11"/>
      <c r="L6" s="11"/>
      <c r="M6" s="11"/>
      <c r="N6" s="11"/>
      <c r="O6" s="11"/>
      <c r="X6" s="10"/>
    </row>
    <row r="7" spans="1:28" ht="26.25" customHeight="1" x14ac:dyDescent="0.25">
      <c r="A7" s="10"/>
      <c r="B7" s="537" t="s">
        <v>4</v>
      </c>
      <c r="C7" s="537"/>
      <c r="D7" s="527" t="str">
        <f>'Monitoria Anual - 4'!B6</f>
        <v>30/10/2023 - 01/11/2023 (presencial)</v>
      </c>
      <c r="E7" s="527"/>
      <c r="F7" s="527"/>
      <c r="G7" s="528"/>
      <c r="H7" s="2"/>
      <c r="I7" s="13"/>
      <c r="J7" s="11"/>
      <c r="K7" s="11"/>
      <c r="L7" s="11"/>
      <c r="M7" s="11"/>
      <c r="N7" s="11"/>
      <c r="O7" s="11"/>
      <c r="X7" s="10"/>
    </row>
    <row r="8" spans="1:28" x14ac:dyDescent="0.25">
      <c r="A8" s="10"/>
      <c r="X8" s="10"/>
    </row>
    <row r="9" spans="1:28" ht="31.5" customHeight="1" x14ac:dyDescent="0.25">
      <c r="A9" s="10"/>
      <c r="B9" s="526" t="s">
        <v>364</v>
      </c>
      <c r="C9" s="526"/>
      <c r="D9" s="526"/>
      <c r="E9" s="526"/>
      <c r="F9" s="526"/>
      <c r="G9" s="526"/>
      <c r="H9" s="526"/>
      <c r="I9" s="526"/>
      <c r="J9" s="526"/>
      <c r="K9" s="526"/>
      <c r="L9" s="526"/>
      <c r="M9" s="526"/>
      <c r="N9" s="526"/>
      <c r="O9" s="526"/>
      <c r="P9" s="526"/>
      <c r="Q9" s="526"/>
      <c r="R9" s="526"/>
      <c r="S9" s="526"/>
      <c r="T9" s="526"/>
      <c r="U9" s="526"/>
      <c r="V9" s="526"/>
      <c r="W9" s="526"/>
      <c r="X9" s="10"/>
    </row>
    <row r="10" spans="1:28" x14ac:dyDescent="0.25">
      <c r="A10" s="10"/>
      <c r="G10" s="9"/>
      <c r="H10" s="9"/>
      <c r="I10" s="9"/>
      <c r="X10" s="10"/>
    </row>
    <row r="11" spans="1:28" ht="15.75" x14ac:dyDescent="0.25">
      <c r="A11" s="10"/>
      <c r="B11" s="527" t="s">
        <v>365</v>
      </c>
      <c r="C11" s="528"/>
      <c r="D11" s="384"/>
      <c r="E11" s="384"/>
      <c r="F11" s="384"/>
      <c r="G11" s="384"/>
      <c r="H11" s="384"/>
      <c r="I11" s="384"/>
      <c r="J11" s="384"/>
      <c r="K11" s="384"/>
      <c r="L11" s="384"/>
      <c r="M11" s="384"/>
      <c r="N11" s="384"/>
      <c r="O11" s="384"/>
      <c r="P11" s="384"/>
      <c r="Q11" s="384"/>
      <c r="R11" s="384"/>
      <c r="S11" s="384"/>
      <c r="T11" s="384"/>
      <c r="U11" s="384"/>
      <c r="V11" s="384"/>
      <c r="W11" s="384"/>
      <c r="X11" s="10"/>
    </row>
    <row r="12" spans="1:28" ht="15.75" thickBot="1" x14ac:dyDescent="0.3">
      <c r="A12" s="10"/>
      <c r="F12" s="533"/>
      <c r="G12" s="533"/>
      <c r="H12" s="211"/>
      <c r="X12" s="10"/>
    </row>
    <row r="13" spans="1:28" ht="33.75" customHeight="1" thickBot="1" x14ac:dyDescent="0.3">
      <c r="A13" s="10"/>
      <c r="C13" s="534" t="s">
        <v>1002</v>
      </c>
      <c r="D13" s="535"/>
      <c r="E13" s="535"/>
      <c r="F13" s="535"/>
      <c r="G13" s="536"/>
      <c r="H13" s="3"/>
      <c r="X13" s="10"/>
    </row>
    <row r="14" spans="1:28" s="2" customFormat="1" ht="34.5" customHeight="1" thickBot="1" x14ac:dyDescent="0.3">
      <c r="A14" s="17"/>
      <c r="C14" s="299" t="s">
        <v>367</v>
      </c>
      <c r="D14" s="300" t="s">
        <v>368</v>
      </c>
      <c r="E14" s="301" t="s">
        <v>369</v>
      </c>
      <c r="F14" s="300" t="s">
        <v>370</v>
      </c>
      <c r="G14" s="302" t="s">
        <v>369</v>
      </c>
      <c r="H14" s="5"/>
      <c r="X14" s="17"/>
    </row>
    <row r="15" spans="1:28" ht="18.75" x14ac:dyDescent="0.25">
      <c r="A15" s="10"/>
      <c r="C15" s="303" t="s">
        <v>371</v>
      </c>
      <c r="D15" s="304"/>
      <c r="E15" s="305"/>
      <c r="F15" s="306">
        <f>COUNTA('Monitoria Anual - 4'!S11:S885)</f>
        <v>0</v>
      </c>
      <c r="G15" s="307">
        <f t="shared" ref="G15:G21" si="0">F15/$F$22</f>
        <v>0</v>
      </c>
      <c r="H15" s="411"/>
      <c r="X15" s="10"/>
    </row>
    <row r="16" spans="1:28" ht="18.75" x14ac:dyDescent="0.25">
      <c r="A16" s="10"/>
      <c r="C16" s="308" t="s">
        <v>372</v>
      </c>
      <c r="D16" s="309">
        <f>COUNTA('Monitoria Anual - 4'!N11:N885)</f>
        <v>0</v>
      </c>
      <c r="E16" s="310">
        <f>D16/$D$22</f>
        <v>0</v>
      </c>
      <c r="F16" s="311">
        <f>D16-AB16</f>
        <v>0</v>
      </c>
      <c r="G16" s="310">
        <f t="shared" si="0"/>
        <v>0</v>
      </c>
      <c r="H16" s="411"/>
      <c r="X16" s="10"/>
      <c r="Z16">
        <f>COUNTIFS('Monitoria Anual - 4'!N:N,"x",'Monitoria Anual - 4'!S:S,"Excluída")</f>
        <v>0</v>
      </c>
      <c r="AA16">
        <f>COUNTIFS('Monitoria Anual - 4'!N:N,"x",'Monitoria Anual - 4'!S:S,"Agrupada")</f>
        <v>0</v>
      </c>
      <c r="AB16">
        <f>Z16+AA16</f>
        <v>0</v>
      </c>
    </row>
    <row r="17" spans="1:28" ht="18.75" x14ac:dyDescent="0.25">
      <c r="A17" s="10"/>
      <c r="C17" s="312" t="s">
        <v>854</v>
      </c>
      <c r="D17" s="309">
        <f>COUNTA('Monitoria Anual - 4'!O11:O885)</f>
        <v>1</v>
      </c>
      <c r="E17" s="310">
        <f>D17/$D$22</f>
        <v>3.125E-2</v>
      </c>
      <c r="F17" s="311">
        <f>D17-AB17</f>
        <v>1</v>
      </c>
      <c r="G17" s="310">
        <f t="shared" si="0"/>
        <v>3.125E-2</v>
      </c>
      <c r="H17" s="411"/>
      <c r="X17" s="10"/>
      <c r="Z17">
        <f t="array" ref="Z17">COUNTIFS('Monitoria Anual - 4'!O:O,"x",'Monitoria Anual - 4'!S:S,"Excluída")</f>
        <v>0</v>
      </c>
      <c r="AA17">
        <f t="array" ref="AA17">COUNTIFS('Monitoria Anual - 4'!O:O,"x",'Monitoria Anual - 4'!S:S,"Agrupada")</f>
        <v>0</v>
      </c>
      <c r="AB17">
        <f>Z17+AA17</f>
        <v>0</v>
      </c>
    </row>
    <row r="18" spans="1:28" ht="18.75" x14ac:dyDescent="0.25">
      <c r="A18" s="10"/>
      <c r="C18" s="313" t="s">
        <v>374</v>
      </c>
      <c r="D18" s="309">
        <f>COUNTA('Monitoria Anual - 4'!P11:P885)</f>
        <v>7</v>
      </c>
      <c r="E18" s="310">
        <f>D18/$D$22</f>
        <v>0.21875</v>
      </c>
      <c r="F18" s="311">
        <f>D18-AB18</f>
        <v>7</v>
      </c>
      <c r="G18" s="310">
        <f t="shared" si="0"/>
        <v>0.21875</v>
      </c>
      <c r="H18" s="411"/>
      <c r="X18" s="10"/>
      <c r="Z18">
        <f t="array" ref="Z18">COUNTIFS('Monitoria Anual - 4'!P:P,"x",'Monitoria Anual - 4'!S:S,"Excluída")</f>
        <v>0</v>
      </c>
      <c r="AA18">
        <f t="array" ref="AA18">COUNTIFS('Monitoria Anual - 4'!P:P,"x",'Monitoria Anual - 4'!S:S,"Agrupada")</f>
        <v>0</v>
      </c>
      <c r="AB18">
        <f>Z18+AA18</f>
        <v>0</v>
      </c>
    </row>
    <row r="19" spans="1:28" ht="18.75" x14ac:dyDescent="0.25">
      <c r="A19" s="10"/>
      <c r="C19" s="314" t="s">
        <v>375</v>
      </c>
      <c r="D19" s="309">
        <f>COUNTA('Monitoria Anual - 4'!Q11:Q885)</f>
        <v>22</v>
      </c>
      <c r="E19" s="310">
        <f>D19/$D$22</f>
        <v>0.6875</v>
      </c>
      <c r="F19" s="311">
        <f>D19-AB19</f>
        <v>22</v>
      </c>
      <c r="G19" s="310">
        <f t="shared" si="0"/>
        <v>0.6875</v>
      </c>
      <c r="H19" s="411"/>
      <c r="X19" s="10"/>
      <c r="Z19">
        <f t="array" ref="Z19">COUNTIFS('Monitoria Anual - 4'!Q:Q,"x",'Monitoria Anual - 4'!S:S,"Excluída")</f>
        <v>0</v>
      </c>
      <c r="AA19">
        <f t="array" ref="AA19">COUNTIFS('Monitoria Anual - 4'!Q:Q,"x",'Monitoria Anual - 4'!S:S,"Agrupada")</f>
        <v>0</v>
      </c>
      <c r="AB19">
        <f>Z19+AA19</f>
        <v>0</v>
      </c>
    </row>
    <row r="20" spans="1:28" ht="18.75" x14ac:dyDescent="0.25">
      <c r="A20" s="10"/>
      <c r="C20" s="315" t="s">
        <v>376</v>
      </c>
      <c r="D20" s="309">
        <f>COUNTA('Monitoria Anual - 4'!R11:R885)</f>
        <v>2</v>
      </c>
      <c r="E20" s="310">
        <f>D20/$D$22</f>
        <v>6.25E-2</v>
      </c>
      <c r="F20" s="311">
        <f>D20-AB20</f>
        <v>2</v>
      </c>
      <c r="G20" s="310">
        <f t="shared" si="0"/>
        <v>6.25E-2</v>
      </c>
      <c r="H20" s="411"/>
      <c r="X20" s="10"/>
      <c r="Z20">
        <f t="array" ref="Z20">COUNTIFS('Monitoria Anual - 4'!R:R,"x",'Monitoria Anual - 4'!S:S,"Excluída")</f>
        <v>0</v>
      </c>
      <c r="AA20">
        <f t="array" ref="AA20">COUNTIFS('Monitoria Anual - 4'!R:R,"x",'Monitoria Anual - 4'!S:S,"Agrupada")</f>
        <v>0</v>
      </c>
      <c r="AB20">
        <f>Z20+AA20</f>
        <v>0</v>
      </c>
    </row>
    <row r="21" spans="1:28" ht="19.5" thickBot="1" x14ac:dyDescent="0.3">
      <c r="A21" s="10"/>
      <c r="C21" s="316" t="s">
        <v>377</v>
      </c>
      <c r="D21" s="317"/>
      <c r="E21" s="318"/>
      <c r="F21" s="319">
        <f>'Monitoria Anual - 4'!C52</f>
        <v>0</v>
      </c>
      <c r="G21" s="320">
        <f t="shared" si="0"/>
        <v>0</v>
      </c>
      <c r="H21" s="411"/>
      <c r="X21" s="10"/>
    </row>
    <row r="22" spans="1:28" ht="19.5" thickBot="1" x14ac:dyDescent="0.3">
      <c r="A22" s="10"/>
      <c r="C22" s="321" t="s">
        <v>1003</v>
      </c>
      <c r="D22" s="322">
        <f>SUM(D16:D20)</f>
        <v>32</v>
      </c>
      <c r="E22" s="323">
        <f>SUM(E15:E21)</f>
        <v>1</v>
      </c>
      <c r="F22" s="324">
        <f>SUM(F16:F21)</f>
        <v>32</v>
      </c>
      <c r="G22" s="323">
        <f>SUM(G16:G21)</f>
        <v>1</v>
      </c>
      <c r="H22" s="411"/>
      <c r="X22" s="10"/>
    </row>
    <row r="23" spans="1:28" ht="19.5" thickBot="1" x14ac:dyDescent="0.3">
      <c r="A23" s="10"/>
      <c r="C23" s="325" t="s">
        <v>379</v>
      </c>
      <c r="D23" s="675">
        <f>COUNTIF('Monitoria Anual - 4'!S11:S885,"Agrupada")</f>
        <v>0</v>
      </c>
      <c r="E23" s="676"/>
      <c r="F23" s="676"/>
      <c r="G23" s="677"/>
      <c r="H23" s="4"/>
      <c r="X23" s="10"/>
    </row>
    <row r="24" spans="1:28" ht="19.5" thickBot="1" x14ac:dyDescent="0.3">
      <c r="A24" s="10"/>
      <c r="C24" s="326" t="s">
        <v>380</v>
      </c>
      <c r="D24" s="675">
        <f>COUNTIF('Monitoria Anual - 4'!S11:S47,"Excluída")</f>
        <v>0</v>
      </c>
      <c r="E24" s="676"/>
      <c r="F24" s="676"/>
      <c r="G24" s="677"/>
      <c r="X24" s="10"/>
    </row>
    <row r="25" spans="1:28" x14ac:dyDescent="0.25">
      <c r="A25" s="10"/>
      <c r="X25" s="10"/>
    </row>
    <row r="26" spans="1:28" x14ac:dyDescent="0.25">
      <c r="A26" s="10"/>
      <c r="X26" s="10"/>
    </row>
    <row r="27" spans="1:28" ht="15.75" x14ac:dyDescent="0.25">
      <c r="A27" s="10"/>
      <c r="B27" s="527" t="s">
        <v>381</v>
      </c>
      <c r="C27" s="528"/>
      <c r="D27" s="384"/>
      <c r="E27" s="384"/>
      <c r="F27" s="384"/>
      <c r="G27" s="384"/>
      <c r="X27" s="10"/>
    </row>
    <row r="28" spans="1:28" ht="16.5" thickBot="1" x14ac:dyDescent="0.3">
      <c r="A28" s="10"/>
      <c r="B28" s="384"/>
      <c r="C28" s="16"/>
      <c r="D28" s="16"/>
      <c r="E28" s="16"/>
      <c r="F28" s="16"/>
      <c r="G28" s="16"/>
      <c r="H28" s="384"/>
      <c r="I28" s="384"/>
      <c r="J28" s="384"/>
      <c r="K28" s="384"/>
      <c r="L28" s="384"/>
      <c r="M28" s="384"/>
      <c r="N28" s="384"/>
      <c r="O28" s="384"/>
      <c r="P28" s="384"/>
      <c r="Q28" s="384"/>
      <c r="R28" s="384"/>
      <c r="S28" s="384"/>
      <c r="T28" s="384"/>
      <c r="U28" s="384"/>
      <c r="V28" s="384"/>
      <c r="W28" s="384"/>
      <c r="X28" s="10"/>
    </row>
    <row r="29" spans="1:28" ht="16.5" thickBot="1" x14ac:dyDescent="0.3">
      <c r="A29" s="10"/>
      <c r="B29" s="16"/>
      <c r="C29" s="32" t="s">
        <v>382</v>
      </c>
      <c r="D29" s="61">
        <f>COUNTA('Monitoria Anual - 4'!A11:A46)</f>
        <v>8</v>
      </c>
      <c r="H29" s="16"/>
      <c r="I29" s="16"/>
      <c r="J29" s="16"/>
      <c r="K29" s="16"/>
      <c r="L29" s="16"/>
      <c r="M29" s="16"/>
      <c r="N29" s="16"/>
      <c r="O29" s="16"/>
      <c r="P29" s="16"/>
      <c r="Q29" s="16"/>
      <c r="R29" s="16"/>
      <c r="S29" s="16"/>
      <c r="T29" s="16"/>
      <c r="U29" s="16"/>
      <c r="V29" s="16"/>
      <c r="W29" s="16"/>
      <c r="X29" s="10"/>
    </row>
    <row r="30" spans="1:28" ht="15.75" thickBot="1" x14ac:dyDescent="0.3">
      <c r="A30" s="10"/>
      <c r="X30" s="10"/>
    </row>
    <row r="31" spans="1:28" ht="19.5" thickBot="1" x14ac:dyDescent="0.35">
      <c r="A31" s="10"/>
      <c r="C31" s="327" t="s">
        <v>383</v>
      </c>
      <c r="D31" s="327" t="s">
        <v>384</v>
      </c>
      <c r="E31" s="328"/>
      <c r="F31" s="329"/>
      <c r="G31" s="330"/>
      <c r="H31" s="331"/>
      <c r="I31" s="332"/>
      <c r="J31" s="333"/>
      <c r="W31" s="1"/>
      <c r="X31" s="10"/>
    </row>
    <row r="32" spans="1:28" ht="18.75" x14ac:dyDescent="0.3">
      <c r="A32" s="10"/>
      <c r="C32" s="334" t="s">
        <v>385</v>
      </c>
      <c r="D32" s="335">
        <f>SUM(F32:J32)</f>
        <v>5</v>
      </c>
      <c r="E32" s="336">
        <f>COUNTA('Monitoria Anual - 4'!S11:S15)</f>
        <v>0</v>
      </c>
      <c r="F32" s="337">
        <f>COUNTA('Monitoria Anual - 4'!N11:N15)</f>
        <v>0</v>
      </c>
      <c r="G32" s="337">
        <f>COUNTA('Monitoria Anual - 4'!O11:O15)</f>
        <v>0</v>
      </c>
      <c r="H32" s="337">
        <f>COUNTA('Monitoria Anual - 4'!P11:P15)</f>
        <v>1</v>
      </c>
      <c r="I32" s="337">
        <f>COUNTA('Monitoria Anual - 4'!Q11:Q15)</f>
        <v>4</v>
      </c>
      <c r="J32" s="338">
        <f>COUNTA('Monitoria Anual - 4'!R11:R15)</f>
        <v>0</v>
      </c>
      <c r="W32" s="1"/>
      <c r="X32" s="10"/>
    </row>
    <row r="33" spans="1:24" ht="18.75" x14ac:dyDescent="0.3">
      <c r="A33" s="10"/>
      <c r="C33" s="339" t="s">
        <v>386</v>
      </c>
      <c r="D33" s="334">
        <f>SUM(F33:J33)</f>
        <v>3</v>
      </c>
      <c r="E33" s="340">
        <f>COUNTA('Monitoria Anual - 4'!S16:S19)</f>
        <v>0</v>
      </c>
      <c r="F33" s="341">
        <f>COUNTA('Monitoria Anual - 4'!N16:N19)</f>
        <v>0</v>
      </c>
      <c r="G33" s="341">
        <f>COUNTA('Monitoria Anual - 4'!O16:O19)</f>
        <v>0</v>
      </c>
      <c r="H33" s="341">
        <f>COUNTA('Monitoria Anual - 4'!P16:P19)</f>
        <v>1</v>
      </c>
      <c r="I33" s="341">
        <f>COUNTA('Monitoria Anual - 4'!Q16:Q19)</f>
        <v>2</v>
      </c>
      <c r="J33" s="342">
        <f>COUNTA('Monitoria Anual - 4'!R16:R19)</f>
        <v>0</v>
      </c>
      <c r="W33" s="1"/>
      <c r="X33" s="10"/>
    </row>
    <row r="34" spans="1:24" ht="18.75" x14ac:dyDescent="0.3">
      <c r="A34" s="10"/>
      <c r="C34" s="339" t="s">
        <v>387</v>
      </c>
      <c r="D34" s="334">
        <f t="shared" ref="D34:D39" si="1">SUM(F34:J34)</f>
        <v>3</v>
      </c>
      <c r="E34" s="340">
        <f>COUNTA('Monitoria Anual - 4'!S20:S22)</f>
        <v>0</v>
      </c>
      <c r="F34" s="341">
        <f>COUNTA('Monitoria Anual - 4'!N20:N22)</f>
        <v>0</v>
      </c>
      <c r="G34" s="341">
        <f>COUNTA('Monitoria Anual - 4'!O20:O22)</f>
        <v>0</v>
      </c>
      <c r="H34" s="341">
        <f>COUNTA('Monitoria Anual - 4'!P20:P22)</f>
        <v>0</v>
      </c>
      <c r="I34" s="341">
        <f>COUNTA('Monitoria Anual - 4'!Q20:Q22)</f>
        <v>1</v>
      </c>
      <c r="J34" s="342">
        <f>COUNTA('Monitoria Anual - 4'!R20:R22)</f>
        <v>2</v>
      </c>
      <c r="W34" s="1"/>
      <c r="X34" s="10"/>
    </row>
    <row r="35" spans="1:24" ht="18.75" x14ac:dyDescent="0.3">
      <c r="A35" s="10"/>
      <c r="C35" s="339" t="s">
        <v>388</v>
      </c>
      <c r="D35" s="334">
        <f t="shared" si="1"/>
        <v>2</v>
      </c>
      <c r="E35" s="340">
        <f>COUNTA('Monitoria Anual - 4'!S23:S25)</f>
        <v>0</v>
      </c>
      <c r="F35" s="341">
        <f>COUNTA('Monitoria Anual - 4'!N23:N25)</f>
        <v>0</v>
      </c>
      <c r="G35" s="341">
        <f>COUNTA('Monitoria Anual - 4'!O23:O25)</f>
        <v>1</v>
      </c>
      <c r="H35" s="341">
        <f>COUNTA('Monitoria Anual - 4'!P23:P25)</f>
        <v>0</v>
      </c>
      <c r="I35" s="341">
        <f>COUNTA('Monitoria Anual - 4'!Q23:Q25)</f>
        <v>1</v>
      </c>
      <c r="J35" s="342">
        <f>COUNTA('Monitoria Anual - 4'!R23:R25)</f>
        <v>0</v>
      </c>
      <c r="W35" s="1"/>
      <c r="X35" s="10"/>
    </row>
    <row r="36" spans="1:24" ht="18.75" x14ac:dyDescent="0.3">
      <c r="A36" s="10"/>
      <c r="C36" s="339" t="s">
        <v>389</v>
      </c>
      <c r="D36" s="334">
        <f t="shared" si="1"/>
        <v>4</v>
      </c>
      <c r="E36" s="340">
        <f>COUNTA('Monitoria Anual - 4'!S26:S29)</f>
        <v>0</v>
      </c>
      <c r="F36" s="341">
        <f>COUNTA('Monitoria Anual - 4'!N26:N29)</f>
        <v>0</v>
      </c>
      <c r="G36" s="341">
        <f>COUNTA('Monitoria Anual - 4'!O26:O29)</f>
        <v>0</v>
      </c>
      <c r="H36" s="341">
        <f>COUNTA('Monitoria Anual - 4'!P26:P29)</f>
        <v>3</v>
      </c>
      <c r="I36" s="341">
        <f>COUNTA('Monitoria Anual - 4'!Q26:Q29)</f>
        <v>1</v>
      </c>
      <c r="J36" s="342">
        <f>COUNTA('Monitoria Anual - 4'!R26:R29)</f>
        <v>0</v>
      </c>
      <c r="W36" s="1"/>
      <c r="X36" s="10"/>
    </row>
    <row r="37" spans="1:24" ht="18.75" x14ac:dyDescent="0.3">
      <c r="A37" s="10"/>
      <c r="C37" s="339" t="s">
        <v>390</v>
      </c>
      <c r="D37" s="334">
        <f t="shared" si="1"/>
        <v>4</v>
      </c>
      <c r="E37" s="340">
        <f>COUNTA('Monitoria Anual - 4'!S30:S34)</f>
        <v>0</v>
      </c>
      <c r="F37" s="341">
        <f>COUNTA('Monitoria Anual - 4'!N30:N34)</f>
        <v>0</v>
      </c>
      <c r="G37" s="341">
        <f>COUNTA('Monitoria Anual - 4'!O30:O34)</f>
        <v>0</v>
      </c>
      <c r="H37" s="341">
        <f>COUNTA('Monitoria Anual - 4'!P30:P34)</f>
        <v>1</v>
      </c>
      <c r="I37" s="341">
        <f>COUNTA('Monitoria Anual - 4'!Q30:Q34)</f>
        <v>3</v>
      </c>
      <c r="J37" s="342">
        <f>COUNTA('Monitoria Anual - 4'!R30:R34)</f>
        <v>0</v>
      </c>
      <c r="W37" s="1"/>
      <c r="X37" s="10"/>
    </row>
    <row r="38" spans="1:24" ht="18.75" x14ac:dyDescent="0.3">
      <c r="A38" s="10"/>
      <c r="C38" s="339" t="s">
        <v>391</v>
      </c>
      <c r="D38" s="334">
        <f t="shared" si="1"/>
        <v>1</v>
      </c>
      <c r="E38" s="340">
        <f>COUNTA('Monitoria Anual - 4'!S35:S36)</f>
        <v>0</v>
      </c>
      <c r="F38" s="341">
        <f>COUNTA('Monitoria Anual - 4'!N35:N36)</f>
        <v>0</v>
      </c>
      <c r="G38" s="341">
        <f>COUNTA('Monitoria Anual - 4'!O35:O36)</f>
        <v>0</v>
      </c>
      <c r="H38" s="341">
        <f>COUNTA('Monitoria Anual - 4'!P35:P36)</f>
        <v>0</v>
      </c>
      <c r="I38" s="341">
        <f>COUNTA('Monitoria Anual - 4'!Q35:Q36)</f>
        <v>1</v>
      </c>
      <c r="J38" s="342">
        <f>COUNTA('Monitoria Anual - 4'!R35:R36)</f>
        <v>0</v>
      </c>
      <c r="W38" s="1"/>
      <c r="X38" s="10"/>
    </row>
    <row r="39" spans="1:24" ht="18.75" x14ac:dyDescent="0.3">
      <c r="A39" s="10"/>
      <c r="C39" s="339" t="s">
        <v>392</v>
      </c>
      <c r="D39" s="334">
        <f t="shared" si="1"/>
        <v>10</v>
      </c>
      <c r="E39" s="340">
        <f>COUNTA('Monitoria Anual - 4'!S37:S46)</f>
        <v>0</v>
      </c>
      <c r="F39" s="341">
        <f>COUNTA('Monitoria Anual - 4'!N37:N46)</f>
        <v>0</v>
      </c>
      <c r="G39" s="341">
        <f>COUNTA('Monitoria Anual - 4'!O37:O46)</f>
        <v>0</v>
      </c>
      <c r="H39" s="341">
        <f>COUNTA('Monitoria Anual - 4'!P37:P46)</f>
        <v>1</v>
      </c>
      <c r="I39" s="341">
        <f>COUNTA('Monitoria Anual - 4'!Q37:Q46)</f>
        <v>9</v>
      </c>
      <c r="J39" s="342">
        <f>COUNTA('Monitoria Anual - 4'!R37:R46)</f>
        <v>0</v>
      </c>
      <c r="W39" s="1"/>
      <c r="X39" s="10"/>
    </row>
    <row r="40" spans="1:24" x14ac:dyDescent="0.25">
      <c r="A40" s="10"/>
      <c r="W40" s="1"/>
      <c r="X40" s="10"/>
    </row>
    <row r="41" spans="1:24" x14ac:dyDescent="0.25">
      <c r="A41" s="10"/>
      <c r="C41" s="10"/>
      <c r="D41" s="10"/>
      <c r="E41" s="10"/>
      <c r="F41" s="10"/>
      <c r="G41" s="10"/>
      <c r="H41" s="10"/>
      <c r="I41" s="10"/>
      <c r="J41" s="10"/>
      <c r="W41" s="1"/>
      <c r="X41" s="10"/>
    </row>
    <row r="42" spans="1:24" x14ac:dyDescent="0.25">
      <c r="A42" s="10"/>
      <c r="X42" s="10"/>
    </row>
    <row r="43" spans="1:24" x14ac:dyDescent="0.25">
      <c r="A43" s="10"/>
      <c r="B43" s="10"/>
      <c r="K43" s="10"/>
      <c r="L43" s="10"/>
      <c r="M43" s="10"/>
      <c r="N43" s="10"/>
      <c r="O43" s="10"/>
      <c r="P43" s="10"/>
      <c r="Q43" s="10"/>
      <c r="R43" s="10"/>
      <c r="S43" s="10"/>
      <c r="T43" s="10"/>
      <c r="U43" s="10"/>
      <c r="V43" s="10"/>
      <c r="W43" s="10"/>
      <c r="X43" s="10"/>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9 F33:F39">
    <cfRule type="cellIs" dxfId="5" priority="1"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210"/>
  <sheetViews>
    <sheetView showGridLines="0" zoomScale="80" zoomScaleNormal="80" zoomScalePageLayoutView="125" workbookViewId="0">
      <pane xSplit="3" ySplit="10" topLeftCell="P11" activePane="bottomRight" state="frozen"/>
      <selection pane="topRight" activeCell="D8" sqref="D8"/>
      <selection pane="bottomLeft" activeCell="A11" sqref="A11"/>
      <selection pane="bottomRight" activeCell="Q11" sqref="Q11"/>
    </sheetView>
  </sheetViews>
  <sheetFormatPr defaultColWidth="8.7109375" defaultRowHeight="15.75" x14ac:dyDescent="0.25"/>
  <cols>
    <col min="1" max="1" width="25.140625" style="344" customWidth="1"/>
    <col min="2" max="2" width="4.7109375" style="233" customWidth="1"/>
    <col min="3" max="3" width="32.5703125" style="2" customWidth="1"/>
    <col min="4" max="4" width="18.7109375" style="2" customWidth="1"/>
    <col min="5" max="5" width="17.28515625" style="2" customWidth="1"/>
    <col min="6" max="6" width="12" style="2" customWidth="1"/>
    <col min="7" max="7" width="11.42578125" style="2" customWidth="1"/>
    <col min="8" max="8" width="25.140625" style="2" customWidth="1"/>
    <col min="9" max="9" width="15.28515625" style="2" customWidth="1"/>
    <col min="10" max="10" width="25.140625" style="2" customWidth="1"/>
    <col min="11" max="11" width="19" style="2" customWidth="1"/>
    <col min="12" max="12" width="19.42578125" style="2" customWidth="1"/>
    <col min="13" max="13" width="27.7109375" style="2" bestFit="1" customWidth="1"/>
    <col min="14" max="16" width="26.7109375" style="54" customWidth="1"/>
    <col min="17" max="17" width="125.140625" style="2" customWidth="1"/>
    <col min="18" max="18" width="55.5703125" style="2" customWidth="1"/>
    <col min="19" max="19" width="30.7109375" style="2" customWidth="1"/>
    <col min="20" max="20" width="39.28515625" style="2" customWidth="1"/>
    <col min="21" max="21" width="81" style="2" customWidth="1"/>
    <col min="22" max="22" width="2.7109375" style="2" customWidth="1"/>
    <col min="23" max="25" width="8.7109375" style="2"/>
    <col min="26" max="26" width="8.7109375" style="2" hidden="1" customWidth="1"/>
    <col min="27" max="16384" width="8.7109375" style="2"/>
  </cols>
  <sheetData>
    <row r="1" spans="1:26" ht="33.75" customHeight="1" x14ac:dyDescent="0.25">
      <c r="A1" s="626" t="s">
        <v>0</v>
      </c>
      <c r="B1" s="626"/>
      <c r="C1" s="626"/>
      <c r="D1" s="626"/>
      <c r="E1" s="626"/>
      <c r="F1" s="626"/>
      <c r="G1" s="626"/>
      <c r="H1" s="626"/>
      <c r="I1" s="626"/>
      <c r="J1" s="626"/>
      <c r="K1" s="626"/>
      <c r="L1" s="626"/>
      <c r="M1" s="626"/>
      <c r="N1" s="51"/>
      <c r="O1" s="51"/>
      <c r="P1" s="51"/>
      <c r="Q1" s="17"/>
      <c r="R1" s="17"/>
      <c r="S1" s="17"/>
      <c r="T1" s="17"/>
      <c r="U1" s="17"/>
      <c r="V1" s="17"/>
      <c r="W1" s="17"/>
    </row>
    <row r="2" spans="1:26" ht="18" customHeight="1" x14ac:dyDescent="0.25">
      <c r="A2" s="682" t="s">
        <v>393</v>
      </c>
      <c r="B2" s="682"/>
      <c r="C2" s="682"/>
      <c r="D2" s="682"/>
      <c r="E2" s="682"/>
      <c r="F2" s="682"/>
      <c r="G2" s="682"/>
      <c r="H2" s="682"/>
      <c r="I2" s="682"/>
      <c r="J2" s="682"/>
      <c r="K2" s="682"/>
      <c r="L2" s="682"/>
      <c r="M2" s="682"/>
      <c r="N2" s="52"/>
      <c r="O2" s="52"/>
      <c r="P2" s="52"/>
      <c r="Q2" s="52"/>
      <c r="R2" s="52"/>
      <c r="S2" s="52"/>
      <c r="T2" s="53"/>
      <c r="U2" s="53"/>
      <c r="W2" s="17"/>
    </row>
    <row r="3" spans="1:26" ht="5.25" customHeight="1" thickTop="1" x14ac:dyDescent="0.25">
      <c r="A3" s="384"/>
      <c r="B3" s="457"/>
      <c r="C3" s="384"/>
      <c r="D3" s="384"/>
      <c r="E3" s="384"/>
      <c r="F3" s="384"/>
      <c r="G3" s="384"/>
      <c r="H3" s="384"/>
      <c r="I3" s="384"/>
      <c r="J3" s="384"/>
      <c r="K3" s="384"/>
      <c r="L3" s="384"/>
      <c r="M3" s="384"/>
      <c r="W3" s="17"/>
    </row>
    <row r="4" spans="1:26" ht="14.25" customHeight="1" x14ac:dyDescent="0.25">
      <c r="A4" s="259" t="s">
        <v>2</v>
      </c>
      <c r="B4" s="683" t="s">
        <v>3</v>
      </c>
      <c r="C4" s="683"/>
      <c r="D4" s="683"/>
      <c r="E4" s="683"/>
      <c r="F4" s="683"/>
      <c r="G4" s="684"/>
      <c r="H4" s="260"/>
      <c r="I4" s="260"/>
      <c r="J4" s="260"/>
      <c r="K4" s="260"/>
      <c r="L4" s="260"/>
      <c r="M4" s="260"/>
      <c r="N4" s="12"/>
      <c r="O4" s="12"/>
      <c r="P4" s="12"/>
      <c r="W4" s="17"/>
    </row>
    <row r="5" spans="1:26" ht="4.5" customHeight="1" x14ac:dyDescent="0.25">
      <c r="A5" s="384"/>
      <c r="B5" s="457"/>
      <c r="C5" s="384"/>
      <c r="D5" s="384"/>
      <c r="E5" s="384"/>
      <c r="F5" s="384"/>
      <c r="G5" s="384"/>
      <c r="H5" s="384"/>
      <c r="I5" s="384"/>
      <c r="J5" s="384"/>
      <c r="K5" s="384"/>
      <c r="L5" s="384"/>
      <c r="M5" s="384"/>
      <c r="W5" s="17"/>
    </row>
    <row r="6" spans="1:26" ht="13.5" customHeight="1" x14ac:dyDescent="0.25">
      <c r="A6" s="259" t="s">
        <v>4</v>
      </c>
      <c r="B6" s="685" t="s">
        <v>1004</v>
      </c>
      <c r="C6" s="686"/>
      <c r="D6" s="384"/>
      <c r="E6" s="384"/>
      <c r="F6" s="384"/>
      <c r="G6" s="384"/>
      <c r="H6" s="384"/>
      <c r="I6" s="384"/>
      <c r="J6" s="384"/>
      <c r="K6" s="384"/>
      <c r="L6" s="384"/>
      <c r="M6" s="420"/>
      <c r="W6" s="17"/>
      <c r="Z6" s="2" t="s">
        <v>6</v>
      </c>
    </row>
    <row r="7" spans="1:26" ht="16.5" thickBot="1" x14ac:dyDescent="0.3">
      <c r="A7" s="384"/>
      <c r="B7" s="457"/>
      <c r="C7" s="384"/>
      <c r="D7" s="384"/>
      <c r="E7" s="384"/>
      <c r="F7" s="384"/>
      <c r="G7" s="384"/>
      <c r="H7" s="384"/>
      <c r="I7" s="384"/>
      <c r="J7" s="384"/>
      <c r="K7" s="384"/>
      <c r="L7" s="384"/>
      <c r="M7" s="384"/>
      <c r="N7" s="420"/>
      <c r="O7" s="420"/>
      <c r="P7" s="420"/>
      <c r="Q7" s="384"/>
      <c r="R7" s="384"/>
      <c r="S7" s="384"/>
      <c r="T7" s="384"/>
      <c r="U7" s="384"/>
      <c r="V7" s="384"/>
      <c r="W7" s="17"/>
      <c r="Z7" s="55" t="s">
        <v>7</v>
      </c>
    </row>
    <row r="8" spans="1:26" ht="27" hidden="1" customHeight="1" thickBot="1" x14ac:dyDescent="0.3">
      <c r="A8" s="500" t="s">
        <v>8</v>
      </c>
      <c r="B8" s="501"/>
      <c r="C8" s="501"/>
      <c r="D8" s="501"/>
      <c r="E8" s="501"/>
      <c r="F8" s="501"/>
      <c r="G8" s="501"/>
      <c r="H8" s="501"/>
      <c r="I8" s="501"/>
      <c r="J8" s="501"/>
      <c r="K8" s="501"/>
      <c r="L8" s="501"/>
      <c r="M8" s="502"/>
      <c r="N8" s="631" t="s">
        <v>9</v>
      </c>
      <c r="O8" s="632"/>
      <c r="P8" s="632"/>
      <c r="Q8" s="632"/>
      <c r="R8" s="632"/>
      <c r="S8" s="632"/>
      <c r="T8" s="632"/>
      <c r="U8" s="633"/>
      <c r="V8" s="384"/>
      <c r="W8" s="17"/>
    </row>
    <row r="9" spans="1:26" ht="33.75" customHeight="1" x14ac:dyDescent="0.25">
      <c r="A9" s="618" t="s">
        <v>11</v>
      </c>
      <c r="B9" s="687" t="s">
        <v>12</v>
      </c>
      <c r="C9" s="493" t="s">
        <v>13</v>
      </c>
      <c r="D9" s="493" t="s">
        <v>14</v>
      </c>
      <c r="E9" s="495" t="s">
        <v>15</v>
      </c>
      <c r="F9" s="493" t="s">
        <v>16</v>
      </c>
      <c r="G9" s="493"/>
      <c r="H9" s="493" t="s">
        <v>17</v>
      </c>
      <c r="I9" s="495" t="s">
        <v>18</v>
      </c>
      <c r="J9" s="493" t="s">
        <v>19</v>
      </c>
      <c r="K9" s="624" t="s">
        <v>20</v>
      </c>
      <c r="L9" s="625"/>
      <c r="M9" s="493" t="s">
        <v>21</v>
      </c>
      <c r="N9" s="681" t="s">
        <v>23</v>
      </c>
      <c r="O9" s="678" t="s">
        <v>1005</v>
      </c>
      <c r="P9" s="680" t="s">
        <v>26</v>
      </c>
      <c r="Q9" s="610" t="s">
        <v>28</v>
      </c>
      <c r="R9" s="610" t="s">
        <v>29</v>
      </c>
      <c r="S9" s="610" t="s">
        <v>30</v>
      </c>
      <c r="T9" s="610" t="s">
        <v>31</v>
      </c>
      <c r="U9" s="610" t="s">
        <v>32</v>
      </c>
      <c r="V9" s="384"/>
      <c r="W9" s="17"/>
    </row>
    <row r="10" spans="1:26" ht="24.75" customHeight="1" thickBot="1" x14ac:dyDescent="0.3">
      <c r="A10" s="619"/>
      <c r="B10" s="688"/>
      <c r="C10" s="620"/>
      <c r="D10" s="620"/>
      <c r="E10" s="621"/>
      <c r="F10" s="421" t="s">
        <v>44</v>
      </c>
      <c r="G10" s="421" t="s">
        <v>45</v>
      </c>
      <c r="H10" s="620"/>
      <c r="I10" s="621"/>
      <c r="J10" s="620"/>
      <c r="K10" s="275" t="s">
        <v>46</v>
      </c>
      <c r="L10" s="275" t="s">
        <v>47</v>
      </c>
      <c r="M10" s="620"/>
      <c r="N10" s="601"/>
      <c r="O10" s="679"/>
      <c r="P10" s="607"/>
      <c r="Q10" s="611"/>
      <c r="R10" s="611"/>
      <c r="S10" s="611"/>
      <c r="T10" s="611"/>
      <c r="U10" s="611"/>
      <c r="V10" s="384"/>
      <c r="W10" s="17"/>
    </row>
    <row r="11" spans="1:26" ht="363" customHeight="1" x14ac:dyDescent="0.25">
      <c r="A11" s="689" t="s">
        <v>1006</v>
      </c>
      <c r="B11" s="458" t="s">
        <v>49</v>
      </c>
      <c r="C11" s="383" t="s">
        <v>50</v>
      </c>
      <c r="D11" s="383" t="s">
        <v>648</v>
      </c>
      <c r="E11" s="383"/>
      <c r="F11" s="459">
        <v>45492</v>
      </c>
      <c r="G11" s="459">
        <v>45497</v>
      </c>
      <c r="H11" s="383" t="s">
        <v>399</v>
      </c>
      <c r="I11" s="383">
        <v>0</v>
      </c>
      <c r="J11" s="383" t="s">
        <v>649</v>
      </c>
      <c r="K11" s="383" t="s">
        <v>55</v>
      </c>
      <c r="L11" s="383"/>
      <c r="M11" s="383" t="s">
        <v>1007</v>
      </c>
      <c r="N11" s="427"/>
      <c r="O11" s="426"/>
      <c r="P11" s="426" t="s">
        <v>56</v>
      </c>
      <c r="Q11" s="192" t="s">
        <v>1008</v>
      </c>
      <c r="R11" s="192" t="s">
        <v>1009</v>
      </c>
      <c r="S11" s="376" t="s">
        <v>1010</v>
      </c>
      <c r="T11" s="376" t="s">
        <v>1011</v>
      </c>
      <c r="U11" s="376" t="s">
        <v>1012</v>
      </c>
      <c r="V11" s="384"/>
      <c r="W11" s="17"/>
    </row>
    <row r="12" spans="1:26" ht="409.5" x14ac:dyDescent="0.25">
      <c r="A12" s="690"/>
      <c r="B12" s="445" t="s">
        <v>63</v>
      </c>
      <c r="C12" s="460" t="s">
        <v>407</v>
      </c>
      <c r="D12" s="460" t="s">
        <v>648</v>
      </c>
      <c r="E12" s="460"/>
      <c r="F12" s="461">
        <v>45493</v>
      </c>
      <c r="G12" s="461">
        <v>45497</v>
      </c>
      <c r="H12" s="460" t="s">
        <v>399</v>
      </c>
      <c r="I12" s="460">
        <v>0</v>
      </c>
      <c r="J12" s="460" t="s">
        <v>655</v>
      </c>
      <c r="K12" s="460" t="s">
        <v>66</v>
      </c>
      <c r="L12" s="460"/>
      <c r="M12" s="460" t="s">
        <v>931</v>
      </c>
      <c r="N12" s="426"/>
      <c r="O12" s="426"/>
      <c r="P12" s="426" t="s">
        <v>56</v>
      </c>
      <c r="Q12" s="192" t="s">
        <v>1013</v>
      </c>
      <c r="R12" s="355" t="s">
        <v>1014</v>
      </c>
      <c r="S12" s="345" t="s">
        <v>1015</v>
      </c>
      <c r="T12" s="376" t="s">
        <v>1016</v>
      </c>
      <c r="U12" s="376" t="s">
        <v>1017</v>
      </c>
      <c r="V12" s="384"/>
      <c r="W12" s="17"/>
    </row>
    <row r="13" spans="1:26" ht="346.5" x14ac:dyDescent="0.25">
      <c r="A13" s="690"/>
      <c r="B13" s="445" t="s">
        <v>73</v>
      </c>
      <c r="C13" s="460" t="s">
        <v>74</v>
      </c>
      <c r="D13" s="460" t="s">
        <v>75</v>
      </c>
      <c r="E13" s="460" t="s">
        <v>76</v>
      </c>
      <c r="F13" s="461">
        <v>45493</v>
      </c>
      <c r="G13" s="461">
        <v>45497</v>
      </c>
      <c r="H13" s="460" t="s">
        <v>77</v>
      </c>
      <c r="I13" s="460">
        <v>0</v>
      </c>
      <c r="J13" s="460" t="s">
        <v>662</v>
      </c>
      <c r="K13" s="460" t="s">
        <v>55</v>
      </c>
      <c r="L13" s="460"/>
      <c r="M13" s="460" t="s">
        <v>931</v>
      </c>
      <c r="N13" s="426"/>
      <c r="O13" s="426"/>
      <c r="P13" s="426" t="s">
        <v>56</v>
      </c>
      <c r="Q13" s="192" t="s">
        <v>1018</v>
      </c>
      <c r="R13" s="192" t="s">
        <v>1019</v>
      </c>
      <c r="S13" s="376" t="s">
        <v>1020</v>
      </c>
      <c r="T13" s="377" t="s">
        <v>1021</v>
      </c>
      <c r="U13" s="373" t="s">
        <v>1022</v>
      </c>
      <c r="V13" s="384"/>
      <c r="W13" s="17"/>
    </row>
    <row r="14" spans="1:26" ht="408" customHeight="1" x14ac:dyDescent="0.25">
      <c r="A14" s="690"/>
      <c r="B14" s="445" t="s">
        <v>84</v>
      </c>
      <c r="C14" s="460" t="s">
        <v>85</v>
      </c>
      <c r="D14" s="462" t="s">
        <v>86</v>
      </c>
      <c r="E14" s="463" t="s">
        <v>87</v>
      </c>
      <c r="F14" s="461">
        <v>45492</v>
      </c>
      <c r="G14" s="461">
        <v>45497</v>
      </c>
      <c r="H14" s="460" t="s">
        <v>88</v>
      </c>
      <c r="I14" s="464">
        <v>50000</v>
      </c>
      <c r="J14" s="460" t="s">
        <v>666</v>
      </c>
      <c r="K14" s="460" t="s">
        <v>90</v>
      </c>
      <c r="L14" s="460"/>
      <c r="M14" s="460" t="s">
        <v>667</v>
      </c>
      <c r="N14" s="426"/>
      <c r="O14" s="426"/>
      <c r="P14" s="426" t="s">
        <v>56</v>
      </c>
      <c r="Q14" s="192" t="s">
        <v>1023</v>
      </c>
      <c r="R14" s="192" t="s">
        <v>1024</v>
      </c>
      <c r="S14" s="347"/>
      <c r="T14" s="376" t="s">
        <v>1025</v>
      </c>
      <c r="U14" s="376" t="s">
        <v>1026</v>
      </c>
      <c r="V14" s="384"/>
      <c r="W14" s="17"/>
    </row>
    <row r="15" spans="1:26" ht="199.5" customHeight="1" x14ac:dyDescent="0.25">
      <c r="A15" s="691"/>
      <c r="B15" s="445" t="s">
        <v>434</v>
      </c>
      <c r="C15" s="460" t="s">
        <v>435</v>
      </c>
      <c r="D15" s="460" t="s">
        <v>672</v>
      </c>
      <c r="E15" s="460"/>
      <c r="F15" s="461">
        <v>45402</v>
      </c>
      <c r="G15" s="461">
        <v>45497</v>
      </c>
      <c r="H15" s="460" t="s">
        <v>437</v>
      </c>
      <c r="I15" s="460">
        <v>0</v>
      </c>
      <c r="J15" s="460" t="s">
        <v>438</v>
      </c>
      <c r="K15" s="460"/>
      <c r="L15" s="460"/>
      <c r="M15" s="460" t="s">
        <v>673</v>
      </c>
      <c r="N15" s="426"/>
      <c r="O15" s="426"/>
      <c r="P15" s="426" t="s">
        <v>56</v>
      </c>
      <c r="Q15" s="349" t="s">
        <v>1027</v>
      </c>
      <c r="R15" s="378"/>
      <c r="S15" s="345" t="s">
        <v>1028</v>
      </c>
      <c r="T15" s="376" t="s">
        <v>1029</v>
      </c>
      <c r="U15" s="345" t="s">
        <v>1030</v>
      </c>
      <c r="V15" s="384"/>
      <c r="W15" s="17"/>
    </row>
    <row r="16" spans="1:26" x14ac:dyDescent="0.25">
      <c r="A16" s="689" t="s">
        <v>677</v>
      </c>
      <c r="B16" s="445" t="s">
        <v>98</v>
      </c>
      <c r="C16" s="465" t="s">
        <v>678</v>
      </c>
      <c r="D16" s="466"/>
      <c r="E16" s="383"/>
      <c r="F16" s="383"/>
      <c r="G16" s="383"/>
      <c r="H16" s="383"/>
      <c r="I16" s="383"/>
      <c r="J16" s="383"/>
      <c r="K16" s="383"/>
      <c r="L16" s="383"/>
      <c r="M16" s="383"/>
      <c r="N16" s="426"/>
      <c r="O16" s="426"/>
      <c r="P16" s="426"/>
      <c r="Q16" s="378"/>
      <c r="R16" s="378"/>
      <c r="S16" s="378"/>
      <c r="T16" s="378"/>
      <c r="U16" s="378"/>
      <c r="V16" s="384"/>
      <c r="W16" s="17"/>
    </row>
    <row r="17" spans="1:23" ht="283.5" x14ac:dyDescent="0.25">
      <c r="A17" s="690"/>
      <c r="B17" s="445" t="s">
        <v>108</v>
      </c>
      <c r="C17" s="383" t="s">
        <v>109</v>
      </c>
      <c r="D17" s="465" t="s">
        <v>110</v>
      </c>
      <c r="E17" s="463"/>
      <c r="F17" s="461">
        <v>45493</v>
      </c>
      <c r="G17" s="461">
        <v>45497</v>
      </c>
      <c r="H17" s="460" t="s">
        <v>101</v>
      </c>
      <c r="I17" s="464">
        <v>25000</v>
      </c>
      <c r="J17" s="460" t="s">
        <v>679</v>
      </c>
      <c r="K17" s="460" t="s">
        <v>103</v>
      </c>
      <c r="L17" s="460"/>
      <c r="M17" s="460" t="s">
        <v>1031</v>
      </c>
      <c r="N17" s="426" t="s">
        <v>56</v>
      </c>
      <c r="O17" s="426"/>
      <c r="P17" s="426"/>
      <c r="Q17" s="237" t="s">
        <v>1032</v>
      </c>
      <c r="R17" s="378"/>
      <c r="S17" s="345" t="s">
        <v>1033</v>
      </c>
      <c r="T17" s="376" t="s">
        <v>1034</v>
      </c>
      <c r="U17" s="376" t="s">
        <v>1035</v>
      </c>
      <c r="V17" s="384"/>
      <c r="W17" s="17"/>
    </row>
    <row r="18" spans="1:23" ht="178.5" customHeight="1" x14ac:dyDescent="0.25">
      <c r="A18" s="690"/>
      <c r="B18" s="445" t="s">
        <v>116</v>
      </c>
      <c r="C18" s="460" t="s">
        <v>117</v>
      </c>
      <c r="D18" s="383" t="s">
        <v>118</v>
      </c>
      <c r="E18" s="460"/>
      <c r="F18" s="461">
        <v>45492</v>
      </c>
      <c r="G18" s="461">
        <v>45497</v>
      </c>
      <c r="H18" s="460" t="s">
        <v>119</v>
      </c>
      <c r="I18" s="464">
        <v>10000</v>
      </c>
      <c r="J18" s="460" t="s">
        <v>880</v>
      </c>
      <c r="K18" s="460" t="s">
        <v>103</v>
      </c>
      <c r="L18" s="460"/>
      <c r="M18" s="460" t="s">
        <v>686</v>
      </c>
      <c r="N18" s="426"/>
      <c r="O18" s="426"/>
      <c r="P18" s="426" t="s">
        <v>56</v>
      </c>
      <c r="Q18" s="376" t="s">
        <v>1036</v>
      </c>
      <c r="R18" s="376" t="s">
        <v>1037</v>
      </c>
      <c r="S18" s="376"/>
      <c r="T18" s="376" t="s">
        <v>1038</v>
      </c>
      <c r="U18" s="376" t="s">
        <v>1039</v>
      </c>
      <c r="V18" s="384"/>
      <c r="W18" s="17"/>
    </row>
    <row r="19" spans="1:23" ht="94.5" x14ac:dyDescent="0.25">
      <c r="A19" s="691"/>
      <c r="B19" s="445" t="s">
        <v>126</v>
      </c>
      <c r="C19" s="462" t="s">
        <v>127</v>
      </c>
      <c r="D19" s="366" t="s">
        <v>128</v>
      </c>
      <c r="E19" s="460"/>
      <c r="F19" s="461">
        <v>45492</v>
      </c>
      <c r="G19" s="461">
        <v>45497</v>
      </c>
      <c r="H19" s="460" t="s">
        <v>129</v>
      </c>
      <c r="I19" s="460">
        <v>0</v>
      </c>
      <c r="J19" s="460" t="s">
        <v>1040</v>
      </c>
      <c r="K19" s="460" t="s">
        <v>103</v>
      </c>
      <c r="L19" s="460"/>
      <c r="M19" s="460" t="s">
        <v>1041</v>
      </c>
      <c r="N19" s="426" t="s">
        <v>56</v>
      </c>
      <c r="O19" s="426"/>
      <c r="P19" s="426"/>
      <c r="Q19" s="375" t="s">
        <v>1042</v>
      </c>
      <c r="R19" s="345"/>
      <c r="S19" s="376"/>
      <c r="T19" s="378"/>
      <c r="U19" s="379" t="s">
        <v>1043</v>
      </c>
      <c r="V19" s="384"/>
      <c r="W19" s="17"/>
    </row>
    <row r="20" spans="1:23" ht="141.75" x14ac:dyDescent="0.25">
      <c r="A20" s="689" t="s">
        <v>700</v>
      </c>
      <c r="B20" s="445" t="s">
        <v>136</v>
      </c>
      <c r="C20" s="383" t="s">
        <v>137</v>
      </c>
      <c r="D20" s="383" t="s">
        <v>138</v>
      </c>
      <c r="E20" s="383"/>
      <c r="F20" s="459">
        <v>45492</v>
      </c>
      <c r="G20" s="459">
        <v>45494</v>
      </c>
      <c r="H20" s="383" t="s">
        <v>139</v>
      </c>
      <c r="I20" s="383">
        <v>0</v>
      </c>
      <c r="J20" s="383" t="s">
        <v>701</v>
      </c>
      <c r="K20" s="383" t="s">
        <v>141</v>
      </c>
      <c r="L20" s="383" t="s">
        <v>477</v>
      </c>
      <c r="M20" s="383"/>
      <c r="N20" s="426"/>
      <c r="O20" s="426"/>
      <c r="P20" s="426" t="s">
        <v>56</v>
      </c>
      <c r="Q20" s="345" t="s">
        <v>1044</v>
      </c>
      <c r="R20" s="377"/>
      <c r="S20" s="378"/>
      <c r="T20" s="378"/>
      <c r="U20" s="237" t="s">
        <v>1045</v>
      </c>
      <c r="V20" s="384"/>
      <c r="W20" s="17"/>
    </row>
    <row r="21" spans="1:23" ht="126" x14ac:dyDescent="0.25">
      <c r="A21" s="690"/>
      <c r="B21" s="445" t="s">
        <v>147</v>
      </c>
      <c r="C21" s="460" t="s">
        <v>478</v>
      </c>
      <c r="D21" s="465" t="s">
        <v>149</v>
      </c>
      <c r="E21" s="463"/>
      <c r="F21" s="461">
        <v>45492</v>
      </c>
      <c r="G21" s="461">
        <v>45345</v>
      </c>
      <c r="H21" s="460" t="s">
        <v>150</v>
      </c>
      <c r="I21" s="464">
        <v>3000</v>
      </c>
      <c r="J21" s="460" t="s">
        <v>706</v>
      </c>
      <c r="K21" s="460" t="s">
        <v>151</v>
      </c>
      <c r="L21" s="460"/>
      <c r="M21" s="460" t="s">
        <v>152</v>
      </c>
      <c r="N21" s="426"/>
      <c r="O21" s="426"/>
      <c r="P21" s="426" t="s">
        <v>56</v>
      </c>
      <c r="Q21" s="192" t="s">
        <v>1046</v>
      </c>
      <c r="R21" s="377" t="s">
        <v>1047</v>
      </c>
      <c r="S21" s="345"/>
      <c r="T21" s="378" t="s">
        <v>150</v>
      </c>
      <c r="U21" s="345" t="s">
        <v>1048</v>
      </c>
      <c r="V21" s="384"/>
      <c r="W21" s="17"/>
    </row>
    <row r="22" spans="1:23" ht="189" x14ac:dyDescent="0.25">
      <c r="A22" s="691"/>
      <c r="B22" s="445" t="s">
        <v>157</v>
      </c>
      <c r="C22" s="460" t="s">
        <v>485</v>
      </c>
      <c r="D22" s="383" t="s">
        <v>159</v>
      </c>
      <c r="E22" s="460"/>
      <c r="F22" s="461">
        <v>45493</v>
      </c>
      <c r="G22" s="461">
        <v>45467</v>
      </c>
      <c r="H22" s="460" t="s">
        <v>119</v>
      </c>
      <c r="I22" s="462">
        <v>0</v>
      </c>
      <c r="J22" s="463" t="s">
        <v>711</v>
      </c>
      <c r="K22" s="460" t="s">
        <v>141</v>
      </c>
      <c r="L22" s="460"/>
      <c r="M22" s="460" t="s">
        <v>712</v>
      </c>
      <c r="N22" s="426"/>
      <c r="O22" s="426"/>
      <c r="P22" s="426" t="s">
        <v>56</v>
      </c>
      <c r="Q22" s="345" t="s">
        <v>1049</v>
      </c>
      <c r="R22" s="192" t="s">
        <v>1050</v>
      </c>
      <c r="S22" s="282" t="s">
        <v>1051</v>
      </c>
      <c r="T22" s="192" t="s">
        <v>150</v>
      </c>
      <c r="U22" s="192" t="s">
        <v>1052</v>
      </c>
      <c r="V22" s="384"/>
      <c r="W22" s="17"/>
    </row>
    <row r="23" spans="1:23" ht="409.5" x14ac:dyDescent="0.25">
      <c r="A23" s="689" t="s">
        <v>717</v>
      </c>
      <c r="B23" s="445" t="s">
        <v>167</v>
      </c>
      <c r="C23" s="383" t="s">
        <v>726</v>
      </c>
      <c r="D23" s="383" t="s">
        <v>169</v>
      </c>
      <c r="E23" s="383" t="s">
        <v>718</v>
      </c>
      <c r="F23" s="459">
        <v>45492</v>
      </c>
      <c r="G23" s="459">
        <v>45467</v>
      </c>
      <c r="H23" s="367" t="s">
        <v>727</v>
      </c>
      <c r="I23" s="383" t="s">
        <v>53</v>
      </c>
      <c r="J23" s="383" t="s">
        <v>900</v>
      </c>
      <c r="K23" s="465"/>
      <c r="L23" s="466" t="s">
        <v>173</v>
      </c>
      <c r="M23" s="383" t="s">
        <v>901</v>
      </c>
      <c r="N23" s="426"/>
      <c r="O23" s="426" t="s">
        <v>56</v>
      </c>
      <c r="P23" s="426"/>
      <c r="Q23" s="478" t="s">
        <v>1053</v>
      </c>
      <c r="R23" s="476" t="s">
        <v>1054</v>
      </c>
      <c r="S23" s="345" t="s">
        <v>1055</v>
      </c>
      <c r="T23" s="376" t="s">
        <v>727</v>
      </c>
      <c r="U23" s="381" t="s">
        <v>1056</v>
      </c>
      <c r="V23" s="384"/>
      <c r="W23" s="17"/>
    </row>
    <row r="24" spans="1:23" ht="31.5" x14ac:dyDescent="0.25">
      <c r="A24" s="690"/>
      <c r="B24" s="445" t="s">
        <v>179</v>
      </c>
      <c r="C24" s="460" t="s">
        <v>905</v>
      </c>
      <c r="D24" s="465"/>
      <c r="E24" s="463"/>
      <c r="F24" s="461"/>
      <c r="G24" s="461"/>
      <c r="H24" s="460"/>
      <c r="I24" s="460"/>
      <c r="J24" s="460"/>
      <c r="K24" s="383"/>
      <c r="L24" s="460"/>
      <c r="M24" s="460"/>
      <c r="N24" s="426"/>
      <c r="O24" s="426"/>
      <c r="P24" s="426"/>
      <c r="Q24" s="376"/>
      <c r="R24" s="376"/>
      <c r="S24" s="376"/>
      <c r="T24" s="376"/>
      <c r="U24" s="376"/>
      <c r="V24" s="384"/>
      <c r="W24" s="17"/>
    </row>
    <row r="25" spans="1:23" ht="252" x14ac:dyDescent="0.25">
      <c r="A25" s="691"/>
      <c r="B25" s="445" t="s">
        <v>189</v>
      </c>
      <c r="C25" s="460" t="s">
        <v>737</v>
      </c>
      <c r="D25" s="383" t="s">
        <v>191</v>
      </c>
      <c r="E25" s="460" t="s">
        <v>192</v>
      </c>
      <c r="F25" s="461">
        <v>45466</v>
      </c>
      <c r="G25" s="461">
        <v>45467</v>
      </c>
      <c r="H25" s="368" t="s">
        <v>727</v>
      </c>
      <c r="I25" s="460"/>
      <c r="J25" s="460" t="s">
        <v>906</v>
      </c>
      <c r="K25" s="460"/>
      <c r="L25" s="460" t="s">
        <v>182</v>
      </c>
      <c r="M25" s="460" t="s">
        <v>734</v>
      </c>
      <c r="N25" s="426" t="s">
        <v>56</v>
      </c>
      <c r="O25" s="426"/>
      <c r="P25" s="426"/>
      <c r="Q25" s="377" t="s">
        <v>1057</v>
      </c>
      <c r="R25" s="376"/>
      <c r="S25" s="376" t="s">
        <v>1058</v>
      </c>
      <c r="T25" s="376" t="s">
        <v>1034</v>
      </c>
      <c r="U25" s="376" t="s">
        <v>1059</v>
      </c>
      <c r="V25" s="384"/>
      <c r="W25" s="17"/>
    </row>
    <row r="26" spans="1:23" ht="189" x14ac:dyDescent="0.25">
      <c r="A26" s="689" t="s">
        <v>846</v>
      </c>
      <c r="B26" s="445" t="s">
        <v>197</v>
      </c>
      <c r="C26" s="467" t="s">
        <v>510</v>
      </c>
      <c r="D26" s="367" t="s">
        <v>916</v>
      </c>
      <c r="E26" s="367" t="s">
        <v>739</v>
      </c>
      <c r="F26" s="468">
        <v>45492</v>
      </c>
      <c r="G26" s="468">
        <v>45497</v>
      </c>
      <c r="H26" s="467" t="s">
        <v>201</v>
      </c>
      <c r="I26" s="469">
        <v>3000</v>
      </c>
      <c r="J26" s="467" t="s">
        <v>202</v>
      </c>
      <c r="K26" s="467" t="s">
        <v>203</v>
      </c>
      <c r="L26" s="467"/>
      <c r="M26" s="467" t="s">
        <v>917</v>
      </c>
      <c r="N26" s="426"/>
      <c r="O26" s="426"/>
      <c r="P26" s="426" t="s">
        <v>56</v>
      </c>
      <c r="Q26" s="376" t="s">
        <v>1060</v>
      </c>
      <c r="R26" s="376"/>
      <c r="S26" s="376" t="s">
        <v>1061</v>
      </c>
      <c r="T26" s="378" t="s">
        <v>1062</v>
      </c>
      <c r="U26" s="376" t="s">
        <v>1063</v>
      </c>
      <c r="V26" s="384"/>
      <c r="W26" s="17"/>
    </row>
    <row r="27" spans="1:23" ht="409.5" x14ac:dyDescent="0.25">
      <c r="A27" s="690"/>
      <c r="B27" s="445" t="s">
        <v>208</v>
      </c>
      <c r="C27" s="383" t="s">
        <v>219</v>
      </c>
      <c r="D27" s="460" t="s">
        <v>746</v>
      </c>
      <c r="E27" s="460" t="s">
        <v>747</v>
      </c>
      <c r="F27" s="459">
        <v>45492</v>
      </c>
      <c r="G27" s="459">
        <v>45497</v>
      </c>
      <c r="H27" s="383" t="s">
        <v>212</v>
      </c>
      <c r="I27" s="383" t="s">
        <v>53</v>
      </c>
      <c r="J27" s="367" t="s">
        <v>1064</v>
      </c>
      <c r="K27" s="383"/>
      <c r="L27" s="383"/>
      <c r="M27" s="383" t="s">
        <v>749</v>
      </c>
      <c r="N27" s="426"/>
      <c r="O27" s="426" t="s">
        <v>56</v>
      </c>
      <c r="P27" s="426"/>
      <c r="Q27" s="192" t="s">
        <v>1065</v>
      </c>
      <c r="R27" s="376" t="s">
        <v>1066</v>
      </c>
      <c r="S27" s="376" t="s">
        <v>1067</v>
      </c>
      <c r="T27" s="376" t="s">
        <v>1068</v>
      </c>
      <c r="U27" s="376" t="s">
        <v>1069</v>
      </c>
      <c r="V27" s="384"/>
      <c r="W27" s="17"/>
    </row>
    <row r="28" spans="1:23" ht="157.5" x14ac:dyDescent="0.25">
      <c r="A28" s="690"/>
      <c r="B28" s="445" t="s">
        <v>636</v>
      </c>
      <c r="C28" s="460" t="s">
        <v>637</v>
      </c>
      <c r="D28" s="460" t="s">
        <v>638</v>
      </c>
      <c r="E28" s="460" t="s">
        <v>639</v>
      </c>
      <c r="F28" s="470">
        <v>45313</v>
      </c>
      <c r="G28" s="470">
        <v>45497</v>
      </c>
      <c r="H28" s="460" t="s">
        <v>640</v>
      </c>
      <c r="I28" s="460"/>
      <c r="J28" s="460" t="s">
        <v>641</v>
      </c>
      <c r="K28" s="460"/>
      <c r="L28" s="460"/>
      <c r="M28" s="460" t="s">
        <v>642</v>
      </c>
      <c r="N28" s="426"/>
      <c r="O28" s="426" t="s">
        <v>56</v>
      </c>
      <c r="P28" s="426"/>
      <c r="Q28" s="377" t="s">
        <v>1070</v>
      </c>
      <c r="R28" s="378"/>
      <c r="S28" s="378"/>
      <c r="T28" s="378" t="s">
        <v>1071</v>
      </c>
      <c r="U28" s="376" t="s">
        <v>1072</v>
      </c>
      <c r="V28" s="384"/>
      <c r="W28" s="17"/>
    </row>
    <row r="29" spans="1:23" ht="409.5" x14ac:dyDescent="0.25">
      <c r="A29" s="691"/>
      <c r="B29" s="445" t="s">
        <v>847</v>
      </c>
      <c r="C29" s="460" t="s">
        <v>848</v>
      </c>
      <c r="D29" s="460" t="s">
        <v>849</v>
      </c>
      <c r="E29" s="460"/>
      <c r="F29" s="470">
        <v>45618</v>
      </c>
      <c r="G29" s="470">
        <v>45497</v>
      </c>
      <c r="H29" s="460" t="s">
        <v>212</v>
      </c>
      <c r="I29" s="460"/>
      <c r="J29" s="460" t="s">
        <v>1073</v>
      </c>
      <c r="K29" s="460" t="s">
        <v>927</v>
      </c>
      <c r="L29" s="460"/>
      <c r="M29" s="460" t="s">
        <v>852</v>
      </c>
      <c r="N29" s="426" t="s">
        <v>56</v>
      </c>
      <c r="O29" s="426"/>
      <c r="P29" s="426"/>
      <c r="Q29" s="198" t="s">
        <v>1074</v>
      </c>
      <c r="R29" s="378"/>
      <c r="S29" s="376" t="s">
        <v>1075</v>
      </c>
      <c r="T29" s="378"/>
      <c r="U29" s="345" t="s">
        <v>1076</v>
      </c>
      <c r="V29" s="384"/>
      <c r="W29" s="17"/>
    </row>
    <row r="30" spans="1:23" ht="330.75" x14ac:dyDescent="0.25">
      <c r="A30" s="689" t="s">
        <v>759</v>
      </c>
      <c r="B30" s="445" t="s">
        <v>221</v>
      </c>
      <c r="C30" s="383" t="s">
        <v>222</v>
      </c>
      <c r="D30" s="383" t="s">
        <v>223</v>
      </c>
      <c r="E30" s="383"/>
      <c r="F30" s="459">
        <v>45492</v>
      </c>
      <c r="G30" s="459">
        <v>45467</v>
      </c>
      <c r="H30" s="383" t="s">
        <v>150</v>
      </c>
      <c r="I30" s="383">
        <v>0</v>
      </c>
      <c r="J30" s="383" t="s">
        <v>760</v>
      </c>
      <c r="K30" s="383"/>
      <c r="L30" s="383"/>
      <c r="M30" s="383" t="s">
        <v>931</v>
      </c>
      <c r="N30" s="426"/>
      <c r="O30" s="426" t="s">
        <v>56</v>
      </c>
      <c r="P30" s="426"/>
      <c r="Q30" s="198" t="s">
        <v>1077</v>
      </c>
      <c r="R30" s="192" t="s">
        <v>1078</v>
      </c>
      <c r="S30" s="376"/>
      <c r="T30" s="376" t="s">
        <v>119</v>
      </c>
      <c r="U30" s="376" t="s">
        <v>1079</v>
      </c>
      <c r="V30" s="384"/>
      <c r="W30" s="17"/>
    </row>
    <row r="31" spans="1:23" ht="110.25" x14ac:dyDescent="0.25">
      <c r="A31" s="690"/>
      <c r="B31" s="445" t="s">
        <v>228</v>
      </c>
      <c r="C31" s="460" t="s">
        <v>1080</v>
      </c>
      <c r="D31" s="460" t="s">
        <v>230</v>
      </c>
      <c r="E31" s="465"/>
      <c r="F31" s="471">
        <v>45492</v>
      </c>
      <c r="G31" s="461">
        <v>45467</v>
      </c>
      <c r="H31" s="460" t="s">
        <v>150</v>
      </c>
      <c r="I31" s="460">
        <v>0</v>
      </c>
      <c r="J31" s="460" t="s">
        <v>936</v>
      </c>
      <c r="K31" s="460" t="s">
        <v>141</v>
      </c>
      <c r="L31" s="460"/>
      <c r="M31" s="460" t="s">
        <v>937</v>
      </c>
      <c r="N31" s="426"/>
      <c r="O31" s="426" t="s">
        <v>56</v>
      </c>
      <c r="P31" s="426"/>
      <c r="Q31" s="198" t="s">
        <v>1081</v>
      </c>
      <c r="R31" s="345" t="s">
        <v>1082</v>
      </c>
      <c r="S31" s="376"/>
      <c r="T31" s="360" t="s">
        <v>150</v>
      </c>
      <c r="U31" s="376" t="s">
        <v>1083</v>
      </c>
      <c r="V31" s="384"/>
      <c r="W31" s="17"/>
    </row>
    <row r="32" spans="1:23" ht="47.25" x14ac:dyDescent="0.25">
      <c r="A32" s="690"/>
      <c r="B32" s="445" t="s">
        <v>235</v>
      </c>
      <c r="C32" s="460" t="s">
        <v>544</v>
      </c>
      <c r="D32" s="460"/>
      <c r="E32" s="383"/>
      <c r="F32" s="460"/>
      <c r="G32" s="460"/>
      <c r="H32" s="460"/>
      <c r="I32" s="460"/>
      <c r="J32" s="460"/>
      <c r="K32" s="460"/>
      <c r="L32" s="460"/>
      <c r="M32" s="460"/>
      <c r="N32" s="426"/>
      <c r="O32" s="426"/>
      <c r="P32" s="426"/>
      <c r="Q32" s="363"/>
      <c r="R32" s="376"/>
      <c r="S32" s="376"/>
      <c r="T32" s="376"/>
      <c r="U32" s="376"/>
      <c r="V32" s="384"/>
      <c r="W32" s="17"/>
    </row>
    <row r="33" spans="1:23" ht="409.5" x14ac:dyDescent="0.25">
      <c r="A33" s="690"/>
      <c r="B33" s="445" t="s">
        <v>244</v>
      </c>
      <c r="C33" s="460" t="s">
        <v>245</v>
      </c>
      <c r="D33" s="460" t="s">
        <v>246</v>
      </c>
      <c r="E33" s="460" t="s">
        <v>771</v>
      </c>
      <c r="F33" s="461">
        <v>45312</v>
      </c>
      <c r="G33" s="461">
        <v>45467</v>
      </c>
      <c r="H33" s="460" t="s">
        <v>88</v>
      </c>
      <c r="I33" s="460">
        <v>0</v>
      </c>
      <c r="J33" s="460" t="s">
        <v>941</v>
      </c>
      <c r="K33" s="460"/>
      <c r="L33" s="460"/>
      <c r="M33" s="460" t="s">
        <v>942</v>
      </c>
      <c r="N33" s="426"/>
      <c r="O33" s="426"/>
      <c r="P33" s="426" t="s">
        <v>56</v>
      </c>
      <c r="Q33" s="377" t="s">
        <v>1084</v>
      </c>
      <c r="R33" s="376" t="s">
        <v>1085</v>
      </c>
      <c r="S33" s="376"/>
      <c r="T33" s="360" t="s">
        <v>1086</v>
      </c>
      <c r="U33" s="376" t="s">
        <v>1087</v>
      </c>
      <c r="V33" s="384"/>
      <c r="W33" s="17"/>
    </row>
    <row r="34" spans="1:23" ht="110.25" x14ac:dyDescent="0.25">
      <c r="A34" s="691"/>
      <c r="B34" s="445" t="s">
        <v>552</v>
      </c>
      <c r="C34" s="460" t="s">
        <v>553</v>
      </c>
      <c r="D34" s="460" t="s">
        <v>554</v>
      </c>
      <c r="E34" s="364"/>
      <c r="F34" s="461">
        <v>45312</v>
      </c>
      <c r="G34" s="461">
        <v>45467</v>
      </c>
      <c r="H34" s="460" t="s">
        <v>782</v>
      </c>
      <c r="I34" s="460">
        <v>0</v>
      </c>
      <c r="J34" s="460" t="s">
        <v>948</v>
      </c>
      <c r="K34" s="364"/>
      <c r="L34" s="364"/>
      <c r="M34" s="364"/>
      <c r="N34" s="426"/>
      <c r="O34" s="426"/>
      <c r="P34" s="426" t="s">
        <v>56</v>
      </c>
      <c r="Q34" s="374" t="s">
        <v>1088</v>
      </c>
      <c r="R34" s="362"/>
      <c r="S34" s="376"/>
      <c r="T34" s="376" t="s">
        <v>558</v>
      </c>
      <c r="U34" s="345" t="s">
        <v>1089</v>
      </c>
      <c r="V34" s="384"/>
      <c r="W34" s="17"/>
    </row>
    <row r="35" spans="1:23" ht="283.5" x14ac:dyDescent="0.25">
      <c r="A35" s="689" t="s">
        <v>783</v>
      </c>
      <c r="B35" s="445" t="s">
        <v>255</v>
      </c>
      <c r="C35" s="383" t="s">
        <v>268</v>
      </c>
      <c r="D35" s="383" t="s">
        <v>257</v>
      </c>
      <c r="E35" s="383"/>
      <c r="F35" s="459">
        <v>45492</v>
      </c>
      <c r="G35" s="459">
        <v>45497</v>
      </c>
      <c r="H35" s="383" t="s">
        <v>258</v>
      </c>
      <c r="I35" s="472">
        <v>50000</v>
      </c>
      <c r="J35" s="383" t="s">
        <v>784</v>
      </c>
      <c r="K35" s="383" t="s">
        <v>562</v>
      </c>
      <c r="L35" s="383" t="s">
        <v>261</v>
      </c>
      <c r="M35" s="383" t="s">
        <v>785</v>
      </c>
      <c r="N35" s="426"/>
      <c r="O35" s="426" t="s">
        <v>56</v>
      </c>
      <c r="P35" s="426"/>
      <c r="Q35" s="376" t="s">
        <v>1090</v>
      </c>
      <c r="R35" s="376" t="s">
        <v>1091</v>
      </c>
      <c r="S35" s="376" t="s">
        <v>1092</v>
      </c>
      <c r="T35" s="376" t="s">
        <v>1093</v>
      </c>
      <c r="U35" s="376" t="s">
        <v>1094</v>
      </c>
      <c r="V35" s="384"/>
      <c r="W35" s="17"/>
    </row>
    <row r="36" spans="1:23" ht="31.5" x14ac:dyDescent="0.25">
      <c r="A36" s="691"/>
      <c r="B36" s="445" t="s">
        <v>270</v>
      </c>
      <c r="C36" s="460" t="s">
        <v>789</v>
      </c>
      <c r="D36" s="460"/>
      <c r="E36" s="460"/>
      <c r="F36" s="460"/>
      <c r="G36" s="460"/>
      <c r="H36" s="460"/>
      <c r="I36" s="460"/>
      <c r="J36" s="460"/>
      <c r="K36" s="460"/>
      <c r="L36" s="460"/>
      <c r="M36" s="460"/>
      <c r="N36" s="426"/>
      <c r="O36" s="426"/>
      <c r="P36" s="426"/>
      <c r="Q36" s="363"/>
      <c r="R36" s="376"/>
      <c r="S36" s="376"/>
      <c r="T36" s="376"/>
      <c r="U36" s="376"/>
      <c r="V36" s="384"/>
      <c r="W36" s="17"/>
    </row>
    <row r="37" spans="1:23" ht="362.25" x14ac:dyDescent="0.25">
      <c r="A37" s="689" t="s">
        <v>790</v>
      </c>
      <c r="B37" s="445" t="s">
        <v>277</v>
      </c>
      <c r="C37" s="383" t="s">
        <v>571</v>
      </c>
      <c r="D37" s="383" t="s">
        <v>791</v>
      </c>
      <c r="E37" s="383" t="s">
        <v>280</v>
      </c>
      <c r="F37" s="459">
        <v>45492</v>
      </c>
      <c r="G37" s="459">
        <v>45497</v>
      </c>
      <c r="H37" s="383" t="s">
        <v>281</v>
      </c>
      <c r="I37" s="383">
        <v>0</v>
      </c>
      <c r="J37" s="383" t="s">
        <v>792</v>
      </c>
      <c r="K37" s="383"/>
      <c r="L37" s="383"/>
      <c r="M37" s="383" t="s">
        <v>793</v>
      </c>
      <c r="N37" s="426"/>
      <c r="O37" s="426"/>
      <c r="P37" s="426" t="s">
        <v>56</v>
      </c>
      <c r="Q37" s="196" t="s">
        <v>1095</v>
      </c>
      <c r="R37" s="376"/>
      <c r="S37" s="378"/>
      <c r="T37" s="198" t="s">
        <v>1096</v>
      </c>
      <c r="U37" s="376" t="s">
        <v>1097</v>
      </c>
      <c r="V37" s="384"/>
      <c r="W37" s="17"/>
    </row>
    <row r="38" spans="1:23" ht="409.5" x14ac:dyDescent="0.25">
      <c r="A38" s="690"/>
      <c r="B38" s="445" t="s">
        <v>289</v>
      </c>
      <c r="C38" s="460" t="s">
        <v>582</v>
      </c>
      <c r="D38" s="465" t="s">
        <v>961</v>
      </c>
      <c r="E38" s="463"/>
      <c r="F38" s="461">
        <v>45312</v>
      </c>
      <c r="G38" s="461">
        <v>45497</v>
      </c>
      <c r="H38" s="460" t="s">
        <v>1098</v>
      </c>
      <c r="I38" s="464">
        <v>100000</v>
      </c>
      <c r="J38" s="460" t="s">
        <v>962</v>
      </c>
      <c r="K38" s="460" t="s">
        <v>294</v>
      </c>
      <c r="L38" s="460"/>
      <c r="M38" s="460" t="s">
        <v>597</v>
      </c>
      <c r="N38" s="426"/>
      <c r="O38" s="426"/>
      <c r="P38" s="426" t="s">
        <v>56</v>
      </c>
      <c r="Q38" s="196" t="s">
        <v>1099</v>
      </c>
      <c r="R38" s="477" t="s">
        <v>1100</v>
      </c>
      <c r="S38" s="376"/>
      <c r="T38" s="378" t="s">
        <v>1098</v>
      </c>
      <c r="U38" s="192" t="s">
        <v>1101</v>
      </c>
      <c r="V38" s="384"/>
      <c r="W38" s="17"/>
    </row>
    <row r="39" spans="1:23" ht="267.75" x14ac:dyDescent="0.25">
      <c r="A39" s="690"/>
      <c r="B39" s="445" t="s">
        <v>298</v>
      </c>
      <c r="C39" s="460" t="s">
        <v>299</v>
      </c>
      <c r="D39" s="383" t="s">
        <v>300</v>
      </c>
      <c r="E39" s="460"/>
      <c r="F39" s="461">
        <v>45492</v>
      </c>
      <c r="G39" s="461">
        <v>45497</v>
      </c>
      <c r="H39" s="460" t="s">
        <v>310</v>
      </c>
      <c r="I39" s="464">
        <v>50000</v>
      </c>
      <c r="J39" s="460" t="s">
        <v>968</v>
      </c>
      <c r="K39" s="460"/>
      <c r="L39" s="460"/>
      <c r="M39" s="460" t="s">
        <v>597</v>
      </c>
      <c r="N39" s="426"/>
      <c r="O39" s="426"/>
      <c r="P39" s="426" t="s">
        <v>56</v>
      </c>
      <c r="Q39" s="196" t="s">
        <v>1102</v>
      </c>
      <c r="R39" s="345" t="s">
        <v>1103</v>
      </c>
      <c r="S39" s="378"/>
      <c r="T39" s="376" t="s">
        <v>1104</v>
      </c>
      <c r="U39" s="376" t="s">
        <v>1105</v>
      </c>
      <c r="V39" s="384"/>
      <c r="W39" s="17"/>
    </row>
    <row r="40" spans="1:23" ht="173.25" x14ac:dyDescent="0.25">
      <c r="A40" s="690"/>
      <c r="B40" s="445" t="s">
        <v>307</v>
      </c>
      <c r="C40" s="465" t="s">
        <v>308</v>
      </c>
      <c r="D40" s="463" t="s">
        <v>309</v>
      </c>
      <c r="E40" s="460"/>
      <c r="F40" s="461">
        <v>45492</v>
      </c>
      <c r="G40" s="461">
        <v>45497</v>
      </c>
      <c r="H40" s="460" t="s">
        <v>310</v>
      </c>
      <c r="I40" s="464">
        <v>100000</v>
      </c>
      <c r="J40" s="460" t="s">
        <v>593</v>
      </c>
      <c r="K40" s="460"/>
      <c r="L40" s="460"/>
      <c r="M40" s="460" t="s">
        <v>597</v>
      </c>
      <c r="N40" s="426"/>
      <c r="O40" s="426"/>
      <c r="P40" s="426" t="s">
        <v>56</v>
      </c>
      <c r="Q40" s="198" t="s">
        <v>1106</v>
      </c>
      <c r="R40" s="377"/>
      <c r="S40" s="377" t="s">
        <v>1107</v>
      </c>
      <c r="T40" s="376" t="s">
        <v>1108</v>
      </c>
      <c r="U40" s="377" t="s">
        <v>1109</v>
      </c>
      <c r="V40" s="384"/>
      <c r="W40" s="17"/>
    </row>
    <row r="41" spans="1:23" ht="409.5" x14ac:dyDescent="0.25">
      <c r="A41" s="690"/>
      <c r="B41" s="445" t="s">
        <v>316</v>
      </c>
      <c r="C41" s="383" t="s">
        <v>317</v>
      </c>
      <c r="D41" s="460" t="s">
        <v>309</v>
      </c>
      <c r="E41" s="460"/>
      <c r="F41" s="461">
        <v>45492</v>
      </c>
      <c r="G41" s="461">
        <v>45497</v>
      </c>
      <c r="H41" s="460" t="s">
        <v>399</v>
      </c>
      <c r="I41" s="460">
        <v>0</v>
      </c>
      <c r="J41" s="460" t="s">
        <v>810</v>
      </c>
      <c r="K41" s="460"/>
      <c r="L41" s="460"/>
      <c r="M41" s="460" t="s">
        <v>597</v>
      </c>
      <c r="N41" s="426"/>
      <c r="O41" s="426"/>
      <c r="P41" s="426" t="s">
        <v>56</v>
      </c>
      <c r="Q41" s="198" t="s">
        <v>1110</v>
      </c>
      <c r="R41" s="345" t="s">
        <v>1111</v>
      </c>
      <c r="S41" s="376" t="s">
        <v>1112</v>
      </c>
      <c r="T41" s="376" t="s">
        <v>1113</v>
      </c>
      <c r="U41" s="376" t="s">
        <v>1114</v>
      </c>
      <c r="V41" s="384"/>
      <c r="W41" s="17"/>
    </row>
    <row r="42" spans="1:23" ht="236.25" x14ac:dyDescent="0.25">
      <c r="A42" s="690"/>
      <c r="B42" s="445" t="s">
        <v>325</v>
      </c>
      <c r="C42" s="460" t="s">
        <v>603</v>
      </c>
      <c r="D42" s="460" t="s">
        <v>309</v>
      </c>
      <c r="E42" s="460"/>
      <c r="F42" s="461">
        <v>45492</v>
      </c>
      <c r="G42" s="461">
        <v>45497</v>
      </c>
      <c r="H42" s="460" t="s">
        <v>281</v>
      </c>
      <c r="I42" s="473">
        <v>200000</v>
      </c>
      <c r="J42" s="463" t="s">
        <v>816</v>
      </c>
      <c r="K42" s="460" t="s">
        <v>328</v>
      </c>
      <c r="L42" s="460"/>
      <c r="M42" s="460"/>
      <c r="N42" s="426"/>
      <c r="O42" s="426" t="s">
        <v>56</v>
      </c>
      <c r="P42" s="426"/>
      <c r="Q42" s="237" t="s">
        <v>1115</v>
      </c>
      <c r="R42" s="237" t="s">
        <v>1116</v>
      </c>
      <c r="S42" s="376"/>
      <c r="T42" s="376" t="s">
        <v>1034</v>
      </c>
      <c r="U42" s="358" t="s">
        <v>1117</v>
      </c>
      <c r="V42" s="384"/>
      <c r="W42" s="17"/>
    </row>
    <row r="43" spans="1:23" ht="252" x14ac:dyDescent="0.25">
      <c r="A43" s="690"/>
      <c r="B43" s="445" t="s">
        <v>333</v>
      </c>
      <c r="C43" s="460" t="s">
        <v>989</v>
      </c>
      <c r="D43" s="460" t="s">
        <v>309</v>
      </c>
      <c r="E43" s="460"/>
      <c r="F43" s="461">
        <v>45492</v>
      </c>
      <c r="G43" s="461">
        <v>45497</v>
      </c>
      <c r="H43" s="460" t="s">
        <v>292</v>
      </c>
      <c r="I43" s="472">
        <v>200000</v>
      </c>
      <c r="J43" s="460" t="s">
        <v>822</v>
      </c>
      <c r="K43" s="460"/>
      <c r="L43" s="460"/>
      <c r="M43" s="460" t="s">
        <v>597</v>
      </c>
      <c r="N43" s="426"/>
      <c r="O43" s="426" t="s">
        <v>56</v>
      </c>
      <c r="P43" s="426"/>
      <c r="Q43" s="198" t="s">
        <v>1118</v>
      </c>
      <c r="R43" s="192" t="s">
        <v>1119</v>
      </c>
      <c r="S43" s="359" t="s">
        <v>1120</v>
      </c>
      <c r="T43" s="345" t="s">
        <v>1121</v>
      </c>
      <c r="U43" s="345" t="s">
        <v>1122</v>
      </c>
      <c r="V43" s="384"/>
      <c r="W43" s="17"/>
    </row>
    <row r="44" spans="1:23" ht="393.75" x14ac:dyDescent="0.25">
      <c r="A44" s="690"/>
      <c r="B44" s="445" t="s">
        <v>339</v>
      </c>
      <c r="C44" s="460" t="s">
        <v>833</v>
      </c>
      <c r="D44" s="460" t="s">
        <v>614</v>
      </c>
      <c r="E44" s="460"/>
      <c r="F44" s="461">
        <v>45492</v>
      </c>
      <c r="G44" s="461">
        <v>45497</v>
      </c>
      <c r="H44" s="460" t="s">
        <v>281</v>
      </c>
      <c r="I44" s="460">
        <v>0</v>
      </c>
      <c r="J44" s="460" t="s">
        <v>990</v>
      </c>
      <c r="K44" s="460"/>
      <c r="L44" s="460"/>
      <c r="M44" s="460" t="s">
        <v>828</v>
      </c>
      <c r="N44" s="426"/>
      <c r="O44" s="426" t="s">
        <v>56</v>
      </c>
      <c r="P44" s="426"/>
      <c r="Q44" s="365" t="s">
        <v>1123</v>
      </c>
      <c r="R44" s="237" t="s">
        <v>1124</v>
      </c>
      <c r="S44" s="376" t="s">
        <v>1125</v>
      </c>
      <c r="T44" s="378" t="s">
        <v>1034</v>
      </c>
      <c r="U44" s="375" t="s">
        <v>1126</v>
      </c>
      <c r="V44" s="384"/>
      <c r="W44" s="17"/>
    </row>
    <row r="45" spans="1:23" ht="409.5" x14ac:dyDescent="0.25">
      <c r="A45" s="690"/>
      <c r="B45" s="445" t="s">
        <v>348</v>
      </c>
      <c r="C45" s="460" t="s">
        <v>349</v>
      </c>
      <c r="D45" s="460" t="s">
        <v>835</v>
      </c>
      <c r="E45" s="460"/>
      <c r="F45" s="461">
        <v>45492</v>
      </c>
      <c r="G45" s="461">
        <v>45497</v>
      </c>
      <c r="H45" s="460" t="s">
        <v>258</v>
      </c>
      <c r="I45" s="464">
        <v>50000</v>
      </c>
      <c r="J45" s="460" t="s">
        <v>351</v>
      </c>
      <c r="K45" s="460"/>
      <c r="L45" s="460"/>
      <c r="M45" s="460" t="s">
        <v>836</v>
      </c>
      <c r="N45" s="426"/>
      <c r="O45" s="426"/>
      <c r="P45" s="426" t="s">
        <v>56</v>
      </c>
      <c r="Q45" s="192" t="s">
        <v>1127</v>
      </c>
      <c r="R45" s="345" t="s">
        <v>1128</v>
      </c>
      <c r="S45" s="376" t="s">
        <v>1129</v>
      </c>
      <c r="T45" s="345" t="s">
        <v>1130</v>
      </c>
      <c r="U45" s="198"/>
      <c r="V45" s="384"/>
      <c r="W45" s="17"/>
    </row>
    <row r="46" spans="1:23" ht="189" x14ac:dyDescent="0.25">
      <c r="A46" s="691"/>
      <c r="B46" s="445" t="s">
        <v>626</v>
      </c>
      <c r="C46" s="460" t="s">
        <v>998</v>
      </c>
      <c r="D46" s="460" t="s">
        <v>628</v>
      </c>
      <c r="E46" s="460"/>
      <c r="F46" s="461">
        <v>45402</v>
      </c>
      <c r="G46" s="461">
        <v>45497</v>
      </c>
      <c r="H46" s="460" t="s">
        <v>629</v>
      </c>
      <c r="I46" s="464">
        <v>300000</v>
      </c>
      <c r="J46" s="460" t="s">
        <v>630</v>
      </c>
      <c r="K46" s="364"/>
      <c r="L46" s="364"/>
      <c r="M46" s="364"/>
      <c r="N46" s="426"/>
      <c r="O46" s="426" t="s">
        <v>56</v>
      </c>
      <c r="P46" s="426"/>
      <c r="Q46" s="376" t="s">
        <v>1131</v>
      </c>
      <c r="R46" s="237" t="s">
        <v>1132</v>
      </c>
      <c r="S46" s="378"/>
      <c r="T46" s="378"/>
      <c r="U46" s="380" t="s">
        <v>1133</v>
      </c>
      <c r="V46" s="384"/>
      <c r="W46" s="17"/>
    </row>
    <row r="47" spans="1:23" x14ac:dyDescent="0.25">
      <c r="A47" s="384"/>
      <c r="W47" s="17"/>
    </row>
    <row r="48" spans="1:23" x14ac:dyDescent="0.25">
      <c r="A48" s="418"/>
      <c r="B48" s="230"/>
      <c r="C48" s="17"/>
      <c r="D48" s="17"/>
      <c r="E48" s="17"/>
      <c r="F48" s="17"/>
      <c r="G48" s="17"/>
      <c r="H48" s="17"/>
      <c r="I48" s="17"/>
      <c r="J48" s="17"/>
      <c r="K48" s="17"/>
      <c r="L48" s="17"/>
      <c r="M48" s="17"/>
      <c r="N48" s="51"/>
      <c r="O48" s="51"/>
      <c r="P48" s="51"/>
      <c r="Q48" s="17"/>
      <c r="R48" s="17"/>
      <c r="S48" s="17"/>
      <c r="T48" s="17"/>
      <c r="U48" s="17"/>
      <c r="V48" s="17"/>
      <c r="W48" s="17"/>
    </row>
    <row r="49" spans="1:23" x14ac:dyDescent="0.25">
      <c r="A49" s="444"/>
      <c r="B49" s="361"/>
      <c r="C49" s="51"/>
      <c r="D49" s="17"/>
      <c r="E49" s="17"/>
      <c r="F49" s="17"/>
      <c r="G49" s="17"/>
      <c r="H49" s="17"/>
      <c r="I49" s="17"/>
      <c r="J49" s="17"/>
      <c r="K49" s="17"/>
      <c r="L49" s="17"/>
      <c r="M49" s="17"/>
      <c r="N49" s="17"/>
      <c r="O49" s="17"/>
      <c r="P49" s="17"/>
      <c r="Q49" s="17"/>
      <c r="R49" s="17"/>
      <c r="S49" s="17"/>
      <c r="T49" s="17"/>
      <c r="U49" s="17"/>
      <c r="V49" s="17"/>
      <c r="W49" s="17"/>
    </row>
    <row r="50" spans="1:23" x14ac:dyDescent="0.25">
      <c r="A50" s="420"/>
      <c r="B50" s="161"/>
      <c r="C50" s="54"/>
      <c r="N50" s="2"/>
      <c r="O50" s="2"/>
      <c r="P50" s="2"/>
    </row>
    <row r="51" spans="1:23" ht="26.25" customHeight="1" x14ac:dyDescent="0.25">
      <c r="A51" s="420"/>
      <c r="B51" s="161"/>
      <c r="C51" s="54"/>
      <c r="N51" s="2"/>
      <c r="O51" s="2"/>
      <c r="P51" s="2"/>
    </row>
    <row r="52" spans="1:23" ht="26.25" customHeight="1" x14ac:dyDescent="0.25">
      <c r="A52" s="420"/>
      <c r="B52" s="161"/>
      <c r="C52" s="54"/>
      <c r="N52" s="2"/>
      <c r="O52" s="2"/>
      <c r="P52" s="2"/>
    </row>
    <row r="53" spans="1:23" ht="43.5" customHeight="1" x14ac:dyDescent="0.25">
      <c r="A53" s="420"/>
      <c r="B53" s="161"/>
      <c r="C53" s="54"/>
      <c r="N53" s="2"/>
      <c r="O53" s="2"/>
      <c r="P53" s="2"/>
    </row>
    <row r="54" spans="1:23" x14ac:dyDescent="0.25">
      <c r="A54" s="420"/>
      <c r="B54" s="161"/>
      <c r="C54" s="54"/>
      <c r="N54" s="2"/>
      <c r="O54" s="2"/>
      <c r="P54" s="2"/>
    </row>
    <row r="55" spans="1:23" ht="15.75" customHeight="1" x14ac:dyDescent="0.25">
      <c r="A55" s="420"/>
      <c r="B55" s="161"/>
      <c r="C55" s="54"/>
      <c r="N55" s="2"/>
      <c r="O55" s="2"/>
      <c r="P55" s="2"/>
    </row>
    <row r="56" spans="1:23" x14ac:dyDescent="0.25">
      <c r="A56" s="420"/>
      <c r="B56" s="161"/>
      <c r="C56" s="54"/>
      <c r="N56" s="2"/>
      <c r="O56" s="2"/>
      <c r="P56" s="2"/>
    </row>
    <row r="57" spans="1:23" x14ac:dyDescent="0.25">
      <c r="A57" s="420"/>
      <c r="B57" s="161"/>
      <c r="C57" s="54"/>
      <c r="N57" s="2"/>
      <c r="O57" s="2"/>
      <c r="P57" s="2"/>
    </row>
    <row r="58" spans="1:23" x14ac:dyDescent="0.25">
      <c r="A58" s="420"/>
      <c r="B58" s="161"/>
      <c r="C58" s="54"/>
      <c r="N58" s="2"/>
      <c r="O58" s="2"/>
      <c r="P58" s="2"/>
    </row>
    <row r="59" spans="1:23" x14ac:dyDescent="0.25">
      <c r="A59" s="420"/>
      <c r="B59" s="161"/>
      <c r="C59" s="54"/>
      <c r="N59" s="2"/>
      <c r="O59" s="2"/>
      <c r="P59" s="2"/>
    </row>
    <row r="60" spans="1:23" x14ac:dyDescent="0.25">
      <c r="A60" s="420"/>
      <c r="B60" s="161"/>
      <c r="C60" s="54"/>
      <c r="N60" s="2"/>
      <c r="O60" s="2"/>
      <c r="P60" s="2"/>
    </row>
    <row r="61" spans="1:23" x14ac:dyDescent="0.25">
      <c r="A61" s="420"/>
      <c r="B61" s="161"/>
      <c r="C61" s="54"/>
      <c r="N61" s="2"/>
      <c r="O61" s="2"/>
      <c r="P61" s="2"/>
    </row>
    <row r="62" spans="1:23" x14ac:dyDescent="0.25">
      <c r="A62" s="420"/>
      <c r="B62" s="161"/>
      <c r="C62" s="54"/>
      <c r="N62" s="2"/>
      <c r="O62" s="2"/>
      <c r="P62" s="2"/>
    </row>
    <row r="63" spans="1:23" x14ac:dyDescent="0.25">
      <c r="A63" s="420"/>
      <c r="B63" s="161"/>
      <c r="C63" s="54"/>
      <c r="N63" s="2"/>
      <c r="O63" s="2"/>
      <c r="P63" s="2"/>
    </row>
    <row r="64" spans="1:23" x14ac:dyDescent="0.25">
      <c r="A64" s="420"/>
      <c r="B64" s="161"/>
      <c r="C64" s="54"/>
      <c r="N64" s="2"/>
      <c r="O64" s="2"/>
      <c r="P64" s="2"/>
    </row>
    <row r="65" spans="1:16" x14ac:dyDescent="0.25">
      <c r="A65" s="420"/>
      <c r="B65" s="161"/>
      <c r="C65" s="54"/>
      <c r="N65" s="2"/>
      <c r="O65" s="2"/>
      <c r="P65" s="2"/>
    </row>
    <row r="66" spans="1:16" x14ac:dyDescent="0.25">
      <c r="A66" s="420"/>
      <c r="B66" s="161"/>
      <c r="C66" s="54"/>
      <c r="N66" s="2"/>
      <c r="O66" s="2"/>
      <c r="P66" s="2"/>
    </row>
    <row r="67" spans="1:16" ht="15.75" customHeight="1" x14ac:dyDescent="0.25">
      <c r="A67" s="420"/>
      <c r="B67" s="161"/>
      <c r="C67" s="54"/>
      <c r="N67" s="2"/>
      <c r="O67" s="2"/>
      <c r="P67" s="2"/>
    </row>
    <row r="68" spans="1:16" ht="15" customHeight="1" x14ac:dyDescent="0.25">
      <c r="A68" s="420"/>
      <c r="B68" s="161"/>
      <c r="C68" s="54"/>
      <c r="N68" s="2"/>
      <c r="O68" s="2"/>
      <c r="P68" s="2"/>
    </row>
    <row r="69" spans="1:16" x14ac:dyDescent="0.25">
      <c r="A69" s="420"/>
      <c r="B69" s="161"/>
      <c r="C69" s="54"/>
      <c r="N69" s="2"/>
      <c r="O69" s="2"/>
      <c r="P69" s="2"/>
    </row>
    <row r="70" spans="1:16" x14ac:dyDescent="0.25">
      <c r="A70" s="420"/>
      <c r="B70" s="161"/>
      <c r="C70" s="54"/>
      <c r="N70" s="2"/>
      <c r="O70" s="2"/>
      <c r="P70" s="2"/>
    </row>
    <row r="71" spans="1:16" x14ac:dyDescent="0.25">
      <c r="A71" s="420"/>
      <c r="B71" s="161"/>
      <c r="C71" s="54"/>
      <c r="N71" s="2"/>
      <c r="O71" s="2"/>
      <c r="P71" s="2"/>
    </row>
    <row r="72" spans="1:16" x14ac:dyDescent="0.25">
      <c r="A72" s="420"/>
      <c r="B72" s="161"/>
      <c r="C72" s="54"/>
      <c r="N72" s="2"/>
      <c r="O72" s="2"/>
      <c r="P72" s="2"/>
    </row>
    <row r="73" spans="1:16" x14ac:dyDescent="0.25">
      <c r="A73" s="420"/>
      <c r="B73" s="161"/>
      <c r="C73" s="54"/>
      <c r="N73" s="2"/>
      <c r="O73" s="2"/>
      <c r="P73" s="2"/>
    </row>
    <row r="74" spans="1:16" x14ac:dyDescent="0.25">
      <c r="A74" s="420"/>
      <c r="B74" s="161"/>
      <c r="C74" s="54"/>
      <c r="N74" s="2"/>
      <c r="O74" s="2"/>
      <c r="P74" s="2"/>
    </row>
    <row r="75" spans="1:16" x14ac:dyDescent="0.25">
      <c r="A75" s="420"/>
      <c r="B75" s="161"/>
      <c r="C75" s="54"/>
      <c r="N75" s="2"/>
      <c r="O75" s="2"/>
      <c r="P75" s="2"/>
    </row>
    <row r="76" spans="1:16" x14ac:dyDescent="0.25">
      <c r="A76" s="420"/>
      <c r="B76" s="161"/>
      <c r="C76" s="54"/>
      <c r="N76" s="2"/>
      <c r="O76" s="2"/>
      <c r="P76" s="2"/>
    </row>
    <row r="77" spans="1:16" x14ac:dyDescent="0.25">
      <c r="A77" s="420"/>
      <c r="B77" s="161"/>
      <c r="C77" s="54"/>
      <c r="N77" s="2"/>
      <c r="O77" s="2"/>
      <c r="P77" s="2"/>
    </row>
    <row r="78" spans="1:16" x14ac:dyDescent="0.25">
      <c r="A78" s="420"/>
      <c r="B78" s="161"/>
      <c r="C78" s="54"/>
      <c r="N78" s="2"/>
      <c r="O78" s="2"/>
      <c r="P78" s="2"/>
    </row>
    <row r="79" spans="1:16" ht="15.75" customHeight="1" x14ac:dyDescent="0.25">
      <c r="A79" s="420"/>
      <c r="B79" s="161"/>
      <c r="C79" s="54"/>
      <c r="N79" s="2"/>
      <c r="O79" s="2"/>
      <c r="P79" s="2"/>
    </row>
    <row r="80" spans="1:16" ht="15" customHeight="1" x14ac:dyDescent="0.25">
      <c r="A80" s="420"/>
      <c r="B80" s="161"/>
      <c r="C80" s="54"/>
      <c r="N80" s="2"/>
      <c r="O80" s="2"/>
      <c r="P80" s="2"/>
    </row>
    <row r="81" spans="1:16" x14ac:dyDescent="0.25">
      <c r="A81" s="420"/>
      <c r="B81" s="161"/>
      <c r="C81" s="54"/>
      <c r="N81" s="2"/>
      <c r="O81" s="2"/>
      <c r="P81" s="2"/>
    </row>
    <row r="82" spans="1:16" x14ac:dyDescent="0.25">
      <c r="A82" s="420"/>
      <c r="B82" s="161"/>
      <c r="C82" s="54"/>
      <c r="N82" s="2"/>
      <c r="O82" s="2"/>
      <c r="P82" s="2"/>
    </row>
    <row r="83" spans="1:16" x14ac:dyDescent="0.25">
      <c r="A83" s="420"/>
      <c r="B83" s="161"/>
      <c r="C83" s="54"/>
      <c r="N83" s="2"/>
      <c r="O83" s="2"/>
      <c r="P83" s="2"/>
    </row>
    <row r="84" spans="1:16" x14ac:dyDescent="0.25">
      <c r="A84" s="420"/>
      <c r="B84" s="161"/>
      <c r="C84" s="54"/>
      <c r="N84" s="2"/>
      <c r="O84" s="2"/>
      <c r="P84" s="2"/>
    </row>
    <row r="85" spans="1:16" x14ac:dyDescent="0.25">
      <c r="A85" s="420"/>
      <c r="B85" s="161"/>
      <c r="C85" s="54"/>
      <c r="N85" s="2"/>
      <c r="O85" s="2"/>
      <c r="P85" s="2"/>
    </row>
    <row r="86" spans="1:16" x14ac:dyDescent="0.25">
      <c r="A86" s="420"/>
      <c r="B86" s="161"/>
      <c r="C86" s="54"/>
      <c r="N86" s="2"/>
      <c r="O86" s="2"/>
      <c r="P86" s="2"/>
    </row>
    <row r="87" spans="1:16" x14ac:dyDescent="0.25">
      <c r="A87" s="420"/>
      <c r="B87" s="161"/>
      <c r="C87" s="54"/>
      <c r="N87" s="2"/>
      <c r="O87" s="2"/>
      <c r="P87" s="2"/>
    </row>
    <row r="88" spans="1:16" x14ac:dyDescent="0.25">
      <c r="A88" s="420"/>
      <c r="B88" s="161"/>
      <c r="C88" s="54"/>
      <c r="N88" s="2"/>
      <c r="O88" s="2"/>
      <c r="P88" s="2"/>
    </row>
    <row r="89" spans="1:16" x14ac:dyDescent="0.25">
      <c r="A89" s="420"/>
      <c r="B89" s="161"/>
      <c r="C89" s="54"/>
      <c r="N89" s="2"/>
      <c r="O89" s="2"/>
      <c r="P89" s="2"/>
    </row>
    <row r="90" spans="1:16" x14ac:dyDescent="0.25">
      <c r="A90" s="420"/>
      <c r="B90" s="161"/>
      <c r="C90" s="54"/>
      <c r="N90" s="2"/>
      <c r="O90" s="2"/>
      <c r="P90" s="2"/>
    </row>
    <row r="91" spans="1:16" ht="15.75" customHeight="1" x14ac:dyDescent="0.25">
      <c r="A91" s="420"/>
      <c r="B91" s="161"/>
      <c r="C91" s="54"/>
      <c r="N91" s="2"/>
      <c r="O91" s="2"/>
      <c r="P91" s="2"/>
    </row>
    <row r="92" spans="1:16" x14ac:dyDescent="0.25">
      <c r="A92" s="420"/>
      <c r="B92" s="161"/>
      <c r="C92" s="54"/>
      <c r="N92" s="2"/>
      <c r="O92" s="2"/>
      <c r="P92" s="2"/>
    </row>
    <row r="93" spans="1:16" x14ac:dyDescent="0.25">
      <c r="A93" s="420"/>
      <c r="B93" s="161"/>
      <c r="C93" s="54"/>
      <c r="N93" s="2"/>
      <c r="O93" s="2"/>
      <c r="P93" s="2"/>
    </row>
    <row r="94" spans="1:16" x14ac:dyDescent="0.25">
      <c r="A94" s="420"/>
      <c r="B94" s="161"/>
      <c r="C94" s="54"/>
      <c r="N94" s="2"/>
      <c r="O94" s="2"/>
      <c r="P94" s="2"/>
    </row>
    <row r="95" spans="1:16" x14ac:dyDescent="0.25">
      <c r="A95" s="420"/>
      <c r="B95" s="161"/>
      <c r="C95" s="54"/>
      <c r="N95" s="2"/>
      <c r="O95" s="2"/>
      <c r="P95" s="2"/>
    </row>
    <row r="96" spans="1:16" x14ac:dyDescent="0.25">
      <c r="A96" s="420"/>
      <c r="B96" s="161"/>
      <c r="C96" s="54"/>
      <c r="N96" s="2"/>
      <c r="O96" s="2"/>
      <c r="P96" s="2"/>
    </row>
    <row r="97" spans="1:16" x14ac:dyDescent="0.25">
      <c r="A97" s="420"/>
      <c r="B97" s="161"/>
      <c r="C97" s="54"/>
      <c r="N97" s="2"/>
      <c r="O97" s="2"/>
      <c r="P97" s="2"/>
    </row>
    <row r="98" spans="1:16" x14ac:dyDescent="0.25">
      <c r="A98" s="420"/>
      <c r="B98" s="161"/>
      <c r="C98" s="54"/>
      <c r="N98" s="2"/>
      <c r="O98" s="2"/>
      <c r="P98" s="2"/>
    </row>
    <row r="99" spans="1:16" x14ac:dyDescent="0.25">
      <c r="A99" s="420"/>
      <c r="B99" s="161"/>
      <c r="C99" s="54"/>
      <c r="N99" s="2"/>
      <c r="O99" s="2"/>
      <c r="P99" s="2"/>
    </row>
    <row r="100" spans="1:16" x14ac:dyDescent="0.25">
      <c r="A100" s="420"/>
      <c r="B100" s="161"/>
      <c r="C100" s="54"/>
      <c r="N100" s="2"/>
      <c r="O100" s="2"/>
      <c r="P100" s="2"/>
    </row>
    <row r="101" spans="1:16" x14ac:dyDescent="0.25">
      <c r="A101" s="420"/>
      <c r="B101" s="161"/>
      <c r="C101" s="54"/>
      <c r="N101" s="2"/>
      <c r="O101" s="2"/>
      <c r="P101" s="2"/>
    </row>
    <row r="102" spans="1:16" x14ac:dyDescent="0.25">
      <c r="A102" s="420"/>
      <c r="B102" s="161"/>
      <c r="C102" s="54"/>
      <c r="N102" s="2"/>
      <c r="O102" s="2"/>
      <c r="P102" s="2"/>
    </row>
    <row r="103" spans="1:16" x14ac:dyDescent="0.25">
      <c r="A103" s="420"/>
      <c r="B103" s="161"/>
      <c r="C103" s="54"/>
      <c r="N103" s="2"/>
      <c r="O103" s="2"/>
      <c r="P103" s="2"/>
    </row>
    <row r="104" spans="1:16" x14ac:dyDescent="0.25">
      <c r="A104" s="420"/>
      <c r="B104" s="161"/>
      <c r="C104" s="54"/>
      <c r="N104" s="2"/>
      <c r="O104" s="2"/>
      <c r="P104" s="2"/>
    </row>
    <row r="105" spans="1:16" x14ac:dyDescent="0.25">
      <c r="A105" s="420"/>
      <c r="B105" s="161"/>
      <c r="C105" s="54"/>
      <c r="N105" s="2"/>
      <c r="O105" s="2"/>
      <c r="P105" s="2"/>
    </row>
    <row r="106" spans="1:16" x14ac:dyDescent="0.25">
      <c r="A106" s="420"/>
      <c r="B106" s="161"/>
      <c r="C106" s="54"/>
      <c r="N106" s="2"/>
      <c r="O106" s="2"/>
      <c r="P106" s="2"/>
    </row>
    <row r="107" spans="1:16" x14ac:dyDescent="0.25">
      <c r="A107" s="420"/>
      <c r="B107" s="161"/>
      <c r="C107" s="54"/>
      <c r="N107" s="2"/>
      <c r="O107" s="2"/>
      <c r="P107" s="2"/>
    </row>
    <row r="108" spans="1:16" x14ac:dyDescent="0.25">
      <c r="A108" s="420"/>
      <c r="B108" s="161"/>
      <c r="C108" s="54"/>
      <c r="N108" s="2"/>
      <c r="O108" s="2"/>
      <c r="P108" s="2"/>
    </row>
    <row r="109" spans="1:16" x14ac:dyDescent="0.25">
      <c r="A109" s="420"/>
      <c r="B109" s="161"/>
      <c r="C109" s="54"/>
      <c r="N109" s="2"/>
      <c r="O109" s="2"/>
      <c r="P109" s="2"/>
    </row>
    <row r="110" spans="1:16" x14ac:dyDescent="0.25">
      <c r="A110" s="420"/>
      <c r="B110" s="161"/>
      <c r="C110" s="54"/>
      <c r="N110" s="2"/>
      <c r="O110" s="2"/>
      <c r="P110" s="2"/>
    </row>
    <row r="111" spans="1:16" x14ac:dyDescent="0.25">
      <c r="A111" s="420"/>
      <c r="B111" s="161"/>
      <c r="C111" s="54"/>
      <c r="N111" s="2"/>
      <c r="O111" s="2"/>
      <c r="P111" s="2"/>
    </row>
    <row r="112" spans="1:16" x14ac:dyDescent="0.25">
      <c r="A112" s="420"/>
      <c r="B112" s="161"/>
      <c r="C112" s="54"/>
      <c r="N112" s="2"/>
      <c r="O112" s="2"/>
      <c r="P112" s="2"/>
    </row>
    <row r="113" spans="1:16" x14ac:dyDescent="0.25">
      <c r="A113" s="420"/>
      <c r="B113" s="161"/>
      <c r="C113" s="54"/>
      <c r="N113" s="2"/>
      <c r="O113" s="2"/>
      <c r="P113" s="2"/>
    </row>
    <row r="114" spans="1:16" x14ac:dyDescent="0.25">
      <c r="A114" s="420"/>
      <c r="B114" s="161"/>
      <c r="C114" s="54"/>
      <c r="N114" s="2"/>
      <c r="O114" s="2"/>
      <c r="P114" s="2"/>
    </row>
    <row r="115" spans="1:16" x14ac:dyDescent="0.25">
      <c r="A115" s="420"/>
      <c r="B115" s="161"/>
      <c r="C115" s="54"/>
      <c r="N115" s="2"/>
      <c r="O115" s="2"/>
      <c r="P115" s="2"/>
    </row>
    <row r="116" spans="1:16" x14ac:dyDescent="0.25">
      <c r="A116" s="420"/>
      <c r="B116" s="161"/>
      <c r="C116" s="54"/>
      <c r="N116" s="2"/>
      <c r="O116" s="2"/>
      <c r="P116" s="2"/>
    </row>
    <row r="117" spans="1:16" x14ac:dyDescent="0.25">
      <c r="A117" s="420"/>
      <c r="B117" s="161"/>
      <c r="C117" s="54"/>
      <c r="N117" s="2"/>
      <c r="O117" s="2"/>
      <c r="P117" s="2"/>
    </row>
    <row r="118" spans="1:16" x14ac:dyDescent="0.25">
      <c r="A118" s="420"/>
      <c r="B118" s="161"/>
      <c r="C118" s="54"/>
      <c r="N118" s="2"/>
      <c r="O118" s="2"/>
      <c r="P118" s="2"/>
    </row>
    <row r="119" spans="1:16" x14ac:dyDescent="0.25">
      <c r="A119" s="420"/>
      <c r="B119" s="161"/>
      <c r="C119" s="54"/>
      <c r="N119" s="2"/>
      <c r="O119" s="2"/>
      <c r="P119" s="2"/>
    </row>
    <row r="120" spans="1:16" x14ac:dyDescent="0.25">
      <c r="A120" s="420"/>
      <c r="B120" s="161"/>
      <c r="C120" s="54"/>
      <c r="N120" s="2"/>
      <c r="O120" s="2"/>
      <c r="P120" s="2"/>
    </row>
    <row r="121" spans="1:16" x14ac:dyDescent="0.25">
      <c r="A121" s="420"/>
      <c r="B121" s="161"/>
      <c r="C121" s="54"/>
      <c r="N121" s="2"/>
      <c r="O121" s="2"/>
      <c r="P121" s="2"/>
    </row>
    <row r="122" spans="1:16" x14ac:dyDescent="0.25">
      <c r="A122" s="420"/>
      <c r="B122" s="161"/>
      <c r="C122" s="54"/>
      <c r="N122" s="2"/>
      <c r="O122" s="2"/>
      <c r="P122" s="2"/>
    </row>
    <row r="123" spans="1:16" x14ac:dyDescent="0.25">
      <c r="A123" s="420"/>
      <c r="B123" s="161"/>
      <c r="C123" s="54"/>
      <c r="N123" s="2"/>
      <c r="O123" s="2"/>
      <c r="P123" s="2"/>
    </row>
    <row r="124" spans="1:16" x14ac:dyDescent="0.25">
      <c r="A124" s="420"/>
      <c r="B124" s="161"/>
      <c r="C124" s="54"/>
      <c r="N124" s="2"/>
      <c r="O124" s="2"/>
      <c r="P124" s="2"/>
    </row>
    <row r="125" spans="1:16" x14ac:dyDescent="0.25">
      <c r="A125" s="420"/>
      <c r="B125" s="161"/>
      <c r="C125" s="54"/>
      <c r="N125" s="2"/>
      <c r="O125" s="2"/>
      <c r="P125" s="2"/>
    </row>
    <row r="126" spans="1:16" x14ac:dyDescent="0.25">
      <c r="A126" s="420"/>
      <c r="B126" s="161"/>
      <c r="C126" s="54"/>
      <c r="N126" s="2"/>
      <c r="O126" s="2"/>
      <c r="P126" s="2"/>
    </row>
    <row r="127" spans="1:16" x14ac:dyDescent="0.25">
      <c r="A127" s="420"/>
      <c r="B127" s="161"/>
      <c r="C127" s="54"/>
      <c r="N127" s="2"/>
      <c r="O127" s="2"/>
      <c r="P127" s="2"/>
    </row>
    <row r="128" spans="1:16" x14ac:dyDescent="0.25">
      <c r="A128" s="420"/>
      <c r="B128" s="161"/>
      <c r="C128" s="54"/>
      <c r="N128" s="2"/>
      <c r="O128" s="2"/>
      <c r="P128" s="2"/>
    </row>
    <row r="129" spans="1:16" x14ac:dyDescent="0.25">
      <c r="A129" s="420"/>
      <c r="B129" s="161"/>
      <c r="C129" s="54"/>
      <c r="N129" s="2"/>
      <c r="O129" s="2"/>
      <c r="P129" s="2"/>
    </row>
    <row r="130" spans="1:16" x14ac:dyDescent="0.25">
      <c r="A130" s="420"/>
      <c r="B130" s="161"/>
      <c r="C130" s="54"/>
      <c r="N130" s="2"/>
      <c r="O130" s="2"/>
      <c r="P130" s="2"/>
    </row>
    <row r="131" spans="1:16" x14ac:dyDescent="0.25">
      <c r="A131" s="420"/>
      <c r="B131" s="161"/>
      <c r="C131" s="54"/>
      <c r="N131" s="2"/>
      <c r="O131" s="2"/>
      <c r="P131" s="2"/>
    </row>
    <row r="132" spans="1:16" x14ac:dyDescent="0.25">
      <c r="A132" s="420"/>
      <c r="B132" s="161"/>
      <c r="C132" s="54"/>
      <c r="N132" s="2"/>
      <c r="O132" s="2"/>
      <c r="P132" s="2"/>
    </row>
    <row r="133" spans="1:16" x14ac:dyDescent="0.25">
      <c r="A133" s="420"/>
      <c r="B133" s="161"/>
      <c r="C133" s="54"/>
      <c r="N133" s="2"/>
      <c r="O133" s="2"/>
      <c r="P133" s="2"/>
    </row>
    <row r="134" spans="1:16" x14ac:dyDescent="0.25">
      <c r="A134" s="420"/>
      <c r="B134" s="161"/>
      <c r="C134" s="54"/>
      <c r="N134" s="2"/>
      <c r="O134" s="2"/>
      <c r="P134" s="2"/>
    </row>
    <row r="135" spans="1:16" x14ac:dyDescent="0.25">
      <c r="A135" s="420"/>
      <c r="B135" s="161"/>
      <c r="C135" s="54"/>
      <c r="N135" s="2"/>
      <c r="O135" s="2"/>
      <c r="P135" s="2"/>
    </row>
    <row r="136" spans="1:16" x14ac:dyDescent="0.25">
      <c r="A136" s="420"/>
      <c r="B136" s="161"/>
      <c r="C136" s="54"/>
      <c r="N136" s="2"/>
      <c r="O136" s="2"/>
      <c r="P136" s="2"/>
    </row>
    <row r="137" spans="1:16" x14ac:dyDescent="0.25">
      <c r="A137" s="420"/>
      <c r="B137" s="161"/>
      <c r="C137" s="54"/>
      <c r="N137" s="2"/>
      <c r="O137" s="2"/>
      <c r="P137" s="2"/>
    </row>
    <row r="138" spans="1:16" x14ac:dyDescent="0.25">
      <c r="A138" s="420"/>
      <c r="B138" s="161"/>
      <c r="C138" s="54"/>
      <c r="N138" s="2"/>
      <c r="O138" s="2"/>
      <c r="P138" s="2"/>
    </row>
    <row r="139" spans="1:16" x14ac:dyDescent="0.25">
      <c r="A139" s="420"/>
      <c r="B139" s="161"/>
      <c r="C139" s="54"/>
      <c r="N139" s="2"/>
      <c r="O139" s="2"/>
      <c r="P139" s="2"/>
    </row>
    <row r="140" spans="1:16" x14ac:dyDescent="0.25">
      <c r="A140" s="420"/>
      <c r="B140" s="161"/>
      <c r="C140" s="54"/>
      <c r="N140" s="2"/>
      <c r="O140" s="2"/>
      <c r="P140" s="2"/>
    </row>
    <row r="141" spans="1:16" x14ac:dyDescent="0.25">
      <c r="A141" s="420"/>
      <c r="B141" s="161"/>
      <c r="C141" s="54"/>
      <c r="N141" s="2"/>
      <c r="O141" s="2"/>
      <c r="P141" s="2"/>
    </row>
    <row r="142" spans="1:16" x14ac:dyDescent="0.25">
      <c r="A142" s="420"/>
      <c r="B142" s="161"/>
      <c r="C142" s="54"/>
      <c r="N142" s="2"/>
      <c r="O142" s="2"/>
      <c r="P142" s="2"/>
    </row>
    <row r="143" spans="1:16" x14ac:dyDescent="0.25">
      <c r="A143" s="420"/>
      <c r="B143" s="161"/>
      <c r="C143" s="54"/>
      <c r="N143" s="2"/>
      <c r="O143" s="2"/>
      <c r="P143" s="2"/>
    </row>
    <row r="144" spans="1:16" x14ac:dyDescent="0.25">
      <c r="A144" s="420"/>
      <c r="B144" s="161"/>
      <c r="C144" s="54"/>
      <c r="N144" s="2"/>
      <c r="O144" s="2"/>
      <c r="P144" s="2"/>
    </row>
    <row r="145" spans="1:16" x14ac:dyDescent="0.25">
      <c r="A145" s="420"/>
      <c r="B145" s="161"/>
      <c r="C145" s="54"/>
      <c r="N145" s="2"/>
      <c r="O145" s="2"/>
      <c r="P145" s="2"/>
    </row>
    <row r="146" spans="1:16" x14ac:dyDescent="0.25">
      <c r="A146" s="420"/>
      <c r="B146" s="161"/>
      <c r="C146" s="54"/>
      <c r="N146" s="2"/>
      <c r="O146" s="2"/>
      <c r="P146" s="2"/>
    </row>
    <row r="147" spans="1:16" x14ac:dyDescent="0.25">
      <c r="A147" s="420"/>
      <c r="B147" s="161"/>
      <c r="C147" s="54"/>
      <c r="N147" s="2"/>
      <c r="O147" s="2"/>
      <c r="P147" s="2"/>
    </row>
    <row r="148" spans="1:16" x14ac:dyDescent="0.25">
      <c r="A148" s="420"/>
      <c r="B148" s="161"/>
      <c r="C148" s="54"/>
      <c r="N148" s="2"/>
      <c r="O148" s="2"/>
      <c r="P148" s="2"/>
    </row>
    <row r="149" spans="1:16" x14ac:dyDescent="0.25">
      <c r="A149" s="420"/>
      <c r="B149" s="161"/>
      <c r="C149" s="54"/>
      <c r="N149" s="2"/>
      <c r="O149" s="2"/>
      <c r="P149" s="2"/>
    </row>
    <row r="150" spans="1:16" x14ac:dyDescent="0.25">
      <c r="A150" s="420"/>
      <c r="B150" s="161"/>
      <c r="C150" s="54"/>
      <c r="N150" s="2"/>
      <c r="O150" s="2"/>
      <c r="P150" s="2"/>
    </row>
    <row r="151" spans="1:16" x14ac:dyDescent="0.25">
      <c r="A151" s="420"/>
      <c r="B151" s="161"/>
      <c r="C151" s="54"/>
      <c r="N151" s="2"/>
      <c r="O151" s="2"/>
      <c r="P151" s="2"/>
    </row>
    <row r="152" spans="1:16" x14ac:dyDescent="0.25">
      <c r="A152" s="420"/>
      <c r="B152" s="161"/>
      <c r="C152" s="54"/>
      <c r="N152" s="2"/>
      <c r="O152" s="2"/>
      <c r="P152" s="2"/>
    </row>
    <row r="153" spans="1:16" x14ac:dyDescent="0.25">
      <c r="A153" s="420"/>
      <c r="B153" s="161"/>
      <c r="C153" s="54"/>
      <c r="N153" s="2"/>
      <c r="O153" s="2"/>
      <c r="P153" s="2"/>
    </row>
    <row r="154" spans="1:16" x14ac:dyDescent="0.25">
      <c r="A154" s="420"/>
      <c r="B154" s="161"/>
      <c r="C154" s="54"/>
      <c r="N154" s="2"/>
      <c r="O154" s="2"/>
      <c r="P154" s="2"/>
    </row>
    <row r="155" spans="1:16" x14ac:dyDescent="0.25">
      <c r="A155" s="420"/>
      <c r="B155" s="161"/>
      <c r="C155" s="54"/>
      <c r="N155" s="2"/>
      <c r="O155" s="2"/>
      <c r="P155" s="2"/>
    </row>
    <row r="156" spans="1:16" x14ac:dyDescent="0.25">
      <c r="A156" s="420"/>
      <c r="B156" s="161"/>
      <c r="C156" s="54"/>
      <c r="N156" s="2"/>
      <c r="O156" s="2"/>
      <c r="P156" s="2"/>
    </row>
    <row r="157" spans="1:16" x14ac:dyDescent="0.25">
      <c r="A157" s="420"/>
      <c r="B157" s="161"/>
      <c r="C157" s="54"/>
      <c r="N157" s="2"/>
      <c r="O157" s="2"/>
      <c r="P157" s="2"/>
    </row>
    <row r="158" spans="1:16" x14ac:dyDescent="0.25">
      <c r="A158" s="420"/>
      <c r="B158" s="161"/>
      <c r="C158" s="54"/>
      <c r="N158" s="2"/>
      <c r="O158" s="2"/>
      <c r="P158" s="2"/>
    </row>
    <row r="159" spans="1:16" x14ac:dyDescent="0.25">
      <c r="A159" s="420"/>
      <c r="B159" s="161"/>
      <c r="C159" s="54"/>
      <c r="N159" s="2"/>
      <c r="O159" s="2"/>
      <c r="P159" s="2"/>
    </row>
    <row r="160" spans="1:16" x14ac:dyDescent="0.25">
      <c r="A160" s="420"/>
      <c r="B160" s="161"/>
      <c r="C160" s="54"/>
      <c r="N160" s="2"/>
      <c r="O160" s="2"/>
      <c r="P160" s="2"/>
    </row>
    <row r="161" spans="1:16" x14ac:dyDescent="0.25">
      <c r="A161" s="420"/>
      <c r="B161" s="161"/>
      <c r="C161" s="54"/>
      <c r="N161" s="2"/>
      <c r="O161" s="2"/>
      <c r="P161" s="2"/>
    </row>
    <row r="162" spans="1:16" x14ac:dyDescent="0.25">
      <c r="A162" s="420"/>
      <c r="B162" s="161"/>
      <c r="C162" s="54"/>
      <c r="N162" s="2"/>
      <c r="O162" s="2"/>
      <c r="P162" s="2"/>
    </row>
    <row r="163" spans="1:16" x14ac:dyDescent="0.25">
      <c r="A163" s="420"/>
      <c r="B163" s="161"/>
      <c r="C163" s="54"/>
      <c r="N163" s="2"/>
      <c r="O163" s="2"/>
      <c r="P163" s="2"/>
    </row>
    <row r="164" spans="1:16" x14ac:dyDescent="0.25">
      <c r="A164" s="420"/>
      <c r="B164" s="161"/>
      <c r="C164" s="54"/>
      <c r="N164" s="2"/>
      <c r="O164" s="2"/>
      <c r="P164" s="2"/>
    </row>
    <row r="165" spans="1:16" x14ac:dyDescent="0.25">
      <c r="A165" s="420"/>
      <c r="B165" s="161"/>
      <c r="C165" s="54"/>
      <c r="N165" s="2"/>
      <c r="O165" s="2"/>
      <c r="P165" s="2"/>
    </row>
    <row r="166" spans="1:16" x14ac:dyDescent="0.25">
      <c r="A166" s="420"/>
      <c r="B166" s="161"/>
      <c r="C166" s="54"/>
      <c r="N166" s="2"/>
      <c r="O166" s="2"/>
      <c r="P166" s="2"/>
    </row>
    <row r="167" spans="1:16" x14ac:dyDescent="0.25">
      <c r="A167" s="420"/>
      <c r="B167" s="161"/>
      <c r="C167" s="54"/>
      <c r="N167" s="2"/>
      <c r="O167" s="2"/>
      <c r="P167" s="2"/>
    </row>
    <row r="168" spans="1:16" x14ac:dyDescent="0.25">
      <c r="A168" s="420"/>
      <c r="B168" s="161"/>
      <c r="C168" s="54"/>
      <c r="N168" s="2"/>
      <c r="O168" s="2"/>
      <c r="P168" s="2"/>
    </row>
    <row r="169" spans="1:16" x14ac:dyDescent="0.25">
      <c r="A169" s="420"/>
      <c r="B169" s="161"/>
      <c r="C169" s="54"/>
      <c r="N169" s="2"/>
      <c r="O169" s="2"/>
      <c r="P169" s="2"/>
    </row>
    <row r="170" spans="1:16" x14ac:dyDescent="0.25">
      <c r="A170" s="420"/>
      <c r="B170" s="161"/>
      <c r="C170" s="54"/>
      <c r="N170" s="2"/>
      <c r="O170" s="2"/>
      <c r="P170" s="2"/>
    </row>
    <row r="171" spans="1:16" x14ac:dyDescent="0.25">
      <c r="A171" s="420"/>
      <c r="B171" s="161"/>
      <c r="C171" s="54"/>
      <c r="N171" s="2"/>
      <c r="O171" s="2"/>
      <c r="P171" s="2"/>
    </row>
    <row r="172" spans="1:16" x14ac:dyDescent="0.25">
      <c r="A172" s="420"/>
      <c r="B172" s="161"/>
      <c r="C172" s="54"/>
      <c r="N172" s="2"/>
      <c r="O172" s="2"/>
      <c r="P172" s="2"/>
    </row>
    <row r="173" spans="1:16" x14ac:dyDescent="0.25">
      <c r="A173" s="420"/>
      <c r="B173" s="161"/>
      <c r="C173" s="54"/>
      <c r="N173" s="2"/>
      <c r="O173" s="2"/>
      <c r="P173" s="2"/>
    </row>
    <row r="174" spans="1:16" x14ac:dyDescent="0.25">
      <c r="A174" s="420"/>
      <c r="B174" s="161"/>
      <c r="C174" s="54"/>
      <c r="N174" s="2"/>
      <c r="O174" s="2"/>
      <c r="P174" s="2"/>
    </row>
    <row r="175" spans="1:16" x14ac:dyDescent="0.25">
      <c r="A175" s="420"/>
      <c r="B175" s="161"/>
      <c r="C175" s="54"/>
      <c r="N175" s="2"/>
      <c r="O175" s="2"/>
      <c r="P175" s="2"/>
    </row>
    <row r="176" spans="1:16" x14ac:dyDescent="0.25">
      <c r="A176" s="420"/>
      <c r="B176" s="161"/>
      <c r="C176" s="54"/>
      <c r="N176" s="2"/>
      <c r="O176" s="2"/>
      <c r="P176" s="2"/>
    </row>
    <row r="177" spans="1:16" x14ac:dyDescent="0.25">
      <c r="A177" s="420"/>
      <c r="B177" s="161"/>
      <c r="C177" s="54"/>
      <c r="N177" s="2"/>
      <c r="O177" s="2"/>
      <c r="P177" s="2"/>
    </row>
    <row r="178" spans="1:16" x14ac:dyDescent="0.25">
      <c r="A178" s="420"/>
      <c r="B178" s="161"/>
      <c r="C178" s="54"/>
      <c r="N178" s="2"/>
      <c r="O178" s="2"/>
      <c r="P178" s="2"/>
    </row>
    <row r="179" spans="1:16" x14ac:dyDescent="0.25">
      <c r="A179" s="420"/>
      <c r="B179" s="161"/>
      <c r="C179" s="54"/>
      <c r="N179" s="2"/>
      <c r="O179" s="2"/>
      <c r="P179" s="2"/>
    </row>
    <row r="180" spans="1:16" x14ac:dyDescent="0.25">
      <c r="A180" s="420"/>
      <c r="B180" s="161"/>
      <c r="C180" s="54"/>
      <c r="N180" s="2"/>
      <c r="O180" s="2"/>
      <c r="P180" s="2"/>
    </row>
    <row r="181" spans="1:16" x14ac:dyDescent="0.25">
      <c r="A181" s="420"/>
      <c r="B181" s="161"/>
      <c r="C181" s="54"/>
      <c r="N181" s="2"/>
      <c r="O181" s="2"/>
      <c r="P181" s="2"/>
    </row>
    <row r="182" spans="1:16" x14ac:dyDescent="0.25">
      <c r="A182" s="420"/>
      <c r="B182" s="161"/>
      <c r="C182" s="54"/>
      <c r="N182" s="2"/>
      <c r="O182" s="2"/>
      <c r="P182" s="2"/>
    </row>
    <row r="183" spans="1:16" x14ac:dyDescent="0.25">
      <c r="A183" s="420"/>
      <c r="B183" s="161"/>
      <c r="C183" s="54"/>
      <c r="N183" s="2"/>
      <c r="O183" s="2"/>
      <c r="P183" s="2"/>
    </row>
    <row r="184" spans="1:16" x14ac:dyDescent="0.25">
      <c r="A184" s="420"/>
      <c r="B184" s="161"/>
      <c r="C184" s="54"/>
      <c r="N184" s="2"/>
      <c r="O184" s="2"/>
      <c r="P184" s="2"/>
    </row>
    <row r="185" spans="1:16" x14ac:dyDescent="0.25">
      <c r="A185" s="420"/>
      <c r="B185" s="161"/>
      <c r="C185" s="54"/>
      <c r="N185" s="2"/>
      <c r="O185" s="2"/>
      <c r="P185" s="2"/>
    </row>
    <row r="186" spans="1:16" x14ac:dyDescent="0.25">
      <c r="A186" s="420"/>
      <c r="B186" s="161"/>
      <c r="C186" s="54"/>
      <c r="N186" s="2"/>
      <c r="O186" s="2"/>
      <c r="P186" s="2"/>
    </row>
    <row r="187" spans="1:16" x14ac:dyDescent="0.25">
      <c r="A187" s="420"/>
      <c r="B187" s="161"/>
      <c r="C187" s="54"/>
      <c r="N187" s="2"/>
      <c r="O187" s="2"/>
      <c r="P187" s="2"/>
    </row>
    <row r="188" spans="1:16" x14ac:dyDescent="0.25">
      <c r="A188" s="420"/>
      <c r="B188" s="161"/>
      <c r="C188" s="54"/>
      <c r="N188" s="2"/>
      <c r="O188" s="2"/>
      <c r="P188" s="2"/>
    </row>
    <row r="189" spans="1:16" x14ac:dyDescent="0.25">
      <c r="A189" s="420"/>
      <c r="B189" s="161"/>
      <c r="C189" s="54"/>
      <c r="N189" s="2"/>
      <c r="O189" s="2"/>
      <c r="P189" s="2"/>
    </row>
    <row r="190" spans="1:16" x14ac:dyDescent="0.25">
      <c r="A190" s="420"/>
      <c r="B190" s="161"/>
      <c r="C190" s="54"/>
      <c r="N190" s="2"/>
      <c r="O190" s="2"/>
      <c r="P190" s="2"/>
    </row>
    <row r="191" spans="1:16" x14ac:dyDescent="0.25">
      <c r="A191" s="420"/>
      <c r="B191" s="161"/>
      <c r="C191" s="54"/>
      <c r="N191" s="2"/>
      <c r="O191" s="2"/>
      <c r="P191" s="2"/>
    </row>
    <row r="192" spans="1:16" x14ac:dyDescent="0.25">
      <c r="A192" s="420"/>
      <c r="B192" s="161"/>
      <c r="C192" s="54"/>
      <c r="N192" s="2"/>
      <c r="O192" s="2"/>
      <c r="P192" s="2"/>
    </row>
    <row r="193" spans="1:16" x14ac:dyDescent="0.25">
      <c r="A193" s="420"/>
      <c r="B193" s="161"/>
      <c r="C193" s="54"/>
      <c r="N193" s="2"/>
      <c r="O193" s="2"/>
      <c r="P193" s="2"/>
    </row>
    <row r="194" spans="1:16" x14ac:dyDescent="0.25">
      <c r="A194" s="420"/>
      <c r="B194" s="161"/>
      <c r="C194" s="54"/>
      <c r="N194" s="2"/>
      <c r="O194" s="2"/>
      <c r="P194" s="2"/>
    </row>
    <row r="195" spans="1:16" x14ac:dyDescent="0.25">
      <c r="A195" s="420"/>
      <c r="B195" s="161"/>
      <c r="C195" s="54"/>
      <c r="N195" s="2"/>
      <c r="O195" s="2"/>
      <c r="P195" s="2"/>
    </row>
    <row r="196" spans="1:16" x14ac:dyDescent="0.25">
      <c r="A196" s="420"/>
      <c r="B196" s="161"/>
      <c r="C196" s="54"/>
      <c r="N196" s="2"/>
      <c r="O196" s="2"/>
      <c r="P196" s="2"/>
    </row>
    <row r="197" spans="1:16" x14ac:dyDescent="0.25">
      <c r="A197" s="420"/>
      <c r="B197" s="161"/>
      <c r="C197" s="54"/>
      <c r="N197" s="2"/>
      <c r="O197" s="2"/>
      <c r="P197" s="2"/>
    </row>
    <row r="198" spans="1:16" x14ac:dyDescent="0.25">
      <c r="A198" s="420"/>
      <c r="B198" s="161"/>
      <c r="C198" s="54"/>
      <c r="N198" s="2"/>
      <c r="O198" s="2"/>
      <c r="P198" s="2"/>
    </row>
    <row r="199" spans="1:16" x14ac:dyDescent="0.25">
      <c r="A199" s="420"/>
      <c r="B199" s="161"/>
      <c r="C199" s="54"/>
      <c r="N199" s="2"/>
      <c r="O199" s="2"/>
      <c r="P199" s="2"/>
    </row>
    <row r="200" spans="1:16" x14ac:dyDescent="0.25">
      <c r="A200" s="420"/>
      <c r="B200" s="161"/>
      <c r="C200" s="54"/>
      <c r="N200" s="2"/>
      <c r="O200" s="2"/>
      <c r="P200" s="2"/>
    </row>
    <row r="201" spans="1:16" x14ac:dyDescent="0.25">
      <c r="A201" s="420"/>
      <c r="B201" s="161"/>
      <c r="C201" s="54"/>
      <c r="N201" s="2"/>
      <c r="O201" s="2"/>
      <c r="P201" s="2"/>
    </row>
    <row r="202" spans="1:16" x14ac:dyDescent="0.25">
      <c r="A202" s="420"/>
      <c r="B202" s="161"/>
      <c r="C202" s="54"/>
      <c r="N202" s="2"/>
      <c r="O202" s="2"/>
      <c r="P202" s="2"/>
    </row>
    <row r="203" spans="1:16" x14ac:dyDescent="0.25">
      <c r="A203" s="420"/>
      <c r="B203" s="161"/>
      <c r="C203" s="54"/>
      <c r="N203" s="2"/>
      <c r="O203" s="2"/>
      <c r="P203" s="2"/>
    </row>
    <row r="204" spans="1:16" x14ac:dyDescent="0.25">
      <c r="A204" s="420"/>
      <c r="B204" s="161"/>
      <c r="C204" s="54"/>
      <c r="N204" s="2"/>
      <c r="O204" s="2"/>
      <c r="P204" s="2"/>
    </row>
    <row r="205" spans="1:16" x14ac:dyDescent="0.25">
      <c r="A205" s="420"/>
      <c r="B205" s="161"/>
      <c r="C205" s="54"/>
      <c r="N205" s="2"/>
      <c r="O205" s="2"/>
      <c r="P205" s="2"/>
    </row>
    <row r="206" spans="1:16" x14ac:dyDescent="0.25">
      <c r="A206" s="420"/>
      <c r="B206" s="161"/>
      <c r="C206" s="54"/>
      <c r="N206" s="2"/>
      <c r="O206" s="2"/>
      <c r="P206" s="2"/>
    </row>
    <row r="207" spans="1:16" x14ac:dyDescent="0.25">
      <c r="A207" s="420"/>
      <c r="B207" s="161"/>
      <c r="C207" s="54"/>
      <c r="N207" s="2"/>
      <c r="O207" s="2"/>
      <c r="P207" s="2"/>
    </row>
    <row r="208" spans="1:16" x14ac:dyDescent="0.25">
      <c r="A208" s="420"/>
      <c r="B208" s="161"/>
      <c r="C208" s="54"/>
      <c r="N208" s="2"/>
      <c r="O208" s="2"/>
      <c r="P208" s="2"/>
    </row>
    <row r="209" spans="1:16" x14ac:dyDescent="0.25">
      <c r="A209" s="420"/>
      <c r="B209" s="161"/>
      <c r="C209" s="54"/>
      <c r="N209" s="2"/>
      <c r="O209" s="2"/>
      <c r="P209" s="2"/>
    </row>
    <row r="210" spans="1:16" x14ac:dyDescent="0.25">
      <c r="A210" s="420"/>
      <c r="B210" s="161"/>
      <c r="C210" s="54"/>
      <c r="N210" s="2"/>
      <c r="O210" s="2"/>
      <c r="P210" s="2"/>
    </row>
  </sheetData>
  <mergeCells count="33">
    <mergeCell ref="A30:A34"/>
    <mergeCell ref="A35:A36"/>
    <mergeCell ref="A37:A46"/>
    <mergeCell ref="A11:A15"/>
    <mergeCell ref="A16:A19"/>
    <mergeCell ref="A20:A22"/>
    <mergeCell ref="A23:A25"/>
    <mergeCell ref="A26:A29"/>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N11:N46">
    <cfRule type="cellIs" dxfId="4" priority="8" operator="equal">
      <formula>"x"</formula>
    </cfRule>
  </conditionalFormatting>
  <conditionalFormatting sqref="O11:O46">
    <cfRule type="cellIs" dxfId="3" priority="1" operator="equal">
      <formula>"x"</formula>
    </cfRule>
  </conditionalFormatting>
  <conditionalFormatting sqref="P11:P46">
    <cfRule type="cellIs" dxfId="2" priority="5" operator="equal">
      <formula>"x"</formula>
    </cfRule>
  </conditionalFormatting>
  <conditionalFormatting sqref="Z6:Z7">
    <cfRule type="cellIs" dxfId="1" priority="10" stopIfTrue="1" operator="equal">
      <formula>$Z$6</formula>
    </cfRule>
  </conditionalFormatting>
  <hyperlinks>
    <hyperlink ref="R12" r:id="rId1" xr:uid="{00000000-0004-0000-0800-000000000000}"/>
  </hyperlinks>
  <pageMargins left="0.511811024" right="0.511811024" top="0.78740157499999996" bottom="0.78740157499999996" header="0.31496062000000002" footer="0.31496062000000002"/>
  <pageSetup orientation="portrait"/>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6bfd082-700f-4520-92f3-35132d25899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F4FD584597C2041B4899EE5AEA624F6" ma:contentTypeVersion="18" ma:contentTypeDescription="Crie um novo documento." ma:contentTypeScope="" ma:versionID="e7cac46762deb98baeae44bc695457f6">
  <xsd:schema xmlns:xsd="http://www.w3.org/2001/XMLSchema" xmlns:xs="http://www.w3.org/2001/XMLSchema" xmlns:p="http://schemas.microsoft.com/office/2006/metadata/properties" xmlns:ns3="d6bfd082-700f-4520-92f3-35132d25899e" xmlns:ns4="ff9a0bfc-6f95-4a14-8e32-fce9288d8dc7" targetNamespace="http://schemas.microsoft.com/office/2006/metadata/properties" ma:root="true" ma:fieldsID="c0685ff4a6a371d4613f8020bad4db33" ns3:_="" ns4:_="">
    <xsd:import namespace="d6bfd082-700f-4520-92f3-35132d25899e"/>
    <xsd:import namespace="ff9a0bfc-6f95-4a14-8e32-fce9288d8dc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LengthInSeconds" minOccurs="0"/>
                <xsd:element ref="ns3:_activity"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bfd082-700f-4520-92f3-35132d2589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9a0bfc-6f95-4a14-8e32-fce9288d8dc7"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element name="SharingHintHash" ma:index="14" nillable="true" ma:displayName="Hash de Dica de Compartilhamento"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d6bfd082-700f-4520-92f3-35132d25899e"/>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177042BA-F677-4082-9798-914DDB8D80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bfd082-700f-4520-92f3-35132d25899e"/>
    <ds:schemaRef ds:uri="ff9a0bfc-6f95-4a14-8e32-fce9288d8d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Joana Mendes Ferraz</cp:lastModifiedBy>
  <cp:revision/>
  <dcterms:created xsi:type="dcterms:W3CDTF">2012-07-30T00:05:19Z</dcterms:created>
  <dcterms:modified xsi:type="dcterms:W3CDTF">2025-01-28T18:09:29Z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0x010100FF4FD584597C2041B4899EE5AEA624F6</vt:lpwstr>
  </property>
  <property fmtid="{D5CDD505-2E9C-101B-9397-08002B2CF9AE}" pid="3" name="MSIP_Label_3738d5ca-cd4e-433d-8f2a-eee77df5cad2_Enabled">
    <vt:lpwstr>true</vt:lpwstr>
  </property>
  <property fmtid="{D5CDD505-2E9C-101B-9397-08002B2CF9AE}" pid="4" name="MSIP_Label_3738d5ca-cd4e-433d-8f2a-eee77df5cad2_SetDate">
    <vt:lpwstr>2023-02-07T17:39:24Z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28ec34c0-f1f3-4e56-bb13-e361473a4900</vt:lpwstr>
  </property>
  <property fmtid="{D5CDD505-2E9C-101B-9397-08002B2CF9AE}" pid="9" name="MSIP_Label_3738d5ca-cd4e-433d-8f2a-eee77df5cad2_ContentBits">
    <vt:lpwstr>0</vt:lpwstr>
  </property>
  <property fmtid="{D5CDD505-2E9C-101B-9397-08002B2CF9AE}" pid="10" name="MediaServiceImageTags">
    <vt:lpwstr/>
  </property>
</Properties>
</file>