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autoCompressPictures="0"/>
  <mc:AlternateContent xmlns:mc="http://schemas.openxmlformats.org/markup-compatibility/2006">
    <mc:Choice Requires="x15">
      <x15ac:absPath xmlns:x15ac="http://schemas.microsoft.com/office/spreadsheetml/2010/11/ac" url="C:\Users\00650123131\Downloads\"/>
    </mc:Choice>
  </mc:AlternateContent>
  <xr:revisionPtr revIDLastSave="0" documentId="8_{425951AF-4126-4C1C-8CA2-80BEC6F6003B}" xr6:coauthVersionLast="47" xr6:coauthVersionMax="47" xr10:uidLastSave="{00000000-0000-0000-0000-000000000000}"/>
  <bookViews>
    <workbookView xWindow="-28920" yWindow="600" windowWidth="29040" windowHeight="15840" tabRatio="766" firstSheet="8" activeTab="8"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definedNames>
    <definedName name="_xlnm._FilterDatabase" localSheetId="0" hidden="1">'Monitoria Anual - 1'!$A$15:$AN$63</definedName>
    <definedName name="_xlnm._FilterDatabase" localSheetId="2" hidden="1">'Monitoria Anual - 2'!$A$10:$AN$57</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39" i="49" l="1"/>
  <c r="H39" i="49"/>
  <c r="I39" i="49"/>
  <c r="J39" i="49"/>
  <c r="F39" i="49"/>
  <c r="F38" i="49"/>
  <c r="E39" i="49"/>
  <c r="E38" i="49"/>
  <c r="E37" i="49"/>
  <c r="G38" i="49"/>
  <c r="H38" i="49"/>
  <c r="I38" i="49"/>
  <c r="J38" i="49"/>
  <c r="F37" i="49"/>
  <c r="D20" i="49"/>
  <c r="D18" i="49"/>
  <c r="D19" i="49"/>
  <c r="D17" i="49"/>
  <c r="D16" i="49"/>
  <c r="D29" i="49"/>
  <c r="D24" i="47"/>
  <c r="J39" i="47"/>
  <c r="I39" i="47"/>
  <c r="H39" i="47"/>
  <c r="G39" i="47"/>
  <c r="F39" i="47"/>
  <c r="E39" i="47"/>
  <c r="J38" i="47"/>
  <c r="I38" i="47"/>
  <c r="H38" i="47"/>
  <c r="G38" i="47"/>
  <c r="F38" i="47"/>
  <c r="E38" i="47"/>
  <c r="J37" i="47"/>
  <c r="I37" i="47"/>
  <c r="H37" i="47"/>
  <c r="G37" i="47"/>
  <c r="F37" i="47"/>
  <c r="E37" i="47"/>
  <c r="E36" i="47"/>
  <c r="J36" i="47"/>
  <c r="I36" i="47"/>
  <c r="H36" i="47"/>
  <c r="G36" i="47"/>
  <c r="F36" i="47"/>
  <c r="J35" i="47"/>
  <c r="I35" i="47"/>
  <c r="H35" i="47"/>
  <c r="G35" i="47"/>
  <c r="F35" i="47"/>
  <c r="E35" i="47"/>
  <c r="E34" i="47"/>
  <c r="J34" i="47"/>
  <c r="I34" i="47"/>
  <c r="H34" i="47"/>
  <c r="G34" i="47"/>
  <c r="F34" i="47"/>
  <c r="J33" i="47"/>
  <c r="I33" i="47"/>
  <c r="H33" i="47"/>
  <c r="G33" i="47"/>
  <c r="F33" i="47"/>
  <c r="E33" i="47"/>
  <c r="J32" i="47"/>
  <c r="I32" i="47"/>
  <c r="H32" i="47"/>
  <c r="G32" i="47"/>
  <c r="F32" i="47"/>
  <c r="E32" i="47"/>
  <c r="D29" i="47"/>
  <c r="D7" i="47"/>
  <c r="B3" i="47"/>
  <c r="C62" i="44"/>
  <c r="D29" i="45"/>
  <c r="J39" i="45"/>
  <c r="I39" i="45"/>
  <c r="H39" i="45"/>
  <c r="G39" i="45"/>
  <c r="J38" i="45"/>
  <c r="I38" i="45"/>
  <c r="H38" i="45"/>
  <c r="J37" i="45"/>
  <c r="I37" i="45"/>
  <c r="H37" i="45"/>
  <c r="G38" i="45"/>
  <c r="G37" i="45"/>
  <c r="F39" i="45"/>
  <c r="F38" i="45"/>
  <c r="E39" i="45"/>
  <c r="E38"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F33" i="2"/>
  <c r="E33" i="2"/>
  <c r="F32" i="2"/>
  <c r="G35" i="2"/>
  <c r="H35" i="2"/>
  <c r="I35" i="2"/>
  <c r="J35" i="2"/>
  <c r="G39" i="2"/>
  <c r="H39" i="2"/>
  <c r="I39" i="2"/>
  <c r="J39" i="2"/>
  <c r="F39" i="2"/>
  <c r="E39" i="2"/>
  <c r="G38" i="2"/>
  <c r="H38" i="2"/>
  <c r="I38" i="2"/>
  <c r="J38" i="2"/>
  <c r="F38" i="2"/>
  <c r="E38" i="2"/>
  <c r="G37" i="2"/>
  <c r="H37" i="2"/>
  <c r="I37" i="2"/>
  <c r="J37" i="2"/>
  <c r="F37" i="2"/>
  <c r="G36" i="2"/>
  <c r="H36" i="2"/>
  <c r="I36" i="2"/>
  <c r="J36" i="2"/>
  <c r="F36" i="2"/>
  <c r="E36" i="2"/>
  <c r="F35" i="2"/>
  <c r="G34" i="2"/>
  <c r="H34" i="2"/>
  <c r="I34" i="2"/>
  <c r="J34" i="2"/>
  <c r="F34" i="2"/>
  <c r="G33" i="2"/>
  <c r="H33" i="2"/>
  <c r="I33" i="2"/>
  <c r="J33" i="2"/>
  <c r="E37" i="2"/>
  <c r="E35" i="2"/>
  <c r="E34" i="2"/>
  <c r="G32" i="2"/>
  <c r="H32" i="2"/>
  <c r="I32" i="2"/>
  <c r="J32" i="2"/>
  <c r="E32" i="2"/>
  <c r="D5" i="2"/>
  <c r="F15" i="2"/>
  <c r="J37" i="49"/>
  <c r="I37" i="49"/>
  <c r="H37" i="49"/>
  <c r="G37" i="49"/>
  <c r="J36" i="49"/>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D24" i="49"/>
  <c r="D23" i="49"/>
  <c r="AA20" i="49" a="1"/>
  <c r="AA20" i="49"/>
  <c r="Z20" i="49" a="1"/>
  <c r="Z20" i="49"/>
  <c r="AA19" i="49" a="1"/>
  <c r="AA19" i="49"/>
  <c r="Z19" i="49" a="1"/>
  <c r="Z19" i="49"/>
  <c r="AA18" i="49" a="1"/>
  <c r="AA18" i="49"/>
  <c r="Z18" i="49" a="1"/>
  <c r="Z18" i="49"/>
  <c r="AA17" i="49" a="1"/>
  <c r="AA17" i="49"/>
  <c r="Z17" i="49" a="1"/>
  <c r="Z17" i="49"/>
  <c r="AA16" i="49"/>
  <c r="Z16" i="49"/>
  <c r="F15" i="49"/>
  <c r="D7" i="49"/>
  <c r="D5" i="49"/>
  <c r="B3" i="49"/>
  <c r="D39" i="49"/>
  <c r="D36" i="49"/>
  <c r="D34" i="49"/>
  <c r="F21" i="49"/>
  <c r="D23" i="47"/>
  <c r="AA20" i="47" a="1"/>
  <c r="AA20" i="47"/>
  <c r="Z20" i="47" a="1"/>
  <c r="Z20" i="47"/>
  <c r="D20" i="47"/>
  <c r="AA19" i="47" a="1"/>
  <c r="AA19" i="47"/>
  <c r="Z19" i="47" a="1"/>
  <c r="Z19" i="47"/>
  <c r="D19" i="47"/>
  <c r="AA18" i="47" a="1"/>
  <c r="AA18" i="47"/>
  <c r="Z18" i="47" a="1"/>
  <c r="Z18" i="47"/>
  <c r="D18" i="47"/>
  <c r="AA17" i="47" a="1"/>
  <c r="AA17" i="47"/>
  <c r="Z17" i="47" a="1"/>
  <c r="Z17" i="47"/>
  <c r="D17" i="47"/>
  <c r="AA16" i="47"/>
  <c r="Z16" i="47"/>
  <c r="D16" i="47"/>
  <c r="F15" i="47"/>
  <c r="D5" i="47"/>
  <c r="F21" i="47"/>
  <c r="D24" i="45"/>
  <c r="D23" i="45"/>
  <c r="AA20" i="45" a="1"/>
  <c r="AA20" i="45"/>
  <c r="Z20" i="45" a="1"/>
  <c r="Z20" i="45"/>
  <c r="D20" i="45"/>
  <c r="AA19" i="45" a="1"/>
  <c r="AA19" i="45"/>
  <c r="Z19" i="45" a="1"/>
  <c r="Z19" i="45"/>
  <c r="D19" i="45"/>
  <c r="AA18" i="45" a="1"/>
  <c r="AA18" i="45"/>
  <c r="Z18" i="45" a="1"/>
  <c r="Z18" i="45"/>
  <c r="D18" i="45"/>
  <c r="AA17" i="45" a="1"/>
  <c r="AA17" i="45"/>
  <c r="Z17" i="45" a="1"/>
  <c r="Z17" i="45"/>
  <c r="D17" i="45"/>
  <c r="AA16" i="45"/>
  <c r="Z16" i="45"/>
  <c r="D16" i="45"/>
  <c r="F15" i="45"/>
  <c r="D7" i="45"/>
  <c r="D5" i="45"/>
  <c r="B3" i="45"/>
  <c r="AA16" i="2"/>
  <c r="Z16" i="2"/>
  <c r="Z17" i="2" a="1"/>
  <c r="Z17" i="2"/>
  <c r="D35" i="49"/>
  <c r="D39" i="45"/>
  <c r="D37" i="49"/>
  <c r="D38" i="49"/>
  <c r="D33" i="49"/>
  <c r="D32" i="49"/>
  <c r="D38" i="47"/>
  <c r="D37" i="47"/>
  <c r="D32" i="47"/>
  <c r="D35" i="47"/>
  <c r="AB19" i="47"/>
  <c r="F19" i="47"/>
  <c r="AB16" i="47"/>
  <c r="F16" i="47"/>
  <c r="AB20" i="47"/>
  <c r="F20" i="47"/>
  <c r="D33" i="47"/>
  <c r="D34" i="47"/>
  <c r="D36" i="47"/>
  <c r="D39" i="47"/>
  <c r="D37" i="45"/>
  <c r="D36" i="45"/>
  <c r="D35" i="45"/>
  <c r="AB18" i="45"/>
  <c r="F18" i="45"/>
  <c r="D33" i="45"/>
  <c r="AB20" i="45"/>
  <c r="F20" i="45"/>
  <c r="D34" i="45"/>
  <c r="D32" i="45"/>
  <c r="AB17" i="45"/>
  <c r="F17" i="45"/>
  <c r="D22" i="45"/>
  <c r="E16" i="45"/>
  <c r="D38" i="45"/>
  <c r="AB16" i="45"/>
  <c r="F16" i="45"/>
  <c r="D22" i="47"/>
  <c r="E18" i="47"/>
  <c r="AB19" i="49"/>
  <c r="F19" i="49"/>
  <c r="D33" i="2"/>
  <c r="AB16" i="2"/>
  <c r="D22" i="49"/>
  <c r="E20" i="49"/>
  <c r="AB16" i="49"/>
  <c r="F16" i="49"/>
  <c r="AB17" i="49"/>
  <c r="F17" i="49"/>
  <c r="AB18" i="49"/>
  <c r="F18" i="49"/>
  <c r="AB20" i="49"/>
  <c r="F20" i="49"/>
  <c r="AB18" i="47"/>
  <c r="F18" i="47"/>
  <c r="AB17" i="47"/>
  <c r="F17" i="47"/>
  <c r="AB19" i="45"/>
  <c r="F19" i="45"/>
  <c r="AA20" i="2" a="1"/>
  <c r="AA20" i="2"/>
  <c r="Z20" i="2" a="1"/>
  <c r="Z20" i="2"/>
  <c r="AA19" i="2" a="1"/>
  <c r="AA19" i="2"/>
  <c r="Z19" i="2" a="1"/>
  <c r="Z19" i="2"/>
  <c r="AA18" i="2" a="1"/>
  <c r="AA18" i="2"/>
  <c r="Z18" i="2" a="1"/>
  <c r="Z18" i="2"/>
  <c r="AA17" i="2" a="1"/>
  <c r="AA17" i="2"/>
  <c r="AB17" i="2"/>
  <c r="E20" i="47"/>
  <c r="E16" i="47"/>
  <c r="E19" i="47"/>
  <c r="E19" i="45"/>
  <c r="E18" i="45"/>
  <c r="E17" i="45"/>
  <c r="E20" i="45"/>
  <c r="E19" i="49"/>
  <c r="E17" i="49"/>
  <c r="E17" i="47"/>
  <c r="E18" i="49"/>
  <c r="AB18" i="2"/>
  <c r="AB20" i="2"/>
  <c r="E16" i="49"/>
  <c r="F22" i="49"/>
  <c r="G19" i="49"/>
  <c r="F22" i="47"/>
  <c r="F22" i="45"/>
  <c r="G17" i="45"/>
  <c r="AB19" i="2"/>
  <c r="D5" i="36"/>
  <c r="F25" i="36"/>
  <c r="G25" i="36"/>
  <c r="F26" i="36"/>
  <c r="G26" i="36"/>
  <c r="F27" i="36"/>
  <c r="G27" i="36"/>
  <c r="F28" i="36"/>
  <c r="G28" i="36"/>
  <c r="F29" i="36"/>
  <c r="G29" i="36"/>
  <c r="F30" i="36"/>
  <c r="G30" i="36"/>
  <c r="F31" i="36"/>
  <c r="G31" i="36"/>
  <c r="F32" i="36"/>
  <c r="G32" i="36"/>
  <c r="E32" i="36"/>
  <c r="E31" i="36"/>
  <c r="E30" i="36"/>
  <c r="E29" i="36"/>
  <c r="E28" i="36"/>
  <c r="E27" i="36"/>
  <c r="D22" i="36"/>
  <c r="E26" i="36"/>
  <c r="E25" i="36"/>
  <c r="D17" i="36"/>
  <c r="D16" i="36"/>
  <c r="D15" i="36"/>
  <c r="D24" i="2"/>
  <c r="D23" i="2"/>
  <c r="E22" i="49"/>
  <c r="D27" i="36"/>
  <c r="D25" i="36"/>
  <c r="D28" i="36"/>
  <c r="D26" i="36"/>
  <c r="G17" i="49"/>
  <c r="G16" i="49"/>
  <c r="D31" i="36"/>
  <c r="D32" i="36"/>
  <c r="E22" i="45"/>
  <c r="E22" i="47"/>
  <c r="D29" i="36"/>
  <c r="D30" i="36"/>
  <c r="G18" i="49"/>
  <c r="G15" i="49"/>
  <c r="G21" i="49"/>
  <c r="G21" i="47"/>
  <c r="G20" i="47"/>
  <c r="G19" i="47"/>
  <c r="G15" i="47"/>
  <c r="G18" i="47"/>
  <c r="G17" i="47"/>
  <c r="G16" i="47"/>
  <c r="G19" i="45"/>
  <c r="G21" i="45"/>
  <c r="G15" i="45"/>
  <c r="G18" i="45"/>
  <c r="G20" i="45"/>
  <c r="G16" i="45"/>
  <c r="D20" i="2"/>
  <c r="D19" i="2"/>
  <c r="D18" i="2"/>
  <c r="D16" i="2"/>
  <c r="D17" i="2"/>
  <c r="B3" i="36"/>
  <c r="F16" i="2"/>
  <c r="F18" i="2"/>
  <c r="F19" i="2"/>
  <c r="F17" i="2"/>
  <c r="F20" i="2"/>
  <c r="G22" i="45"/>
  <c r="G22" i="47"/>
  <c r="D18" i="36"/>
  <c r="E17" i="36"/>
  <c r="E15" i="36"/>
  <c r="E16" i="36"/>
  <c r="D22" i="2"/>
  <c r="E16" i="2"/>
  <c r="E19" i="2"/>
  <c r="E20" i="2"/>
  <c r="E18" i="2"/>
  <c r="E17" i="2"/>
  <c r="E18" i="36"/>
  <c r="F21" i="2"/>
  <c r="D29" i="2"/>
  <c r="B3" i="2"/>
  <c r="E22" i="2"/>
  <c r="D34" i="2"/>
  <c r="D32" i="2"/>
  <c r="D35" i="2"/>
  <c r="D39" i="2"/>
  <c r="D38" i="2"/>
  <c r="D36" i="2"/>
  <c r="D37" i="2"/>
  <c r="F22" i="2"/>
  <c r="G15" i="2"/>
  <c r="G21" i="2"/>
  <c r="G19" i="2"/>
  <c r="G18" i="2"/>
  <c r="G16" i="2"/>
  <c r="G20" i="2"/>
  <c r="G17" i="2"/>
  <c r="G22" i="2"/>
  <c r="G20" i="49"/>
  <c r="G22"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tc={49511D0F-1115-4EE0-AB07-9BBB55B8FAE5}</author>
    <author>tc={04215917-B3BF-429D-9685-E8BF6BAB30FB}</author>
  </authors>
  <commentList>
    <comment ref="N31" authorId="0" shapeId="0" xr:uid="{00000000-0006-0000-0400-000001000000}">
      <text>
        <t xml:space="preserve">[Comentário encadeado]
Sua versão do Excel permite que você leia este comentário encadeado, no entanto, as edições serão removidas se o arquivo for aberto em uma versão mais recente do Excel. Saiba mais: https://go.microsoft.com/fwlink/?linkid=870924
Comentário:
    A monitoria foi em 07/2021 e o início desta ação estava previsto pra maio. Nesse caso, ela deveria ser vermelha (ação não iniciada), ou poderia até ficar verde (em andamento), uma vez que na descrição do andamento da ação vocês citam que um novo mapa de distribuição já está sendo produzido. Como vocês julgarem mais adequado. </t>
      </text>
    </comment>
    <comment ref="X54" authorId="1" shapeId="0" xr:uid="{00000000-0006-0000-0400-000002000000}">
      <text>
        <t>[Comentário encadeado]
Sua versão do Excel permite que você leia este comentário encadeado, no entanto, as edições serão removidas se o arquivo for aberto em uma versão mais recente do Excel. Saiba mais: https://go.microsoft.com/fwlink/?linkid=870924
Comentário:
    toda recomendação deste campo é bom que seja colada na reprogramação para ficar salvo pra próxima monitoria.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Joana Mendes Ferraz</author>
  </authors>
  <commentList>
    <comment ref="T52" authorId="0" shapeId="0" xr:uid="{00000000-0006-0000-0600-000001000000}">
      <text/>
    </comment>
  </commentList>
</comments>
</file>

<file path=xl/sharedStrings.xml><?xml version="1.0" encoding="utf-8"?>
<sst xmlns="http://schemas.openxmlformats.org/spreadsheetml/2006/main" count="3233" uniqueCount="1334">
  <si>
    <t>PLANOS DE AÇÃO NACIONAIS DE CONSERVAÇÃO DE ESPÉCIES AMEAÇADAS DE EXTINÇÃO - PAN</t>
  </si>
  <si>
    <t>PLANO DE AÇÃO NACIONAL PARA A CONSERVAÇÃO DO SAUIM-DE-COLEIRA</t>
  </si>
  <si>
    <t>Objetivo Geral do PAN</t>
  </si>
  <si>
    <t>Promover a conservação do sauim-de-coleira e de seu habitat, implementando ações para reverter a atual tendência de declínio populacional da espécie.</t>
  </si>
  <si>
    <t>Data da monitoria</t>
  </si>
  <si>
    <t>Agrupada</t>
  </si>
  <si>
    <t>Universidade Federal de Sergipe</t>
  </si>
  <si>
    <t>Excluída</t>
  </si>
  <si>
    <t>PLANO DE AÇÃO NACIONAL DE CONSERVAÇÃO DE ESPÉCIES AMEAÇADAS DE EXTINÇÃO - PAN</t>
  </si>
  <si>
    <t>Objetivo geral do PAN</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</si>
  <si>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</si>
  <si>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</si>
  <si>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</si>
  <si>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</si>
  <si>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</si>
  <si>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</si>
  <si>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</si>
  <si>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</si>
  <si>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</si>
  <si>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</si>
  <si>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</si>
  <si>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</si>
  <si>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</si>
  <si>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</si>
  <si>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</si>
  <si>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</si>
  <si>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</si>
  <si>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</si>
  <si>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</si>
  <si>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</si>
  <si>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</si>
  <si>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</si>
  <si>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</si>
  <si>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</si>
  <si>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</si>
  <si>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</si>
  <si>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</si>
  <si>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</si>
  <si>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</si>
  <si>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</si>
  <si>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</si>
  <si>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</si>
  <si>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</si>
  <si>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</si>
  <si>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</si>
  <si>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</si>
  <si>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</si>
  <si>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</si>
  <si>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</si>
  <si>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</si>
  <si>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1.Reduzir a perda de habitat do sauim-de-coleira.</t>
  </si>
  <si>
    <t>1.1</t>
  </si>
  <si>
    <t>Propor ao conselho estadual de meio ambiente a elaboração de resolução que adote a IN MMA 02/2015 no âmbito do licenciamento municipal e estadual.</t>
  </si>
  <si>
    <t>Proposta de minuta de resolução encaminhada</t>
  </si>
  <si>
    <t>Marcelo Garcia (IPAAM)</t>
  </si>
  <si>
    <t>Irrelevante</t>
  </si>
  <si>
    <t>Caroline Yoshida (SEMA), Márcio Bentes (SEMMAS), Wilson Spironello (INPA), Luciana Valente (MPF), Marcelo Gordo (UFAM)</t>
  </si>
  <si>
    <t>x</t>
  </si>
  <si>
    <t>Sem Informações</t>
  </si>
  <si>
    <t>Como o atual articulador não está conseguindo nos dar retorno sobre o andamento da ação, sugere-se a sua troca e inclusão dele como colaborador.</t>
  </si>
  <si>
    <t xml:space="preserve">Carolina Yoshida (SEMA) </t>
  </si>
  <si>
    <t>Incluir Marcelo Garcia (IPAAM)</t>
  </si>
  <si>
    <t>1.2</t>
  </si>
  <si>
    <t>Elaborar protocolos de medidas mitigadoras e compensatórias a serem utilizados em licenciamentos em áreas prioritárias e não prioritárias.</t>
  </si>
  <si>
    <t>Protocolo de medidas mitigadoras e compensatórias</t>
  </si>
  <si>
    <t>Diogo Lagroteria (CEPAM)</t>
  </si>
  <si>
    <t>Caroline Yoshida (SEMA), Márcio Bentes (SEMMAS), Wilson Spironello (INPA), Luciana Valente (MPF), Marcelo Gordo (UFAM), Secretarias de Administração e Finanças (estado e municípios), Maurício Noronha (Campanha SALVE O SAUIM)</t>
  </si>
  <si>
    <t>Toda a distribuição da espécie</t>
  </si>
  <si>
    <r>
      <t xml:space="preserve">A ideia inicialmente é propor um </t>
    </r>
    <r>
      <rPr>
        <i/>
        <sz val="12"/>
        <color indexed="8"/>
        <rFont val="Calibri"/>
        <family val="2"/>
        <scheme val="minor"/>
      </rPr>
      <t>workshop</t>
    </r>
    <r>
      <rPr>
        <sz val="12"/>
        <color indexed="8"/>
        <rFont val="Calibri"/>
        <family val="2"/>
        <scheme val="minor"/>
      </rPr>
      <t xml:space="preserve"> com as instituições colaboradoras, para elaborar o produto necessário para essa ação. A área de ação deve ser toda a distribuição geográfica, pois empreendimentos ocorrem em todo lugar. Como as compensações podem implicar em valores diferenciados em função da localidade do empreendimento, é bom ter o envolvimento de órgãos de administração e finanças.</t>
    </r>
  </si>
  <si>
    <t>Essa ação andou muito pouco, quase nada. Houveram algumas conversas com técnicos do IPAAM sobre o assunto, mas não houve avanço na elaboração dos protocolos ou na organização do workshop.</t>
  </si>
  <si>
    <t>Falta de recursos técnicos e financeiros.</t>
  </si>
  <si>
    <t>Diogo Lagroteria</t>
  </si>
  <si>
    <t>Talvez seja interessante articular com o MPF/AM a organização desse workshop.</t>
  </si>
  <si>
    <t>1.3</t>
  </si>
  <si>
    <r>
      <t>Articular parceria com agências de fomento e órgãos ambientais, p.ex. CEMAAM,</t>
    </r>
    <r>
      <rPr>
        <sz val="12"/>
        <color indexed="10"/>
        <rFont val="Calibri"/>
        <family val="2"/>
        <scheme val="minor"/>
      </rPr>
      <t xml:space="preserve"> </t>
    </r>
    <r>
      <rPr>
        <sz val="12"/>
        <rFont val="Calibri"/>
        <family val="2"/>
        <scheme val="minor"/>
      </rPr>
      <t>FAPEAM, IPAAM, SEMMAS, MPF, MPE e Vara Especializada de Meio Ambiente (VEMAQA), para o direcionamento de compensações e TAC visando a conservação do sauim-de-coleira.</t>
    </r>
  </si>
  <si>
    <t>Atas de reuniões;
TAC firmados;
Compensações direcionadas para o sauim</t>
  </si>
  <si>
    <t>Wilson Spironello (INPA)</t>
  </si>
  <si>
    <t>Marcelo Gordo (UFAM), Luciana Valente (MPF), Marcelo Garcia (IPAAM), Maria do Carmo (SEMA), Caroline Yoshida (SEMA), Márcio Bentes (SEMMAS), Socorro (SEMMAS), Mauricio Noronha (Campanha SALVE O SAUIM), Diogo LagroterIa (CEPAM), Marcelo Raseira (CEPAM)</t>
  </si>
  <si>
    <t>Ação em andamento coordenada pela Secretaria de Meio Ambiente do Estado do Amazonas (SEMA) sob apoio diversos setores e pessoas,  como pesquisadores do INPA, UFAM, ICMBIO e Campanha Salve o Sauim.</t>
  </si>
  <si>
    <t>Ainda não temos um produto, mas a UC APA Sauim-de-coleira esta em fase adiantada para implementação.</t>
  </si>
  <si>
    <t>Esta ação está caminhando lentamente devido a burocracia das instituições, falta de agenda e questões políticas. Se refere a criação de Unidade de Conservação Sauim</t>
  </si>
  <si>
    <t>Mauricio Noronha</t>
  </si>
  <si>
    <t>1.4</t>
  </si>
  <si>
    <r>
      <t>Articular com as agências financiadoras</t>
    </r>
    <r>
      <rPr>
        <sz val="12"/>
        <color indexed="10"/>
        <rFont val="Calibri"/>
        <family val="2"/>
        <scheme val="minor"/>
      </rPr>
      <t xml:space="preserve"> </t>
    </r>
    <r>
      <rPr>
        <sz val="12"/>
        <rFont val="Calibri"/>
        <family val="2"/>
        <scheme val="minor"/>
      </rPr>
      <t>(p.ex. bancos) para inserir</t>
    </r>
    <r>
      <rPr>
        <sz val="12"/>
        <color indexed="10"/>
        <rFont val="Calibri"/>
        <family val="2"/>
        <scheme val="minor"/>
      </rPr>
      <t xml:space="preserve"> </t>
    </r>
    <r>
      <rPr>
        <sz val="12"/>
        <rFont val="Calibri"/>
        <family val="2"/>
        <scheme val="minor"/>
      </rPr>
      <t>temas relacionados a conservação do sauim-de-coleira na análise dos projetos propostos submetidos na áreas de ocorrência da espécie.</t>
    </r>
  </si>
  <si>
    <t>Atas de reuniões;
Documento orientador para as agências financiadoras</t>
  </si>
  <si>
    <t>Projetos aprovados</t>
  </si>
  <si>
    <t>Marcelo Raseira (CEPAM)</t>
  </si>
  <si>
    <t xml:space="preserve">Renata Azevedo (CPB/ICMBio), Wilson Spironello (INPA), Márcio Bentes (SEMMAS), Caroline Yoshida (SEMA), Marcelo Gordo (UFAM e Projeto Sauim-de-coleira), Géssica Nascimento (ALE-AM), José Afrânio da Costa (AMAZONASTUR), Alessandra Nava (FIOCRUZ),  BPAmb/PM-AM, (Artur Monteiro (FVA), Natália Lima (IBAMA-AM), Dayse Campista (SZB), Maurício Noronha (Campanha SALVE O SAUIM), Paula Guarido (IDESAM), Sinandra dos Santos (CIGS/EB), Luciana Valente (MPF), Marcelo Garcia (IPAAM) </t>
  </si>
  <si>
    <t>Material que pode ser oferecido as agências financiadoras (Mapa de áreas importantes, Protocolo de medidas (ação 1.2)</t>
  </si>
  <si>
    <t>Não realizada</t>
  </si>
  <si>
    <t>Nenhum</t>
  </si>
  <si>
    <t>Falta de tempo</t>
  </si>
  <si>
    <t>Marcelo Raseira</t>
  </si>
  <si>
    <t>1.5</t>
  </si>
  <si>
    <r>
      <t>Fazer gestão junto a Procuradoria Geral do Município para</t>
    </r>
    <r>
      <rPr>
        <sz val="12"/>
        <rFont val="Calibri"/>
        <family val="2"/>
        <scheme val="minor"/>
      </rPr>
      <t xml:space="preserve"> cobrar junto as instituições responsáveis a identificação</t>
    </r>
    <r>
      <rPr>
        <sz val="12"/>
        <color indexed="8"/>
        <rFont val="Calibri"/>
        <family val="2"/>
        <scheme val="minor"/>
      </rPr>
      <t xml:space="preserve"> </t>
    </r>
    <r>
      <rPr>
        <sz val="12"/>
        <rFont val="Calibri"/>
        <family val="2"/>
        <scheme val="minor"/>
      </rPr>
      <t>d</t>
    </r>
    <r>
      <rPr>
        <sz val="12"/>
        <color indexed="8"/>
        <rFont val="Calibri"/>
        <family val="2"/>
        <scheme val="minor"/>
      </rPr>
      <t xml:space="preserve">as áreas verdes municipais averbadas e tomar providências para a reintegração de posse das áreas ocupadas. </t>
    </r>
  </si>
  <si>
    <t>Ofício solicitando a relação das áreas verdes averbadas;
Reunião técnica para apresentar o PAN</t>
  </si>
  <si>
    <t>Documento contendo as áreas verdes averbadas</t>
  </si>
  <si>
    <t>Renata Azevedo (CPB/ICMBio), Wilson Spironello (INPA), Márcio Bentes (SEMMAS), Caroline Yoshida (SEMA), Marcelo Gordo (UFAM e Projeto Sauim-de-coleira), Géssica Nascimento (ALE-AM), José Afrânio da Costa (AMAZONASTUR), Alessandra Nava (FIOCRUZ),  BPAmb/PM-AM, (Artur Monteiro (FVA), Natália Lima (IBAMA-AM), Dayse Campista (SZB), Maurício Noronha (Campanha SALVE O SAUIM), Paula Guarido (IDESAM), Sinandra dos Santos (CIGS/EB), Luciana Valente (MPF), Marcelo Garcia (IPAAM)</t>
  </si>
  <si>
    <t>1.6</t>
  </si>
  <si>
    <t>Articular junto a SEMMAS ações de gestão das áreas verdes.</t>
  </si>
  <si>
    <t>Reunião técnica para apresentar o PAN (apresentar os exemplos de gestão que a SEMMAS já vem desenvolvendo em alguns setores)</t>
  </si>
  <si>
    <t>Márcio Bentes (SEMMAS)</t>
  </si>
  <si>
    <t>Marcelo Raseira (CEPAM), Renata Azevedo (CPB/ICMBio), Wilson Spironello (INPA), Caroline Yoshida (SEMA), Marcelo Gordo (UFAM e Projeto Sauim-de-coleira), Géssica Nascimento (ALE-AM), José Afrânio da Costa (AMAZONASTUR), Alessandra Nava (FIOCRUZ), BPAmb/PM-AM, Artur Monteiro (FVA), Natália Lima (IBAMA-AM), Dayse Campista (SZB), Maurício Noronha (Campanha SALVE O SAUIM), Paula Guarido (IDESAM), Sinandra dos Santos (CIGS/EB), Luciana Valente (MPF), Marcelo Garcia (IPAAM)</t>
  </si>
  <si>
    <t>A apresentação da gestão de áreas protegidas para difundir as experiências que vem acontecendo de forma gradativa internamente e externamente, nos mais variados meios que possibilite a divulgação das ações, por exemplo campanhas educativas sensibilização de comunidades organizadas, congresso, palestras em instituições de ensino e pesquisa, reuniões técnicas entre outros.</t>
  </si>
  <si>
    <t>Apresentações e informativos gráficos e relatórios técnicos.</t>
  </si>
  <si>
    <t>Márcio Bentes</t>
  </si>
  <si>
    <t>1.7</t>
  </si>
  <si>
    <r>
      <t xml:space="preserve">Indicar aos órgãos de fiscalização, inclusive a Secretaria de Segurança Pública, </t>
    </r>
    <r>
      <rPr>
        <sz val="12"/>
        <rFont val="Calibri"/>
        <family val="2"/>
        <scheme val="minor"/>
      </rPr>
      <t>Polícia Federal e Procuradoria Geral do Estado</t>
    </r>
    <r>
      <rPr>
        <sz val="12"/>
        <color indexed="8"/>
        <rFont val="Calibri"/>
        <family val="2"/>
        <scheme val="minor"/>
      </rPr>
      <t>, áreas importantes para o sauim-de-coleira sensíveis a invasões.</t>
    </r>
  </si>
  <si>
    <t>Ofício encaminhando os produtos PAN;
Reuniões técnicas para apresentar o PAN</t>
  </si>
  <si>
    <t>Manuel Lima (CEPAM)</t>
  </si>
  <si>
    <t>SEINFRA, Renata Azevedo (CPB/ICMBio), Wilson Spironello (INPA), Caroline Yoshida (SEMA), Marcelo Gordo (UFAM e Projeto Sauim-de-coleira), Géssica Nascimento (ALE-AM), José Afrânio da Costa (AMAZONASTUR), Alessandra Nava (FIOCRUZ), BPAmb/PM-AM, Artur Monteiro (FVA), Natália Lima (IBAMA-AM), Dayse Campista (SZB),, Maurício Noronha (Campanha SALVE O SAUIM), IMPLURB, Paula Guarido (IDESAM), Sinandra dos Santos (CIGS/EB), INCRA, Luciana Valente (MPF), Marcelo Garcia (IPAAM)</t>
  </si>
  <si>
    <t xml:space="preserve">A indicação das áreas aos órgãos fiscalizadores depende dos produtos previstas nas ações: 1.2,  2.2 , 4.1 e 4.2. </t>
  </si>
  <si>
    <t xml:space="preserve">Considerando que os produtos a serem divulgados exigem elaboração técnica e recursos humanos e tecnológicos, os principais problemas observados, até o  momento, são compatibilizar agendas de colaboradores para planejar a execução de atividades necessárias ao desenvolvimento da ação.   </t>
  </si>
  <si>
    <t>Manuel Lima</t>
  </si>
  <si>
    <t>1.8</t>
  </si>
  <si>
    <t>Articular junto aos órgãos competentes - p.ex. SEMMAS, IPAAM, IBAMA, SEMINF, SEINFRA, DNIT, ELETROBRAS, SEPLANCTI, Casa Civil Municipal - a adequação de projetos e a adoção de medidas mitigadoras e compensatórias, nas etapas de planejamento e licenciamento,  para reduzir os impactos sobre a perda e conectividade de habitats do sauim-de-coleira.</t>
  </si>
  <si>
    <t>Atas de reuniões;
Protocolo de medidas mitigadoras e compensatórias disponibilizado</t>
  </si>
  <si>
    <t>Renata Azevedo (CPB/ICMBio), Wilson Spironello (INPA), Márcio Bentes (SEMMAS), Caroline Yoshida (SEMA), Marcelo Gordo (UFAM e Projeto Sauim-de-coleira), Géssica Nascimento (ALE-AM), José Afrânio da Costa (AMAZONASTUR), Alessandra Nava (FIOCRUZ),  BPAmb/PM-AM, (Artur Monteiro (FVA), Natália Lima (IBAMA-AM), Dayse Campista (SZB) Maurício Noronha (Campanha SALVE O SAUIM), Paula Guarido (IDESAM), Sinandra dos Santos (CIGS/EB), Luciana Valente (MPF), Marcelo Garcia (IPAAM)</t>
  </si>
  <si>
    <t>Considerando produto da ação 1.2
Incluir demais órgãos competentes</t>
  </si>
  <si>
    <t>Essa ação tem previsão de iniciar agora, pois é um desdobramento da ação 1.2. Tendo em vista que a ação 1.2 está atrasada, sugiro que essa ação tenha uma adequação de data, deixando o seu início para abril de 2020.</t>
  </si>
  <si>
    <t>Ausência dos produtos da ação 1.2</t>
  </si>
  <si>
    <t>2. Articular a criação de áreas protegidas, assim como a manutenção e a gestão adequada, daquelas já existentes, para a conservação do sauim.</t>
  </si>
  <si>
    <t>2.1</t>
  </si>
  <si>
    <t>Identificar no ZEE da SUFRAMA e PAEs do INCRA (implantados e previstos) atividades conflitantes à conservação do sauim-de-coleira para propor e articular junto à SUFRAMA e ao INCRA a qualificação desses instrumentos.</t>
  </si>
  <si>
    <t>Reuniões técnicas;
Mapa de conflitos;
Proposta de qualificação dos instrumentos</t>
  </si>
  <si>
    <t>Maurício Noronha (Campanha SALVE O SAUIM)</t>
  </si>
  <si>
    <t>Diogo Lagroteria (CEPAM), Marcelo Gordo (UFAM), Wilson Spironello (INPA), Artur Monteiro (FVA), Luciana Valente (MPF)</t>
  </si>
  <si>
    <t xml:space="preserve">
Não Avançou
</t>
  </si>
  <si>
    <t xml:space="preserve">Nesse primeiro ano do segundo ciclo, eu atuei como coordenador do GT SAUIM/SEMA, e dediquei o meu tempo e os meus esforços para a criação de uma unidade de conservação estadual para o sauim-de-coleira. </t>
  </si>
  <si>
    <t>Maurício de Almeida Noronha</t>
  </si>
  <si>
    <t xml:space="preserve">Após a criação da unidade de conservação estadual, prevista para o mês de agosto/2019, darei atenção ao cumprimento da ação 2.1. </t>
  </si>
  <si>
    <t>2.2</t>
  </si>
  <si>
    <t>Atualizar o mapa de ocorrência do sauim-de-coleira, enfatizando a situação fundiária das áreas, identificando áreas prioritárias para a sua conservação, considerando o potencial de criação de Unidades de Conservação e a conectividade de habitats.</t>
  </si>
  <si>
    <t>Mapa atualizado para a área urbana;
Mapa atualizado para a área rural;</t>
  </si>
  <si>
    <t>Artur Monteiro (FVA)</t>
  </si>
  <si>
    <t xml:space="preserve">Diogo Lagroteria (CEPAM/ICMBio), Renata Azevedo (CPB/ICMBio), Wilson Spironello (INPA), Márcio Bentes (SEMMAS), Caroline Yoshida (SEMA), Marcelo Gordo (UFAM e Projeto Sauim-de-coleira), Géssica Nascimento (ALE-AM), José Afrânio da Costa (AMAZONASTUR), Alessandra Nava (FIOCRUZ), BPAmb/PM-AM, Artur Monteiro (FVA), Natália Lima (IBAMA-AM), Dayse Campista (SZB), Maurício Noronha (Campanha SALVE O SAUIM), Paula Guarido (IDESAM), Sinandra dos Santos (CIGS/EB), Luciana Valente (MPF), Marcelo Garcia (IPAAM) </t>
  </si>
  <si>
    <t>Proposta de submissão de projeto ao fundo holandês para se realizar o mapemento de áreas prioritárias, em conjunto com refinamento dos corredores propostos: Puraquequara, PIM e Tarumã.</t>
  </si>
  <si>
    <r>
      <t xml:space="preserve">Outras prioridades existentes impediram o alcance da ação em sua essencia, contudo outros trabalhos vêm sendo realizados de forma a complementar. Ex.: Definição de área prioritária para criação de UC estadual junto à SEMA-AM entre Manaus e Itacoatiara (à leste do CIGS) e construção de estudo fundiário detalhado. Trabalho realizado em parceria entre FVA, SEMA e outros parceiros, sob orientação de Maurício Noronha.
Submissões realizadas para aquisição de áreas para preservação de </t>
    </r>
    <r>
      <rPr>
        <i/>
        <sz val="12"/>
        <rFont val="Calibri"/>
        <family val="2"/>
        <scheme val="minor"/>
      </rPr>
      <t>Saguinus bicolor</t>
    </r>
    <r>
      <rPr>
        <sz val="12"/>
        <rFont val="Calibri"/>
        <family val="2"/>
        <scheme val="minor"/>
      </rPr>
      <t xml:space="preserve">  para fundo Holandês (Prince Bernhardt), contudo sem sucesso de aprovação. Resultado semelhante alcançado junto ao Petrobras Socioambiental; projeto de mestrado do Diogo irá atualizar o mapa de ocorrência do sauim-de-coleira.</t>
    </r>
  </si>
  <si>
    <t>Projetos escritos para eventuais futuras submissões.</t>
  </si>
  <si>
    <t>Artur Monteiro</t>
  </si>
  <si>
    <t>Atualização de materiais existentes e inclusão deste produto (mapeamento) em outros potenciais contratos a serem firmados entre parceiros do PAN.  Postergar o prazo dessa ação para o fim do período do mestrado do Diogo (abril de 2021).</t>
  </si>
  <si>
    <t>2.3</t>
  </si>
  <si>
    <t>Fazer a gestão junto aos órgãos governamentais para a criação de áreas protegidas, considerando os resultados da Ação 2.2.</t>
  </si>
  <si>
    <t>Reuniões técnicas
Propostas de criação de uc e outras áreas protegidas (p.ex. corredores)</t>
  </si>
  <si>
    <t>Renata Azevedo (CPB)</t>
  </si>
  <si>
    <t xml:space="preserve">Diogo Lagroteria (CEPAM/ICMBio), Wilson Spironello (INPA), Márcio Bentes (SEMMAS), Caroline Yoshida (SEMA), Marcelo Gordo (UFAM e Projeto Sauim-de-coleira), Géssica Nascimento (ALE-AM), José Afrânio da Costa (AMAZONASTUR), Alessandra Nava (FIOCRUZ), BPAmb/PM-AM, Artur Monteiro (FVA), Natália Lima (IBAMA-AM), Dayse Campista (SZB), Maurício Noronha (Campanha Salve o Sauim), Paula Guarido (IDESAM), Sinandra dos Santos (CIGS/EB), Luciana Valente (MPF), Marcelo Garcia (IPAAM) </t>
  </si>
  <si>
    <t>IPAAM está aguardando a proposta de estudo para identificar uma possível área para a criação de uma UC na área rural (Itacoatiara).
Prefeitura tem interesse em criar um parque. É interessante que o PAN faça articulação para incluir o sauim nesta proposta.</t>
  </si>
  <si>
    <t>X</t>
  </si>
  <si>
    <t>AÇÕES PARA A CRIAÇÃO DE UMA APA ESTADUAL E DE UMA UC DE PROTEÇÃO INTEGRAL FEDERAL: 
• Em maio de 2018, após uma reunião entre o então secretário Sr. Marcelo Dutra  da SEMA e o Sr. José Pedro de Oliveira secretário de Biodiversidade do Ministério do Meio Ambiente - MMA, ficou acertado que essa UC de proteção integral seria criada pelo MMA e a SEMA reiniciaria os estudos, agora para a criação de uma APA. 
• Em julho de 2018 parte dos estudos realizados pelo GT SAUIM/SEMA, para criação da UC de proteção integral de 7.000 ha, foram repassados a Secretaria de Biodiversidade para contribuírem com a elaboração da proposta da UC de proteção Integrada do MMA. 
• Em novembro de 2018, a proposta da criação da APA com 213.860 ha foi submetida e aprovada na SEMA. 
• Em dezembro/2018, Aline Medeiros (Projeto Sauim) criou um abaixo-assinado em favor da criação da REBIO do Sauim que foi, posteriormente, encaminhado à presidência da república.(http://chng.it/Hh8Yp5Wf9N)
• Em maio de 2019 estão sendo desenvolvidas as ações preparatórias para execução da audiência pública para a criação da APA.
• Articulação para a criação da APA estadual do SAUIM. Reuniões com prefeitura de Rio Preto da Eva em abril de 2019 e Itacoatiara em maio de 2019 
AÇÕES PARA A CRIAÇÃO DE UMA APA MUNICIPAL: 
 A prefeitura de Manaus criou a APA Sauim-de-Manaus (Decreto N° 4.094, de junho de 2018),  em cumprimento a uma das cláusulas do TACA firmado entre a prefeitura e o MPF/AM. A APA tem 1050.37 hectares, fica localizada entre as zonas centro-sul e norte da cidade de Manaus e compreende o trecho entre o Corredor Ecológico Urbano do Mindu, o Parque Estadual Sumaúma e a Reserva Ducke.</t>
  </si>
  <si>
    <t>Mapas; Levantamentos socioeconômicos, fundiários, físicos e biológicos; e relatórios técnicos; Decreto de Criação</t>
  </si>
  <si>
    <t xml:space="preserve">Tramite burocrático; Interferências externas; e Período eleitoral. </t>
  </si>
  <si>
    <t>Renata Azevedo; Maurício de Almeida Noronha; Caroline Yoshida</t>
  </si>
  <si>
    <t>2.4</t>
  </si>
  <si>
    <t>Subsidiar os órgãos gestores das áreas protegidas já existentes para melhorar a gestão visando a conservação do sauim-de-coleira.</t>
  </si>
  <si>
    <t>Propostas de ações direcionadas ao sauim-de-coleira de acordo com cada área protegida</t>
  </si>
  <si>
    <t>Maria do Carmo Pereira (SEMA)</t>
  </si>
  <si>
    <t>Márcio Bentes (SEMMAS), Marcelo Garcia (IPAAM), Renata Azevedo (CPB/ICMBio), Marcelo Gordo (UFAM), Wilson Spironello (INPA), FAS, IPÊ, Instituto Sumaúma, Sinandra dos Santos (CIGS-EB), Maurício Noronha (Campanha SALVE O SAUIM)</t>
  </si>
  <si>
    <t>Esta ação tem relação direta com as ações do objetivo específico de educação ambiental. Trabalho com as comunidades no entorno do CIGS-EB.</t>
  </si>
  <si>
    <t xml:space="preserve">1. Sensibilização para mapeamento participativo do sauim nas comunidades da RDS Puranga Conquista em maio de 2018. 
2. Fortalecimento das 10  UC municipais e criação do Conselho Deliberativo da APA Sauim.  </t>
  </si>
  <si>
    <t>Caroline Yoshida</t>
  </si>
  <si>
    <t>2.5</t>
  </si>
  <si>
    <t xml:space="preserve">Apoiar o fortalecimento do movimento RPPNista na área de abrangência do sauim-de-coleira.
</t>
  </si>
  <si>
    <t>Encontro anual de RPPNs
Tema RPPNs inserido no FOPES (Forum Permanente de Secretarias Municipais de Meio Ambiente), por exemplo: apresentar as ações do PAN nestes eventos</t>
  </si>
  <si>
    <t>Maria do Carmo (SEMA), Diogo Lagroteria (CEPAM/ICMBio), Renata Azevedo (CPB/ICMBio), Confederação Nacional de RPPNs, COCUC/ICMBio, Maurício Noronha (Campanha SALVE O SAUIM)</t>
  </si>
  <si>
    <t>O encontro aconteceu, a SEMMAS participou com meio de tecnicos e na mobilização da RPPNS criadas pelo poder municipal. No FOPES em 2018 foram apresentadas as estrategias de gestão do PAN e além das ações sobre a responsabilidade da Semmas, em maio de 2019 está prevista nova participação SEMMAS, para apresentar as experiencias de gerenciamento das áreas protegidas municipais, com o destaque para a proteção do Sauim.</t>
  </si>
  <si>
    <t>Relatório técnico dos Encontros e divulgação em midia local</t>
  </si>
  <si>
    <t>2.6</t>
  </si>
  <si>
    <t>Articular junto aos órgãos licenciadores o direcionamento das compensações de reserva legal para áreas dentro da distribuição do sauim-de-coleira.</t>
  </si>
  <si>
    <t>Reuniões técnicas para indicar áreas para compensação</t>
  </si>
  <si>
    <t>Julia Linhares (SEMA), Marcelo Gordo (UFAM), Wilson Spironello (INPA), Diogo Lagroteria (CEPAM), Maurício Noronha (Campanha SALVE O SAUIM)</t>
  </si>
  <si>
    <t>Sema criou um GT para discutir compensação ambiental em unidades de conservação e reserva legal. Portaria SEMA Nº 047 de 04 de abril de 2019.</t>
  </si>
  <si>
    <t>2.7</t>
  </si>
  <si>
    <t>Articular junto aos órgãos de fiscalização o direcionamento de ações de controle para reduzir os impactos sobre perda e conectividade de habitats, especialmente em áreas protegidas, considerando os resultados da Ação 2.2.</t>
  </si>
  <si>
    <t>mapa de áreas prioritárias encaminhado para os órgãos de fiscalização, ressaltando a perda de habitat (perda de fragmentos)</t>
  </si>
  <si>
    <t>Natalia Lima (IBAMA)</t>
  </si>
  <si>
    <t>Márcio Bentes (SEMMAS), Caroline Yoshida (SEMA), Marcelo Garcia (IPAAM), Diogo Lagroteria (CEPAM), Marcelo Gordo (UFAM), BPAmb/PM-AM, Maurício Noronha (Campanha SALVE O SAUIM)</t>
  </si>
  <si>
    <t>Especialmente em localidades de ocorrência da espécie que vem sofrendo com perda de habitat.</t>
  </si>
  <si>
    <t>O IBAMA, por meio do NUFIS,  fará articulações para garantir a participação dos colaboradores (aqui ainda como potenciais) nas ações propostas.</t>
  </si>
  <si>
    <t>Articulação interna no IBAMA para maior proteção de área  institucional de 14.000 ha do IBAMA (“Cecan”), localizada na BR 174, onde há registros de sauim-de-coleira. Foi feita também uma tentativa de articulação com a “Fazenda da UFAM” e INPA, que detêm importantes áreas de florestas anexas ao Cecan. Foram iniciadas  varias ações de fiscalização que contiveram o avanço de desmatamentos e ocupações irregulares que ocorriam na Área do Cecan. As ações de monitoramento e controle continuam.
A ação também depende do mapa da ação 2.2, que ainda não foi elaborado.</t>
  </si>
  <si>
    <t>Processos administrativos e penais instaurados</t>
  </si>
  <si>
    <t>A reduzida equipe de fiscais limita a ampliação de ações em outras areas. As articulações com o INPA e UFAM, haja vista que essas instituições  detêm áreas contiguas ao “Cecan/IBAMA” . Insegurança/incerteza sobre o destino que será dado a esse patrimônio do IBAMA.</t>
  </si>
  <si>
    <t>Natália Lima</t>
  </si>
  <si>
    <t>3. Manter e ampliar a conectividade de habitat do Sauim-de-coleira, conforme as especificidades das áreas urbana e rural.</t>
  </si>
  <si>
    <t>3.1</t>
  </si>
  <si>
    <t>Revisar e refinar os planos de conectividade das áreas urbana e rural, considerando os resultados da Ação 2.2.</t>
  </si>
  <si>
    <t>Plano de conectividade da área rural atualizado e detalhado;
Plano de conectividade da área urbana (Manaus) atualizado e detalhado.</t>
  </si>
  <si>
    <t>Planos de conectividade consolidados e disponibilizados.</t>
  </si>
  <si>
    <t>Marcelo Gordo (UFAM)</t>
  </si>
  <si>
    <t>Dayse Campista (SZB), Caroline Yoshida (SEMA), Luis Coelho, Artur Monteiro (FVA), Diogo Lagroteria (CEPAM), Maurício Noronha (Campanha SALVE O SAUIM)</t>
  </si>
  <si>
    <t>Articular junto às instituições pertinentes - INCRA, ITEAM/Secretaria de Política Fundiária, FUNAI, SPU - a obtenção de informações sobre a situação fundiária das áreas importantes para a conectividade de habitats do sauim-de-coleira. Ideal seriam versões anuais no plano de conectividade, com a contratação anual de consultoria especializada para as análises e confecção dos mapas. 
Proposta alinhada com submissão ao fundo holandês.</t>
  </si>
  <si>
    <t>Essa ação depende do mapa a ser elaborado na ação 2.2 que tem prazo de finalização para abril de 2020. Assim, sugere-se repactuar o prazo de início para maio de 2021.</t>
  </si>
  <si>
    <t>Marcelo Gordo</t>
  </si>
  <si>
    <t>3.2</t>
  </si>
  <si>
    <t>Consolidar a proposta e articular a implementação do corredor central na área urbana de Manaus: Corredor Ecológico Urbano do Sauim-de-Coleira (Portaria 86/2017-GS/SEMMAS).</t>
  </si>
  <si>
    <t>Proposta do Corredor Ecológico Urbano do Sauim-de-Coleira consolidada e publicada;
Termo de Referência para elaboração do plano de gestão do corredor.</t>
  </si>
  <si>
    <t>Corredor implementado</t>
  </si>
  <si>
    <t>Dayse Campista (SZB), Caroline Yoshida (SEMA), Renata Azevedo (CPB/ICMBio), Wilson Spironello (INPA), Márcio Bentes (SEMMAS), Caroline Yoshida (SEMA), Marcelo Gordo (UFAM e Projeto Sauim-de-coleira), Géssica Nascimento (ALE-AM), José Afrânio da Costa (AMAZONASTUR), Alessandra Nava (FIOCRUZ),  BPAmb/PM-AM, Artur Monteiro (FVA), IBAMA-AM, SZB, Maurício Noronha (Campanha SALVE O SAUIM), IMPLURB, Paula Guarido (IDESAM), Sinandra dos Santos (CIGS/EB), INCRA, Luciana Valente (MPF), Marcelo Garcia (IPAAM)</t>
  </si>
  <si>
    <t xml:space="preserve">Encontra-se em andamento, considerando que a proposta de corredor foi consolidada e publicada com a criação da APA Sauim de Manaus. A primeira reunião do Conselho Deliberativo, do qual fazem parte Diogo Faria (titular) e Manuel Lima (suplente), foi realizada em 2019. A meta agora é elaborar o Plano de Gestão. Para tanto vamos propor, na próxima reunião, darmos início ao processo de  elaboração do TDR de forma participativa.  </t>
  </si>
  <si>
    <t>Decreto de criação da APA Sauim publicado em junho de 2018 pela Prefeitura de Manaus.</t>
  </si>
  <si>
    <t>Manuel Lima, Diogo Lagroteria</t>
  </si>
  <si>
    <t xml:space="preserve">Existe uma proposta de contratação de consultoria técnica para elaboração do plano de gestão da APA Sauim. Essa proposta foi entregue à prefeitura de Manaus no início de 2018. Sugestão de  consultar oficialmente o MPF sobre essa ação, tendo em vista que a elaboração do Plano de gestão da APA é parte do TAC assinado pela prefeitura de Manaus. O prazo porém já está expirado.
</t>
  </si>
  <si>
    <t>3.3</t>
  </si>
  <si>
    <t>Elaborar as propostas e articular a implementação de outros corredores na área urbana: Tarumã-Ponta Negra e Distrito Industrial-Puraquequara</t>
  </si>
  <si>
    <t>Propostas de corredores elaboradas e encaminhadas aos órgãos competentes.</t>
  </si>
  <si>
    <t>Corredores decretados.
Corredores implementados.</t>
  </si>
  <si>
    <t>Dayse Campista (SZB), Artur Monteiro e Marcelo (FVA), Marcelo Gordo (UFAM), Luis Coelho, Márcio Bentes (SEMMAS), Caroline Yoshida (SEMA), IMPLURB</t>
  </si>
  <si>
    <t>Manaus</t>
  </si>
  <si>
    <t>Articular com a elaboração do plano de gestão da APA Tarumã-Ponta Negra. Contratar consultoria para elaborar as propostas de corredor.</t>
  </si>
  <si>
    <t>SEMA fez o estudo de criação do Corredor do Ipiranguinha e consulta. Status: Em processo de publicação, porem a ação, de maneira geral, está um pouco parada.</t>
  </si>
  <si>
    <t xml:space="preserve">Não encontramos interessados em desenvolver os estudos de forma voluntária. Também não conseguimos recursos para contratar profissional. </t>
  </si>
  <si>
    <t>Diogo Lagroteria, Caroline Yoshida</t>
  </si>
  <si>
    <t>3.4</t>
  </si>
  <si>
    <t>Articular a efetiva implementação do Corredor Ecológico Adolpho Ducke-Puraquequara (Decreto n° 37.274 - SEMA/AM)</t>
  </si>
  <si>
    <t>Plano de Gestão do corredor</t>
  </si>
  <si>
    <t>Caroline Yoshida (SEMA)</t>
  </si>
  <si>
    <t>Dayse Campista (SZB), Wilson Spironello (INPA), Sinandra Santos (CIGS-EB), Márcio Bentes (SEMMAS), Artur Monteiro (FVA), Marcelo Gordo (UFAM), Diogo Lagroteria (CEPAM), Wilson Spironello (INPA), Maurício Noronha (Campanha SALVE O SAUIM)</t>
  </si>
  <si>
    <t>Articular com a elaboração do plano de gestão da APA Ducke-Puraquequara</t>
  </si>
  <si>
    <t>Não houve andamento.</t>
  </si>
  <si>
    <t>3.5</t>
  </si>
  <si>
    <t>Articular com órgãos pertinentes - p.ex. SEINFRA - a adequação do projeto de duplicação da rodovia AM 010, visando reduzir, mitigar e compensar os impactos sobre o sauim-de-coleira.</t>
  </si>
  <si>
    <t>Atas de reuniões
Propostas de redução, mitigação e compensação de impactos sobre o sauim-de-coleira encaminhadas</t>
  </si>
  <si>
    <t>Medidas de redução, mitigação e compensação de impactos sobre o sauim-de-coleira adotadas</t>
  </si>
  <si>
    <t>irrelevante</t>
  </si>
  <si>
    <t>Dayse Campista (SZB), Maurício Noronha (Campanha SALVE O SAUIM)</t>
  </si>
  <si>
    <t>Articulação iniciada apenas em nível técnico, necessitando da negociação com secretários da SEINFRA e SEMA</t>
  </si>
  <si>
    <t>3.6</t>
  </si>
  <si>
    <t>Articular com o SIPAM o monitoramento da abertura de novos ramais na área rural, para orientar ações de fiscalização.</t>
  </si>
  <si>
    <t>Atas de reuniões
Relatórios anuais sobre novos ramais</t>
  </si>
  <si>
    <t>Fiscalização direcionada à abertura de novos ramais</t>
  </si>
  <si>
    <t>Dayse Campista (SZB)</t>
  </si>
  <si>
    <t>Foi feito inicialmente um contato direto com técnico do SIPAM que informou acreditar ser difícil o atendimento a essa demanda. O contato oficial não foi realizado.</t>
  </si>
  <si>
    <t>Outras demandas e questões  internas.</t>
  </si>
  <si>
    <t>Fazer contato oficial com o SIPAM para ver a possibilidade de viabilização desta ação (sugetão Diogo Lagroteria)</t>
  </si>
  <si>
    <t>4. Reduzir a perda de indivíduos do Sauim-de-coleira por atropelamentos, choques elétricos e ataques de animais domésticos.</t>
  </si>
  <si>
    <t>4.1</t>
  </si>
  <si>
    <t>Mapear pontos de maior incidência e caracterizar os impactos de atropelamentos, choques elétricos e ataques de animais domésticos sobre o sauim-de-coleira</t>
  </si>
  <si>
    <t>Mapas de áreas com maior incidência de atropelamentos, choques elétricos e ataques por fauna doméstica;
Análises de Viabilidade Populacional sobre impactos de atropelamentos, choques elétricos e ataques por fauna doméstica.</t>
  </si>
  <si>
    <t>Áreas de maior incidência e risco identificadas
Impactos caracterizados.</t>
  </si>
  <si>
    <t>Aline Medeiros (Projeto Sauim-de-coleira), Diogo Lagroteria (CEPAM), Marcelo Gordo (UFAM), Maurício Noronha (Campanha SALVE O SAUIM)</t>
  </si>
  <si>
    <t>Usar sistema urubu (http://cbee.ufla.br/portal/sistema_urubu/) e aplicativo Meu Ambiente (http://www.appmeuambiente.com.br/);
Elaborar e disponobilizar materiais (cartilhas, folders) para orientar e estimular a coleta de dados;
Incluir o mapeamento e registro de animais em cativeiro ilegal. Viabilizar disponibilidade de dados entre parceiros que possam realizar análises espaciais e temporais.</t>
  </si>
  <si>
    <t>O Projeto Sauim elaborou o Plano de mitigação dos atropelamentos de Fauna no Campus da UFAM, em setembro de 2018.
Não há informações para outras áreas</t>
  </si>
  <si>
    <t>Renata Azevedo</t>
  </si>
  <si>
    <t>4.2</t>
  </si>
  <si>
    <t>Elaborar materiais para orientar o registro de ocorrências e a implementação de medidas mitigatórias/compensatórias para reduzir os impactos relativos a atropelamentos, choques elétricos e ataques de animais domésticos sobre o sauim-de-coleira.</t>
  </si>
  <si>
    <t>Cartilhas, guias e protocolos elaborados, disponibilizados e divulgados</t>
  </si>
  <si>
    <t>Registro sistemático de ocorrências (atropelamentos, choques elétricos, ataques de animais domésticos, indivíduos em cativeiro ilegal).
Medidas mitigatórias compensatórias implementadas</t>
  </si>
  <si>
    <t>Dayse Campista (SZB), Aline Medeiros (Projeto Sauim-de-Coleira), Diogo Lagroteria (CEPAM/ICMBIO), Márcio Bentes (SEMMAS), (Marcelo Garcia) IPAAM, Maurício Noronha (Campanha SALVE O SAUIM)</t>
  </si>
  <si>
    <t>Atuação com educação ambiental para reduzir ataques de animais domésticos; custos relativos à diagramação e reprografia de material, para o qual deverá ser solicitado orçamento.</t>
  </si>
  <si>
    <t>1. Em 2017 a UFAM foi notificada pelo IBAMA a apresentar um Plano de Mitigação de Atropelamentos de Fauna no Campus. Sendo assim, em setembro de 2018 o Projeto Sauim elaborou o Plano de mitigação dos atropelamentos de Fauna no Campus da UFAM. A UFAM deverá apresentar relatórios anuais de implementação das ações do Plano (outubro de 2019 e outubro de 2020).
2. Foi aprovado orçamento para produção de material de divulgação somente para 2019; diante do contingenciamento orçamentario no IBAMA há que se aguardar se o recurso será disponibilizado. Entretanto, o tema (ataques de animais domestico a animais silvestre, incluindo sauim-de-coleira),  foi pautado nas oficinas realizadas em projeto desenvolvido em parceria com A Oca do Conhecimento Ambiental/SEMED, em que houve a realização de um seminario e a capacitação de formadores de professoras onde o tema for abordado, mas não de maneira especifica.</t>
  </si>
  <si>
    <t>1. Plano de Mitigação para o campus da UFAM;
2. Não houve produção de materiais, mas foi realizado um seminário e 8 oficinas em que a temática foi abordada de maneira superficial</t>
  </si>
  <si>
    <t>Falta de recurso em 2018 e instabilidade na previsão orçamentaria para 2019. Dificuldades de conciliação de agenda do CETAS (que ficou por um periodo com somente 1 servidora) com a do PAN.</t>
  </si>
  <si>
    <t>Renata Azevedo; Natália Lima</t>
  </si>
  <si>
    <t>4.3</t>
  </si>
  <si>
    <t>Articular junto aos órgãos competentes - p.ex. IPAAM, SEMMAS, IMPLURB, SEINFRA, DNIT, Eletrobras - a implementação de medidas para reduzir a perda de indivíduos de sauim-de-coleira por atropelamentos e choques elétricos - p.ex. adequação de projetos, sinalização, redutores de velocidade, passagens de fauna, cabos multiplexados, cabos subterrâneos -, considerando as áreas e impactos identificados na ação 4.1.</t>
  </si>
  <si>
    <t xml:space="preserve">Mapas de áreas com maior incidência de atropelamentos e choques elétricos disponibilizados aos órgãos licenciadores;
Atas de reuniões
</t>
  </si>
  <si>
    <t>Medidas implementadas</t>
  </si>
  <si>
    <t>Caroline Yoshida (SEMA), Maurício Noronha (Campanha SALVE O SAUIM)</t>
  </si>
  <si>
    <t xml:space="preserve">A ação se encontra na fase inicial.  A disponibilização de mapas aos órgãos fiscalizadores depende do produto da ação 4.1. Porém também depende da sistematização de informações oriundas dos produtos previstos nas  ações: 1.2, 2.2  e 4.2. </t>
  </si>
  <si>
    <t>4.4</t>
  </si>
  <si>
    <t>Implementar projetos demonstrativos para reduzir o impacto de atropelamentos sobre o sauim-de-coleira, p.ex. com a instalação de passagens de fauna.</t>
  </si>
  <si>
    <t>Projetos realizados;
Passagens instaladas;
Medidas testadas</t>
  </si>
  <si>
    <t>Medidas mais eficazes identificadas</t>
  </si>
  <si>
    <t>Aline Medeiros (Projeto Sauim-de-Coleira), Caroline Yoshida (SEMA), Maurício Noronha (Campanha SALVE O SAUIM)</t>
  </si>
  <si>
    <t>Projeto conceitual elaborado e aprovado pela reitoria da UFAM, com inicio de instalacao prevista para julho/agosto de 2019</t>
  </si>
  <si>
    <t>5. Recuperar e enriquecer áreas para melhorar a qualidade do habitat do sauim-de-coleira.</t>
  </si>
  <si>
    <t>5.1</t>
  </si>
  <si>
    <t>Mapear e priorizar áreas a serem recuperadas/enriquecidas para melhorar a qualidade do habitat do sauim-de-coleira, considerando os resultados da Ação 2.2.</t>
  </si>
  <si>
    <t xml:space="preserve">Mapas de áreas a serem recuperadas/enriquecidas
</t>
  </si>
  <si>
    <t>Áreas para recuperação/enriquecimento identificadas, localizadas e priorizadas</t>
  </si>
  <si>
    <t>Marcio Bentes (SEMMAS)</t>
  </si>
  <si>
    <t>Marcelo Gordo (UFAM), Dayse Campista (SZB), Luciane L. de Souza (UEA), Diogo Lagroteria (CEPAM), Wilson Spironello (INPA), Artur Monteiro (FVA), Maurício Noronha (Campanha SALVE O SAUIM)</t>
  </si>
  <si>
    <t>considerando materiais disponíveis, p.ex. dissertação Sara Barr, dissertação do Flávio Brazão. Considerar mapeamento de resgates e atropelamentos.</t>
  </si>
  <si>
    <t>O mapa da ação 2.2 não foi elaborado.
Realizado parcialmente, diagnostico em campo  não construído.</t>
  </si>
  <si>
    <t xml:space="preserve">Locais identificados dentro das unidade de conservação municipais em especial nas APAs </t>
  </si>
  <si>
    <t>Falta de recurso para contratação de equipe especializada.</t>
  </si>
  <si>
    <t>Viabilizar recurso financeiro ou parceiros para mapear as áreas.</t>
  </si>
  <si>
    <t>5.2</t>
  </si>
  <si>
    <t>Elaborar materiais para orientar a recuperação/enriquecimento de áreas para melhorar a qualidade do habitat do sauim-de-coleira.</t>
  </si>
  <si>
    <t>Materiais (folders, cartilhas, protocolos) elaborados e disponibilizados</t>
  </si>
  <si>
    <t>Orientações disponibilizadas</t>
  </si>
  <si>
    <t>Marcelo Gordo (UFAM), Dayse Campista (SZB), Luciane L. de Souza (UEA), Wilson Spironello (INPA), Diogo Lagroteria (CEPAM), Maurício Noronha (Campanha SALVE O SAUIM)</t>
  </si>
  <si>
    <t>incluir a questão de espécies invasoras, principalmente plantas.</t>
  </si>
  <si>
    <t>Material existente e em distribuição</t>
  </si>
  <si>
    <t>Material informativo produzido</t>
  </si>
  <si>
    <t>Observar equívoco apontado por Márcio na 2a monitoria. Erro de interpretação da ação!</t>
  </si>
  <si>
    <t>5.3</t>
  </si>
  <si>
    <t>Implementar projetos demonstrativos para recuperação/enriquecimento de áreas para melhorar a qualidade do habitat do sauim-de-coleira.</t>
  </si>
  <si>
    <t>Projetos realizados;
Métodos/técnicas testados;
Área recuperada/enriquecida (hectares e/ou número de locais)</t>
  </si>
  <si>
    <t>Métodos/técnicas mais eficazes identificados</t>
  </si>
  <si>
    <t>Dayse Campista (SZB), Aline Medeiros (Projeto Sauim-de-Coleira), Caroline Yoshida (SEMA), Luciane L. de Souza (UEA), Marcio Bentes (SEMMAS), Wilson Spironello (INPA), Diogo Lagroteria (CEPAM), Luciana Valente (MPF), MPE, VEMAQA</t>
  </si>
  <si>
    <t>priorizar áreas de corredores e APP</t>
  </si>
  <si>
    <t>Plantios já iniciados</t>
  </si>
  <si>
    <t>É preciso que sejam registrados mais detalhes em relação à implementação desta ação</t>
  </si>
  <si>
    <t>5.4</t>
  </si>
  <si>
    <t>Articular junto aos órgãos competentes - p.ex. IPAAM, SEMMAS, IMPLURB, MPF, MPE, VEMAQA - para que as áreas identificadas na Ação 5.1 sejam efetivamente recuperadas/enriquecidas para melhorar a qualidade do habitat do sauim-de-coleira, incluindo o controle de espécies não-nativas e as orientações resultantes da Ação 5.2.</t>
  </si>
  <si>
    <t>Atas de reuniões;
Áreas recuperadas/enriquecidas (hectares e/ou número de locais)</t>
  </si>
  <si>
    <t>Áreas priorizadas recuperadas/enriquecidas (hectares/n° locais)</t>
  </si>
  <si>
    <t>Dayse Campista (SZB), Marcio Bentes (SEMMAS), Caroline Yoshida (SEMA), Wilson Spironello (INPA), Diogo Lagroteria (CEPAM), Luciana Valente (MPF), MPE, VEMAQA</t>
  </si>
  <si>
    <t>articular com projetos de arborização urbana, desde a produção de mudas, orientando as espécies adequadas.
Implementar considerando Ação do objetivo específico 1 (compensações, TAC)</t>
  </si>
  <si>
    <t xml:space="preserve">Em fevereiro de 2018, foi realizado um plantio de 120 mudas em uma área que faz parte do corredor do Mindú, mais precisamente no limite entre o Conjunto Tiradentes e o Petros, no bairro Aleixo. Além da participação do PAN Sauim-de-Coleira, o plantio teve a participação do grupo Entre Amigos e também moradores dos conjuntos Petros, Tiradentes e Acariquara.
Mais de 5 mil mudas de árvores foram plantadas e estão sendo monitoradas na APA Sauim-de-Manaus, além de outras 5 mil em outras áreas verdes do municipio, aproximadamente 10 mil arvores plantadas em áreas verdes.
Apesar destas iniciativas, as áreas prioritárias ainda não estão identificadas uma vez que a ação 5.1 não foi concluída.
</t>
  </si>
  <si>
    <t>Relatorios tecnicos e material jornalistico sobre as ações desenvolvidas</t>
  </si>
  <si>
    <t>Ações estão sendo realizadas de forma constante, porém existe a necessidade do municipio melhor o viveiro para produção das mudas</t>
  </si>
  <si>
    <t>Viabilizar recursos para a construção do viveiro municipal.</t>
  </si>
  <si>
    <t xml:space="preserve">6. Compreender a distribuição de Saguinus bicolor e sua potencial relação com Saguinus midas. </t>
  </si>
  <si>
    <t>6.1</t>
  </si>
  <si>
    <r>
      <t xml:space="preserve">Identificar os limites da distribuição geográfica do </t>
    </r>
    <r>
      <rPr>
        <i/>
        <sz val="12"/>
        <rFont val="Calibri"/>
        <family val="2"/>
        <scheme val="minor"/>
      </rPr>
      <t>Saguinus bicolor</t>
    </r>
    <r>
      <rPr>
        <sz val="12"/>
        <rFont val="Calibri"/>
        <family val="2"/>
        <scheme val="minor"/>
      </rPr>
      <t xml:space="preserve"> e monitorar as áreas de contato entre o </t>
    </r>
    <r>
      <rPr>
        <i/>
        <sz val="12"/>
        <rFont val="Calibri"/>
        <family val="2"/>
        <scheme val="minor"/>
      </rPr>
      <t>S. bicolor</t>
    </r>
    <r>
      <rPr>
        <sz val="12"/>
        <rFont val="Calibri"/>
        <family val="2"/>
        <scheme val="minor"/>
      </rPr>
      <t xml:space="preserve"> e o </t>
    </r>
    <r>
      <rPr>
        <i/>
        <sz val="12"/>
        <rFont val="Calibri"/>
        <family val="2"/>
        <scheme val="minor"/>
      </rPr>
      <t>S. midas</t>
    </r>
    <r>
      <rPr>
        <sz val="12"/>
        <rFont val="Calibri"/>
        <family val="2"/>
        <scheme val="minor"/>
      </rPr>
      <t xml:space="preserve">. </t>
    </r>
  </si>
  <si>
    <t xml:space="preserve">Relatórios, teses, dissertações, artigos cientificos e de divulgação. </t>
  </si>
  <si>
    <t xml:space="preserve">Limites de distribuição geográfica do saguinus bicolor definidos e as áreas de contato entre as duas espécies conhecidas e monitoradas. </t>
  </si>
  <si>
    <t>Wilson Spironello (INPA), Marcelo Gordo (UFAM), Adrian Barnett (JNPA), Fábio Röhe, Izeni Farias (UFAM), Tomas Hrbek (INPA), Diogo Lagroteria (CEPAM/ICMBio), Maurício Noronha (Campanha SALVE O SAUIM)</t>
  </si>
  <si>
    <t>1. Projeto iniciado em junho de 2019 na regiao do rio Urubu, com previsão de dois anos. 2. SEMA está escrevendo projeto de compensação do Terminal Portuário do Novo Remanso no qual contemplará recurso para estudos sobre relação do sauim bicolor com o S. midas; 3. O projeto de mestrado do Diogo Lagroteria prevê identificar os limites atuais de distribuição do S. bicolor e as áreas de contato com S. midas.</t>
  </si>
  <si>
    <t>Marcelo Gordo, Caroline Yoshida, Diogo Lagrotria</t>
  </si>
  <si>
    <t>6.2</t>
  </si>
  <si>
    <t>Desenvolver investigações sobre ocupação do sauim-de-coleira em diferentes fitofisionomias.</t>
  </si>
  <si>
    <t>Wilson Spironello (INPA), Fábio Röhe, Diogo Lagroteria (CEPAM/ICMBio), Maurício Noronha (Campanha SALVE O SAUIM)</t>
  </si>
  <si>
    <t>Uma Dissertação em andamento na Reserva Ducke e um projeto sendo iniciado na Região de Itacoatiara; projeto de mestrado do Diogo Lagroteria prevê investigar esse tema.</t>
  </si>
  <si>
    <t>Marcelo Gordo, Diogo Lagroteria</t>
  </si>
  <si>
    <t>6.3</t>
  </si>
  <si>
    <r>
      <t xml:space="preserve">Desenvolver investigações sobre as interações entre as populações do </t>
    </r>
    <r>
      <rPr>
        <i/>
        <sz val="12"/>
        <rFont val="Calibri"/>
        <family val="2"/>
        <scheme val="minor"/>
      </rPr>
      <t>Saguinus bicolor</t>
    </r>
    <r>
      <rPr>
        <sz val="12"/>
        <rFont val="Calibri"/>
        <family val="2"/>
        <scheme val="minor"/>
      </rPr>
      <t xml:space="preserve"> com </t>
    </r>
    <r>
      <rPr>
        <i/>
        <sz val="12"/>
        <rFont val="Calibri"/>
        <family val="2"/>
        <scheme val="minor"/>
      </rPr>
      <t>S. midas</t>
    </r>
    <r>
      <rPr>
        <sz val="12"/>
        <rFont val="Calibri"/>
        <family val="2"/>
        <scheme val="minor"/>
      </rPr>
      <t xml:space="preserve"> e outras espécies de primatas. </t>
    </r>
  </si>
  <si>
    <t>Adrian Barnett (INPA), Wilson Spironello (INPA), Fábio Röhe, Diogo Lagroteria (CEPAM/ICMBio), Maurício Noronha (Campanha SALVE O SAUIM)</t>
  </si>
  <si>
    <t>Ação em atividade. Estão sendo desenvolvidos dois estudos de alunos da Pós-Graduação de Ecologia do INPA, sendo um de doutorado e outro de mestrado; projeto de mestrado do Diogo Lagroteria iniciado em 2019 também prevê investigar esse tema</t>
  </si>
  <si>
    <t>1. artigo foi submetido para publicação: Parapatric pied and red handed tamarin responses to congeneric and conspecific calls (Tainara V. Sobroza, Marcelo Gordo, Adrian A. Barnett, Jean P. Boubli, Wilson R. Spironello)
2.  Projetos/Teses/Dissertações em andamento:                                                                                                                                                                                                                                                                                                                                      a) Natalia M. Kinap, Wilson R. Spironello, Marcelo Gordo: Uso do habitat por três espécies de primatas em uma floresta de terra firme da Amazônica Central
b) Tainara V. Sobroza, Adrian Barnett, Marcelo Gordo: Sons, cidades e sauins: O efeito do ambiente acústico no comportamento de comunicação do sauim-de-coleira (Saguinus bicolor)
c) Adna W.N. Gomes, Marcelo Gordo: Parasitos helmintos e intestinais em Saguinus bicolor
d) Marcelo Gordo, Diogo L. Farias: Reavaliação da distribuição geográfica de Saguinus bicolor
e) Marcus V. G. Lacerda, Marcelo Gordo, Wilson Spironello et al.: Transmissão de Zika vírus e outros arbovírus entre hospedeiros silvestres e urbanos - HOSTZIKA
f) Marcelo Gordo, Aline R. Sousa, André Silva: Spuma virus em Saguinus bicolor  e Saguinus midas
g) Marcelo Gordo, Adna W.N. Gomes: Parasitos helmintos intestinais em Saguinus bicolor
h) Marcelo Gordo, Breno S. Pires: Dieta de Saguinus bicolor</t>
  </si>
  <si>
    <t>Falta de recursos e de mais alunos para desenvolver as pesquisas</t>
  </si>
  <si>
    <t>Wilson Spironello, Diogo Lagroteria, Marcelo Gordo</t>
  </si>
  <si>
    <t>6.4</t>
  </si>
  <si>
    <r>
      <t xml:space="preserve">Desenvolver investigações sobre a ecologia do </t>
    </r>
    <r>
      <rPr>
        <i/>
        <sz val="12"/>
        <rFont val="Calibri"/>
        <family val="2"/>
        <scheme val="minor"/>
      </rPr>
      <t>Saguinus midas</t>
    </r>
    <r>
      <rPr>
        <sz val="12"/>
        <rFont val="Calibri"/>
        <family val="2"/>
        <scheme val="minor"/>
      </rPr>
      <t xml:space="preserve">, nas proximidades dos limites da distribuição geográfica do </t>
    </r>
    <r>
      <rPr>
        <i/>
        <sz val="12"/>
        <rFont val="Calibri"/>
        <family val="2"/>
        <scheme val="minor"/>
      </rPr>
      <t>S. bicolor</t>
    </r>
    <r>
      <rPr>
        <sz val="12"/>
        <rFont val="Calibri"/>
        <family val="2"/>
        <scheme val="minor"/>
      </rPr>
      <t xml:space="preserve">. </t>
    </r>
  </si>
  <si>
    <t>Wilson Spironello (INPA), Adrian Barnett (INPA), Fábio Röhe, Diogo Lagroteria (CEPAM/ICMBio)</t>
  </si>
  <si>
    <t>Ainda não iniciados, por falta de recursos financeiros</t>
  </si>
  <si>
    <t>6.5</t>
  </si>
  <si>
    <r>
      <t xml:space="preserve">Desenvolver investigações sobre interações dos aspectos sanitários entre </t>
    </r>
    <r>
      <rPr>
        <i/>
        <sz val="12"/>
        <rFont val="Calibri"/>
        <family val="2"/>
        <scheme val="minor"/>
      </rPr>
      <t>Saguinus bicolor</t>
    </r>
    <r>
      <rPr>
        <sz val="12"/>
        <rFont val="Calibri"/>
        <family val="2"/>
        <scheme val="minor"/>
      </rPr>
      <t xml:space="preserve"> e </t>
    </r>
    <r>
      <rPr>
        <i/>
        <sz val="12"/>
        <rFont val="Calibri"/>
        <family val="2"/>
        <scheme val="minor"/>
      </rPr>
      <t>S. midas</t>
    </r>
  </si>
  <si>
    <t>Alessandra Nava (Fiocruz)</t>
  </si>
  <si>
    <t xml:space="preserve">Diogo Lagroteria (CEPAM/ICMBio), Marcelo Gordo (UFAM), Laerzio (SEMMAS), Natalia Lima (IBAMA), Dayse Campista (SZB), Patricia Orlandi (FIOCRUZ/ILMD), Felipe Naveca (FIOCRUZ ILMD), Lee Crainey (FIOCRUZ/ILMD), Maurício Noronha (Campanha SALVE O SAUIM) </t>
  </si>
  <si>
    <t>Projeto integrado em andamento, verificando virus do sangue (parceria com Hospital de Medicina Tropical de Manaus e Texas University), da saliva (parceria com UFRJ), parasitas intestinais (UFAM), filarias (parceria Fiocruz, Ufam, HMTM e Texas. Também iniciou-se um projeto em parceria entre ICMBio/CEPAM, IBAMA/CETAS, SEMMAS e DURRELL, onde este tema será investigado.</t>
  </si>
  <si>
    <t>Dificuldades burocráticas e falta de laboratórios especializados em Manaus.</t>
  </si>
  <si>
    <t>Em julho de 2019 foi publicado artigo "Plasmodium vivax and Plasmodium falciparum infection in Neotropical primates in the western Amazon, Brazil", que comprova apresença de malária em sauins-de-coleira (não pode ser considerado um produto deste ciclo do PAN, mas é um material de subsídio para a ação).</t>
  </si>
  <si>
    <t>6.6</t>
  </si>
  <si>
    <t xml:space="preserve">Articular com agências de fomento de pesquisa o lançamento de editais para contemplar ações de pesquisa com enfoque nas ações anteriores. </t>
  </si>
  <si>
    <t>Editais lançados</t>
  </si>
  <si>
    <t>Disponibilização de recursos financeiros para contemplar ações de pesquisa para o sauim-de-coleira.</t>
  </si>
  <si>
    <t>Wilson Spironello (INPA), Alessandra Nava (FIOCRUZ), Marcelo Gordo (UFAM), Caroline Yoshida (SEMA), SECTI, FAPEAM, Maurício Noronha (Campanha SALVE O SAUIM)</t>
  </si>
  <si>
    <t xml:space="preserve">Essa ação ainda não foi iniciada. 
</t>
  </si>
  <si>
    <t>Tendo em vista a mudança de governos entre 2018/19, tanto no âmbito federal como estadual, ainda não foi possível conversar com os órgãos de fomento à pesquisa sobre essa ação.</t>
  </si>
  <si>
    <t>Independente de articulações do PAN, a FAPEAM lançou edital para pesquisa em Junho de 2019</t>
  </si>
  <si>
    <t>7. Fortalecer e ampliar atividades de Educação Ambiental para a conservação do Sauim-de-coleira.</t>
  </si>
  <si>
    <t>7.1</t>
  </si>
  <si>
    <t>Realizar, propor e apoiar iniciativas de educação ambiental das instituições públicas de ensino, órgãos voltados a gestão pública e do terceiro setor.</t>
  </si>
  <si>
    <t>Relatório com os resultados das iniciativas realizadas</t>
  </si>
  <si>
    <t>Mais iniciativas de educação ambiental sendo realizadas</t>
  </si>
  <si>
    <t>Diogo Lagroteria (CEPAM/ICMBio), Natalia Lima (IBAMA), Mauricio Noronha (Campanha Salve o Sauim), Aline Medeiros (Projeto Sauim-de-Coleira), Caroline Yoshida (SEMA), Sinandra Santos (CIGS-EB), Nonato Amaral (Zôo Tropical), Luciane L. de Souza (UEA)</t>
  </si>
  <si>
    <t>1. Em comemoração ao dia do Sauim, foi realizado nos dias 20 e 21 de outubro/2018 o 1° Festival do Sauim-de-coleira na comunidade Julião da RDS Tupé.
2. Em Abril de 2019, A Prefeitura de Manaus, por meio da SEMMAS, lançou concurso-prêmio para a escolha do nome e da identidade visual do Sauim-de-Coleira, como mascote oficial da cidade de Manaus. (http://semmas.manaus.am.gov.br/apa-sauim-de-manaus/)
3. O livro “Sauim-de-coleira - A História de uma espécie ameaçada de extinção” foi distribuído a todas as bibliotecas das escolas municipais e estaduais. A escola Municipal Armando de Souza Mendes adotou o livro e realizou uma feira de ciências. Cada sala de aula desenvolveu um capitulo do livro: o sauim, ecologia, conservação, etc... Foram muito criativos e ainda fizeram até origami. 
4. Foi realizado a Semana do Sauim - 2018. (Programa de voluntariado do ICMBio): 02083.000003/2016-11. 
5. Ação de divulgação sobre o sauim-de-coleira, através da exposição fotográfica "Sauim-de-coleira: uma espécie que pede socorro" e o uso de jogos didáticos sobre espécies ameaçadas. 
6. Apresentação “Exposição fotográfica e sensibilização ambiental em escolas públicas” no programa da Conferência Internacional Sobre Interpretação da NAI, 2019, entre 20 a 24 de maio/2019, Rio de Janeiro. 
7. SEMA realizou em junho duas atividades do mês do meio ambiente na RDS Puranga Conquista, comunidades Pagodão e Bela Vista do Jaraqui no qual foram feitas palestras sobre o sauim;
8. O CEPAM realizou em 2018 um curso de formação de professores e estudantes, em parceria com SEMED, UFAM e UEA, para formação de multiplicadores ambientais, com autilização de jogos didáticos e atividades práticas. Foram capacitados 25 professores e 10 alunos. Esse projeto será repetido em agosto e setembro de 2019.</t>
  </si>
  <si>
    <t>1. Edital do Concurso-Prêmio; 2. Feira de Ciências - aula, palestra, video e bate papo com o autores. Escola Municipal Armando de Souza. 3. Apresentação oral sobre o uso da exposição fotográfica "Sauim -de - coleira: uma espécie que pede socorro" como recurso interpretativo para sensibilização da população de Manaus.</t>
  </si>
  <si>
    <t>Renata Azevedo; Dayse Campista; Mauricio Noronha, Iris Alves, Caroline Yoshida, Diogo Lagroteria</t>
  </si>
  <si>
    <t>7.2</t>
  </si>
  <si>
    <t>Disseminar o conhecimento sobre as ações do PAN Sauim-de-coleira para a sociedade civil, instituições públicas estratégicas, privadas e na rede pública de ensino em diferentes áreas de formação. (ex.: arquitetura, engenharias, urbanismo, direito, saúde).</t>
  </si>
  <si>
    <t xml:space="preserve">Palestras, aulas, relatório </t>
  </si>
  <si>
    <t>Ampliar o público alvo</t>
  </si>
  <si>
    <t xml:space="preserve">Dayse Campista (SZB) </t>
  </si>
  <si>
    <t>Diogo Lagroteria (CEPAM/ICMBio), Natalia Lima (IBAMA), Mauricio Noronha (Campanha Salve o Sauim), Marcelo Gordo (UFAM), Iris Rianne Alves (CEPAM/ICMBio), Manuel Lima (CEPAM), Caroline Yoshida (SEMA), Sinandra Santos (CIGS-EB), Nonato Amaral (Zôo Tropical), Luciane L. de Souza (UEA)</t>
  </si>
  <si>
    <r>
      <t>1. Em março de 2018, foi realizada um oficina de capacitação para a equipe do CETAS/IBAMA/AM. Tema da Palestra: Manejo e cuidados com o Sauim-de-coleira (</t>
    </r>
    <r>
      <rPr>
        <i/>
        <sz val="12"/>
        <rFont val="Calibri"/>
        <family val="2"/>
        <scheme val="minor"/>
      </rPr>
      <t>Saguinus bicolor</t>
    </r>
    <r>
      <rPr>
        <sz val="12"/>
        <rFont val="Calibri"/>
        <family val="2"/>
        <scheme val="minor"/>
      </rPr>
      <t>).
2. Palestra na Escola Municipal Armando de Souza Mendes - Municipio de Manaus. 
3. Programa de reeducação para infratores ambientais: atividade mensal coordenada pelo Ibama e Vema, voltado para adultos. 
4. Projeto Minha escola é animal: as articulações com as ocas do conhecimento ambiental se iniciaram em meados de 2018 e estão culminando hoje, com evento da Ocas do Conhecimento/Semed, no zoo do Cigs. A temática é fauna silvestre e suas ameaças. O sauim foi especie destaque no seminario e nas palestras/oficinas. 
5. Aluna do curso de Design da UFAM apresentou o TCC intitulado Design de superfície como conscientizador ambiental. O trabalho apresenta arte e produtos de divulgação sobre espécies ameaçadas (incluindo sauim-de-coleira).</t>
    </r>
  </si>
  <si>
    <t>Palestras, TCC</t>
  </si>
  <si>
    <t>Nenhuma</t>
  </si>
  <si>
    <t>Renata Azevedo, Dayse Campista, Mauricio Noronha e Natália Lima</t>
  </si>
  <si>
    <t>7.3</t>
  </si>
  <si>
    <t xml:space="preserve">Propor e desenvolver materiais didáticos infanto-juvenis para auxiliar na divulgação de aspectos relativos a conservação do sauim-de-coleira. </t>
  </si>
  <si>
    <t xml:space="preserve">Livros, cartilhas, gibis,  cartazes, adesivos, vídeos, entre outros. </t>
  </si>
  <si>
    <t>Sensibilização e motivação ao público-alvo</t>
  </si>
  <si>
    <t>Diogo Lagroteria (CEPAM/ICMBio), Natalia Lima (IBAMA), Mauricio Noronha (Campanha Salve o Sauim), Marcelo Gordo (UFAM), Marcelo Garcia (IPAAM), Marcio Bentes (SEMMAS), Sinandra Santos (CIGS-EB), Nonato Amaral (Zôo Tropical), Luciane L. de Souza (UEA), Caroline Yoshida (SEMA), VEMAQA, Luciana Valente (MPF), MPE</t>
  </si>
  <si>
    <t>1. Em julho de 2018, a equipe do Ocas do Conhecimento (SEMED) juntamente com os alunos de pós-graduação em educação ambiental da UFAM produziram livros infantis para distribuição na rede pública de ensino;
2. No prelo um livro infantil sobre o sauim-de-coleira de autoria de Mauricio Noronha e Dayse Campista;
3. Projeto do CEPAM disponibilizou jogos de tabuleiros e guia de atividades didáticas para trabalhar esse tema (parte de um projeto maior de formação de professores da SEMED), disponível em: http://ava.icmbio.gov.br/pluginfile.php/4592/mod_data/content/16825/Guia_EA_Fev_2019_Versa%CC%83o_Final_Ed_1_08.02.2019.pdf</t>
  </si>
  <si>
    <t>Livro infantil, jogos didáticos, Guia de atividades didáticas</t>
  </si>
  <si>
    <t>Renata Azevedo, Dayse Campista, Mauricio Noronha, Diogo Lagroteria</t>
  </si>
  <si>
    <t>7.4</t>
  </si>
  <si>
    <t xml:space="preserve">Avaliar a efetividade das ferramentas e estratégias de educação ambiental. </t>
  </si>
  <si>
    <t>Tese de doutorado
Relatórios, Artigos, Resumos</t>
  </si>
  <si>
    <t>Marcelo Gordo (UFAM), Sinandra Santos (CIGS-EB); Luciane L. de Souza (UEA), Olivia Simão Albuquerque, SEDUC, SEMED, Maurício Noronha (Campanha SALVE O SAUIM)</t>
  </si>
  <si>
    <t xml:space="preserve">1. Publicação do artigo "Esse manauara merece respeito?: Percepção dos habitantes de Manaus sobre o sauim‑de‑coleira (Saguinus bicolor)", Guimarães et. al, 2019. 2. Apresentação do trabalho "Exposição fotográfica e sensibilização ambiental em escolas públicas de Manaus", na Conferência Internacional Sobre Interpretação da NAI, 2019, no Rio de Janeiro, Brasil.  3. O projeto do CEPAM "Brincado também se conserva - formação de multiplicadores ambientais por meio de jogos educacionais" vem avaliando e monitorando os participantes das formações, e os resultados preliminares serão apresentados em uma Conferência de EA ainda em 2019. </t>
  </si>
  <si>
    <t>7.5</t>
  </si>
  <si>
    <t xml:space="preserve">Articular junto a SEMED e SEDUC iniciativas ou propostas de  formação de multiplicadores na rede de ensino, com foco na conservação do sauim-de-coleira. </t>
  </si>
  <si>
    <t>Relação das iniciativas realizadas pela SEMED e SEDUC</t>
  </si>
  <si>
    <t>Formação de novos multiplicadores</t>
  </si>
  <si>
    <t>Diogo Lagroteria (CEPAM/ICMBio), Natalia Lima (IBAMA), Mauricio Noronha (Campanha Salve o Sauim), Dayse Campista (SZB), Caroline Yoshida (SEMA), Íris Rianne Alves (CEPAM/ICMBio), Sinandra Santos (CIGS-EB), Nonato Amaral (Zôo Tropical), Luciane L. de Souza (UEA)</t>
  </si>
  <si>
    <t xml:space="preserve">"Brincado também se conserva - formação de multiplicadores ambientais por meio de jogos educacionais": Projeto foi executado em três oficinas entre maio a setembro de 2018. 25 inscritos (professores e coordenadores/pedagogos da SEMED, estudantes de graduação de ciências naturais – UFAM, estudantes de graduação de ciências biológicas – UEA) participaram efetivamente das oficinas. Todos os documentos referente ao projeto estão no processo - Sei de N° 02083.000075/2017-08. Também foram distribuídos de kits de jogos interativos focados na conservação de espécies ameaçadas contempladas em PANs, com ênfase no Sauim-de-coleira. </t>
  </si>
  <si>
    <t>1. Relatório do Projeto sobre espécies. 2. Guia de Atividades didáticas - Animais Ameaçados de Extinção (inclui sauim-de-coleira). link: http://ava.icmbio.gov.br/mod/data/view.php?d=17&amp;rid=2751&amp;filter=1</t>
  </si>
  <si>
    <t xml:space="preserve">Renata Azevedo, Iris Alves, Manuel Lima </t>
  </si>
  <si>
    <t>8. Promover o manejo populacional adequado para a conservação do Saguinus bicolor.</t>
  </si>
  <si>
    <t>8.1</t>
  </si>
  <si>
    <t xml:space="preserve">Elaborar chave de decisão de destinação de espécimes de sauim-de-coleira recebidos em órgãos compententes. </t>
  </si>
  <si>
    <t>Chave de decisão de destinação elaborada</t>
  </si>
  <si>
    <t>Diogo Lagroteria (CEPAM/ICMBio), Marcelo Gordo (UFAM), Laerzio Chiesorin (SEMMAS), Natalia Lima (IBAMA), Dayse Campista (SZB), Maurício Noronha (Campanha SALVE O SAUIM)</t>
  </si>
  <si>
    <t>Sistematização de informações relativas ao recebimento e destinação de  especimes vivos e mortos de sauim-de-coleira ao CETAS; instituições identificadas.  
Desde de junho de 2018 que o sauim está contemplado em Programa de conservação Ex Situ do Acordo de Cooperação MMA/ICMBio/AZAB. A chave de decisão já foi elaborada para todos os programas e está em processo de divulgação.</t>
  </si>
  <si>
    <t>Relatório (planilha de recebimento e destinação de animais concluída)
Chave elaborada</t>
  </si>
  <si>
    <t>Dificuldade de agenda</t>
  </si>
  <si>
    <t>8.2</t>
  </si>
  <si>
    <t xml:space="preserve">Atualizar as informações relativas as populações do sauim-de-coleira em cativeiro. </t>
  </si>
  <si>
    <r>
      <rPr>
        <i/>
        <sz val="12"/>
        <rFont val="Calibri"/>
        <family val="2"/>
        <scheme val="minor"/>
      </rPr>
      <t>Studbook</t>
    </r>
    <r>
      <rPr>
        <sz val="12"/>
        <rFont val="Calibri"/>
        <family val="2"/>
        <scheme val="minor"/>
      </rPr>
      <t xml:space="preserve"> elaborado
</t>
    </r>
  </si>
  <si>
    <t>Diogo Lagroteria (CEPAM/ICMBio), Marcelo Gordo (UFAM), Laerzio Chiesorin (SEMMAS), Natalia Lima (IBAMA), Maurício Noronha (Campanha SALVE O SAUIM)</t>
  </si>
  <si>
    <r>
      <t xml:space="preserve">A coleta dos dados sobre a população em cativeiro foi realizada em fevereiro de 2019, e os dados estão sendo compilados para atualização e publicação do Studbook Brasileiro do </t>
    </r>
    <r>
      <rPr>
        <i/>
        <sz val="12"/>
        <color theme="1"/>
        <rFont val="Calibri"/>
        <family val="2"/>
        <scheme val="minor"/>
      </rPr>
      <t>Saguinus bicolor</t>
    </r>
    <r>
      <rPr>
        <sz val="12"/>
        <color theme="1"/>
        <rFont val="Calibri"/>
        <family val="2"/>
        <scheme val="minor"/>
      </rPr>
      <t>, segundo Acordo de Cooperação entre a AZAB e o ICMBio/MMA.</t>
    </r>
  </si>
  <si>
    <t>Studbook</t>
  </si>
  <si>
    <t>Dayse Campista e Claudia Igayara</t>
  </si>
  <si>
    <t xml:space="preserve">8.3 </t>
  </si>
  <si>
    <t>Articular com IBAMA, SEMMAS, IPAAM para investimentos em infraestrutura e recursos humanos para recebimento, reabilitação e manutenção visando o manejo adequado do sauim-de-coleira.</t>
  </si>
  <si>
    <t>Compromisso firmado entre as instituições (ex.: termo de cooperação)</t>
  </si>
  <si>
    <t xml:space="preserve">Melhoria e criação de novos espaços </t>
  </si>
  <si>
    <t>Diogo Lagroteria (CEPAM/ICMBio), Dayse Campista (SZB), Márcio Bentes (SEMMAS), Marcelo Garcia (IPAAM), Vemaqa, Luciana Valente (MPF), Maurício Noronha (Campanha SALVE O SAUIM)</t>
  </si>
  <si>
    <t>A necessidade de espaço específico para a espécie tem sido apresentada em reuniões com a presença de outras instituições corresponsaveis pela gestão de espaços de reabilitação de fauna silvestre (por ex. SEMMAS, IPAAM e SEMA) ou interessadas em apoiar ações dessa natureza (p ex MPF/AM e Durrel Institute).</t>
  </si>
  <si>
    <t>Dificuldades em se obter respostas institucionais sobre a demanda que é parte de uma demanda mais ampla de compartilhamento da gestão de fauna e gestão de unidades mantenedoras de fauna silvestre no AM. As discussões estão em curso, mas as respostas são lentas e por enquanto sem segurança juridica (não há ACT firmados), tampouco  ou  orçamento previsto para criação de unidade especifica para o sauim.</t>
  </si>
  <si>
    <t>8.4</t>
  </si>
  <si>
    <t>Elaborar, atualizar, publicar e divulgar os protocolos de manejo (ex.: recepção de individuos, avaliação sanitária, destinação)</t>
  </si>
  <si>
    <t>Protocolos publicados e divulgados</t>
  </si>
  <si>
    <t xml:space="preserve">Diogo Lagroteria (CEPAM) </t>
  </si>
  <si>
    <t>Marcelo Gordo (UFAM), Laerzio Chiesorin (SEMMAS), Natalia Lima (IBAMA), Dayse Campista (SZB), Alessandra Nava (Fiocruz), Izeni Farias (UFAM), Camila Ribas (INPA), Walesca (UFAM), Maurício Noronha (Campanha SALVE O SAUIM)</t>
  </si>
  <si>
    <t>Essa ação está andando. Os protocolos básicos já existem e estão disponibilizados no site do ICMBio. Houve uma boa melhora no sucesso do manejo da espécie, nas instituições parceiras do PAN. Conseguimos finalmente iniciar um plantel em um local de referência na região norte (CENP/Belém). Também iniciamos um projeto em parceria com FIOCRUZ e DURRELL Institut para avaliar a situação sanitária dos animais previamente a sua destinação.</t>
  </si>
  <si>
    <t>8.5</t>
  </si>
  <si>
    <t xml:space="preserve">Estudar e monitorar a dinâmica de metapopulação do sauim-de-coleira. </t>
  </si>
  <si>
    <t>Wilson Spironello (INPA), Diogo Lagroteria (CEPAM/ICMBio), Marcelo Garcia (IPAAM), Caroline Yoshida (SEMA), Marcio Bentes (SEMMAS)</t>
  </si>
  <si>
    <t>Projeto em andamento aproveitando as atividades de um projeto com o zika vírus;Projeto de mestrado irá estudar esse tema, com previsão de término em 2021.</t>
  </si>
  <si>
    <t>8.6</t>
  </si>
  <si>
    <t xml:space="preserve">Monitorar os aspectos sanitários do sauim-de-coleira, utilizando os protocolos e levando em consideração os resultados da ação 6.5. </t>
  </si>
  <si>
    <t xml:space="preserve">Alessandra Nava (Fiocruz) </t>
  </si>
  <si>
    <t>Marcelo Gordo (UFAM), Laerzio Chiesorin (SEMMAS), Natalia Lima (IBAMA), Dayse Campista (SZB), Felipe Naveca, Patricia Orlandi, Lee Crainey (FIOCRUZ ILMD), Maurício Noronha (Campanha SALVE O SAUIM)</t>
  </si>
  <si>
    <r>
      <t xml:space="preserve">1. Existe uma aluna de iniciação cientifica realizando necropsias dos sauims e detectando presença de filárias e caracterizando.
2. Há também uma aluna de mestrado identificando os parasitas gastrointestinais desses animais . 
3. Outro projeto  da UFAM juntamente com pesquisadores da FIOCRUZ, ILMD e FMT  faz busca ativa para detecção de zika  vírus.  
4. </t>
    </r>
    <r>
      <rPr>
        <sz val="12"/>
        <color rgb="FFFF0000"/>
        <rFont val="Calibri"/>
        <family val="2"/>
        <scheme val="minor"/>
      </rPr>
      <t xml:space="preserve"> </t>
    </r>
    <r>
      <rPr>
        <sz val="12"/>
        <rFont val="Calibri"/>
        <family val="2"/>
        <scheme val="minor"/>
      </rPr>
      <t>Projeto em andamento (cepam, ibama, fiocruz) com os animais que chegam aos CETAS do IBAMA.</t>
    </r>
    <r>
      <rPr>
        <sz val="12"/>
        <color rgb="FFFF0000"/>
        <rFont val="Calibri"/>
        <family val="2"/>
        <scheme val="minor"/>
      </rPr>
      <t xml:space="preserve">
</t>
    </r>
    <r>
      <rPr>
        <sz val="12"/>
        <rFont val="Calibri"/>
        <family val="2"/>
        <scheme val="minor"/>
      </rPr>
      <t xml:space="preserve">5. Projeto integrado em andamento, verificando virus do sangue (parceria com Hospital de Medicina Tropical de Manaus e Texas University), da saliva (parceria com UFRJ), parasitas intestinais (UFAM), filarias (parceria Fiocruz, Ufam, HMTM e Texas </t>
    </r>
  </si>
  <si>
    <t xml:space="preserve">Devido a espera de assinatura do convenio entre FIOCRUZ, ILMD e ICMBio, ainda não iniciamos busca ativa nos animais do CETAS para inicio do perfil sanitario completo e aplicação do protocolo. </t>
  </si>
  <si>
    <t>Alessandra Nava, Marcelo Gordo, Diogo Lagroteria</t>
  </si>
  <si>
    <t>8.7</t>
  </si>
  <si>
    <r>
      <t>Realizar do manejo populacional integrado (</t>
    </r>
    <r>
      <rPr>
        <i/>
        <sz val="12"/>
        <rFont val="Calibri"/>
        <family val="2"/>
        <scheme val="minor"/>
      </rPr>
      <t>in situ</t>
    </r>
    <r>
      <rPr>
        <sz val="12"/>
        <rFont val="Calibri"/>
        <family val="2"/>
        <scheme val="minor"/>
      </rPr>
      <t xml:space="preserve"> e </t>
    </r>
    <r>
      <rPr>
        <i/>
        <sz val="12"/>
        <rFont val="Calibri"/>
        <family val="2"/>
        <scheme val="minor"/>
      </rPr>
      <t>ex situ</t>
    </r>
    <r>
      <rPr>
        <sz val="12"/>
        <rFont val="Calibri"/>
        <family val="2"/>
        <scheme val="minor"/>
      </rPr>
      <t xml:space="preserve">), para conservação do sauim-de-coleira, com base nos protocolos do PAN. </t>
    </r>
  </si>
  <si>
    <t xml:space="preserve">Manejo integrado sendo realizado </t>
  </si>
  <si>
    <t>Marcelo Gordo (UFAM), Laerzio Chiesorin (SEMMAS), Natalia Lima (IBAMA), Dayse Campista (SZB), Izeni Farias (UFAM),  Sinandra Santos (CIGS-EB), Maurício Noronha (Campanha SALVE O SAUIM)</t>
  </si>
  <si>
    <r>
      <t xml:space="preserve">O manejo </t>
    </r>
    <r>
      <rPr>
        <i/>
        <sz val="12"/>
        <color theme="1"/>
        <rFont val="Calibri"/>
        <family val="2"/>
        <scheme val="minor"/>
      </rPr>
      <t>ex situ</t>
    </r>
    <r>
      <rPr>
        <sz val="12"/>
        <color theme="1"/>
        <rFont val="Calibri"/>
        <family val="2"/>
        <scheme val="minor"/>
      </rPr>
      <t xml:space="preserve"> e sua integração ao manejo in situ das populações depende das análises do Studbook, que deverão estar concluídas até o final de 2019.
Assim que os dados estiverem compilados enviaremos o relatório da situação da população ex situ e as recomendações de manejo.
</t>
    </r>
  </si>
  <si>
    <t>Manejo integrado</t>
  </si>
  <si>
    <t>PLANEJAMENTO DE NOVAS AÇÕES</t>
  </si>
  <si>
    <t>NOVAS AÇÕES:</t>
  </si>
  <si>
    <t>OBJETIVO ESPECÍFICO</t>
  </si>
  <si>
    <t>OBJETIVO</t>
  </si>
  <si>
    <t>agosto de 2019</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</si>
  <si>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</si>
  <si>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</si>
  <si>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</si>
  <si>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</si>
  <si>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</si>
  <si>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</si>
  <si>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</si>
  <si>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</si>
  <si>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</si>
  <si>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</si>
  <si>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</si>
  <si>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</si>
  <si>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</si>
  <si>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</si>
  <si>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</si>
  <si>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</si>
  <si>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</si>
  <si>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</si>
  <si>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</si>
  <si>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</si>
  <si>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</si>
  <si>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</si>
  <si>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</si>
  <si>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</si>
  <si>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</si>
  <si>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</si>
  <si>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</si>
  <si>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</si>
  <si>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OBJETIVO 8</t>
  </si>
  <si>
    <t>18 e 19/11/2020</t>
  </si>
  <si>
    <t>Ação não iniciada ou não finalizada no período previsto</t>
  </si>
  <si>
    <t>Carolina Yoshida (SEMA)</t>
  </si>
  <si>
    <t>Márcio Bentes (SEMMAS), Wilson Spironello (INPA), Luciana Valente (MPF), Marcelo Gordo (UFAM), Marcelo Garcia (IPAAM)</t>
  </si>
  <si>
    <t>Ação não realizada</t>
  </si>
  <si>
    <t>Depende do apoio da chefia</t>
  </si>
  <si>
    <t>Aumentar o prazo e colocar o IPAAM para tocar devido a este ser o órgão resposável pelo licenciamento.
Medidas de mitigação já sendo adotadas pelo município e estado. A ação 1.2 ajudará a alavancar a 1.1.</t>
  </si>
  <si>
    <t>Renata Azevedo (ICMBio/CPB)</t>
  </si>
  <si>
    <t xml:space="preserve">Caroline Yoshida saiu da SEMA. A coordenação do PAN entrou em contato com a SEMA que indicou Dayse Campista como representante. Entretanto, a Dayse saiu da SEMA em maio/2021. A coordenação do PAN fará um novo contato com a SEMA para solicitar a nova indicação. </t>
  </si>
  <si>
    <t>A ideia inicialmente é propor um workshop com as instituições colaboradoras para elaborar o produto necessário para essa ação. A área de ação deve ser toda a distribuição geográfica, pois empreendimentos ocorrem em todo lugar. Como as compensações podem implicar em valores diferenciados em função da localidade do empreendimento, é bom ter o envolvimento de órgãos de administração e finanças.</t>
  </si>
  <si>
    <t>Em fevereiro e março de 2020, realizamos reuniões no CEPAM/ICMBio com membros do IPAAM e da SEINFRA (Secret. Municipal de Infraestrutura), que desejavam orientações sobre possíveis medidas compensatórias para um processo de licenciamento. Uma das indicações foi a ação 1.2. Ficou acordado que essa ação seria uma das ações que a seinfra iria apoiar. Foi inclusive esboçado um planejamento para a ação (em anexo). A data seria no segundo semestre de 2020. Porém, com a pandemia, tudo ficou suspenso. Em conversas recentes (out/2020) com membros da SEINFRA, foi informado que a proposta continua mantida, sendo ainda necessário a formalização e aceite do órgão licenciador.</t>
  </si>
  <si>
    <t>Planejamento Proposta Ação 1.2 PAN Sauim_SEINFRA</t>
  </si>
  <si>
    <t>Pandemia inviabilizou a ação.</t>
  </si>
  <si>
    <t xml:space="preserve">Recomendo aumentar o prazo da ação. </t>
  </si>
  <si>
    <t>Articular parceria com agências de fomento e órgãos ambientais, p.ex. CEMAAM, FAPEAM, IPAAM, SEMMAS, MPF, MPE e Vara Especializada de Meio Ambiente (VEMAQA), para o direcionamento de compensações e TAC visando a conservação do sauim-de-coleira.</t>
  </si>
  <si>
    <t>Atas de reuniões;
 TAC firmados;
 Compensações direcionadas para o sauim</t>
  </si>
  <si>
    <t>O direcionamento já ocorre, já foi incorporado por algumas instituições (IPAAM, SEMMAS, VEMAQA). É preciso reforçar a articulação com outras instituições.</t>
  </si>
  <si>
    <t>É preciso reforçar a articulação com outras instituições.</t>
  </si>
  <si>
    <t>Articular com as agências financiadoras (p.ex. bancos) para inserir temas relacionados a conservação do sauim-de-coleira na análise dos projetos propostos submetidos na áreas de ocorrência da espécie.</t>
  </si>
  <si>
    <t>Atas de reuniões;
 Documento orientador para as agências financiadoras</t>
  </si>
  <si>
    <t>Renata Azevedo (CPB/ICMBio), Wilson Spironello (INPA), Márcio Bentes (SEMMAS), Caroline Yoshida (SEMA), Marcelo Gordo (UFAM e Projeto Sauim-de-coleira), Géssica Nascimento (ALE-AM), José Afrânio da Costa (AMAZONASTUR), Alessandra Nava (FIOCRUZ), BPAmb/PM-AM, (Artur Monteiro (FVA), Natália Lima (IBAMA-AM), Dayse Campista (SZB), Maurício Noronha (Campanha SALVE O SAUIM), Paula Guarido (IDESAM), Sinandra dos Santos (CIGS/EB), Luciana Valente (MPF), Marcelo Garcia (IPAAM)</t>
  </si>
  <si>
    <t>Material que pode ser oferecido as agências financiadoras (Mapa de áreas importantes, Protocolo de medidas (ação 1.2).</t>
  </si>
  <si>
    <t>Houve a tentativa de inclusão de ações do PAN Sauim-de-coleira em uma proposta do projeto Pró-Espécies que é coordenado pela SEMA/AM, contudo como o recurso seria no âmbito dos PATs (Planos de Ação Territorial) e teriam que ser apenas espécies ameaçadas não contempladas em PANs ou espécies lacunas, não foi possível.</t>
  </si>
  <si>
    <t>Pandemia dificulta algumas articulações mais presenciais.</t>
  </si>
  <si>
    <t>Discutiu-se em outras oportunidades de ter um "projetão" com ações que poudessem ser encaixadas de acordo com as necessidades de diferentes editais, ao menos com ideias de orçamentos de passagens, diárias, insumos equipamentos etc. Havendo um proponente, isso seria importante para esses editais com prazos curtos, inclusive o de Fundos de Direitos Difusos que estava em andamento recentemente.</t>
  </si>
  <si>
    <t>Fazer gestão junto a Procuradoria Geral do Município para cobrar junto as instituições responsáveis a identificação das áreas verdes municipais averbadas e tomar providências para a reintegração de posse das áreas ocupadas.</t>
  </si>
  <si>
    <t>Ofício solicitando a relação das áreas verdes averbadas;
 Reunião técnica para apresentar o PAN</t>
  </si>
  <si>
    <t>Não foi realizado, mas foi discutido em algum momento o problema com essa ação. Se não me engano a prefeitura teria que declarar cada uma dessas áreas por meio de um decreto ou algo semelhante.</t>
  </si>
  <si>
    <t>Pandemia dificulta algumas articulações mais presenciais, mas tem a sobrecarga que acaba levando ao esquecimento de alguma atividade.</t>
  </si>
  <si>
    <t>Atualmente acho que essa ação deva ser realizada a partir de hierarquia superiores para ter algum efeito.
Não precisa de Decreto para averbação dessas áreas; quem decreta estas áreas é a EMPLURB. Sabe-se que são mais de 500, mas não existe uma catalogação completa. No município de Manaus existe legislação própria para a definição das áreas verdes (apenas em área urbana). Sugestão: fazer pedido oficial ao município pelo PAN, após a troca de governo. Iniciar com Manaus.</t>
  </si>
  <si>
    <t>Desde 2015, a SEMMAS está implementando o projeto de revitalização de áreas verdes municipais, hoje denominado Parques da Juventude. O projeto consiste no enriquecimento da vegetação nos espaços degradados, associados com equipamentos comunitários de uso público e ações permanentes de sensibilização ambiental.</t>
  </si>
  <si>
    <t xml:space="preserve">Projeto "Parques da Juventude", que tem como objetivo a revitalização de áreas verdes através da requalificação socioambiental, limpeza, reflorestamento e instalação de aparelhos de esporte e lazer. Até o momento, 13 áreas  fazem parte do projeto e existe a previsão de incluir mais 2 áreas em 2020. </t>
  </si>
  <si>
    <t>A revitalização da áreas verdes não possui recursos financeiros especificamente para execução, hoje sendo utilizado como estrategia de viabilização compensações ambientais do licenciamento de empreendimentos locais e emendas parlamentares.</t>
  </si>
  <si>
    <t>Marcio Bentes Lima</t>
  </si>
  <si>
    <t>É necessario institucionalizar o Projeto em um Programa Municipal de revitalização de áreas verdes, com apontamento de possibilidades de execução técnica e financeira.
Manter as articulações, principalmente após a mudança de governo.</t>
  </si>
  <si>
    <t>Indicar aos órgãos de fiscalização, inclusive a Secretaria de Segurança Pública, Polícia Federal e Procuradoria Geral do Estado, áreas importantes para o sauim-de-coleira sensíveis a invasões.</t>
  </si>
  <si>
    <t>Ofício encaminhando os produtos PAN;
 Reuniões técnicas para apresentar o PAN</t>
  </si>
  <si>
    <t>Essa ação, em grande parte depende das ações 1.4 e 2.2.</t>
  </si>
  <si>
    <t>Cenário de instabilidade política/institucional e precária articulação entre articuladores, cujas ações possuem interfaces, considerando que os articuladores possuem agenda intensas de atividades profissionais em suas resepctivas instituições.</t>
  </si>
  <si>
    <t>Manuel Lima - ICMBio/CEPAM.</t>
  </si>
  <si>
    <t>Além desta ação, além das dificuldades citadas, creio que precisa ser consideado que "áreas importantes para o sauim-de-coleira sensíveis a invasões" são praticamente todas situadas nas zonas Norte e Leste de Manaus, assim como nas faixas de interseção entre urbano e rural. Além de constantes invasões em fragmentos florestais, por e.x., a invasão por trás do supermercado Assaí que, assim como outras que são discutidas no Grupo do PAN (WhatsApp), duas grandes invasões: cidade das luzes, na região do Tarumã e a do Monte Orebe, que impactou a Reserva Adpholfo Duck, demonstram que somente "indicar", aos órgãos de fsicalização, "áreas sensíveis a invasão" não possui eficácia para mobilizar os referidos órgãos no sentido de evitar o dano. Na prática os profissionais atuantes no GAT e colaboradores têm sido efetivos, principalmente por meio do grupo do PAN (WhatsApp) para mobilizar a fiscalização quando a invasão já ocorreu.
Sugestão de fazer um workshop ano que vem para mapeamento e indicação dessas áreas, pois as informações que se tem estão defasadas.</t>
  </si>
  <si>
    <t>Articular junto aos órgãos competentes - p.ex. SEMMAS, IPAAM, IBAMA, SEMINF, SEINFRA, DNIT, ELETROBRAS, SEPLANCTI, Casa Civil Municipal - a adequação de projetos e a adoção de medidas mitigadoras e compensatórias, nas etapas de planejamento e licenciamento, para reduzir os impactos sobre a perda e conectividade de habitats do sauim-de-coleira.</t>
  </si>
  <si>
    <t>Atas de reuniões;
 Protocolo de medidas mitigadoras e compensatórias disponibilizado</t>
  </si>
  <si>
    <t>Renata Azevedo (CPB/ICMBio), Wilson Spironello (INPA), Márcio Bentes (SEMMAS), Caroline Yoshida (SEMA), Marcelo Gordo (UFAM e Projeto Sauim-de-coleira), Géssica Nascimento (ALE-AM), José Afrânio da Costa (AMAZONASTUR), Alessandra Nava (FIOCRUZ), BPAmb/PM-AM, (Artur Monteiro (FVA), Natália Lima (IBAMA-AM), Dayse Campista (SZB) Maurício Noronha (Campanha SALVE O SAUIM), Paula Guarido (IDESAM), Sinandra dos Santos (CIGS/EB), Luciana Valente (MPF), Marcelo Garcia (IPAAM)</t>
  </si>
  <si>
    <t>Considerando produto da ação 1.2. Incluir demais órgãos competentes.</t>
  </si>
  <si>
    <t>Essa ação está relacionada e depende da ação 1.2. De qualquer forma, articulações estavam sendo feitas com IPAAM, IBAMA e SEINFRA, com esse intuito.</t>
  </si>
  <si>
    <t>A pandemia.</t>
  </si>
  <si>
    <t>Que essa ação seja tratada concomitantemente com a ação 1.2, preferencialmente no workshop previsto para a ação 1.2</t>
  </si>
  <si>
    <t>Reuniões técnicas;
 Mapa de conflitos;
 Proposta de qualificação dos instrumentos</t>
  </si>
  <si>
    <t>Foram solicitadas informações junto a Superintendência de Desenvolvimento da SUFRAMA e ao Departamento de Projetos do INCRA e ambas se encontram em andamento.</t>
  </si>
  <si>
    <t>Troca de chefia e Pandemia.</t>
  </si>
  <si>
    <t>Maurício Noronha</t>
  </si>
  <si>
    <t>Será retomada após a pandemia.</t>
  </si>
  <si>
    <t>Fabiano Silva (FVA)</t>
  </si>
  <si>
    <t>Diogo Lagroteria (CEPAM/ICMBio), Renata Azevedo (CPB/ICMBio), Wilson Spironello (INPA), Márcio Bentes (SEMMAS), Caroline Yoshida (SEMA), Marcelo Gordo (UFAM e Projeto Sauim-de-coleira), Géssica Nascimento (ALE-AM), José Afrânio da Costa (AMAZONASTUR), Alessandra Nava (FIOCRUZ), BPAmb/PM-AM, Artur Monteiro (FVA), Natália Lima (IBAMA-AM), Dayse Campista (SZB), Maurício Noronha (Campanha SALVE O SAUIM), Paula Guarido (IDESAM), Sinandra dos Santos (CIGS/EB), Luciana Valente (MPF), Marcelo Garcia (IPAAM)</t>
  </si>
  <si>
    <r>
      <t>1. Em andamento o mestrado de Diogo Logroteria: o projeto irá reavaliar e atualizar a distribuição geográfica do sauim-de-coleira (</t>
    </r>
    <r>
      <rPr>
        <i/>
        <sz val="12"/>
        <color theme="1"/>
        <rFont val="Calibri"/>
        <family val="2"/>
        <scheme val="minor"/>
      </rPr>
      <t>Saguinus bicolor</t>
    </r>
    <r>
      <rPr>
        <sz val="12"/>
        <color theme="1"/>
        <rFont val="Calibri"/>
        <family val="2"/>
        <scheme val="minor"/>
      </rPr>
      <t>). 
2. Em andamento o projeto de reavaliação da distribuição geográfica do sauim-de-coleira com financiamento da Fapeam e Porto Novo Remanso/Ecology, coordenado por Marcelo Gordo. Entretanto nenhum destes enfatiza a questão fundiária, identifica áreas prioritárias para conservação e o potencial de criação de UCs ou conectividade. 
3. Maurício Noronha realizou o levantamento fundiário da região do médio interflúvio Rio Preto da Eva - Urubú. Essa região engloba importantes maciços florestais para a conservação da espécie.</t>
    </r>
  </si>
  <si>
    <t>1. Diogo Logroteria e Marcelo Gordo. 2. Maurício Noronha</t>
  </si>
  <si>
    <t>Que sejam feitos projetos específicos focados na questão fundiária, áreas prioritárias para conservação e conectividade. Verficar relatório elaborado pela FVA "Áreas Permanentes Urbanas de Manaus", publicado em out/2019.</t>
  </si>
  <si>
    <t>Diogo Lagroteria (CEPAM/ICMBio), Wilson Spironello (INPA), Márcio Bentes (SEMMAS), Caroline Yoshida (SEMA), Marcelo Gordo (UFAM e Projeto Sauim-de-coleira), Géssica Nascimento (ALE-AM), José Afrânio da Costa (AMAZONASTUR), Alessandra Nava (FIOCRUZ), BPAmb/PM-AM, Artur Monteiro (FVA), Natália Lima (IBAMA-AM), Dayse Campista (SZB), Maurício Noronha (Campanha Salve o Sauim), Paula Guarido (IDESAM), Sinandra dos Santos (CIGS/EB), Luciana Valente (MPF), Marcelo Garcia (IPAAM)</t>
  </si>
  <si>
    <t>1. Ao longo do ano de 2019 foram realizadas várias reuniões com o Secretário de Estado do Meio Ambiente, Eduardo Taveira para formatação da proposta da APA Estadual Sauim. Estiveram presentes: Wilson Spironello, Marcelo Gordo, Maurício Noronha e Dayse Campista;
2. Foram realizadas duas reuniões (23.04.2019 e 18.10.2019) com o governador do estado do Amazonas, Wilson Lima para tratar da criação da APA Sauim e assuntos relacionados ao Instituto Sauim-de-coleira. Estiveram presentes: Dayse Campista, Mauricio Noronha, Marcelo Gordo e Wilson Spironello.
3. Em relação à proposta de criação da UC federal (REBIO Sauim-de-coleira), a mesma foi devolvida ao MMA pela Casa Civil. Continuar monitorando.</t>
  </si>
  <si>
    <t>Contexto político</t>
  </si>
  <si>
    <t>1 e 2. Mauricio Noronha
3. Renata Azevedo</t>
  </si>
  <si>
    <t>1. Parque Estadual Sumaúma:capacitação do Gestor do Parque para a equipe explicar sobre o sauim para todos os visitantes.</t>
  </si>
  <si>
    <t>Morosidade na contratação para elaboração do Plano de Gestão da RDS Puranga Conquista para definir ações visando sua conservação na área.</t>
  </si>
  <si>
    <t>2020 - IPÊ foi contratado para elaborar o Plano de Gestão, o qual deverá terminar em 2021.
Festival do Tupé que vem sendo realizado nos últimos 2 anos.</t>
  </si>
  <si>
    <t>Apoiar o fortalecimento do movimento RPPNista na área de abrangência do sauim-de-coleira.</t>
  </si>
  <si>
    <t>Encontro anual de RPPNs
 Tema RPPNs inserido no FOPES (Forum Permanente de Secretarias Municipais de Meio Ambiente), por exemplo: apresentar as ações do PAN nestes eventos</t>
  </si>
  <si>
    <t>Criação de nova RPPN municipal (verificar o nome), em fase de análise técnica, com mais de 100 hectares. Além da insenção do IPTU municipal nas 07 RPPNs já criadas.</t>
  </si>
  <si>
    <t>Márcio Bentes Lima</t>
  </si>
  <si>
    <t>Revisar todo o protocolo para criação das RPPNS municipais, visando simplificar a criação.
Verificar com Márcio nome da nova RPPN.</t>
  </si>
  <si>
    <t>Encaminhamento de sugestões de ações mitigadoras ao Orgão Estadual de Licenciamento Ambiental/IPAAM visando sua aplicação nos processos licenciáveis.</t>
  </si>
  <si>
    <t>É muito difícil monitorar/ter acesso as ações acolhidas pelo orgão estadual.</t>
  </si>
  <si>
    <t>Melhorar a comunicação técnica entre o IPAAM e a SEMMAS. Apenas após a análise do CAR será possível saber quais das áreas que estão dentro da distribuição do Sauim deveriam ser compensadas. Realizar reunião com o pessoal que trabalha com isso no IPAAM para realizar essa articulação.</t>
  </si>
  <si>
    <t>Natália Lima (IBAMA)</t>
  </si>
  <si>
    <t>O IBAMA, por meio do NUFIS, fará articulações para garantir a participação dos colaboradores (aqui ainda como potenciais) nas ações propostas.</t>
  </si>
  <si>
    <t>Não realizado.</t>
  </si>
  <si>
    <t>Sucessivas mudanças de chefias dificultaram as articulações internas e, consequentemente, com os outros órgãos de fiscalização.</t>
  </si>
  <si>
    <t>Verficar relatório elaborado pela FVA "Áreas de Preservação Permanentes Urbanas de Manaus", publicado em out/2019.</t>
  </si>
  <si>
    <t>3. Manter e ampliar a conectividade de habitat do Sauim-de-coleira, conforme as especificidades das áreas urbana e rural</t>
  </si>
  <si>
    <t>Plano de conectividade da área rural atualizado e detalhado;
 Plano de conectividade da área urbana (Manaus) atualizado e detalhado</t>
  </si>
  <si>
    <t>Articular junto às instituições pertinentes - INCRA, ITEAM/Secretaria de Política Fundiária, FUNAI, SPU - a obtenção de informações sobre a situação fundiária das áreas importantes para a conectividade de habitats do sauim-de-coleira. Ideal seriam versões anuais no plano de conectividade, com a contratação anual de consultoria especializada para as análises e confecção dos mapas. Proposta alinhada com submissão ao fundo holandês.</t>
  </si>
  <si>
    <t>1.Algumas informações fundiárias na área rural foram levantadas por Fábio Rohe e Maurício Noronha. Ações de atualização de ocorrências e distribuição geográfica do sauim-de-coleira tem sido feitas constantemente pelo Projeto Sauim-de-Coleira, com apoio financeiro da Fapeam e Porto Novo Remanso/Ecology, e o trabalho de mestrado de Diogo Lagroteria.</t>
  </si>
  <si>
    <t>Falta de recurso financeiro para contratação de consultores especializados em questões fundiárias tanto na área urbana como rural, bem como consultores para análises refinadas de conectividade.</t>
  </si>
  <si>
    <t>A maior dificuldade é conseguir as informações fundiárias da área urbana. Uma consultoria seria necessária para isso.</t>
  </si>
  <si>
    <t>Proposta do Corredor Ecológico Urbano do Sauim-de-Coleira consolidada e publicada;
 Termo de Referência para elaboração do plano de gestão do corredor.</t>
  </si>
  <si>
    <t>Dayse Campista (SZB), Caroline Yoshida (SEMA), Renata Azevedo (CPB/ICMBio), Wilson Spironello (INPA), Márcio Bentes (SEMMAS), Caroline Yoshida (SEMA), Marcelo Gordo (UFAM e Projeto Sauim-de-coleira), Géssica Nascimento (ALE-AM), José Afrânio da Costa (AMAZONASTUR), Alessandra Nava (FIOCRUZ), BPAmb/PM-AM, Artur Monteiro (FVA), IBAMA-AM, SZB, Maurício Noronha (Campanha SALVE O SAUIM), IMPLURB, Paula Guarido (IDESAM), Sinandra dos Santos (CIGS/EB), INCRA, Luciana Valente (MPF), Marcelo Garcia (IPAAM)</t>
  </si>
  <si>
    <t xml:space="preserve">Conforme sugestão da última monitoria, foram encaminhados ofícios à SEMMAS e ao MPF solicitando informações sobre a elaboração do Plano de Gestão da APA Sauim-de-Manaus e implantação do Conselho Deliberativo. Aguardando resposta. 
São necessários novos esforços de articulação para efetivação da APA Sauim-de-Manaus, assim como foi feito para criação da APA, a partir de 2021 junto à Prefeitura, considerando a mudança de governo. </t>
  </si>
  <si>
    <t>Em função da pandemia, as articulações foram prejudicadas.</t>
  </si>
  <si>
    <t xml:space="preserve">Renata Azevedo, Manuel Lima </t>
  </si>
  <si>
    <t>A SEMMAS está realizando a análise de propostas para a elaboração do plano de gestão da APA Sauim, para ser executado via fonte própria da prefeitura  e também por meio de compensação ambiental. O Conselho Gestor foi criado, mas é necessário acompanhar como será a condução do mesmo com a nova gestão da prefeitura. Sugestão: articular com instituições para que as mesmas apresentem propostas para a elaboração do Plano de Gestão da APA (p.ex. Instituto Sauim).</t>
  </si>
  <si>
    <t>Consolidar a proposta e articular a implementação do corredor central na área urbana de Manaus: APA Sauim-de-Manaus (Portaria 86/2017-GS/SEMMAS).</t>
  </si>
  <si>
    <t>Articular com a elaboração do Plano de Gestão da APA Tarumã-Ponta Negra. Contratar consultoria para elaborar as propostas de corredor.</t>
  </si>
  <si>
    <t>Nada foi feito de um ano para cá.</t>
  </si>
  <si>
    <t>Dificuldade de obter informações fundiárias sobre as áreas, o que dificulta pensar em corredores. A contratação de um consultor (mencionado na ação 3.1), poderá ajudar nessa ação. 
A FVA pode dar uma grande ajuda, já que eles possuem muitas informações. O prinicpal articulador/executor da ação saiu do PAN e não há perspectivas para contratação de um consultor, o que dificulta bastante a execução da ação.</t>
  </si>
  <si>
    <t>Entendo que essa ação deveria ser feita de forma interinstitucional, porém um projeto básico inicial poderia ser feito com apoio da FVA ou mesmo do depto de geografia da UFAM ou UEA.</t>
  </si>
  <si>
    <t>Articular com a elaboração do plano de gestão da APA Ducke-Puraquequara.</t>
  </si>
  <si>
    <t>Não foi realizado, mas foi criado o Conselho Gestor e foi realizada a instalação de placas. Conselhor Gestor Consultivo instituído por meio da Portaria SEMA nº 068 de 11 de julho de 2019 e conta com os seguintes representantes: SEMA, MUSA (Museu da Amazônia), INPA, INCRA, CIGS, SEMMAS, Sete representantes dos agricultores/moradores do Assentamento Água Branca e Ramal, Eletronorte.</t>
  </si>
  <si>
    <t>Pandemia parou a retomada para discutir sobre o Plano de Gestão.</t>
  </si>
  <si>
    <t>Precisa de um articulador bem eficiente, pois a situação está bem complicada e demanda ação imediata. Renata e Dayse vão ficar em cima da SEMA.</t>
  </si>
  <si>
    <t>Atas de reuniões
 Propostas de redução, mitigação e compensação de impactos sobre o sauim-de-coleira encaminhadas</t>
  </si>
  <si>
    <t>A articulação com a SEINFRA foi feita com a equipe da Área Ambiental dessa Secretaria, entretanto o projeto de duplicação não teve avanços nesse período e a articulação deve ser feita em nível de Governo Estadual e IPAAM, o que não foi feito.</t>
  </si>
  <si>
    <t>Acesso aos tomadores de decisão do projeto de engenharia e definição orçamentária do projeto de duplicação.</t>
  </si>
  <si>
    <t>Tentar colocar isso como política de governo, a nível de gabinete de Secretário do IPAAM e do governador.Já existem informações suficientes para propostas de mitigação mais elaboradas que as simples passagens de fauna. Gordo, Dayse e Marcelo Garcia vão ajudar nessa articulação.</t>
  </si>
  <si>
    <t>Natália tentou por diversas vezes, através de consultas informais com os técnicos do SIPAM, orientação de como realizar a solicitação formal desse monitoramento. Os mesmos afirmaram ser muito difícil realizar essse monitoramento, pois não é uma prioridade no SIPAM.</t>
  </si>
  <si>
    <t>As sucessivas mudanças de chefia na instituição também dificultaram a implementação dessa ação. O foco em questões de desmatamento em outras areas consideradas prioritarias também dificultam sua implementação.</t>
  </si>
  <si>
    <t>O acesso a dados de monitoramento e imagens deve ser oficialmente demandado pelas chefias aoi SIPAM. A FVA poderia ajudar no atendimento a essa demanda pois já tem alguma iniciativa neste sentido. Diogo vai conversar com a FVA para ver se consegue viabilizar essa ajuda. Caso contrário, sugestão da ação ser excluída.</t>
  </si>
  <si>
    <t>Mapas de áreas com maior incidência de atropelamentos, choques elétricos e ataques por fauna doméstica;
 Análises de Viabilidade Populacional sobre impactos de atropelamentos, choques elétricos e ataques por fauna doméstica.</t>
  </si>
  <si>
    <t>Áreas de maior incidência e risco identificadas
 Impactos caracterizados.</t>
  </si>
  <si>
    <t>Usar sistema urubu (http://cbee.ufla.br/portal/sistema_urubu/) e aplicativo Meu Ambiente (http://www.appmeuambiente.com.br/);
Elaborar e disponibilizar materiais (cartilhas, folders) para orientar e estimular a coleta de dados;
Incluir o mapeamento e registro de animais em cativeiro ilegal. Viabilizar disponibilidade de dados entre parceiros que possam realizar análises espaciais e temporais.</t>
  </si>
  <si>
    <t>Coleta de dados tem sido feita, mas de forma irregular, principalmente sobre atropelamentos. Troca de informações tem sido feita entre Projeto Sauim-de-Coleira, IBAMA e ICMBio, basicamente. Atualmente não tem sido feito análises e caracterizações detalhadas sobre os impactos de atropelamentos, choques e ataques por animais domésticos. Apenas uma análise preliminar sobre a distribuição de parte dos dados (que tinham informações mínimas necessárias) de resgates em relação a paisagem foi feita, necessitando reformulação no método de análise.</t>
  </si>
  <si>
    <t>A falta de uma rede eficiente de informações, principalmente com dados georreferenciados e detalhes sobre os exemplares. Problemas na qualidade das informações que chegam, principalmente na SEMMAS, que não tem os pontos de referência ou endereços precisos.</t>
  </si>
  <si>
    <t>É preciso qualificar equipes de resgate, principalmente o Batalhão Ambiental. Tudo isso inviabiliza a realização de análises para a conservação. Há algumas análises sendo realizadas quanto à paisagem onde ocorrem. Quando for fazer as AVPs, consultar os resultados desta ação.</t>
  </si>
  <si>
    <t>Mapas de áreas com maior incidência de atropelamentos, choques elétricos e ataques por fauna doméstica;</t>
  </si>
  <si>
    <t>Registro sistemático de ocorrências (atropelamentos, choques elétricos, ataques de animais domésticos, indivíduos em cativeiro ilegal).
 Medidas mitigatórias compensatórias implementadas</t>
  </si>
  <si>
    <t xml:space="preserve">CPB incluiu a contratação de um bolsista no projeto submetido pela Coordenação de Planos de Ação do ICMBIO ao Fundo de Direitos Difusos - FDD.
Aline e Gordo produziram material sobre como fazer os registros para distribuição. </t>
  </si>
  <si>
    <t xml:space="preserve">Não foi disponibilizado orçamento para contratação de serviço visando a elaboração desse material educativo. A temática foi trabalhada por meio de projeto de formaçao de professores junto à SEMED, intitulado "Minha Escola é Animal" quando a temática foi abordada juntamente com outras relacionadas às ameaças à conservação da espécie. </t>
  </si>
  <si>
    <t>Renata Azevedo, Natália</t>
  </si>
  <si>
    <t>O Instituto Sauim poderá colaborar nesse material. Existem recursos de compensação disponíveis no IPAAM que podem ser usados na impressão do material, basta enviar a arte. SEMMAS fez produtos na APA Tarumã para indicação de pontos para sinalização do risco de atropelamentos, a serem usados nos processos de licenciamento. Diogo lembra que o Conselho da APA só tem um relatório com os pontos de passagem de uns 4 anos atrás. Márcio vai resgatar isso com a Angelina. Maurício vai conversar com a Natália para agendarem reunião com colaboradores para retomarem a ação.</t>
  </si>
  <si>
    <t>Mapas de áreas com maior incidência de atropelamentos e choques elétricos disponibilizados aos órgãos licenciadores;
 Atas de reuniões</t>
  </si>
  <si>
    <t>Em dois processo de licenciamento foram feitas recomendações para que esta e outras ações do PAN fossem consideradas pela SEMMAS. 1) em 12 de setembro de 2019, o Conselho da APA Tarumã-Ponta Negra, por internédio do servidor do ICMBio/CEPAM, recomendou à SEMMAS que o licenciamento para a construção do condomínio Conquista Tarumã, vinculado ao Programa Minha Casa Minha Vida, levasse em conta esta e outras ações do PAN; 2) recentemente, fomos informados pelo advogado da empresa CIVIL CORP, que o IPAAM enviou à Base Avançada Manaus - BAV-Manaus, o Ofício nº 1656/2020/GAB/IPAAM, datado em 23/10/202, solicitando manifestação em relação ao processo de Licenciamento Ambiental n. 1503.4084.2019 da empresa CIVIL CORP, visando um loteamento, com 842 lotes, ocupando um área total de 419.481,77m², no bairro Tarumã e, nesse caso, solicitamos, via e-mail enviado, em 12/11, ao Gerente da BAV-Manaus, Ronilson Barbosa, que o ICMBio/CEPAM e o ICMBio/CPB fossem infomados para que possam, em articulação com o GAT, se manifestar.</t>
  </si>
  <si>
    <t xml:space="preserve">Instabilidade política/institucional; precária articulação entre os articuladores e a pandemia. </t>
  </si>
  <si>
    <t>IPAAM e SEMMAS já incluem as medidas em todos os processos de licenciamento. A lacuna é que não existe a sistematização disso. Outro problema é que nem sempre as medidas são cumpridas, havendo inclusive recursos sendo julgados por instâncias superiores, sem novas consultas à área técnica. É importante articular continuamente com os órgãos, pois há muita troca de equipe.</t>
  </si>
  <si>
    <t>Projetos realizados;
 Passagens instaladas;
 Medidas testadas</t>
  </si>
  <si>
    <t>Os projetos preliminares estão em construção e foram orçados alguns modelos. Estão sendo feitos ajustes e refinamentos com a colaboração de engenheiros civil e eletricista da UFAM. Dentro da UFAM os modelos estarão implementados até o final do ano.</t>
  </si>
  <si>
    <t>Articular com profissionais de outras áreas e obter a licença para instalação das unidades demonstrativas. Para os modelos mais baratos já obtivemos a licença da UFAM para instalação dentro do campus. Para o modelo mais complexo e mais caro, a ser instalado em área de risco, onde há rede elétrica, não obtivemos sucesso na negociação com empresas que deveriam instalar tais passagens em medidas compensatórias vinculadas a licenciamento ambiental do município.</t>
  </si>
  <si>
    <t>Maior rigor e acompanhamento dos órgãos licenciadores, que poderiam proporcionar a implantação e monitoramento dessas passagens de fauna através de condicionantes do licenciamento. Assim como esses mesmos órgãos deveriam ter maior articulação com o PAN Sauim no momento de indicar tais compensações/mitigações, seja pela escolha dos modelos ou pela escolha dos locais a serem instaladas essas passagens de fauna.</t>
  </si>
  <si>
    <t>Mapas de áreas a serem recuperadas/enriquecidas</t>
  </si>
  <si>
    <t>Considerando materiais disponíveis, p.ex. dissertação Sara Barr, dissertação do Flávio Brazão. Considerar mapeamento de resgates e atropelamentos.</t>
  </si>
  <si>
    <t>Foram realizadas visitas em áreas no perímetro da APA Sauim-de-Manaus, além da sistematização das áreas degradadas identificadas pela população para recuperação no municipio.</t>
  </si>
  <si>
    <t>Equipe reduzida para mapear e identificar as áreas</t>
  </si>
  <si>
    <t>Corpo técnico especializado para execução de tal ação.
Verficar relatório elaborado pela FVA "Áreas Permanentes Urbanas de Manaus", publicado em out/2019. 
Gordo sugere fazer reunião com Márcio para planejar os plantios de mudas que ele fará até o final do ano (identificar áreas). Observar a proposta de corredores da APA que já indica áreas para plantio.</t>
  </si>
  <si>
    <t>Incluir a questão de espécies invasoras, principalmente plantas.</t>
  </si>
  <si>
    <t>Não foram elaborados materiais específicos para recuperação/enriquecimento das áreas, porém foi confeccionado material educativo sobre a espécie.</t>
  </si>
  <si>
    <t>Redução de equipe técnica habilitada para a produção de material informativo</t>
  </si>
  <si>
    <t>A elaboração desse material é uma meta para 2021.  
Houve um equívoco na interpretação do que era a proposta desta ação na monitoria do ano passado. Não existe nenhum material pronto a respeito. 
Há recursos de compensação no IPAAM para impressão desse material e também é possível pela SEMMAS nos processos de licenciamento. 
Maurício sugere que, além do livro, seja feito um material mais simplificado, como uma cartilha, para atingir um público maior.</t>
  </si>
  <si>
    <t>Projetos realizados;
 Métodos/técnicas testados;
 Área recuperada/enriquecida (hectares e/ou número de locais)</t>
  </si>
  <si>
    <t>Priorizar áreas de corredores e APP.</t>
  </si>
  <si>
    <t>Foram cultivadas centenas de novas mudas de plantas nativas para a implementação desses plantios modelo, visando um padrão misto de Restauração Florestal e Paisagismo, de forma a atender a manutenção e enriquecimento da diversidade biológica (incluindo o sauim), a conectividade de fragmentos, os serviços ecossistêmicos e conquistar a simpatia dos moradores locais pelo projeto de arborização/plantio. Em uma das áreas alvo, no Conjunto Petros, algumas mudas já foram plantadas, inclusive em parceria com a Igreja Católica do local. Mudas antigas receberam manutenção.</t>
  </si>
  <si>
    <t>Falta de comunicação e acordos formais com a Prefeitura e Empresas de manutenção da Amazonas Energia, que constantemente destroem os plantios já realizados.</t>
  </si>
  <si>
    <t>Articular com Prefeitura e Amazonas Energia uma parceria ou, ao menos, um acordo de boa conduta.</t>
  </si>
  <si>
    <t>Atas de reuniões;
 Áreas recuperadas/enriquecidas (hectares e/ou número de locais)</t>
  </si>
  <si>
    <t>Articular com projetos de arborização urbana, desde a produção de mudas, orientando as espécies adequadas.
Implementar considerando Ação do objetivo específico 1 (compensações, TAC).</t>
  </si>
  <si>
    <t xml:space="preserve">Ação não realizada pois cada área identificada necessita de um projeto de enquecimento da vegetação, com indicação da necessidade de infra-estrutura visando a delimitação e sinalização, com os devidos orçamentos. Para isso, é necessário uma equipe técnica qualificada/especializada para a confecção desses projetos e atualmente a SEMMAS não dispõeemmas não possui). A extinção da Secretaria Especial na SEMMAS impossibilitou o avanço da ação. </t>
  </si>
  <si>
    <t xml:space="preserve">SEMMAS não tem equipe técnica para elaboração dos projetos de recuperação. Além disso, a extinção da Secretaria Especial na SEMMAS impossibilitou o avanço da ação. </t>
  </si>
  <si>
    <t>Insistir na ação.
Verficar relatório elaborado pela FVA "Áreas Permanentes Urbanas de Manaus", publicado em out/2019.  
Retomar a articulação com a nova equipe gestora da prefeitura.</t>
  </si>
  <si>
    <t>6. Compreender a distribuição de Saguinus bicolor e sua potencial relação com Saguinus midas</t>
  </si>
  <si>
    <t>Identificar os limites da distribuição geográfica do Saguinus bicolor e monitorar as áreas de contato entre o S. bicolor e o S. midas.</t>
  </si>
  <si>
    <t>Relatórios, teses, dissertações, artigos cientificos e de divulgação.</t>
  </si>
  <si>
    <t>Limites de distribuição geográfica do saguinus bicolor definidos e as áreas de contato entre as duas espécies conhecidas e monitoradas.</t>
  </si>
  <si>
    <t>1. Em andamento o mestrado de Diogo Logroteria e o projeto de reavaliação da distribuição geográfica de S. bicolor e interações com S. midas. Os projetos estão analisando o quanto o sagui-de-mãos-amarelas (Saguinus midas) avançou nas áreas historicamente ocupadas pelo S. bicolor. ALém disso, estão avaliando a existência de hibridação entre as espécies. Além da atualização da área de distribuição do sauim-de-coleira, será identificado o tamanho e a localização da área de simpatria entre as espécies e as variáveis que podem estar determinando suas ocorrências.</t>
  </si>
  <si>
    <t>Acesso difícil a áreas de floresta inundada</t>
  </si>
  <si>
    <t>Diogo Logroteria e Marcelo Gordo</t>
  </si>
  <si>
    <t>Continuidade na coleta de dados nas áreas de lacunas.</t>
  </si>
  <si>
    <t xml:space="preserve">A ação não foi realizada por falta de recursos financeiros para acessar áreas de floresta inundável. Porém, foram feitas articulações para captação de recurso.  </t>
  </si>
  <si>
    <t>Falta de recursos financeiros e áreas de difícil acesso.</t>
  </si>
  <si>
    <t>Hoje já existem recursos. Algumas áreas inundáveis já foram acessadas pelas bordas. Em áreas de campinarana já vem sendo realizado há muito tempo.</t>
  </si>
  <si>
    <t>Desenvolver investigações sobre as interações entre as populações do Saguinus bicolor com S. midas e outras espécies de primatas.</t>
  </si>
  <si>
    <t>1. Doutorado em andamento (Tainara Sobroza) "Efeitos do ambiente acústico no comportamento de comunicação do sauim-de-coleira, Saguinus bicolor (Primates: Callitrichidae)";
2. Uma dissertação de mestrado defendida;
2. Três artigos foram submetidos para publicação: a. Sobroza et al. “Asymmetric sound convergence in sympatric tamarins (Saguinus spp.)"; b.  Kinap et al. “Influence of topography gradient and seasonality on primate habitat use in Central Amazonia”; c. Take et al. Home ranges, activity budgets and diets of three syntopic primate species in an urban forest fragment in Manaus, Brazil;</t>
  </si>
  <si>
    <t xml:space="preserve">Dissertação de mestrado concluída por Natalia Margarido Kinap "USO DE HABITAT DE PRIMATAS EM UMA FLORESTA DE TERRA FIRME DA AMAZÔNIA CENTRAL". setembro/2019.
</t>
  </si>
  <si>
    <t>Wilson Roberto Spironello</t>
  </si>
  <si>
    <t>Observar a dissertação de mestrado de Makiko Take "Comparison of the diets among 3 sympatric primate species in an urban fragmented forest in Manaus, Brazilian Amazon" (março/2017).</t>
  </si>
  <si>
    <t>Desenvolver investigações sobre a ecologia do Saguinus midas, nas proximidades dos limites da distribuição geográfica do S. bicolor.</t>
  </si>
  <si>
    <t>Falta de pessoal e recurso financeiro</t>
  </si>
  <si>
    <t>Desenvolver investigações sobre interações dos aspectos sanitários entre Saguinus bicolor e S. midas</t>
  </si>
  <si>
    <t>Diogo Lagroteria (CEPAM/ICMBio), Marcelo Gordo (UFAM), Laerzio (SEMMAS), Natalia Lima (IBAMA), Dayse Campista (SZB), Patricia Orlandi (FIOCRUZ/ILMD), Felipe Naveca (FIOCRUZ ILMD), Lee Crainey (FIOCRUZ/ILMD), Maurício Noronha (Campanha SALVE O SAUIM)</t>
  </si>
  <si>
    <t>Projeto em andamento liderado pelo Marcelo Gordo, com material já coletado de S. bicolor e com a localização de locais de captura de S. midas.</t>
  </si>
  <si>
    <r>
      <t xml:space="preserve">A logística para a captura de </t>
    </r>
    <r>
      <rPr>
        <i/>
        <sz val="12"/>
        <color theme="1"/>
        <rFont val="Calibri"/>
        <family val="2"/>
        <scheme val="minor"/>
      </rPr>
      <t>S. midas</t>
    </r>
    <r>
      <rPr>
        <sz val="12"/>
        <color theme="1"/>
        <rFont val="Calibri"/>
        <family val="2"/>
        <scheme val="minor"/>
      </rPr>
      <t xml:space="preserve"> é mais complicada por se tratar de distâncias maiores de Manaus. Falta de pessoal qualificado para manter o protocolo de capturas de </t>
    </r>
    <r>
      <rPr>
        <i/>
        <sz val="12"/>
        <color theme="1"/>
        <rFont val="Calibri"/>
        <family val="2"/>
        <scheme val="minor"/>
      </rPr>
      <t>S. midas</t>
    </r>
    <r>
      <rPr>
        <sz val="12"/>
        <color theme="1"/>
        <rFont val="Calibri"/>
        <family val="2"/>
        <scheme val="minor"/>
      </rPr>
      <t>.</t>
    </r>
  </si>
  <si>
    <t>Já existem recursos e material coletado para análises. Há capturas de S. midas planejadas.</t>
  </si>
  <si>
    <t>Articular com agências de fomento de pesquisa o lançamento de editais para contemplar ações de pesquisa com enfoque nas ações anteriores.</t>
  </si>
  <si>
    <t>Apesar de quase nada ter sido feito nessa ação, alguns editais recentes tem relação com boa parte das ações do PAN Sauim-de-coleira.</t>
  </si>
  <si>
    <t>Acho que deveríamos ser um pouco mais específicos, identificando quais ações de pesquisa do PAN estão sem recursos e buscar editais específicos para elas.</t>
  </si>
  <si>
    <t>Articular com agências de fomento o financiamento de pesquisa e conservação com enfoque nas ações anteriores.</t>
  </si>
  <si>
    <t>1. O ICMBio/CEPAM realizou, entre 21 a 23 de outubro/2019, na UFAM, A exposição fotográfica “Sauim-de-coleira: uma espécie que pede socorro.” O objetivo da atividade é sensibilizar e informar a comunidade acadêmica, terceirizados e demais interessados pela conservação da fauna do Campus e fortalecer laços entre as instituições (ICMBio/CEPAM e UFAM);
2. O Projeto Sauim-de-coleira, em parceria com a Campanha Salve o Sauim esteve presente no Simpósio de Zoologia da Amazônia, ocorrido entre 10 e 13 de junho de 2019, na UFAM. A ação contou com um stand do Sauim-de-coleira com a equipe do projeto para divulgar as ações de conservação, o PAN, venda de souveniers para arrecadar dinheiro para as ações do projeto e venda do livro do Sauim-de-coleira;
3. Realizado, entre 23 e 25 de agosto/2019, na comunidade Julião (RDS do Tupé), o II Festival do Sauim-de-coleira. O evento teve como finalidade chamar a atenção para a importância da conservação da espécie e incluiu diversas atividades de cunho socioeducativo e ambiental. O evento contou com a parceria do Associação Amazonense do Ministério Público do Estado, Instituto Chico Mendesde Biodiversidade (ICMBio), Universidade Federal do Amazonas (UFMA), Secretaria Municipal de Educação (SEMED), Escola de Serviço Público Municipal e Inclusão Socioeducacional (ESPI), Fundação Vitória Amazônica (FVA), Universidade do Estado do Amazonas (UEA), Eletrobras Amazonas Energia e To Goal Sport Venture. 
4. Inaugurada durante do lançamento da Campanha Junho Verde - 2019, a Sala da Biodiversidade - Sauim-de-coleira. A mesma fica localizada no Parque Estadual Sumaúma - SEMA, única unidade de conservação estadual na área urbana da cidade de Manaus. A sala tem como objetivo receber os visitantes (moradores do entorno, alunos, professores, dentre outros) onde são passadas informações sobre o Parque -UC, Sauim, floresta e a biodiversidade. Além de palestras, atividades lúdicas para crianças, vídeos sobre o sauim, são realizadas oficinas sobre: compostagem, abelha, plantio etc. O visitante também tem a oportunidade de realizar caminhada pela na trilha e observar o sauim-de-coleira nas árvores. 
5. Participação da II Semana de Meio Ambiente (junho 2019) - Polícia Militar Programa da Brigada 15 CICOM. Palestra sobre Sauim-de-coleira. 6. Apoio a Feira de Ciências Ambiental na Escola Municipal Arnando de Souza Mendes, onde o livro Sauim-de-coleira uma espécie ameaçada de extinção foi o tema. Cada sala de aula apresentou um capitulo do livro, como: exposição de desenho, fotografia, teatro, música, material divulgação folderes, cartazes dentre outros itens. 
7. 12 palestras realizadas sobre o sauim-de-coleira, com o sorteio de livros Sauim-de-coleira - A História de uma Espécie Ameaçada de Extinção e distribuição de materiais de comunicação (máscara e poster) para comunitários da área rural do interfluvio Urubú - Rio Preto da Eva. 
8. Evento comemorativo realizado no dia 18 de outubro, pelo Instituto Sauim-de-coleira e a SEMA, na Assembleia Legislativa do Estado do Amazonas - ALEAM em comemoração ao dia do Sauim-de-coleira e para apresentação do Instituto Sauim-de-coleira a sociedade. Foram realizadas palestras, sorteios de brindes e distribuição de material promocional (máscara e posteres do sauim). 
9. Palestra sobre A Importância do Sauim-de-coleira e as oportunidades sociais e econômicas que envolve a conservação da espécie, em audiência pública da Camara Municipal de Itacoatiara em 8 de maio de 2019.</t>
  </si>
  <si>
    <t>Relatório simplificado das atividades desenvolvidas desde o início do PAN</t>
  </si>
  <si>
    <t>1. ICMBio/CEPAM 2. Aline Medeiros (Projeto Sauim-de-coleira) 4. Dayse Campista. 5 e 6. Dayse Campista e Mauricio Noronha. 7, 8 e 9. Mauricio Noronha</t>
  </si>
  <si>
    <t>Márcio vai enviar a lista de atividades realizadas pela SEMMAS.</t>
  </si>
  <si>
    <t>Incluir Márcio (SEMMAS)</t>
  </si>
  <si>
    <t>Palestras, aulas, relatório</t>
  </si>
  <si>
    <t>A disseminação sobre as ações do PAN é feita em todas as atividades/palestras realizadas.</t>
  </si>
  <si>
    <t>Dayse Campista</t>
  </si>
  <si>
    <t>Dayse vai passar a lista com as instituições para as quais a ação foi realizada. Precisa incluir os eventos: lives, workshops, Congresso Brasileiro de Primatologia.</t>
  </si>
  <si>
    <t>Propor e desenvolver materiais didáticos infanto-juvenis para auxiliar na divulgação de aspectos relativos a conservação do sauim-de-coleira.</t>
  </si>
  <si>
    <t>Livros, cartilhas, gibis, cartazes, adesivos, vídeos, entre outros.</t>
  </si>
  <si>
    <t>1. Vários materiais educativos, em mídias distintas, estão em fase de produção: a. Livro infanto-juvenil – “Os Sauins de coleira e a Planta do Ceú”. b. Book trailer. c. Vídeo book, para crianças não alfabetizadas ou com necessidades especiais. d. Hotsite. e. Fan page no facebook. 
2. Produção do site do Instituto Sauim-de-Coleira - ISC com um submenu contendo informações para o público infanto-juvenil e para professores.
3. CPB incluiu a contratação de um bolsista no projeto submetido pela Coordenação de Planos de Ação do ICMBIO ao Fundo de Direitos Difusos - FDD.</t>
  </si>
  <si>
    <t>www.institutosauimdecoleira.org.br
http://ossauinsdecoleiraeaplanta.com.br/</t>
  </si>
  <si>
    <t>Mauricio Noronha, Dayse Campista e Renata Azevedo</t>
  </si>
  <si>
    <t>Avaliar a efetividade das ferramentas e estratégias de educação ambiental.</t>
  </si>
  <si>
    <t>Tese de doutorado
 Relatórios, Artigos, Resumos</t>
  </si>
  <si>
    <t xml:space="preserve">Íris Alves (CEPAM) apresentou e publicou um artigo nos anais do "X Encontro de Pesquisa em Educação Ambiental", onde foram apresentados resultados iniciais do projeto "Brincando também se conserva: formação de multiplicadores por meio de jogos educacionais".
</t>
  </si>
  <si>
    <t>Artigo publicado nos anais do X EPEA: http://epea.tmp.br/epea2019_anais/pdfs/plenary/0256-1-B-01.pdf</t>
  </si>
  <si>
    <t>Iris Alves - ICMBio/CEPAM. Manuel Lima - ICMBio/CEPAM.</t>
  </si>
  <si>
    <t xml:space="preserve">1. Manter e padronizar, quando possivel, o processo de avaliação do curso e demais ações, para que possamos ter um panorama (avanços e desafios) das atividades de EA.
</t>
  </si>
  <si>
    <t>Incluir Íris Alves (CEPAM)</t>
  </si>
  <si>
    <t>Articular junto a SEMED e SEDUC iniciativas ou propostas de formação de multiplicadores na rede de ensino, com foco na conservação do sauim de coleira.</t>
  </si>
  <si>
    <t>Estava prevista a 3a edição do curso de multiplicadores ambientais, no âmbito do projeto "Brincando também se conserva: formação de multiplicadores por meio de jogos educacionais" coordenado pelo ICMBio/CEPAM. 
Incluímos uma proposta ao Projeto do ICMBio submetido ao Fundo de Direito de Difuso - FDD do Ministério da Justiça, que consiste em "promover, apoiar, consorciar e executar projetos de educação ambiental que envolvam as espécies-alvo do PAN e seus habitats". Embora a ação seja do PAN Peixes Amazônicos, a proposta do CEPAM é envolver todas as ações de educação ambiental dos PANs que o CEPAM participa.</t>
  </si>
  <si>
    <t>Devido à pandemia tivemos que cancelar a 3a edição do curso que seria realizada em abril de 2020.</t>
  </si>
  <si>
    <t>Elaborar chave de decisão de destinação de espécimes de sauim-de-coleira recebidos em órgãos compententes.</t>
  </si>
  <si>
    <t>Atualizar as informações relativas as populações do sauim-de-coleira em cativeiro.</t>
  </si>
  <si>
    <t>Studbook elaborado</t>
  </si>
  <si>
    <t>A ação foi concluída na 1a monitoria</t>
  </si>
  <si>
    <t>Melhoria e criação de novos espaços</t>
  </si>
  <si>
    <t>1.Ibama acionou MPF para ajudar no processo de articulação junto a outras instituições corresponsáveis pela gestão de fauna no Estado. Foi criado um GT coordenado pelo MPF. Houve algumas reuniões com diversos atores envolvidos. Entre as pautas estavam a necessidade de melhorias na gestão a partir de investimentos em estrutura, recursos humanos, insumos e capacitação. Nesse sentido foram propostas ações para melhorias do CETAS do Ibama e também a criação de um centro especializado para o sauim de coleira. Discutiu-se também a necessidade de reabertura do CETAS municipal. Foi feito uma minuta de acordo de cooperação entre as partes implicadas no processo (Ibama, Sema, Ipaam e Semmas), entretanto o processo se encerrou no ambito do MPF e o acordo não se concretizou oficialmente. 
2. O Instituto Sauim-de-Coleira - ISC, deu início as articulações junto ao terceiro setor e órgãos públicos (SUFRAMA, IMPLURB e MPF) para a localização e concessão de área institucional, destinada a receber as instalações do Centro de Manejo Integrado Márcio Ayres. O centro visa: receber, identificar, tratar, reabilitar e destinar (reintrodução / cativeiro) os sauins-de-coleira apreendidos ou resgatados. Além dessas atividades o centro desenvolverá ações de educação ambiental; promoverá capacitação social e integração entre as comunidades do seu entorno; contribuirá para sustentabilidade financeiras dos programas de conservação da espécie; e fomentará o aperfeiçoamento de estudantes e pesquisadores, nas áreas técnicas de atuação do centro.</t>
  </si>
  <si>
    <t>Processo gerado no MPF; Processo gerado no Ibama; links de reportagens sobre o tema: http://www.mpf.mp.br/am/sala-de-imprensa/noticias-am/mpf-obtem-acordo-de-cooperacao-com-orgaos-ambientais-das-tres-esferas-no-am-para-garantir-funcionamento-do-cetas; https://www.acritica.com/channels/governo/news/orgaos-fecham-acordo-para-assegurar-funcionamento-de-cetas; https://g1.globo.com/am/amazonas/noticia/2019/06/18/acordo-entre-orgaos-ambientais-quer-garantir-funcionamento-do-centro-de-animais-silvestres-em-manaus.ghtml; https://mpf.jusbrasil.com.br/noticias/722833101/mpf-obtem-acordo-de-cooperacao-com-orgaos-ambientais-das-tres-esferas-no-am-para-garantir-funcionamento-do-cetas</t>
  </si>
  <si>
    <t>Decisões dependem de gestores; houve mudança de gestão e não houve a condução do processo por parte desses para a formalização do acordo de cooperação. Creio que a saída, a meu ver prematura, do MPF desse debate interrompeu sua condução e efetivação. Há que se retomar o processo. Por outro lado, o CETAS está trabalhando numa perspectiva de, em 2021, construir dois recintos especificos para sauins-de-coleira em suas dependências. Entretanto, será necessaria aprovação orçamentária, o que ainda não está garantida.</t>
  </si>
  <si>
    <t>1. Natália Lima. 2. Maurício Noronha</t>
  </si>
  <si>
    <t xml:space="preserve">Internamente, no Ibama não foi dado andamento ao processo por parte de gestores no que tange a gestão de CETAS e outras unidades de manutenção de fauna silvestre. Aguarda-se a resposta de ofício enviado ao MPF sobre a situação do processo, se houve acompanhamento dos desdobramentos após o acordo divulgado em junho de 2019 (vide materias).
Luciana vai verificar a situação do processo no MPF. O acordo não foi assinado pois a minuta do termo não foi feita. A SEMMAS enviou resposta ao MPE e MPF para o centro de reabilitação.  Márcio sugere reativar a articulação com a próxima gestão. </t>
  </si>
  <si>
    <t>Houve alguns ajustes no protocolo de avaliação sanitária para o sauim, mas nada oficializado.</t>
  </si>
  <si>
    <t>Diogo Logroteria</t>
  </si>
  <si>
    <t>Creio ser necessário produzir, pelo menos, um protocolo para recepção de animais atropelados e afinar o protocolo de destinação, que está defasado.</t>
  </si>
  <si>
    <t>Estudar e monitorar a dinâmica de metapopulação do sauim-de-coleira.</t>
  </si>
  <si>
    <t>Coleta de dados usando marcação individual e acesso aos dados dos resgates estão sendo compilados para análises futuras, incluindo genética.</t>
  </si>
  <si>
    <t>Falta de recurso financeiro e de pessoal</t>
  </si>
  <si>
    <t>Estão sendo levantadas informações e material biológico.</t>
  </si>
  <si>
    <t>Monitorar os aspectos sanitários do sauim-de-coleira, utilizando os protocolos e levando em consideração os resultados da ação 6.5.</t>
  </si>
  <si>
    <t>Em andamento, temos resultados preliminares da presença de filárias em sauim-de-coleira, detectamos duas espécies diferentes de filárias, estamos sequenciando e nessa etapa queremos relacionar a presença do parasita e espécies em relação as áreas em que esses sauins foram encontrados. No momento, uma aluna de mestrado e uma aluna de iniciação científica se dedicam a esse projeto, juntamente com nossos colegas em Manaus que também fazem parte do PAN. Dissertação de mestrado sobre parasitos do trato digestório foi concluída, sob orientação de Marcelo Gordo. Dissertação de mestrado sobre viroma em sauim-de-coleira está em andamento sob orientação de Marcelo Gordo, em parceria com André Santos da UFRJ.</t>
  </si>
  <si>
    <t>Alessandra Nava e Marcelo Gordo</t>
  </si>
  <si>
    <r>
      <t>Realizar do manejo populacional integrado (</t>
    </r>
    <r>
      <rPr>
        <i/>
        <sz val="12"/>
        <color theme="1"/>
        <rFont val="Calibri"/>
        <family val="2"/>
        <scheme val="minor"/>
      </rPr>
      <t>in situ</t>
    </r>
    <r>
      <rPr>
        <sz val="12"/>
        <color theme="1"/>
        <rFont val="Calibri"/>
        <family val="2"/>
        <scheme val="minor"/>
      </rPr>
      <t xml:space="preserve"> e </t>
    </r>
    <r>
      <rPr>
        <i/>
        <sz val="12"/>
        <color theme="1"/>
        <rFont val="Calibri"/>
        <family val="2"/>
        <scheme val="minor"/>
      </rPr>
      <t>ex situ</t>
    </r>
    <r>
      <rPr>
        <sz val="12"/>
        <color theme="1"/>
        <rFont val="Calibri"/>
        <family val="2"/>
        <scheme val="minor"/>
      </rPr>
      <t>), para conservação do sauim-de-coleira, com base nos protocolos do PAN.</t>
    </r>
  </si>
  <si>
    <t>Manejo integrado sendo realizado</t>
  </si>
  <si>
    <t>Marcelo Gordo (UFAM), Laerzio Chiesorin (SEMMAS), Natalia Lima (IBAMA), Dayse Campista (SZB), Izeni Farias (UFAM), Sinandra Santos (CIGS-EB), Maurício Noronha (Campanha SALVE O SAUIM)</t>
  </si>
  <si>
    <t>Foi oficializado um Acordo de Cooperação Técnica entre a AZAB (SZB) e o ICMBio/MMA. Cláudia Ladeira (Zoo de Bauru) é a studbook keeper da população brasileira.</t>
  </si>
  <si>
    <t>Dayse Campista - AZAB (SZB)</t>
  </si>
  <si>
    <t>8.8</t>
  </si>
  <si>
    <t xml:space="preserve">Atualizar e implementar a chave de decisão de destinação de espécime de sauim-de-coleira. </t>
  </si>
  <si>
    <t>A chave atualizada e implementada</t>
  </si>
  <si>
    <t>Diogo Lagroteria (CEPAM/ICMBio), Natália Lima (IBAMA), Marcelo Gordo (UFAM), Wilson Spironello (INPA), Marcelo Garcia  (IPAAM)</t>
  </si>
  <si>
    <t>INSERIR O NOME DO OBJETIVO ESPECÍFICO</t>
  </si>
  <si>
    <t>Inserir nova ação</t>
  </si>
  <si>
    <t>SITUAÇÃO ATUAL DAS AÇÕES - 2ª MONITORIA (2020)</t>
  </si>
  <si>
    <t>15 e 16 de julho/2021</t>
  </si>
  <si>
    <t>15 e 16/07/2021</t>
  </si>
  <si>
    <t>OBJETIVOS
 ESPECÍFICOS</t>
  </si>
  <si>
    <t>Ação cujo início 
planejado é posterior ao período monitorado</t>
  </si>
  <si>
    <t>Ação não iniciada ou 
não finalizada no 
período previsto</t>
  </si>
  <si>
    <t xml:space="preserve">Ação em andamento 
no período previsto </t>
  </si>
  <si>
    <t>1. Reduzir a perda de habitat do sauim-de-coleira.</t>
  </si>
  <si>
    <t>Wilson Spironello (INPA), Luciana Valente (MPF), Marcelo Gordo (UFAM), Marcelo Garcia (IPAAM)</t>
  </si>
  <si>
    <t>Caroline Yoshida saiu da SEMA. A coordenação do PAN entrou em contato com a SEMA que indicou Dayse Campista como representante. Entretanto, a Dayse saiu da SEMA em maio/2021. A coordenação do PAN fará um novo contato com a SEMA para solicitar a nova indicação.</t>
  </si>
  <si>
    <t>Essa proposta está sendo feita agora em junho/21 para a SEMMAS, para ser incorporada na lei municipal de meio ambiente, que está em revisão. Aguardando retorno/contribuições do GAT para encaminhá-la.</t>
  </si>
  <si>
    <t>Informação Técnica 6 (Documento SEI 929376);
Ofício 363 (Documento SEI 9332756) encaminhando as contribuições para o Código Ambiental de Manaus;</t>
  </si>
  <si>
    <t>Diogo Lagroteria (ICMBio/CEPAM)</t>
  </si>
  <si>
    <t>Sugiro após o documento estar organizado e encaminhado à SEMMAS, encaminhar ao CEMMAM para apreciação no âmbito estadual.</t>
  </si>
  <si>
    <t>Wilson Spironello (INPA), Luciana Valente (MPF), Marcelo Gordo (UFAM), Secretarias de Administração e Finanças (estado e municípios), Maurício Noronha (ISC)</t>
  </si>
  <si>
    <t>A ideia inicialmente é propor um workshop com as instituições colaboradoras, para elaborar o produto necessário para essa ação. A área de ação deve ser toda a distribuição geográfica, pois empreendimentos ocorrem em todo lugar. Como as compensações podem implicar em valores diferenciados em função da localidade do empreendimento, é bom ter o envolvimento de órgãos de administração e finanças.</t>
  </si>
  <si>
    <t>Em razão da pandemia, o workshop que seria organizado para elaborar esses protocolos foi suspenso.</t>
  </si>
  <si>
    <t>Dificuldade de encontrar exemplos e referências de protocolos com esse fim, além dos problemas relacionados à pandemia.</t>
  </si>
  <si>
    <t>Marcelo Gordo (UFAM), Luciana Valente (MPF), Marcelo Garcia (IPAAM), Mauricio Noronha (ISC), Diogo LagroterIa (CEPAM), Marcelo Raseira (CEPAM)</t>
  </si>
  <si>
    <t>Devido à pandemia, não foi realizada nenhuma atividade nessa ação.</t>
  </si>
  <si>
    <t>Pandemia.</t>
  </si>
  <si>
    <t>Atas de reuniões;
Documento orientador para as agências financiadoras;</t>
  </si>
  <si>
    <t>Projetos aprovados.</t>
  </si>
  <si>
    <t>Renata Azevedo (CPB/ICMBio), Wilson Spironello (INPA), Marcelo Gordo (UFAM e Projeto Sauim-de-coleira), Alessandra Nava (FIOCRUZ), BPAmb/PM-AM, Natália Lima (IBAMA-AM), Dayse Campista (ISC), Maurício Noronha (ISC), Sinandra dos Santos (CIGS/EB), Luciana Valente (MPF), Marcelo Garcia (IPAAM)</t>
  </si>
  <si>
    <t>A última atividade que poderia estar relacionada à essa ação seria o banco de projetos do ICMBio. 
Em 2020, não houve avanços. Tentou-se que o projeto Pró-Espécies apoiasse algumas ações, mas devido às suas regras de execução, não foi possível.</t>
  </si>
  <si>
    <t>No último ano, problemas ocasionados pela pandemia.</t>
  </si>
  <si>
    <t>Marcelo Raseira (ICMBio/CEPAM)</t>
  </si>
  <si>
    <t>Dada as restrições impostas e a necessidade de aprovação superior para a participação em reuniões, sugiro a mudança de articulador dessa ação.</t>
  </si>
  <si>
    <t>Ofício solicitando a relação das áreas verdes averbadas;
 Reunião técnica para apresentar o PAN;</t>
  </si>
  <si>
    <t>Documento contendo as áreas verdes averbadas.</t>
  </si>
  <si>
    <t>Renata Azevedo (CPB/ICMBio), Wilson Spironello (INPA), Marcelo Gordo (UFAM e Projeto Sauim-de-coleira), Alessandra Nava (FIOCRUZ), BPAmb/PM-AM, (Artur Monteiro (FVA), Natália Lima (IBAMA-AM), Dayse Campista (ISC), Maurício Noronha (ISC), Sinandra dos Santos (CIGS/EB), Luciana Valente (MPF), Marcelo Garcia (IPAAM)</t>
  </si>
  <si>
    <t>Essa ação não andou.</t>
  </si>
  <si>
    <r>
      <t>Verificar última monitoria "</t>
    </r>
    <r>
      <rPr>
        <i/>
        <sz val="12"/>
        <rFont val="Calibri"/>
        <family val="2"/>
        <scheme val="minor"/>
      </rPr>
      <t>Atualmente acho que essa ação deva ser realizada a partir de hierarquia superiores para ter algum efeito.
Não precisa de Decreto para averbação dessas áreas; quem decreta estas áreas é a EMPLURB. Sabe-se que são mais de 500, mas não existe uma catalogação completa. No município de Manaus existe legislação própria para a definição das áreas verdes (apenas em área urbana). Sugestão: fazer pedido oficial ao município pelo PAN, após a troca de governo. Iniciar com Manaus</t>
    </r>
    <r>
      <rPr>
        <sz val="12"/>
        <rFont val="Calibri"/>
        <family val="2"/>
        <scheme val="minor"/>
      </rPr>
      <t>."</t>
    </r>
  </si>
  <si>
    <t xml:space="preserve">Fazer gestão junto ao IMPLURB para solicitar a relação das áreas verdes municipais averbadas.  </t>
  </si>
  <si>
    <t>Marcelo Raseira (CEPAM), Renata Azevedo (CPB/ICMBio), Wilson Spironello (INPA), Marcelo Gordo (UFAM e Projeto Sauim-de-coleira), Alessandra Nava (FIOCRUZ), BPAmb/PM-AM, Natália Lima (IBAMA-AM), Dayse Campista (ISC), Maurício Noronha (ISC), Sinandra dos Santos (CIGS/EB), Luciana Valente (MPF), Marcelo Garcia (IPAAM)</t>
  </si>
  <si>
    <t>A ação foi concluída na 1a monitoria.</t>
  </si>
  <si>
    <t xml:space="preserve">https://semmas.manaus.am.gov.br/areas-protegidas/
</t>
  </si>
  <si>
    <t>Ofício encaminhando os produtos PAN;
Reuniões técnicas para apresentar o PAN;</t>
  </si>
  <si>
    <t>SEINFRA, Renata Azevedo (CPB/ICMBio), Wilson Spironello (INPA), Marcelo Gordo (UFAM e Projeto Sauim-de-coleira), Alessandra Nava (FIOCRUZ), BPAmb/PM-AM, Natália Lima (IBAMA-AM), Dayse Campista (ISC), Maurício Noronha (ISC), IMPLURB, Sinandra dos Santos (CIGS/EB), INCRA, Luciana Valente (MPF), Marcelo Garcia (IPAAM)</t>
  </si>
  <si>
    <t>Informo que no período de desta monitoria não houve avanço na articulação junto aos órgãos de segurança.</t>
  </si>
  <si>
    <t>Manuel Lima (ICMBio/CEPAM)</t>
  </si>
  <si>
    <t xml:space="preserve">Essa ação, em grande medida depende das ações 1.4 e 2.2;
Essa ação, em grande medida, depende de informação sobre a identificação de áreas verdes previstas na ação 1.5 e de informação assinaladas em mapas, cuja melhor fonte certamente é por meio da atualização do mapa de ocorrência do Sauim prevista pela ação 2.2.;
OBS: Creio que essa ação poderá ser potencializada, com celeridade, mediante uma oficina ou seminário visando sistematizar informações, assim como apresentá-las aos órgãos de segurança e demais instituições responsáveis pela gestão territorial nas áreas de ocorrência do Sauim.   
 </t>
  </si>
  <si>
    <t>Atas de reuniões;
 Protocolo de medidas mitigadoras e compensatórias disponibilizado;</t>
  </si>
  <si>
    <t>Considerando produto da ação 1.2;
 Incluir demais órgãos competentes.</t>
  </si>
  <si>
    <t xml:space="preserve">Poucas reuniões foram feitas com a SEMMAS (abril/21) e algumas conversas com técnicos do IPAAM e SEINFRA. </t>
  </si>
  <si>
    <t>A falta de avanço na ação 1.2 e dificuldades relacionadas à pandemia atrapalharam essa ação.</t>
  </si>
  <si>
    <t>Reuniões técnicas;
Mapa de conflitos;
Proposta de qualificação dos instrumentos;</t>
  </si>
  <si>
    <t>Diogo Lagroteria (CEPAM), Marcelo Gordo (UFAM), Wilson Spironello (INPA), Luciana Valente (MPF)</t>
  </si>
  <si>
    <t>Foi realizado o levantamento de atividades conflitantes junto a Superintendência de Desenvolvimento da Suframa e ao Departamento de Projetos do INCRA. No entanto, as articulações iniciadas visando à qualificação do ZEE e PAEs ainda não foram concluídas por limitações impostas pela pandemia junto aos órgãos públicos.</t>
  </si>
  <si>
    <t>Retomar a ação após uma melhora no quadro da pandemia no estado do Amazonas.</t>
  </si>
  <si>
    <t>Mapa atualizado para a área urbana;
 Mapa atualizado para a área rural;</t>
  </si>
  <si>
    <t>Diogo Lagroteria (CEPAM/ICMBio), Renata Azevedo (CPB/ICMBio), Wilson Spironello (INPA), Marcelo Gordo (UFAM e Projeto Sauim-de-coleira), Alessandra Nava (FIOCRUZ), BPAmb/PM-AM, Natália Lima (IBAMA-AM), Dayse Campista (ISC), Maurício Noronha (ISC), Sinandra dos Santos (CIGS/EB), Luciana Valente (MPF), Marcelo Garcia (IPAAM)</t>
  </si>
  <si>
    <t>Essa ação está sendo parcialmente realizada por meio do projeto de mestrado do Diogo.</t>
  </si>
  <si>
    <t>Avaliar a necessidade de mudar o articulador.</t>
  </si>
  <si>
    <t>Maurício Noronha (Instituto Sauim-de-coleira)</t>
  </si>
  <si>
    <t>Reuniões técnicas;
 Propostas de criação de uc e outras áreas protegidas (p.ex. corredores);</t>
  </si>
  <si>
    <t>Diogo Lagroteria (CEPAM/ICMBio), Wilson Spironello (INPA),  Marcelo Gordo (UFAM e Projeto Sauim-de-coleira), Alessandra Nava (FIOCRUZ), BPAmb/PM-AM, Natália Lima (IBAMA-AM), Dayse Campista (ISC), Maurício Noronha (ISC), Sinandra dos Santos (CIGS/EB), Luciana Valente (MPF), Marcelo Garcia (IPAAM)</t>
  </si>
  <si>
    <t>1. A ação foi concluída na 1a monitoria. 
2. A Campanha SALVE O SAUIM continua a articulando com a SEMA a criação da APA SAUIM. O processo estava em pré-consulta pública e foi paralizado em virtude da pandemia e dos decretos estaduais de restrição social. A ultima articulação foi em março de 2021.</t>
  </si>
  <si>
    <t xml:space="preserve">2. limitações impostas pela pandemia junto aos orgãos públicos </t>
  </si>
  <si>
    <t>2. Retomar a ação após uma melhora no quadro da pandemia no estado do Amazonas.</t>
  </si>
  <si>
    <t>Propostas de ações direcionadas ao sauim-de-coleira de acordo com cada área protegida;</t>
  </si>
  <si>
    <t>Marcelo Garcia (IPAAM), Renata Azevedo (CPB/ICMBio), Marcelo Gordo (UFAM), Wilson Spironello (INPA), FAS, IPÊ, Instituto Sumaúma, Sinandra dos Santos (CIGS-EB), Maurício Noronha (ISC)</t>
  </si>
  <si>
    <t>Caroline Yoshida saiu da SEMA. A coordenação do PAN entrou em contato com a SEMA que indicou Dayse Campista como representante. Entretanto, a Dayse saiu da SEMA em maio/2021. A coordenação do PAN fará um novo contato com a SEMA para solicitar a nova indicação.
 Esta ação tem relação direta com as ações do objetivo específico de educação ambiental. Trabalho com as comunidades no entorno do CIGS-EB.</t>
  </si>
  <si>
    <t>Problemas na articulação da ação devido às substituições do representante/articulador da SEMA, além das limitações impostas pela pandemia às ações do objetivo específico de educação ambiental, diretamente relacionadas a esta ação.</t>
  </si>
  <si>
    <t>Necessidade de substituição de articulador (antigo articulador SEMA)</t>
  </si>
  <si>
    <t>Dayse Campista (Instituto Sauim-de-coleira)</t>
  </si>
  <si>
    <t>Encontro anual de RPPNs
Tema RPPNs inserido no FOPES (Forum Permanente de Secretarias Municipais de Meio Ambiente), por exemplo: apresentar as ações do PAN nestes eventos;</t>
  </si>
  <si>
    <t>Diogo Lagroteria (CEPAM/ICMBio), Renata Azevedo (CPB/ICMBio), Confederação Nacional de RPPNs, COCUC/ICMBio, Maurício Noronha (ISC)</t>
  </si>
  <si>
    <t>Até o momento não foi publicado o decreto de criação da RPPN citada pelo Márcio na 2a monitoria, logo, entendo que não houve avanço nesta ação neste último ano.</t>
  </si>
  <si>
    <t>A saída do representante da SEMMAS (Márcio) dificultou a obtençāo de informações sobre a publicaçāo do decreto de criaçāo dessa RPPN.</t>
  </si>
  <si>
    <t>Necessidade de substituição de articulador</t>
  </si>
  <si>
    <t>Verificar junto ao novo representante da SEMMAS (Laerzio) a situaçāo da publicaçāo do decreto de criaçāo dessa RPPN.</t>
  </si>
  <si>
    <t>Reuniões técnicas para indicar áreas para compensação;</t>
  </si>
  <si>
    <t>Julia Linhares (SEMA), Marcelo Gordo (UFAM), Wilson Spironello (INPA), Diogo Lagroteria (CEPAM), Maurício Noronha (ISC)</t>
  </si>
  <si>
    <t>Problemas na articulação da ação devido àa saída da representante/articuladora da SEMA</t>
  </si>
  <si>
    <t>Mapa de áreas prioritárias encaminhado para os órgãos de fiscalização, ressaltando a perda de habitat (perda de fragmentos);</t>
  </si>
  <si>
    <t>Marcelo Garcia (IPAAM), Diogo Lagroteria (CEPAM), Marcelo Gordo (UFAM), BPAmb/PM-AM, Maurício Noronha (ISC)</t>
  </si>
  <si>
    <t>Atuação de órgãos de controle reduzida durante a pandemia.</t>
  </si>
  <si>
    <t>Plano de conectividade da área rural atualizado e detalhado;
 Plano de conectividade da área urbana (Manaus) atualizado e detalhado;</t>
  </si>
  <si>
    <t>Dayse Campista (ISC), Diogo Lagroteria (CEPAM), Maurício Noronha (ISC)</t>
  </si>
  <si>
    <t>acho que seria o caso de ficar como verde, pode ser?</t>
  </si>
  <si>
    <t>A atividade não foi iniciada, inclusive porque estava prevista para ter início em maio/2021. Entretanto, um novo mapa da distribuição geográfica está sendo produzido pela equipe do Projeto Sauim-de-Coleira (com financiamento da empresa Ecology/Porto Novo Remanso e FAPEAM) e Diogo Lagroteria.</t>
  </si>
  <si>
    <t>Conseguir informações confiáveis sobre a situação fundiária dos terrenos.</t>
  </si>
  <si>
    <t>Contratação de consultores especialistas em questões fundiárias e em ferramentas de planejamento estratégico para a conectividade.</t>
  </si>
  <si>
    <t>Proposta do Corredor Ecológico Urbano do Sauim-de-Coleira consolidada e publicada;
 Termo de Referência para elaboração do plano de gestão do corredor;</t>
  </si>
  <si>
    <t>Corredor implementado.</t>
  </si>
  <si>
    <t>Dayse Campista (ISC), Renata Azevedo (CPB/ICMBio), Wilson Spironello (INPA), Marcelo Gordo (UFAM e Projeto Sauim-de-coleira), Alessandra Nava (FIOCRUZ), BPAmb/PM-AM, IBAMA-AM, AZAB, Maurício Noronha (ISC), IMPLURB, Sinandra dos Santos (CIGS/EB), INCRA, Luciana Valente (MPF), Marcelo Garcia (IPAAM)</t>
  </si>
  <si>
    <t>1. Não tivemos resposta aos ofícios (sobre a elaboração do Plano de Gestão da APA Sauim-de-Manaus e implantação do Conselho Deliberativo) que enviamos à SEMMAS (Antonio Nelson de Oliveira Junior) e MPF (Dra. Ana Carolina Haliuc Bragança, Procuradora da República no Amazonas - 13o Ofício). 
2. Em razão da pandemia do Covid-19, no transcorrer de 2020 não ocorreram reuniões da APA Sauim-de-Manaus.</t>
  </si>
  <si>
    <t>Pandemia e falta de resposta da SEMMAS e MPF.</t>
  </si>
  <si>
    <t>1. Renata Azevedo (ICMBio/CPB); 
2. Manuel Lima (ICMBio/CEPAM)</t>
  </si>
  <si>
    <t xml:space="preserve">Torna-se necessário um esforço de articulação com a nova gestão da Prefeitura, em particular com a SEMMAS, focada na elaboração do Plano de Gestão da UC,  com base nas  diretrizes que fundamentaram o decreto de criação da APA.  </t>
  </si>
  <si>
    <t>Elaborar as propostas e articular a implementação de outros corredores na área urbana: Tarumã-Ponta Negra e Distrito Industrial-Puraquequara.</t>
  </si>
  <si>
    <t>Propostas de corredores elaboradas e encaminhadas aos órgãos competentes;</t>
  </si>
  <si>
    <t>Corredores decretados.
 Corredores implementados.</t>
  </si>
  <si>
    <t>Dayse Campista (ISC), Marcelo (FVA), Marcelo Gordo (UFAM)</t>
  </si>
  <si>
    <t>Ação não avançou no último ano por falta de recursos humanos e financeiros para elaborar os estudos que subsidiarão as propostas.</t>
  </si>
  <si>
    <t>Falta de recursos humanos e financeiros para elaborar os estudos que subsidiarão as propostas.</t>
  </si>
  <si>
    <t>Essa é uma ação que poderíamos buscar recurso financeiro para contratação de técnico especializado.</t>
  </si>
  <si>
    <t>Articular a efetiva implementação do Corredor Ecológico Adolpho Ducke-Puraquequara (Decreto n° 37.274 - SEMA/AM).</t>
  </si>
  <si>
    <t>Plano de Gestão do corredor;</t>
  </si>
  <si>
    <t>Dayse Campista (ISC), Wilson Spironello (INPA), Sinandra Santos (CIGS-EB), Marcelo Gordo (UFAM), Diogo Lagroteria (CEPAM), Wilson Spironello (INPA), Maurício Noronha (ISC)</t>
  </si>
  <si>
    <t>Articular com a elaboração do plano de gestão da APA Ducke-Puraquequara.
 Caroline Yoshida saiu da SEMA. A coordenação do PAN entrou em contato com a SEMA que indicou Dayse Campista como representante. Entretanto, a Dayse saiu da SEMA em maio/2021. A coordenação do PAN fará um novo contato com a SEMA para solicitar a nova indicação.</t>
  </si>
  <si>
    <t>Nada foi feito neste último ano.</t>
  </si>
  <si>
    <t>Pandemia e problemas na articulação da ação devido às substituições da representante/articuladora da SEMA.</t>
  </si>
  <si>
    <t>Jaime Gomes Nery Júnior (SEMA)</t>
  </si>
  <si>
    <t>Atas de reuniões;
 Propostas de redução, mitigação e compensação de impactos sobre o sauim-de-coleira encaminhadas;</t>
  </si>
  <si>
    <t>Medidas de redução, mitigação e compensação de impactos sobre o sauim-de-coleira adotadas.</t>
  </si>
  <si>
    <t>Dayse Campista (ISC), Maurício Noronha (ISC)</t>
  </si>
  <si>
    <t>Ao longo de 2020 e 2021 vem sendo feita a articulação com o Setor de Meio Ambiente da SEINFRA, de forma a colaborar nas medidas mitigadoras e compensatórias, não só da obra na AM 010 como também do Anel Viário e Avenida das Torres dentro da cidade de Manaus. A articulação é feita de forma informal, mas tem sido bastante intensa. A obra de duplicação da AM010 foi substituida por uma futura "reforma" da pista entre Manaus e Rio Preto da Eva. Termos de Referência estão sendo elaborados pela SEINFRA, para contratação de prestadores de serviço que irão executar algumas das compensações e mitigações baseadas em projetos do professor Marcelo Gordo.</t>
  </si>
  <si>
    <t>A forte resistência por parte do alto escalão dentro da SEINFRA e falta de articulação entre SEINFRA, SEMA e PAN</t>
  </si>
  <si>
    <t>Articular para obter o envolvimento da SEMA nessa negociação/articulação com a SEINFRA. Ou até mesmo buscar um envolvimento oficial entre o PAN/ICMBio com a SEINFRA, na qualidade de consultor/conselheiro para as obras e projetos dentro da área de distribuição geográfica do sauim-de-coleira</t>
  </si>
  <si>
    <t>Atas de reuniões;
Relatórios anuais sobre novos ramais;</t>
  </si>
  <si>
    <t>Fiscalização direcionada à abertura de novos ramais.</t>
  </si>
  <si>
    <t>Dayse Campista (ISC)</t>
  </si>
  <si>
    <t>Ação não avançou.</t>
  </si>
  <si>
    <t>Dificuldades na articulação com o SIPAM, que não considera o monitoramento uma demanada prioritária.</t>
  </si>
  <si>
    <t>Natália Lima (Ibama)</t>
  </si>
  <si>
    <t>Avaliar a manutenção dessa ação, tendo em vista a dificuldade de realizar essa articulação.</t>
  </si>
  <si>
    <t>Mapear pontos de maior incidência e caracterizar os impactos de atropelamentos, choques elétricos e ataques de animais domésticos sobre o sauim-de-coleira.</t>
  </si>
  <si>
    <t>Aline Medeiros (Projeto Sauim-de-coleira), Diogo Lagroteria (CEPAM), Marcelo Gordo (UFAM), Maurício Noronha (ISC)</t>
  </si>
  <si>
    <t>Usar sistema urubu (http://cbee.ufla.br/portal/sistema_urubu/) e aplicativo Meu Ambiente (http://www.appmeuambiente.com.br/);
 Elaborar e disponobilizar materiais (cartilhas, folders) para orientar e estimular a coleta de dados;
 Incluir o mapeamento e registro de animais em cativeiro ilegal. Viabilizar disponibilidade de dados entre parceiros que possam realizar análises espaciais e temporais.</t>
  </si>
  <si>
    <t>Coleta de dados tem sido feita, principalmente sobre atropelamentos. Estamos colaborando com um projeto que incentiva o monitoramento de fauna atropelada em Manaus por parte dos cidadãos. Apesar de não ser focada em sauins, o acampanhamento tem sido importante, pois aumentam as chances de sabermos os locais onde eles têm sido atingidos.</t>
  </si>
  <si>
    <t>Aline Medeiros (Projeto Sauim-de-Coleira)</t>
  </si>
  <si>
    <t>Cartilhas, guias e protocolos elaborados, disponibilizados e divulgados;</t>
  </si>
  <si>
    <t>Registro sistemático de ocorrências (atropelamentos, choques elétricos, ataques de animais domésticos, indivíduos em cativeiro ilegal);
 Medidas mitigatórias/ compensatórias implementadas;</t>
  </si>
  <si>
    <t>Dayse Campista (ISC), Aline Medeiros (Projeto Sauim-de-Coleira), Diogo Lagroteria (CEPAM/ICMBIO), (Marcelo Garcia) IPAAM, Maurício Noronha (ISC)</t>
  </si>
  <si>
    <t xml:space="preserve">Não houve andamento. Mas estão sendo realizadas ações para divulgação de ocorrências em mídias de ampla divulgação, como p ex, a divulgação de dois relatos de caso, um envolvendo ataque de cães e outro envolvendo atropelamentos (http://faunanews.com.br/2021/02/03/de-volta-pra-casa/ e https://www1.folha.uol.com.br/seminariosfolha/2021/06/em-extincao-sauim-de-coleira-enfrenta-selva-urbana-de-manaus.shtml) </t>
  </si>
  <si>
    <t>Falta de tempo e orçamento.</t>
  </si>
  <si>
    <t>Mapas de áreas com maior incidência de atropelamentos e choques elétricos disponibilizados aos órgãos licenciadores;
Atas de reuniões;</t>
  </si>
  <si>
    <t>Medidas implementadas.</t>
  </si>
  <si>
    <t>Maurício Noronha (ISC)</t>
  </si>
  <si>
    <t xml:space="preserve">Não houve avanço. </t>
  </si>
  <si>
    <t>As dificuldades resultaram, em grande medida, em razão da pandemia.</t>
  </si>
  <si>
    <t>Projetos realizados;
 Passagens instaladas;
 Medidas testadas;</t>
  </si>
  <si>
    <t>Medidas mais eficazes identificadas.</t>
  </si>
  <si>
    <t>Aline Medeiros (Projeto Sauim-de-Coleira), Maurício Noronha (ISC)</t>
  </si>
  <si>
    <t xml:space="preserve">Há um planejamento de novas passagens de fauna pelo Projeto Sauim-de-coleira para dentro do Campus da UFAM. Só não foram instaladas ainda por conta da pandemia e restrições. </t>
  </si>
  <si>
    <t>Mapas de áreas a serem recuperadas/enriquecidas;</t>
  </si>
  <si>
    <t>Áreas para recuperação/enriquecimento identificadas, localizadas e priorizadas.</t>
  </si>
  <si>
    <t>Marcelo Gordo (UFAM), Dayse Campista (ISC), Luciane L. de Souza (UEA), Diogo Lagroteria (CEPAM), Wilson Spironello (INPA), Maurício Noronha (ISC)</t>
  </si>
  <si>
    <t>Não avançou.</t>
  </si>
  <si>
    <t>A saída do Márcio da SEMMAS dificultará muito a implementação desta ação.</t>
  </si>
  <si>
    <t>Necessidade de substituição de articulador (antigo articulador SEMMAS)</t>
  </si>
  <si>
    <t>Materiais (folders, cartilhas, protocolos) elaborados e disponibilizados;</t>
  </si>
  <si>
    <t>Orientações disponibilizadas.</t>
  </si>
  <si>
    <t>Marcelo Gordo (UFAM), Dayse Campista (ISC), Luciane L. de Souza (UEA), Wilson Spironello (INPA), Diogo Lagroteria (CEPAM), Maurício Noronha (ISC)</t>
  </si>
  <si>
    <t>Já foi feito um esboço/roteiro do material a ser produzido e alguns pesquisadores/profissionais já foram contactados para colaborar.</t>
  </si>
  <si>
    <t>Apenas a disponibilização de tempo adequado e participação de estudantes qualificados para colaborar com a iniciativa.</t>
  </si>
  <si>
    <t>Que seja produzido material em diferentes formatos, para serem veiculados em diferentes mídias, desde a produção de livros e cartilhas, até pequenos posts em redes sociais.</t>
  </si>
  <si>
    <t>Projetos realizados;
 Métodos/técnicas testados;
 Área recuperada/enriquecida (hectares e/ou número de locais);</t>
  </si>
  <si>
    <t>Métodos/técnicas mais eficazes identificados.</t>
  </si>
  <si>
    <t>Dayse Campista (ISC), Aline Medeiros (Projeto Sauim-de-Coleira), Luciane L. de Souza (UEA), Wilson Spironello (INPA), Diogo Lagroteria (CEPAM), Luciana Valente (MPF), MPE, VEMAQA</t>
  </si>
  <si>
    <t>Estão em implementação projetos em oito locais, onde um deles já é usado em aulas práticas sobre Conservação. Mais seis áreas estão em processo de negociação para implementação. Áreas em negociação para plantios: parque Municipal do Mindu, duas áreas no Nova Cidade/Av. das Torres, Parque Sumaúma, Empreendimento Imobiliário Av Torquato Tapajós/Zona Norte, praça no Conj. Petros.</t>
  </si>
  <si>
    <t xml:space="preserve">Áreas implementadas: (1) Igarapé do Conjunto Petros, (2) Igreja Católica do Conj. Petros, (3) Área Verde Conjunto Tiradentes, (4) áreas dentro do campus da Ufam, (5) três áreas dentro do Conjunto Acariquara, (6) área verde no Parque Dez (vizinha ao Parque do Mindu). </t>
  </si>
  <si>
    <t>Efetivar os plantios sem a interferência (corte e destruição) de alguns moradores, da Prefeitura Municipal e empresas de poda (ligadas a Amazonas Energia).</t>
  </si>
  <si>
    <t>Devem ser fechadas parcerias com a Prefeitura e Amazonas Energia, além de maior informação para os moradores próximos aos plantios. Em caso de não haver um ajuste voluntário das ações, deve ser acionado o Ministério Público.</t>
  </si>
  <si>
    <t>Atas de reuniões;
 Áreas recuperadas/enriquecidas (hectares e/ou número de locais);</t>
  </si>
  <si>
    <t>Áreas priorizadas recuperadas/enriquecidas (hectares/n° locais).</t>
  </si>
  <si>
    <t>Dayse Campista (ISC), Wilson Spironello (INPA), Diogo Lagroteria (CEPAM), Luciana Valente (MPF), MPE, VEMAQA</t>
  </si>
  <si>
    <t>Articular com projetos de arborização urbana, desde a produção de mudas, orientando as espécies adequadas.
 Implementar considerando a ação do objetivo específico 1 (compensações, TAC).</t>
  </si>
  <si>
    <t>Colaboradores e articulador não encaminharam informações para esta ação.</t>
  </si>
  <si>
    <t>A saída do Márcio da SEMMAS dificultará muito a implementação deste ação.</t>
  </si>
  <si>
    <r>
      <t xml:space="preserve">Identificar os limites da distribuição geográfica do </t>
    </r>
    <r>
      <rPr>
        <i/>
        <sz val="12"/>
        <color theme="1"/>
        <rFont val="Calibri"/>
        <family val="2"/>
        <scheme val="minor"/>
      </rPr>
      <t>Saguinus bicolor</t>
    </r>
    <r>
      <rPr>
        <sz val="12"/>
        <color theme="1"/>
        <rFont val="Calibri"/>
        <family val="2"/>
        <scheme val="minor"/>
      </rPr>
      <t xml:space="preserve"> e monitorar as áreas de contato entre o </t>
    </r>
    <r>
      <rPr>
        <i/>
        <sz val="12"/>
        <color theme="1"/>
        <rFont val="Calibri"/>
        <family val="2"/>
        <scheme val="minor"/>
      </rPr>
      <t>S. bicolor</t>
    </r>
    <r>
      <rPr>
        <sz val="12"/>
        <color theme="1"/>
        <rFont val="Calibri"/>
        <family val="2"/>
        <scheme val="minor"/>
      </rPr>
      <t xml:space="preserve"> e o </t>
    </r>
    <r>
      <rPr>
        <i/>
        <sz val="12"/>
        <color theme="1"/>
        <rFont val="Calibri"/>
        <family val="2"/>
        <scheme val="minor"/>
      </rPr>
      <t>S. midas</t>
    </r>
    <r>
      <rPr>
        <sz val="12"/>
        <color theme="1"/>
        <rFont val="Calibri"/>
        <family val="2"/>
        <scheme val="minor"/>
      </rPr>
      <t>.</t>
    </r>
  </si>
  <si>
    <t>Relatórios, teses, dissertações, artigos cientificos e de divulgação;</t>
  </si>
  <si>
    <r>
      <t xml:space="preserve">Limites de distribuição geográfica do </t>
    </r>
    <r>
      <rPr>
        <i/>
        <sz val="12"/>
        <color theme="1"/>
        <rFont val="Calibri"/>
        <family val="2"/>
        <scheme val="minor"/>
      </rPr>
      <t>Saguinus bicolor</t>
    </r>
    <r>
      <rPr>
        <sz val="12"/>
        <color theme="1"/>
        <rFont val="Calibri"/>
        <family val="2"/>
        <scheme val="minor"/>
      </rPr>
      <t xml:space="preserve"> definidos e as áreas de contato entre as duas espécies conhecidas e monitoradas.</t>
    </r>
  </si>
  <si>
    <t>Wilson Spironello (INPA), Marcelo Gordo (UFAM), Adrian Barnett (JNPA), Izeni Farias (UFAM), Tomas Hrbek (INPA), Diogo Lagroteria (CEPAM/ICMBio), Maurício Noronha (ISC)</t>
  </si>
  <si>
    <r>
      <t xml:space="preserve">Trabalho em andamento com perspectiva de finalização em Junho/2022, a parte referente a distribuição geográfica das espécies e modelagens de adequação de nicho, com a proposta de nova delimitação da distribuição de </t>
    </r>
    <r>
      <rPr>
        <i/>
        <sz val="12"/>
        <color theme="1"/>
        <rFont val="Calibri"/>
        <family val="2"/>
        <scheme val="minor"/>
      </rPr>
      <t>S. bicolor</t>
    </r>
    <r>
      <rPr>
        <sz val="12"/>
        <color theme="1"/>
        <rFont val="Calibri"/>
        <family val="2"/>
        <scheme val="minor"/>
      </rPr>
      <t>. Entretanto, algumas interações entre as espécies ainda devem necessitar de mais tempo para obter resultados mais sólidos, tais como informações de densidade, sanitárias e genéticas.</t>
    </r>
  </si>
  <si>
    <t>Relatórios produzidos aos financiadores (Porto Novo Remanso e Fapeam).</t>
  </si>
  <si>
    <t>Recursos financeiros limitados, acesso a muitas propriedades negado, a forte pandemia de Covid no Amazonas atrasou as atividades dos projetos, especialmente as atividades de campo.</t>
  </si>
  <si>
    <t>Diogo Lagroteria (ICMBio/CEPAM); 
Marcelo Gordo (UFAM)</t>
  </si>
  <si>
    <r>
      <t xml:space="preserve">A coleta de dados em áreas pouco conhecidas e nas áreas de contato entre </t>
    </r>
    <r>
      <rPr>
        <i/>
        <sz val="12"/>
        <color theme="1"/>
        <rFont val="Calibri"/>
        <family val="2"/>
        <scheme val="minor"/>
      </rPr>
      <t>S. bicolor</t>
    </r>
    <r>
      <rPr>
        <sz val="12"/>
        <color theme="1"/>
        <rFont val="Calibri"/>
        <family val="2"/>
        <scheme val="minor"/>
      </rPr>
      <t xml:space="preserve"> e </t>
    </r>
    <r>
      <rPr>
        <i/>
        <sz val="12"/>
        <color theme="1"/>
        <rFont val="Calibri"/>
        <family val="2"/>
        <scheme val="minor"/>
      </rPr>
      <t>S. midas</t>
    </r>
    <r>
      <rPr>
        <sz val="12"/>
        <color theme="1"/>
        <rFont val="Calibri"/>
        <family val="2"/>
        <scheme val="minor"/>
      </rPr>
      <t xml:space="preserve"> devem continuar.</t>
    </r>
  </si>
  <si>
    <t>Wilson Spironello (INPA), Fábio Röhe, Diogo Lagroteria (CEPAM/ICMBio), Maurício Noronha (ISC)</t>
  </si>
  <si>
    <r>
      <t>Desenvolver investigações sobre as interações entre as populações do</t>
    </r>
    <r>
      <rPr>
        <i/>
        <sz val="12"/>
        <color theme="1"/>
        <rFont val="Calibri"/>
        <family val="2"/>
        <scheme val="minor"/>
      </rPr>
      <t xml:space="preserve"> Saguinus bicolor</t>
    </r>
    <r>
      <rPr>
        <sz val="12"/>
        <color theme="1"/>
        <rFont val="Calibri"/>
        <family val="2"/>
        <scheme val="minor"/>
      </rPr>
      <t xml:space="preserve"> com </t>
    </r>
    <r>
      <rPr>
        <i/>
        <sz val="12"/>
        <color theme="1"/>
        <rFont val="Calibri"/>
        <family val="2"/>
        <scheme val="minor"/>
      </rPr>
      <t>S. midas</t>
    </r>
    <r>
      <rPr>
        <sz val="12"/>
        <color theme="1"/>
        <rFont val="Calibri"/>
        <family val="2"/>
        <scheme val="minor"/>
      </rPr>
      <t xml:space="preserve"> e outras espécies de primatas.</t>
    </r>
  </si>
  <si>
    <t>Adrian Barnett (INPA), Wilson Spironello (INPA), Fábio Röhe, Diogo Lagroteria (CEPAM/ICMBio), Maurício Noronha (ISC)</t>
  </si>
  <si>
    <t>1. Essa ação está sendo parcialmente realizada por meio do projeto de mestrado do Diogo;
2. As pesquisas com o sauim-de-coleira e com outros primatas continua sendo um dos focos do Grupo de Pesquisa de Mamíferos Amazônicos -GPMA/INPA;
3. Doutorado em andamento (Tainara Sobroza) "Efeitos do ambiente acústico no comportamento de comunicação do sauim-de-coleira, Saguinus bicolor (Primates: Callitrichidae)";</t>
  </si>
  <si>
    <r>
      <t>Três artigos publicados: 
1. Sobroza et al., 2021 - “Convergent character displacement in sympatric tamarin calls (</t>
    </r>
    <r>
      <rPr>
        <i/>
        <sz val="12"/>
        <color theme="1"/>
        <rFont val="Calibri"/>
        <family val="2"/>
        <scheme val="minor"/>
      </rPr>
      <t>Saguinus</t>
    </r>
    <r>
      <rPr>
        <sz val="12"/>
        <color theme="1"/>
        <rFont val="Calibri"/>
        <family val="2"/>
        <scheme val="minor"/>
      </rPr>
      <t xml:space="preserve"> spp.)"; 
2.  Kinap et al., 2021 - “Influence of topography gradient and seasonality on primate habitat use in Central Amazonia”; 
3. Sobroza et al., 2021 - “Parapatric pied and red-handed tamarin responses to congeneric and conspecific calls”. E 1 aceito para publicação.</t>
    </r>
  </si>
  <si>
    <t>Devido a pandemia, os trabalhos de campo foram suspensos. Além disso, a falta de recursos comprometem as pesquisas.</t>
  </si>
  <si>
    <r>
      <t xml:space="preserve">Desenvolver investigações sobre a ecologia do </t>
    </r>
    <r>
      <rPr>
        <i/>
        <sz val="12"/>
        <color theme="1"/>
        <rFont val="Calibri"/>
        <family val="2"/>
        <scheme val="minor"/>
      </rPr>
      <t>Saguinus midas</t>
    </r>
    <r>
      <rPr>
        <sz val="12"/>
        <color theme="1"/>
        <rFont val="Calibri"/>
        <family val="2"/>
        <scheme val="minor"/>
      </rPr>
      <t xml:space="preserve">, nas proximidades dos limites da distribuição geográfica do </t>
    </r>
    <r>
      <rPr>
        <i/>
        <sz val="12"/>
        <color theme="1"/>
        <rFont val="Calibri"/>
        <family val="2"/>
        <scheme val="minor"/>
      </rPr>
      <t>S. bicolor</t>
    </r>
    <r>
      <rPr>
        <sz val="12"/>
        <color theme="1"/>
        <rFont val="Calibri"/>
        <family val="2"/>
        <scheme val="minor"/>
      </rPr>
      <t>.</t>
    </r>
  </si>
  <si>
    <r>
      <rPr>
        <sz val="12"/>
        <color rgb="FF000000"/>
        <rFont val="Calibri"/>
        <scheme val="minor"/>
      </rPr>
      <t>Nada foi feito até o momento, apenas algumas informações sobre abundância/densidade de</t>
    </r>
    <r>
      <rPr>
        <i/>
        <sz val="12"/>
        <color rgb="FF000000"/>
        <rFont val="Calibri"/>
        <scheme val="minor"/>
      </rPr>
      <t xml:space="preserve"> S. midas</t>
    </r>
    <r>
      <rPr>
        <sz val="12"/>
        <color rgb="FF000000"/>
        <rFont val="Calibri"/>
        <scheme val="minor"/>
      </rPr>
      <t xml:space="preserve"> ao redor da distribuição geográfica de </t>
    </r>
    <r>
      <rPr>
        <i/>
        <sz val="12"/>
        <color rgb="FF000000"/>
        <rFont val="Calibri"/>
        <scheme val="minor"/>
      </rPr>
      <t>S. bicolor</t>
    </r>
    <r>
      <rPr>
        <sz val="12"/>
        <color rgb="FF000000"/>
        <rFont val="Calibri"/>
        <scheme val="minor"/>
      </rPr>
      <t>. A dissertação do Diogo Lagroteria vai gerar modelagens sobre adequação de nicho e áreas potenciais para a ocupação da espécie.</t>
    </r>
  </si>
  <si>
    <t xml:space="preserve">1. Falta de mão de obra adequada (estudantes de pós graduação preferencialmente) primeiramente e falta de recursos financeiros em segundo plano;
</t>
  </si>
  <si>
    <t>Incentivar estudantes de pós graduação a desenvolver o tema.</t>
  </si>
  <si>
    <r>
      <t xml:space="preserve">Desenvolver investigações sobre interações dos aspectos sanitários entre </t>
    </r>
    <r>
      <rPr>
        <i/>
        <sz val="12"/>
        <color theme="1"/>
        <rFont val="Calibri"/>
        <family val="2"/>
        <scheme val="minor"/>
      </rPr>
      <t>Saguinus bicolor</t>
    </r>
    <r>
      <rPr>
        <sz val="12"/>
        <color theme="1"/>
        <rFont val="Calibri"/>
        <family val="2"/>
        <scheme val="minor"/>
      </rPr>
      <t xml:space="preserve"> e </t>
    </r>
    <r>
      <rPr>
        <i/>
        <sz val="12"/>
        <color theme="1"/>
        <rFont val="Calibri"/>
        <family val="2"/>
        <scheme val="minor"/>
      </rPr>
      <t>S. midas</t>
    </r>
    <r>
      <rPr>
        <sz val="12"/>
        <color theme="1"/>
        <rFont val="Calibri"/>
        <family val="2"/>
        <scheme val="minor"/>
      </rPr>
      <t>.</t>
    </r>
  </si>
  <si>
    <t>Diogo Lagroteria (CEPAM/ICMBio), Marcelo Gordo (UFAM), Laerzio (SEMMAS), Natalia Lima (IBAMA), Dayse Campista (ISC), Patricia Orlandi (FIOCRUZ/ILMD), Felipe Naveca (FIOCRUZ ILMD), Lee Crainey (FIOCRUZ/ILMD), Maurício Noronha (ISC)</t>
  </si>
  <si>
    <r>
      <t xml:space="preserve">Por enquanto estão sendo focados os esforços em </t>
    </r>
    <r>
      <rPr>
        <i/>
        <sz val="12"/>
        <color theme="1"/>
        <rFont val="Calibri"/>
        <family val="2"/>
        <scheme val="minor"/>
      </rPr>
      <t>S. bicolor</t>
    </r>
    <r>
      <rPr>
        <sz val="12"/>
        <color theme="1"/>
        <rFont val="Calibri"/>
        <family val="2"/>
        <scheme val="minor"/>
      </rPr>
      <t xml:space="preserve">, entretanto já temos material (carcaças) de </t>
    </r>
    <r>
      <rPr>
        <i/>
        <sz val="12"/>
        <color theme="1"/>
        <rFont val="Calibri"/>
        <family val="2"/>
        <scheme val="minor"/>
      </rPr>
      <t>S. midas</t>
    </r>
    <r>
      <rPr>
        <sz val="12"/>
        <color theme="1"/>
        <rFont val="Calibri"/>
        <family val="2"/>
        <scheme val="minor"/>
      </rPr>
      <t xml:space="preserve"> para iniciar alguns estudos e em breve pretendemos realizar capturas de</t>
    </r>
    <r>
      <rPr>
        <i/>
        <sz val="12"/>
        <color theme="1"/>
        <rFont val="Calibri"/>
        <family val="2"/>
        <scheme val="minor"/>
      </rPr>
      <t xml:space="preserve"> S. midas</t>
    </r>
    <r>
      <rPr>
        <sz val="12"/>
        <color theme="1"/>
        <rFont val="Calibri"/>
        <family val="2"/>
        <scheme val="minor"/>
      </rPr>
      <t xml:space="preserve"> em áreas de contato entre as espécies.</t>
    </r>
  </si>
  <si>
    <t>Duas dissertações em andamento (Cindy e Aline), um projeto coordenado por Alessandra Nava e o Projeto CREATE-NEO.</t>
  </si>
  <si>
    <r>
      <t xml:space="preserve">Falta de recursos financeiros e dificuldade logística para capturas de </t>
    </r>
    <r>
      <rPr>
        <i/>
        <sz val="12"/>
        <color theme="1"/>
        <rFont val="Calibri"/>
        <family val="2"/>
        <scheme val="minor"/>
      </rPr>
      <t>S. midas</t>
    </r>
  </si>
  <si>
    <t>Arrecadar mais dinheiro para análises laboratoriais e recrutar mais estudantes de pós-graduação.</t>
  </si>
  <si>
    <t>Editais lançados;</t>
  </si>
  <si>
    <t>Wilson Spironello (INPA), Alessandra Nava (FIOCRUZ), Marcelo Gordo (UFAM), SECTI, FAPEAM, Maurício Noronha (ISC)</t>
  </si>
  <si>
    <t xml:space="preserve">Creio que essa ação avançou um pouco. Conseguimos articular financiamento para algumas pesquisas importantes. Há ainda perspectiva de uma maior aproximação da EAZA que poderia apoiar alguns projetos. </t>
  </si>
  <si>
    <t>Agências de fomento de modo geral estão encontrando restrições orçamentárias.</t>
  </si>
  <si>
    <t>Checar se não houve alteração no texto dessa ação, incluindo outros tipos de instituições além de agências de fomento.</t>
  </si>
  <si>
    <t>Relatório com os resultados das iniciativas realizadas;</t>
  </si>
  <si>
    <t>Mais iniciativas de educação ambiental sendo realizadas.</t>
  </si>
  <si>
    <t>Diogo Lagroteria (CEPAM/ICMBio), Natalia Lima (IBAMA), Mauricio Noronha (ISC), Aline Medeiros (Projeto Sauim-de-Coleira), Sinandra Santos (CIGS-EB), Nonato Amaral (Zôo Tropical), Luciane L. de Souza (UEA)</t>
  </si>
  <si>
    <t xml:space="preserve">1. Entre os dias 20 a 23 de outubro, o Projeto Primatas da Universidade do Estado do Amazonas (UEA) promoveu um evento virtual "SEMANA DO SAUIM 2020" com palestras, brindes e atividades interativas. As palestras estão disponíveis no canal do YT do Projeto Primatas da UEA. 
2. Em dezembro de 2020 foi realizado o lançamento do livro infantojuvenil intitulado "Os sauins-de-coleira e a planta do céu" de autoria de Maurício Noronha, Dayse Campista e Marcus Aurélius Pimenta, que aborda as aventuras vividas por um grupo familiar de sauins-de-coleira em busca de uma floresta para morar. A obra foi apresentada no formato de ebook, video book e book trailer. Os produtos encontram-se disponíveis gratuitamente, no site criado especialmente para o livro, assim como informações sobre o sauim e sua conservação. O lançamento contou com duas lives (Dayse Campista Instituto Sauim-de-coleira). 
3. Nesse primeiro semestre de 2021, também foi produzido o livro infantil "O sauim isso e aqui", dos autores Mauricio Noronha e Dayse Campista, é destinado a sensibilizar as crianças para conservação desse primata. A obra conta com ebook, video book e book trailer, que estão disposibilizados em um site especialmente criado para o livro. O lançamento esta previsto para breve. No momento estamos realizando uma parceria para impressão de ambas as obras e sua distribuição gratuita na rede pública de ensino dos municipios de Manaus, Rio Preto da Eva e Itacoatiara com uma ação ação interativa entre alunos e autores para discussão do tema.
4. Foi submetido ao National Geographic um projeto, em 2020,  para atuar nas áreas do interior e falar de sauim, mas infelizmente não foi aceito. </t>
  </si>
  <si>
    <t>2) http://ossauinsdecoleiraeaplanta.com.br/</t>
  </si>
  <si>
    <t xml:space="preserve">2) Pandemia criou dificuldade para realizar as ações presenciais.  </t>
  </si>
  <si>
    <t xml:space="preserve">Dayse Campista (Instituto Sauim-de-coleira); 
Aline Medeiros (Projeto Sauim-de-Coleira) </t>
  </si>
  <si>
    <t>2) Aguardar a melhoria nas condições da pandemia para a condução da ação.</t>
  </si>
  <si>
    <t>Aguardar a melhoria nas condições da pandemia para a condução da ação.</t>
  </si>
  <si>
    <t>Palestras, aulas, relatório;</t>
  </si>
  <si>
    <t>Ampliar o público alvo.</t>
  </si>
  <si>
    <t>Diogo Lagroteria (CEPAM/ICMBio), Natalia Lima (IBAMA), Mauricio Noronha (ISC), Marcelo Gordo (UFAM), Iris Rianne Alves (CEPAM/ICMBio), Manuel Lima (CEPAM), Sinandra Santos (CIGS-EB), Nonato Amaral (Zôo Tropical), Luciane L. de Souza (UEA)</t>
  </si>
  <si>
    <t xml:space="preserve">Não houve andamento. </t>
  </si>
  <si>
    <t>1. Devido a pandemia não foi possível realizar o curso de multiplicadores ambientais (estudantes de graduação e pós graduação) no formato presencial, assim como adequação da proposta do curso no formato virtual.  
2. As ações ficaram prejudicadas em função das restrições sociais devido a pandemia.</t>
  </si>
  <si>
    <t>1. Íris Alves (ICMBio/CEPAM) 
2. Dayse Campista (Instituto Sauim-de-coleira)</t>
  </si>
  <si>
    <t>1. Elaborar uma proposta de curso no formato virtual.
2. Retomar a ação após uma melhora no quadro da pandemia no estado do Amazonas.</t>
  </si>
  <si>
    <t>1. Elaborar uma proposta de curso no formato virtual. 2. Retomar a ação após uma melhora no quadro da pandemia no estado do Amazonas.</t>
  </si>
  <si>
    <t>Livros, cartilhas, gibis, cartazes, adesivos, vídeos, entre outros;</t>
  </si>
  <si>
    <t>Sensibilização e motivação ao público-alvo.</t>
  </si>
  <si>
    <t>Diogo Lagroteria (CEPAM/ICMBio), Natalia Lima (IBAMA), Mauricio Noronha (ISC), Marcelo Gordo (UFAM), Marcelo Garcia (IPAAM), Sinandra Santos (CIGS-EB), Nonato Amaral (Zôo Tropical), Luciane L. de Souza (UEA), VEMAQA, Luciana Valente (MPF), MPE</t>
  </si>
  <si>
    <t>Não houve andamento (Íris);  
2. Durante esse período foram produzidos e publicados vários materiais educativos como: livros, videos books e book trailers,  websites conforme descrito no item 7.1. (Dayse Campista - Instituto Sauim-de-coleira) .</t>
  </si>
  <si>
    <t>Devido a pandemia não foi possível realizar o curso (professores do ensino básico) de multiplicadores ambientais no formato presencial, assim como adequação da proposta do curso no formato virtual. 
2. Articular parcerias com orgaos publicos em função das dificuldades impostas pela restrição social durante a pandemia.</t>
  </si>
  <si>
    <t>Íris Alves (ICMBio/CEPAM)  Dayse Campista (Instituto Sauim-de-coleira)</t>
  </si>
  <si>
    <t>Elaborar uma proposta de curso no formato virtual. 
2. Retomar a ação após uma melhora no quadro da pandemia no estado do Amazonas.</t>
  </si>
  <si>
    <t>Tese de doutorado;
 Relatórios, artigos, resumos;</t>
  </si>
  <si>
    <t>Marcelo Gordo (UFAM), Sinandra Santos (CIGS-EB); Luciane L. de Souza (UEA), Olivia Simão Albuquerque, SEDUC, SEMED, Maurício Noronha (ISC), Íris Alves (CEPAM/ICMBio)</t>
  </si>
  <si>
    <t>Não houve andamento</t>
  </si>
  <si>
    <t xml:space="preserve">As restrições impostas pela pandemia a várias atividades de educação ambiental dificultaram a avaliação de efetividade. </t>
  </si>
  <si>
    <t>Avaliar antes e pós-pandemia.
Será avaliado através do Comite de Educação da AZAB e do GT de Comunicação da SBPr.</t>
  </si>
  <si>
    <t>Avaliar antes e pós-pandemia. Será avaliado através do Comite de Educação da AZAB e do GT de Comunicação da SBPr.</t>
  </si>
  <si>
    <t>Relação das iniciativas realizadas pela SEMED e SEDUC;</t>
  </si>
  <si>
    <t>Formação de novos multiplicadores.</t>
  </si>
  <si>
    <t>Diogo Lagroteria (CEPAM/ICMBio), Natalia Lima (IBAMA), Mauricio Noronha (ISC), Dayse Campista (ISC), Íris Rianne Alves (CEPAM/ICMBio), Sinandra Santos (CIGS-EB), Nonato Amaral (Zôo Tropical), Luciane L. de Souza (UEA), Íris Alves (CEPAM/ICMBio)</t>
  </si>
  <si>
    <t>Ao longo de 2020 não houve avanços, sobretudo porque não foi possível a realização de oficinas voltadas aos educadores do ensino fundamental da Secretaria Municipal de Educação – SEMED, em razão da pandemia do COVID-19.</t>
  </si>
  <si>
    <t>Restrições impostas pela pandemia.</t>
  </si>
  <si>
    <t>Chave de decisão de destinação elaborada;</t>
  </si>
  <si>
    <t>Diogo Lagroteria (CEPAM/ICMBio), Marcelo Gordo (UFAM), Laerzio Chiesorin (SEMMAS), Natalia Lima (IBAMA), Dayse Campista (ISC), Maurício Noronha (ISC)</t>
  </si>
  <si>
    <t>Foi criado um grupo de whatsapp com membros da AZAB, a studbook keeper, CPB e empreendimentos manejadores de sauins para cooperação no processo de decisão sobre destinação de sauins resgatados, apreendidos e entregues. Além desse grupo, há uma rede de contatos local que colabora em decisões relativas as demandas de atendimento de animais feridos entre outros.</t>
  </si>
  <si>
    <t xml:space="preserve">Chave de decisão de destinação </t>
  </si>
  <si>
    <t>Demora nos processos de destinação; dificuldades e demora em caso de demandas que requerem atendimentos emergenciais por profissional médico veterinário.</t>
  </si>
  <si>
    <t>Criação de um fundo e/ou elaboração de projetos e parcerias para prover demandas de atendimento, manejo e destinação da espécie (exames, atendimentos médico veterinários emergenciais, caixas de transporte, pagamento de fretes etc)</t>
  </si>
  <si>
    <t>Studbook elaborado;</t>
  </si>
  <si>
    <t>Studbook Brasileiro do Saguinus bicolor</t>
  </si>
  <si>
    <t>Compromisso firmado entre as instituições (ex.: termo de cooperação);</t>
  </si>
  <si>
    <t>Diogo Lagroteria (CEPAM/ICMBio), Dayse Campista (ISC), Marcelo Garcia (IPAAM), Vemaqa, Luciana Valente (MPF), Maurício Noronha (ISC)</t>
  </si>
  <si>
    <t xml:space="preserve">1) Processo para contratação de serviço de projeto de reforma do CETAS está na fase de licitação. O mesmo contempla melhorias de recintos utilizados para sauins e a construção de um recinto exclusivo para a espécie. 
2) Solicitação à DBFLO/IBAMA SEDE para articulação junto ao municipio e estado visando a criação de novo espaço de manejo de fauna em Manaus. Houve duas reuniãoes entre DBFLO e secretario de meio ambiente de Manaus, a primeira entre os gestores e a segunda com gestores e técnicos do Ibama e Semmas. A proxima fase previa aproximação também com a SEMA. 
3) O Instituto Sauim-de-coleira - ISC vem articulando com instituições públicas e privadas, a criação do Centro de Manejo Integrado Márcio Ayres - CMIMA, que pretende atuar como um CETRAS especializado em sauim-de-coleira visando dar suporte ao manejo in situ, ex situ ou integrado da espécie. Em dezembro de 2020 em reunião do GAT, para discussão do item 8.3, a proposta do CMIMA foi apresentada.  </t>
  </si>
  <si>
    <t>Continuidade da articulação devido ao afastamento do então diretor. As decisões não competem à area técnica.  3. As articulações para a criação do CMIMA ficaram prejudicadas pela atuação limitada das instituições durante a pandemia.</t>
  </si>
  <si>
    <t>Mauricio Noronha (Campanha SALVE O SAUIM)</t>
  </si>
  <si>
    <t>Será importante o apoio de membros do PAN à empresa que irá elaborar o projeto de reforma e ampliação do CETAS, visando estruturação adequada do recinto para os sauins. O pregão irá ocorrer no próximo dia 2 de julho e a primeira vistoria prevista para a segunda quinzena. Retomar a ação após uma melhora no quadro da pandemia no estado do Amazonas.</t>
  </si>
  <si>
    <t>Elaborar, atualizar, publicar e divulgar os protocolos de manejo (ex.: recepção de individuos, avaliação sanitária, destinação).</t>
  </si>
  <si>
    <t>Protocolos publicados e divulgados;</t>
  </si>
  <si>
    <t>Marcelo Gordo (UFAM), Laerzio Chiesorin (SEMMAS), Natalia Lima (IBAMA), Dayse Campista (ISC), Alessandra Nava (Fiocruz), Izeni Farias (UFAM), Camila Ribas (INPA), Walesca (UFAM), Maurício Noronha (ISC)</t>
  </si>
  <si>
    <t>Essa ação infelizmente não avançou no último ano.</t>
  </si>
  <si>
    <t xml:space="preserve">Dificuldade de articulação e de agenda para se dedicar a essa ação. </t>
  </si>
  <si>
    <t>Wilson Spironello (INPA), Diogo Lagroteria (CEPAM/ICMBio), Marcelo Garcia (IPAAM)</t>
  </si>
  <si>
    <t>Os dados continuam sendo coletados, principalmente pelo apoio financeiro do projeto CREATE-NEO, com captura e marcação de sauins em diferentes fragmentos florestais de Manaus e com apoio de Ciência Cidadã, onde moradores das proximidades de fragmentos florestais nos informam sobre ocorrências de sauins. Uma análise espacial está em andamento tendo como base parte dos dados de animais resgatados.</t>
  </si>
  <si>
    <t>Dados incompletos para as ocorrências de resgate, limitações orçamentárias para o monitoramento e capturas mais intensivos.</t>
  </si>
  <si>
    <t>Melhorar a rede de informações e realizar treinamentos periódicos com as equipes responsáveis por resgates de fauna.</t>
  </si>
  <si>
    <t>Marcelo Gordo (UFAM), Laerzio Chiesorin (SEMMAS), Natalia Lima (IBAMA), Dayse Campista (ISC), Felipe Naveca, Patricia Orlandi, Lee Crainey (FIOCRUZ ILMD), Maurício Noronha (ISC)</t>
  </si>
  <si>
    <t>Existem pesquisas em andamento relacionadas a esta ação, no entanto, o articulador e colaboradores não encaminharam informações referentes aos avanço neste último ano.</t>
  </si>
  <si>
    <t>Falta de comunicação entre o articulador e colaboradores</t>
  </si>
  <si>
    <t>Cobrar mais proatividade e participação de articulador e colaboradores nesta açao.</t>
  </si>
  <si>
    <t>Realizar do manejo populacional integrado (in situ e ex situ), para conservação do sauim-de-coleira, com base nos protocolos do PAN.</t>
  </si>
  <si>
    <t>Manejo integrado sendo realizado;</t>
  </si>
  <si>
    <t>Dayse Campista (AZAB)</t>
  </si>
  <si>
    <t>Marcelo Gordo (UFAM), Laerzio Chiesorin (SEMMAS), Natalia Lima (IBAMA), Dayse Campista (ISC), Izeni Farias (UFAM), Sinandra Santos (CIGS-EB), Maurício Noronha (ISC)</t>
  </si>
  <si>
    <t xml:space="preserve">Foi realizado um acordo de cooperação técnica entre a AZAB e ICMBio para 25 espécies ameaçadas de extinção da fauna brasileira visando um Programa de Manejo Integrado. Dentre as 25 espécies está o sauim-de-coleira. O Instituito Sauim-de-coleira está articulando a criação do CMIMA conforme descrito no item 8.3.  </t>
  </si>
  <si>
    <t>Dificuldade inerente ao período da pandemia</t>
  </si>
  <si>
    <t>Atualizar e implementar a chave de decisão de destinação de espécime de sauim-de-coleira.</t>
  </si>
  <si>
    <t>A chave atualizada e implementada;</t>
  </si>
  <si>
    <t>dezembro - 20</t>
  </si>
  <si>
    <t>março - 23</t>
  </si>
  <si>
    <t>Diogo Lagroteria (CEPAM/ICMBio), Natália Lima (IBAMA), Marcelo Gordo (UFAM), Wilson Spironello (INPA), Marcelo Garcia (IPAAM)</t>
  </si>
  <si>
    <t>Considerando que não existe um desenho da chave (ação 8.1), Renata está organizando a mesma, com a ajuda do Diogo (esboço feito por ele) e com base nas chaves já elaboradas em outros PANs, para encaminhar aos colaboradores da ação 8.1 e 8.8. A chave está quase pronta, deverá ser encaminhada para sugestões/correções até o final de 2021.</t>
  </si>
  <si>
    <t>Tempo para finalizar a chave.</t>
  </si>
  <si>
    <t>1.9</t>
  </si>
  <si>
    <t xml:space="preserve">
Articular com a prefeitura para que sejam tomadas as providências necessárias para a reintegração de posse das áreas verdes municipais averbadas ocupadas.</t>
  </si>
  <si>
    <t>Diagnóstico da situação das áreas</t>
  </si>
  <si>
    <t>julho - 21</t>
  </si>
  <si>
    <t>Luciana Valente (MPF)</t>
  </si>
  <si>
    <t>SITUAÇÃO ATUAL DAS AÇÕES - 1ª MONITORIA (2021)</t>
  </si>
  <si>
    <t>17 e 18/11/2022</t>
  </si>
  <si>
    <t>1.Reduzir a perda de hábitat do sauim-de-coleira.</t>
  </si>
  <si>
    <t>Caroline Yoshida saiu da SEMA. A coordenação do PAN entrou em contato com a SEMA que indicou Dayse Campista como representante. Entretanto, a Dayse saiu da SEMA em maio/2021. A coordenação do PAN fará um novo contato com a SEMA para solicitar a nova indicação. Sugiro após o documento estar organizado e encaminhado à SEMMAS, encaminhar ao CEMMAM para apreciação no âmbito estadual.</t>
  </si>
  <si>
    <t xml:space="preserve">1) Em julho de 2021 foi elaborada a Informação Técnica 6/2021-CPB/DIBIO/ICMBio, com sugestões do GAT do PAN Sauim-de-coleira para o Novo Código Ambiental de Manaus, que estava sob consulta pública, realizada pela Secretaria Municipal de Meio Ambiente e Sustentabilidade de Manaus - SEMMAS. O documento foi encaminhado a SEMMAS em agosto de 2021, através do Ofício SEI no 363/2021-DIBIO/ICMBio. 
2) Na véspera dessa monitoria, descobrimos que o endereço divulgado pela SEMMAS para encaminhamento das sugestões estava errado. Sendo assim, enviamos novamente as contribuições. Também tivemos a informação que o Novo Código Ambiental de Manaus já está no Conselho Municipal de Meio Ambiente para discussão.
</t>
  </si>
  <si>
    <t>1. Informação Técnica 6/2021-CPB/DIBIO/ICMBio - Contribuição do Plano de Ação Nacional para a Conservação do Sauim-de-coleira ao novo Código Ambiental de Manaus.
2. Ofício SEI no 363/2021-DIBIO/ICMBio - Contribuições do PAN Sauim-de-coleira ao Novo Código Ambiental de Manaus.</t>
  </si>
  <si>
    <r>
      <t xml:space="preserve">Identificar um parceiro (algum colaborador do PAN que faça parte do </t>
    </r>
    <r>
      <rPr>
        <b/>
        <sz val="12"/>
        <color theme="1"/>
        <rFont val="Times New Roman"/>
        <family val="1"/>
      </rPr>
      <t>Conselho Estadual</t>
    </r>
    <r>
      <rPr>
        <sz val="12"/>
        <color theme="1"/>
        <rFont val="Times New Roman"/>
        <family val="1"/>
      </rPr>
      <t xml:space="preserve"> de Meio Ambiente) que possa apresentar a proposta de incorporação da IN MMA 02/2015 no âmbito do licenciamento estadual ao CEMMAM (encaminhamento da 3a monitoria).</t>
    </r>
  </si>
  <si>
    <r>
      <rPr>
        <sz val="12"/>
        <color rgb="FF000000"/>
        <rFont val="Times New Roman"/>
        <family val="1"/>
      </rPr>
      <t xml:space="preserve">É importante acompanhar as propostas encaminhadas pelo PAN Sauim-de-coleira dentro do Conselho Municipal de Meio Ambiente. No entanto, para isso é preciso identificar um parceiro do PAN que faça parte do Conselho </t>
    </r>
    <r>
      <rPr>
        <b/>
        <sz val="12"/>
        <color rgb="FF000000"/>
        <rFont val="Times New Roman"/>
      </rPr>
      <t xml:space="preserve">Municipal </t>
    </r>
    <r>
      <rPr>
        <sz val="12"/>
        <color rgb="FF000000"/>
        <rFont val="Times New Roman"/>
        <family val="1"/>
      </rPr>
      <t xml:space="preserve">de Meio Ambiente e possa repassar os desdobramentos. Como até o momento esse parceiro não foi identificado, Renata e Laérzio se comprometeram a acompanhar esses desdobramentos.
Em relação ao Conselho </t>
    </r>
    <r>
      <rPr>
        <b/>
        <sz val="12"/>
        <color rgb="FF000000"/>
        <rFont val="Times New Roman"/>
      </rPr>
      <t>Estadual</t>
    </r>
    <r>
      <rPr>
        <sz val="12"/>
        <color rgb="FF000000"/>
        <rFont val="Times New Roman"/>
        <family val="1"/>
      </rPr>
      <t xml:space="preserve"> de Meio Ambiente, ao qual se refere o texto da ação, a proposta ainda não foi encaminhada. A ideia inicial era encaminhar ao Conselho Estadual a proposta que foi encaminhada ao Conselho Municipal, só que incluíndo apenas o trecho relacionado à Instrução Normativa, para assim introduzir a discussão sobre a IN ao Conselho.
O Conselho Estadual está ativo e tem se reunido mensalmente, mas apenas encaminhar o ofício não é uma estratégia efetiva. Nesse momento é importante o contato de um conselheiro que possa fazer essa interlocução e apresentar a proposta ao Conselho Estadual. 
Maurício Noronha sugeriu para esse contato o </t>
    </r>
    <r>
      <rPr>
        <b/>
        <sz val="12"/>
        <color rgb="FF000000"/>
        <rFont val="Times New Roman"/>
      </rPr>
      <t>Gil Vieira</t>
    </r>
    <r>
      <rPr>
        <sz val="12"/>
        <color rgb="FF000000"/>
        <rFont val="Times New Roman"/>
        <family val="1"/>
      </rPr>
      <t>, que é membro do Conselho Estadual de Meio Ambiente, além de ser do INPA e membro e sócio do Instituto Sauim-de-coleira. Maurício ficou de avaliar a proposta, a fim conhecê-la melhor, para então fazer o contato com o Gil Vieira.</t>
    </r>
  </si>
  <si>
    <t xml:space="preserve">Em março de 2022, foi encaminhado à SEINFRA do estado do Amazonas, nova proposta técnica para viabilizar a ação 1.2, por meio da contratação de uma consultoria para estudo que estabeleça os critérios e protocolos que auxiliarão os órgãos de licenciamento ambiental a estabelecer as melhores medidas mitigadoras e compensatórias em empreendimentos que necessitem autorização para supressão de vegetação em áreas de ocorrência de sauim-de-coleira. Essa contratação foi estipulada pelo IPAAM como uma das condicionantes ambientais para a Licença de Instalação do Anel Viário de Manaus (Condicionante nº 6 da Autorização nº 027/15-01 IPAAM). O mesmo foi formalizado por meio do Ofício nº 00526/2021-GS/SEINFRA e protocolado no órgão ambiental IPAAM na data de 12/03/2021 sob o nº 0982/2021. No entanto, o cronograma dessa contratação precisou ser adiado em função da Pandemia da Covid-19 (justificativa da SEINFRA). Em conversas recentes com técnicos da SEINFRA (Set de 2022), fui informado que a contratação está prevista para o início de 2023.
</t>
  </si>
  <si>
    <t>Proposta técnica atualizada para realização da ação 1.2 do Plano de Ação Nacional para a Conservação do Sauim-de-coleira (Saguinus bicolor) - Março 2022</t>
  </si>
  <si>
    <t>Dificuldades relacionadas à pandemia, que atrasou o cronograma da ação (justificativa da SEINFRA). Além disso, a morosidade do IPAAM e SEINFRA e a dificuldade de acesso às tratativas entre as partes para a implementação dessa ação também dificultaram o seu andamento.</t>
  </si>
  <si>
    <t xml:space="preserve">Acompanhar o andamento.
</t>
  </si>
  <si>
    <t>Marcelo Gordo (UFAM), Luciana Valente (MPF), Marcelo Garcia (IPAAM), Mauricio Noronha (ISC), Diogo LagroterIa (CEPAM)</t>
  </si>
  <si>
    <t>Um novo juíz assumiu a Vara Especializada do Meio Ambiente - VEMA e já sinalizou que gostaria de receber projetos para incluir nas eventuais transações penais. 
Existe um modelo específico de projeto para encaminhamento à Vara de Meio Ambiente. É necessário selecionar as ações de interesse (pensar em ações prioritárias, que serão mantidas no segundo ciclo do PAN) e enquadrar nesse modelo, para então submeter ao banco de projetos da VEMA. 
Diogo entrou em contato com o assessor do Juiz e o modelo de projeto já foi disponibilizado e compartilhado com o GAT (MODELO_PROJETO_BASICO_AMBIENTAL_VEMA_MPE_2022.doc).
Os projetos devem ser encaminhados para: 
Diretor de Secretaria, Vara Especializada do Meio Ambiente - VEMA. Leonardo Vargas leonardo.vargas@tjam.jus.br
* Não há um valor mínimo ou máximo para as propostas.</t>
  </si>
  <si>
    <t>Pandemia</t>
  </si>
  <si>
    <t>Renata Azevedo (CPB/ICMBio), Wilson Spironello (INPA), Marcelo Gordo (UFAM e Projeto Sauim-de-coleira), Alessandra Nava (FIOCRUZ), BPAmb/PM-AM, Natália Lima (IBAMA-AM), Dayse Campista (ISC), Maurício Noronha (ISC), Luciana Valente (MPF), Marcelo Garcia (IPAAM)</t>
  </si>
  <si>
    <t>Não houve avanço. Na monitoria passada combinamos que seriam enviados ofícios para os bancos, o que não aconteceu.</t>
  </si>
  <si>
    <t>Apenas encaminhar ofícios sem uma explicação/conversa/apresentação prévia não tem sido uma boa estratégia. Na maioria das vezes os ofícios nem chegam em quem deveriam e quando chegam o PAN não é procurado.</t>
  </si>
  <si>
    <t>Precisamos identificar os responsáveis locais pelos setores de sustentabilidade/meio ambiente dos bancos para apresentar as ações do PAN e ver como elas se encaixam nos programas dos bancos. Por exemplo, em 2021 o Programa Ecomudança do Itaú, financiou (R$ 83 mil) a ação "Reflorestamento de área degradada e desenvolvimento sustentável da aldeia Pinuya, em Tarauacá/AC", apresentada pela Organização dos Agricultores da Terra Indígena Colônia 27. 
Alguém tem algum contato com algum funcionário/gerente que possa nos indicar o caminho?
Encaminhamento: Fazer um levantamento inicial das principais intituições financiadoras de obras que possam ter esse perfil (Banco da Amazônia, BNDES...) e os respectivos contatos.
Renata vai solicitar apoio da COPAN para realizar uma articulação mais ampla com as agências financiadoras, pensando nos PANs de maneira geral.
* Foi sugerida a articulação com a FAPEAM, através da Secretaria de Ciência e Tecnologia do Estado, no início de 2023. É importante que o articulador não seja um pesquisador diretamente envolvido com a causa.
* Destacou-se a importância de aproveitar a sensibilidade de angências de fomento internacionais.</t>
  </si>
  <si>
    <t>Fazer gestão junto ao IMPLURB para solicitar a relação das áreas verdes municipais averbadas.</t>
  </si>
  <si>
    <t>Ofício solicitando a relação das áreas verdes averbadas;
Reunião técnica para apresentar o PAN;</t>
  </si>
  <si>
    <t>Renata Azevedo (CPB/ICMBio), Wilson Spironello (INPA), Marcelo Gordo (UFAM e Projeto Sauim-de-coleira), Alessandra Nava (FIOCRUZ), BPAmb/PM-AM, (Artur Monteiro (FVA), Natália Lima (IBAMA-AM), Dayse Campista (ISC), Maurício Noronha (ISC), Luciana Valente (MPF), Marcelo Garcia (IPAAM)</t>
  </si>
  <si>
    <t>Em função de outras demandas assumidas, o articulador não tem condições de colaborar com o PAN. Inclusive, solicitou a substituição na articulação dessa ação.</t>
  </si>
  <si>
    <t xml:space="preserve">Sugere-se a mudança de articulador (Creio que já havia sido sugerida a mudança de articulador nas últimas monitorias).
O município tem essa relação sistematizada (de fácil disponibilização)? Se sim, conhecemos alguém no IMPLURB para fazer contato prévio ao ofício?
Essa relação sistematizada talvez não exista, mas existe a informação, que talvez só esteja disponível para acesso interno. A forma mais víavel seria um representante da SEMA solicitar diretamente essa relação.
Encaminhamento: Laerzio tentará um contato e levantará se existe ou não uma relação das áreas verdes municipais averbadas e para quem solicitar.
</t>
  </si>
  <si>
    <t>Laérzio Chiesorin Neto (SEMMAS)</t>
  </si>
  <si>
    <t>Marcelo Raseira (CEPAM), Renata Azevedo (CPB/ICMBio), Wilson Spironello (INPA), Marcelo Gordo (UFAM e Projeto Sauim-de-coleira), Alessandra Nava (FIOCRUZ), BPAmb/PM-AM, Natália Lima (IBAMA-AM), Dayse Campista (ISC), Maurício Noronha (ISC), Luciana Valente (MPF), Marcelo Garcia (IPAAM)</t>
  </si>
  <si>
    <t>Ação concluída na Monitoria Anual 1.</t>
  </si>
  <si>
    <t>Ação concluída  na Monitoria Anual 1. A apresentação da gestão de áreas protegidas para difundir as experiências que vem acontecendo de forma gradativa internamente e externamente, nos mais variados meios que possibilite a divulgação das ações, por exemplo campanhas educativas sensibilização de comunidades organizadas, congresso, palestras em instituições de ensino e pesquisa, reuniões técnicas entre outros.</t>
  </si>
  <si>
    <t>Apesar da ação estar concluída, é uma ação contínua, portanto, não podemos deixar de acompanhar. 
Pergunto: alguém sabe se o projeto Parques da Juventude (revitalização das áreas verdes municipais ações de sensibilização) continua?</t>
  </si>
  <si>
    <t>Ação 1.7 - Excluída na Monitoria Anual 3</t>
  </si>
  <si>
    <t>AÇÃO EXCLUÍDA NA 3A MONITORIA</t>
  </si>
  <si>
    <t>Atas de reuniões;
Protocolo de medidas mitigadoras e compensatórias disponibilizado;</t>
  </si>
  <si>
    <t>Considerando produto da ação 1.2;
Incluir demais órgãos competentes.</t>
  </si>
  <si>
    <t>Há tratativas em andamento com SEINFRA (estadual) e SEMMAS (municipal) relacionadas a medidas mitigadoras e compensatórias a serem determinadas em áreas com presença de sauins-de-coleira. Esses órgãos tem ciência do PAN e das ações que constam nele e, algumas vezes, consultam o GAT para orientação sobre as medidas mais adequadas. No entanto, a falta dos produtos da ação 1.2 ainda atrapalha o andamento a contento dessa ação. 
Há a perspectiva de, após a ação 1.2 finalizada, um workshop seja realizado com as instituições interessadas, para nivelar infomações e compactuar as informações provenientes da ação 1.2. Essa proposta foi submetida para SEINFRA (após consulta ao GAT) e posteriormente foi indicada ao IPAAM como uma condicionante do licenciamento do anel viário leste.</t>
  </si>
  <si>
    <t>A falta dos produtos da ação 1.2 ainda atrapalha o andamento a contento dessa ação.</t>
  </si>
  <si>
    <t>Articular com a prefeitura para que sejam tomadas as providências necessárias para a reintegração de posse das áreas verdes municipais averbadas ocupadas.</t>
  </si>
  <si>
    <t>Nova ação, incluída na 3a monitoria</t>
  </si>
  <si>
    <t>Não houve avanço</t>
  </si>
  <si>
    <t>Ação complexa, principalmente considerando o grande número de invasões da cidade de Manaus.</t>
  </si>
  <si>
    <t xml:space="preserve">Temos conhecimento de alguma iniciativa da prefeitura em alguma dessas áreas? A prefeitura tem a relação das áreas averbadas ocupadas?
Foi ressaltado que nem todos os casos são complexos e que o esforço pode ser direcionado para algumas áreas prioritárias para conectividade.
Marcelo Gordo sugeriu que a Coordenação do PAN tente marcar uma audiência com Antônio A. Stroski (Secretário Municipal de Meio Ambiente e Sustentabilidade) para questionar o que vem sendo feito e as medidas que vêm sendo utilizadas. O secretário é muito receptivo e tem boa vontade, mas é preciso articular essa conversa com ele . É importante que seja feita uma articulação conjunta com estado e município. Já ir para a audiência com um ofício, um documento. 
O GAT avaliou que primeiro seria importante acertar o grupo que vai participar da audiência (a priori: Marcelo Gordo, Natália, Diogo, Maurício). 
Encaminhamentos:
1. Renata e Diogo irão preparar um documento (ofício) com as demandas prioritárias, que será entregue ao Secretário e protocolado na SEMMAS.
A ideia é que documento já mencione a necessidade de ações para retirada dos invasores e indique alguns locais estratégicos e relevantes para a conservação do sauim-de-coleira, como as áreas protegidas da cidade e as Unidades de Conservação. É importante que o documento não seja muito genérico e já apresente alguns locais, ou cite que será fornecida uma lista de áreas prioritárias.
2. Renata e Luciana Pacca (CPB) vão fazer um mapa (imagem de satélite com as delimitações das áreas protegidas e corredores), que servirá de apoio para os colaboradores do PAN indicarem as áreas de invasões.
3. Marcelo Gordo vai agendar uma audiência com a Secretária do Antonio Stroski.
4. O documento contento o mapa deve ser levado em mãos e protocolado na hora. </t>
  </si>
  <si>
    <t>Encontramos dois projetos para implantação de polos agroindustriais no ZEE-DAS dentro da área de distribuição geográfica do sauim-de-coleira. Aguardando a troca do governo federal para retomar as articulações junto ao órgão.</t>
  </si>
  <si>
    <t>Aguardar a nomeação do novo superintendente da SUFRAMA.</t>
  </si>
  <si>
    <t>Diogo Lagroteria (CEPAM/ICMBio), Renata Azevedo (CPB/ICMBio), Wilson Spironello (INPA), Marcelo Gordo (UFAM e Projeto Sauim-de-coleira), Alessandra Nava (FIOCRUZ), BPAmb/PM-AM, Natália Lima (IBAMA-AM), Dayse Campista (ISC), Maurício Noronha (ISC), Luciana Valente (MPF), Marcelo Garcia (IPAAM)</t>
  </si>
  <si>
    <t>1) Temos algumas frentes de trabalho relacionadas a essa ação. A sugestão é reunir essas informações e os especialistas para atender a ação. 
Mestrado Diogo + Projeto avaliação da distribuição geográfica do Sauim-de-coleira (Projeto Sauim-de-coleira - recurso FAPEAM e Porto Novo Remanso/Ecology) + levantamento fundiário da região do médio interflúvio Rio Preto da Eva - Urubú feito pelo Maurício + demanda da COPAN para identificação de áreas prioritárias/importantes (Luciana/CPB começou identificando os fragmentos de Manaus e está disposta a colaborar com análises mais robustas) + atualização dos pontos de ocorrência incluídos no SALVE no último ciclo de avaliação. 
2) Instituto Sauim-de-coleira criou um projeto para a ação 2.2 e encaminhou para agências financiadoras. No momento, ele se encontra pré-aprovado. A previsão é ter a homologação até o final do ano.</t>
  </si>
  <si>
    <t>1. Dissertação de Diogo - Faria, D. C. L. O. Avaliação do potencial invasivo de Saguinus midas na extensão de ocorrência do criticamente ameaçado Saguinus bicolor. 2022. Dissertação (Programa de Pós-Graduação em Ecologia) - Instututo Nacional de Pesquisas da Amazônia - INPA, Manaus, 2022.</t>
  </si>
  <si>
    <t>O gargalo ainda é o levantamento fundiário das áreas</t>
  </si>
  <si>
    <t>1. Renata Azevedo (CPB)
2. Maurício Noronha (ISC)</t>
  </si>
  <si>
    <t xml:space="preserve">A dissertação de mestrado do Diogo Lagroteria, enviada como produto, apresenta uma proposta de extensão de ocorrência para a espécie.
Foi sugerida uma reunião/oficina para o início de 2023, com os colaboradores desta ação, para juntar o que existe disponível para espécie e finalizar em um produto.
O projeto pré-aprovado do Instituto Sauim-de-coleira prevê a contratação de um consultor (Luís Coelho foi mencionado como provável consultor), o qual deve participar da oficina juntamente com os colaboradores da ação, e poderá coordenar o processo.
OFICINA - Dois dias de duração:
OBJETIVO: apresentar o que já existe para a espécie e definir os próximos passos para reunir as informações e elaborar os mapas. É importante discutir e definir qual método será utilizado para indicar as áreas prioritárias.
DATA SUGERIDA: última semana de fevereiro/2023, após o carnaval, no CEPAM.
</t>
  </si>
  <si>
    <t>Reuniões técnicas;
Propostas de criação de uc e outras áreas protegidas (p.ex. corredores);</t>
  </si>
  <si>
    <t>Diogo Lagroteria (CEPAM/ICMBio), Wilson Spironello (INPA), Marcelo Gordo (UFAM e Projeto Sauim-de-coleira), Alessandra Nava (FIOCRUZ), BPAmb/PM-AM, Natália Lima (IBAMA-AM), Dayse Campista (ISC), Maurício Noronha (ISC), Sinandra dos Santos (CIGS/EB), Luciana Valente (MPF), Marcelo Garcia (IPAAM)</t>
  </si>
  <si>
    <t xml:space="preserve">Ação concluída. 
</t>
  </si>
  <si>
    <t>Mauricio Noronha (ISC)</t>
  </si>
  <si>
    <t>Não tivemos avanços em relação a UC federal.
Até abril do corrente ano, as articulações com a SEMA para a criação da APA Estadual Sauim-de-coleira foram suspensas por conta da pandemia. Após a reeleição do governador Wilson Lima retomaremos as articulações.</t>
  </si>
  <si>
    <t>Marcelo Garcia (IPAAM), Renata Azevedo (CPB/ICMBio), Marcelo Gordo (UFAM), Wilson Spironello (INPA), FAS, IPÊ, Instituto Sumaúma, Maurício Noronha (ISC)</t>
  </si>
  <si>
    <t>O ISC solicitou a sua inclusão no conselho gestor das UCs municipais e estaduais onde existe a presença confirmada do sauim-de-coleira. 
O Plano de Gestão da RDS Puranga Conquista foi aprovado pelo conselho em março de 2022. https://informemanaus.com/2022/plano-de-gestao-da-rds-puranga-conquista-e-aprovado-apos-consulta-publica/
Os estudos técnicos para elaboração do plano foram realizados pelo Instituto de Pesquisa Ecológica (IPÊ), em parceria com a Secretaria de Estado do Meio Ambiente (SEMA).</t>
  </si>
  <si>
    <t>Problemas na articulação/retorno da SEMA.</t>
  </si>
  <si>
    <t>Dayse Campista (ISC)
Renata Azevedo (CPB)</t>
  </si>
  <si>
    <t>Em resposta ao questionamento sobre o Plano de Gestão da RDS Puranga Conquista (aprovado em março/2022 - informação já atualizada no andamento da ação), Maurício Noronha informou que o Plano foi aprovado, mas ainda falta a homologação. Ele disse que terá uma reunião com o  Secretário de Estado do Meio Ambiente - Eduardo Taveira, na qual poderá levantar mais informações sobre o Plano de Gestão dessa UC.
Renata ficou de fazer um levantamento de alguns pontos relevantes que possam ser tratados na reunião com o secretário da SEMA para passar ao Maurício.</t>
  </si>
  <si>
    <t xml:space="preserve">Laérzio Chiesorin Neto levantou informações sobre a RPPN citada pelo Márcio na 2a monitoria e descobriu que existia uma articulação para criação de uma RPPN, uma proposta da TuboAço para uma área importante e de tamanho relevante, aproximadamente 1.315.611 m², situada ao lado da Reserva Ducke. A RPPN não foi implementada e o processo encontra-se parado. Ele informa que conseguiu o processo (2019/2020) e vai analisar para tentar reativar as articulações para criação desta RPPN. </t>
  </si>
  <si>
    <t>Laérzio ficou de acompanhar o andamento e avaliar o processo da proposta de criação da RPPN da TuboAço, para tentar reativar as articulações e analisar o que pode ser feito para o avanço desta proposta.
Marcelo Gordo ressaltou a importância de serem retomadas as articulações para a criação de uma área protegida na área do SESI (50 hectares). O local é importante para conectividade de áreas da UFAM com o corredor do Mindu, é uma área com grande risco e merece uma atenção especial. A área tem 50 hectares e, no mínimo, 2 grupos de sauim-de-coleira. É importante que o grupo que trabalha com a articulação para criar áreas protegida se esforce com objetivo de criação de uma RPPN nesta área. Para alcançar esse objetivo é importante uma articulação com o FIEAM - Federação das Indústrias do Estado do Amazonas.
Encaminhamento: Laerzio informou que sua esposa pode tentar um contato dentro do FIEAM. Renata vai conversar com o Aldízio (ICMBio) sobre os benefícios para a empresa na criação da RPPN, e vai tentar uma manifestação de apoio da Associação Floresta Manaós, coletivo que fica entorno da área do SESI, através do Welton Oda - 55 92 8273-484, professor da UFAM.</t>
  </si>
  <si>
    <t>Incluir Laérzio Chiesorin Neto (SEMMAS)</t>
  </si>
  <si>
    <t>Não conseguimos retorno da SEMA sobre o GT criado pela SEMA para discutir compensação ambiental em unidades de conservação e reserva legal (Portaria 47 de 2019).</t>
  </si>
  <si>
    <t>Falta de retorno da SEMA</t>
  </si>
  <si>
    <t>Discutir a possibilidade de um articulador da SEMA para esta ação.
Inserir esta ação na pauta dos assuntos que serão tratados pelo Maurício na reunião com o Secretario da SEMA, Eduardo Taveira.
Dayse vai tentar estabelecer contato com Ponto focal ABEMA - Miqueias.</t>
  </si>
  <si>
    <t>A agenda intensa do CETAS, que contava com apenas uma servidora, tem dificultado a implementação dessas ações; ademais, as prioridades e também dificuldades institucionais, inclusive em ações fiscalizatórias, limitaram ações dessa natureza.</t>
  </si>
  <si>
    <t>Retomar a articulação junto a agentes fiscalizadores indicando áreas prioritárias para as ações.
Coordenação do PAN - solicitar ao gestor da Supes/IBAMA/AM a indicação de mais um servidor do IBAMA para fazer parte do PAN (servidor da Ditec - Fiscalização/Geoprocessamento). 
Andre Gonçalves (INPA) foi sugerido como um bom nome para contribuir com esta ação.
Encaminhamento: Renata irá fazer um ofício solicitando esse apoio e avisar para a Natália. A ideia é primeiro fazer o ofício solicitando a indicação e, depois desse primeiro contato, já indicar alguns pontos mais críticos.
Deve ser aproveitado o esforço de trabalho de indicar as áreas de invasão da Ação 1.9, para indicar também esses pontos críticos de ações de controle.</t>
  </si>
  <si>
    <t>Plano de conectividade da área rural atualizado e detalhado;
Plano de conectividade da área urbana (Manaus) atualizado e detalhado;</t>
  </si>
  <si>
    <t>Ver informações da ação 2.2 e 3.3. Nesse período o CEPAM recebeu a parceria de um estudante de Geografia da Ufam que desenvolveu uma proposta de conectividade para a Zona Oeste de Manaus (Ponta Negra/Tarumã), com orientação de Diogo Lagroteria e sugestões de Marcelo Gordo. Também já foi feito um primeiro esboço do corredor da Zona Leste.</t>
  </si>
  <si>
    <t>1. Análise Técnica - Corredor Tarumã-Ponta Negra
2. Análise Técnica - Corredor Puraquequara</t>
  </si>
  <si>
    <t>Falta de pessoas qualificadas que se disponibilizem com bastante tempo para executar a ação sem recursos. 
Dificuldade em conseguir recursos financeiros para contratar um profissional qualificado.</t>
  </si>
  <si>
    <t>Esta ação também será encaminhada na oficina prevista para o final de fevereiro, com o objetivo de finalizar o produto da Ação 2.2.
A parte rural ainda não foi considerada. Os produtos da ação 3.3 não abrangem a área rural.</t>
  </si>
  <si>
    <t>Proposta do Corredor Ecológico Urbano do Sauim-de-Coleira consolidada e publicada;
Termo de Referência para elaboração do plano de gestão do corredor;</t>
  </si>
  <si>
    <t>Dayse Campista (ISC), Renata Azevedo (CPB/ICMBio), Wilson Spironello (INPA), Marcelo Gordo (UFAM e Projeto Sauim-de-coleira), Alessandra Nava (FIOCRUZ), BPAmb/PM-AM, Maurício Noronha (ISC), IMPLURB, INCRA, Luciana Valente (MPF), Marcelo Garcia (IPAAM)</t>
  </si>
  <si>
    <t>Torna-se necessário um esforço de articulação com a nova gestão da Prefeitura, em particular com a SEMMAS, focada na elaboração do Plano de Gestão da UC, com base nas diretrizes que fundamentaram o decreto de criação da APA.</t>
  </si>
  <si>
    <t>Durante a reunião extraordinária da APA Tarumã-Ponta Negra, ocorrida em 19/11/2021, foi solicitada uma reunião com o secretário municipal de meio ambiente para discutir a reativação dos conselhos da APA Sauim-de-Manaus e outras APAs municipais. Porém, até o momento, não tivemos resposta.</t>
  </si>
  <si>
    <t>Falta de resposta da SEMMAS à solicitação de reunião.</t>
  </si>
  <si>
    <t xml:space="preserve">Manuel Lima (ICMBio/CEPAM)
</t>
  </si>
  <si>
    <t xml:space="preserve">Manoel Lima sugeriu fazer uma reunião, no próximo ano (2023), no qual há expectativa do ICMBio/CEPAM estar com maior flexibilidade institucional para proceder articulação interinstitucional, entre as pessoas listadas como integrantes dos Conselhos das APAS municipais, para elaborar uma solicitação formal à SEMMAS para uma reunião junto ao Secretário Municipal, com o objetivo de apresentar as demandas pautadas nas diretrizes que orientam o Decreto da APA Sauim-de-Manaus. Assim como em relação às outras APAS -Tarumã-Ponta Negra e Floresta Manaós, que também são relevantes para conservação do Sauim-de-coleria.
Marcelo Gordo sugeriu levantar o termo de ajuste entre o MP e prefeitura, pois ele acredita que além do Conselho ficou de ser feito o Plano de Gestão da APA.
A sugestão é que antes de voltar ao MPF, a questão dessa ação seja incluída na lista de demandas prioritárias que serão tratadas na audiência com o Secretário Municipal de Meio Ambiente e Sustentabilidade, Antonio Stroski. Mas é importante localizar e analisar a situação do processo antes, com o intuito de ser mais objetivo na audiência. 
O processo ainda está em andamento:
Número do Processo: 1.13.000.001239/2018-21
2o Ofício - Procuradora Lígia Sireno Teobaldo. 
As últimas informações são de agosto de 2021 - Havia sido solicitada cotação para a consultoria para o Plano de Gestão, mas estava sinalizado problemas de recurso. 
Encaminhamento: Renata vai preparar um ofício para pedir uma atualização do Processo. Enviar para www.mpf.mp.br/mpfservicos
</t>
  </si>
  <si>
    <t>Dayse Campista (ISC), Marcelo (FVA), Marcelo Gordo (UFAM), Maurício Noronha (ISC)</t>
  </si>
  <si>
    <t>As duas propostas de corredor foram finalizadas em Março de 2022 (Tarumã-Ponta Negra) e Junho de 2022 (Puraquequara). Os estudos foram realizados por um aluno de graduação finalista de geografia, sob orientação de Diogo Lagroteria, e geraram dois relatórios com as propostas. As propostas foram encaminhadas aos colaboradores do PAN Sauim em setembro de 2022 para avaliação.</t>
  </si>
  <si>
    <t>Após análise, ajustes e aprovação do GAT do PAN Sauim, a proposta deve ser encaminhada, oficialmente, para a apreciação da Prefeitura de Manaus e SUFRAMA.
O trabalho foi realizado por um aluno de graduação, mas precisa de validação antes de ser encaminhado à prefeitura.
Foi sugerida uma pré-oficina com o GAT ainda este ano, na segunda quinzena de dezembro, para avaliação e refinamento das propostas, antes da oficina que está prevista para fevereiro/março/2023, na qual seriam revisadas e consolidadas as propostas.
Como não foi possível definir uma data ainda este ano para a pré-oficina, ficou decidido que seria feita uma primeira rodada das propostas por e-mail, entre o grupo (Gordo, Diogo, Natália e Maurício), para levantar sugestões, sem a necessidade de uma reunião. 
Encaminhamento: Renata vai enviar, na próxima semana, um e-mail para o grupo apresentar as sugestões (prazo deve ser curto).</t>
  </si>
  <si>
    <t>Jaime Gomes (SEMA)</t>
  </si>
  <si>
    <t>Dayse Campista (ISC), Wilson Spironello (INPA), Marcelo Gordo (UFAM), Diogo Lagroteria (CEPAM), Wilson Spironello (INPA), Maurício Noronha (ISC)</t>
  </si>
  <si>
    <t xml:space="preserve">Sem retorno do articulador.
</t>
  </si>
  <si>
    <t>Problemas na articulação/retorno da SEMA (articulador).</t>
  </si>
  <si>
    <t>Tentar incluir esta ação na pauta da audiência de Maurício com o Secretário de Estado do Meio Ambiente - Eduardo Taveira.</t>
  </si>
  <si>
    <t>Atas de reuniões;
Propostas de redução, mitigação e compensação de impactos sobre o sauim-de-coleira encaminhadas;</t>
  </si>
  <si>
    <t>Não teve andamento formal, apenas contatos informais com técnicos da área ambiental da SEINFRA sobre o assunto, que informaram que houve uma  mudança no projeto, não será mais uma duplicação e sim uma reforma na estrada.</t>
  </si>
  <si>
    <t>Outras obras da SEINFRA têm ocupado posição prioritária, deixando essa discussão para outro momento.</t>
  </si>
  <si>
    <t>Que essa articulação seja feita como recomendação/solicitação direta do Secretário de Meio Ambiente ou Diretor do IPAAM para o Secretário de Infraestrutura.
Houve uma mudança no projeto, não será mais uma duplicação e sim uma reforma na estrada.
A recomendação é para que em todas as obras da SEINFRA o IPAAM fique mais atento. Essa questão deve ser incluída nas demandas prioritárias que serão enviadas ao secretário da SEMA. 
É importante o ICMBio articular também com o secretário de infraestrutura, fazendo um ofício mais específico sobre essa obra.
O André Gonçalves já trabalhou na SEINFRA e talvez possa contribuir com essa ação.</t>
  </si>
  <si>
    <t>Agenda intensa do CETAS que contava com apenas uma servidora tem dificultado a promoção dessas ações; ademais, as prioridades e também dificuldades institucionais, inclusive em ações fiscalizatorias, limitaram ações dessa natureza.</t>
  </si>
  <si>
    <t>Avaliar a manutenção dessa ação, tendo em vista a dificuldade de realizar essa articulação desde o início do PAN.
Retomada da articulação junto a agentes fiscalizadores e ao Sipam para promover essa ação; 
Coordenação do PAN solicitar mais um servidor do Ibama para compor o PAN (servidor da Ditec - Fiscalização/Geoprocessamento)
Natália informou que esse tipo de articulação é inviável, pois o SIPAM não atende esse tipo demanda específica.
Ação excluída.</t>
  </si>
  <si>
    <t>Alguns dados foram coletados e planilhados pela equipe do Projeto Sauim-de-Coleira e colaboradores.</t>
  </si>
  <si>
    <t>Ampliação de colaboradores para registros de ocorrências.</t>
  </si>
  <si>
    <t>Deve ser feito um esforço para consolidação da planilha, para que esta possa ser disponibilizada para Luciana Pacca (CPB) produzir o mapa (produto).
Marcelo Gordo lembrou que existe um mapa preliminar. Não sabe o quanto está atualizado, mas vai procurar saber e pode encaminhar para o CPB
Sugestões:
1. Um voluntário do ICMBio (pelo CEPAM ou CPB) para organizar a planilha.
2. O SISS-Geo - FIOCRUZ pode ser util para essa ação.
3. O desenvolvimento de um aplicativo semelhante ao Urubu, com ampla divulgação nas redes sociais ajudaria bastante.
4. A página do Instagram também pode ser utilizada para este propósito.</t>
  </si>
  <si>
    <t>Registro sistemático de ocorrências (atropelamentos, choques elétricos, ataques de animais domésticos, indivíduos em cativeiro ilegal);
Medidas mitigatórias/ compensatórias implementadas;</t>
  </si>
  <si>
    <t>Não houve andamento. Mas estão sendo realizadas ações para divulgação de ocorrências em mídias de ampla divulgação, como p ex, a divulgação de dois relatos de caso, um envolvendo ataque de cães e outro envolvendo atropelamentos (http://faunanews.com.br/2021/02/03/de-volta-pra-casa/ e https://www1.folha.uol.com.br/seminariosfolha/2021/06/em-extincao-sauim-de-coleira-enfrenta-selva-urbana-de-manaus.shtml)</t>
  </si>
  <si>
    <t>No material de divulgação do CETAS (vídeo Minuto Cetas) sobre a problemática da fauna em Manaus, o S. bicolor foi uma das espécies citadas por meio de rápido relato de duas ocorrências de animais recebidos no Centro.</t>
  </si>
  <si>
    <t xml:space="preserve">Vídeo Minuto CETAS (episódio 1) </t>
  </si>
  <si>
    <t>Pessoal com conhecimento para elaboração de material; há perspectivas de que isso melhore com a maior atuação da Ascom do Ibama nas redes sociais.</t>
  </si>
  <si>
    <t xml:space="preserve">Foi sugerida a elaboração de peças conjuntas de divulgação de problemas e ações positivas, e a identificação de instituições dentro do PAN que disponham de profissionais capacitados para a elaboração desse material.
Maurício Noronha se comprometeu a produzir o material, talvez até antes do final do PAN. Se comprometeu a fazer a arte e a editoração, e depois se discute a melhor estratégia para conseguir recurso para a impressão.
</t>
  </si>
  <si>
    <t>Incluir Natalia Lima (IBAMA) como colaboradora</t>
  </si>
  <si>
    <t>Não houve avanço. As dificuldades resultaram, em grande medida, em razão da pandemia.</t>
  </si>
  <si>
    <t xml:space="preserve">1. Não houve avanço posterior à Terceira Monitoria.
2. IPAAM e SEMMAS continuam colocando como medida mitigadora e compensatória em todos os processos de licenciamento. Tem sido replicado um modelo criado pelo Marcelo Gordo. </t>
  </si>
  <si>
    <t>1. Falta de informação sobre os locais mais adequados para apontar aos referidos órgãos a promoção das medidas para reduzir a perda de indivíduos.
2. Não existe a sistematização das medidas adotadas.</t>
  </si>
  <si>
    <t>1. Manuel Lima (ICMBio/CEPAM)
2. Renata Azevedo (ICMBio/CPB)</t>
  </si>
  <si>
    <t>1. Agendar uma reunião com a equipe do Projeto Sauim de Coleira, coordenado pelo Dr. Marcelo Gordo, para discutir a elaboração de um documento (mapas, memorial e outros) com a indicação dessas áreas prioritárias para, em seguida, proceder com articulação junto aos órgãos elencados.
* Existe um produto do PAN PPMA (ações 1.6 e 1.9) que é um relatório da CELESC/SC, no qual é apresentado um programa interno para reduzir impactos da rede elétrica. O relatório foi produzido com base nos resultados do projeto da Zelinda e pode ser disponibilizado/divulgado como uma diretriz geral para os PANs. 
Encaminhamento: Divulgar este produto entre o GAT para que seja analisado e, se for adequado, divulgar entre os orgãos de Manaus.</t>
  </si>
  <si>
    <t>Projetos realizados;
Passagens instaladas;
Medidas testadas;</t>
  </si>
  <si>
    <t>Há um planejamento de novas passagens de fauna pelo Projeto Sauim-de-coleira para dentro do Campus da UFAM. Só não foram instaladas ainda por conta da pandemia e restrições.</t>
  </si>
  <si>
    <t>Quatro passagens de fauna instaladas pelo Projeto Sauim-de-coleira no Campus da UFAM.</t>
  </si>
  <si>
    <t>Falta de recursos financeiros e eventualmente a necessidade de colaboração de equipe de manutenção de rede elétrica.</t>
  </si>
  <si>
    <t>Levar proposta de parceria com Amazonas Energia. O modelo de passagem de fauna desenvolvido e divulgado pelo Projeto Sauim-de-Coleira vem sendo replicado (com pequenas alterações) por algumas empresas em diferentes pontos da cidade.
Existe um modelo idealizado pelo Projeto Sauim-de-Coleira que ainda precisa ser colocado em prática. Este é o único modelo que falta e o Marcelo Gordo informou que pretende implementar um dentro da UFAM. É um modelo que utiliza os postes já existentes, com um isolamento, por isso os custos são bem menores.</t>
  </si>
  <si>
    <t>Esta ação será atendida pelo projeto encaminhado para agências financiadoras pelo Instituto Sauim-de-coleira. No momento o projeto se encontra pré-aprovado (mesmo projeto que prevê a contratação de um consultor, provavelmente Luís Coelho).</t>
  </si>
  <si>
    <t>No momento estamos realizando pesquisas sobre recuperação de florestas sobre solos arenosos (campinaranas), onde teremos um protocolo mínimo para a recuperação desses ambientes, que atualmente estão sendo altamente degradados pela extração de areia e é um tipo de vegetação bastante usado pelos sauins. 
Uma cartilha de recuperação de áreas degradadas e manutenção da vegetação nativa nas áreas urbanas está sendo construída para aplicação dentro do campus da UFAM, o que servirá para outras áreas dentro de Manaus.</t>
  </si>
  <si>
    <t>Adesão dos proprietários de áreas degradadas para desenvolvimento dos testes. Adesão de estudantes para elaboração/finalização do material.</t>
  </si>
  <si>
    <t xml:space="preserve">Seria interessante ter um ou mais estudantes envolvidos no desenvolvimento desse material.
Diogo informou que pode colocar à disposição o Voluntariado do ICMBio para desenvolver esse material. Quando o conteúdo estiver pronto, a parte de diagramação pode ser viabilizada pelo voluntariado.
A previsão é que uma primeira versão esteja pronta até o final do PAN (março/2023), pelo menos para um tipo de ambiente. </t>
  </si>
  <si>
    <t>Projetos realizados;
Métodos/técnicas testados;
Área recuperada/enriquecida (hectares e/ou número de locais);</t>
  </si>
  <si>
    <t>Em 2021, após julho, foram realizados plantios em três áreas: Praça no Conj. Petros, área degradada na zona rural (proprietário Manoel) e Parque Municipal do Mindu. Em fevereiro e março de 2022 foram realizados plantios em sete áreas, em parceria com a Prefeitura Municipal de Manaus, Instituto Soka e empresário de construtora: Área ao longo do Igarapé do Mindu, Empreendimento imobiliário Av Torquato Tapajós/Zona Norte, duas áreas no campus da Ufam (entrada e ICHL), em um fragmento ao lado do Parque do Mindu, um no Conjunto Acariquara e outro plantio dentro do Parque do Mindu. Além desses, a Prefeitura usou mudas do Projeto Sauim-de-Coleira para fazer um plantio em uma área que teve os invasores retirados (Monte Orebe), ao lado da Reserva Ducke.</t>
  </si>
  <si>
    <t>10 áreas com plantios implementados: (1) Praça no Conj. Petros, (2) área degradada na zona rural (proprietário Manoel), (3) Parque Municipal do Mindu (dois plantios), (4) uma área ao longo do igarapé do Mindu, (6) uma área no Empreendimento Imobiliário Av Torquato Tapajós/Zona Norte, (7) duas áreas no campus da Ufam, (8) uma área no fragmento vizinho ao Parque do Mindu, (9) uma no Conjunto Acariquara.</t>
  </si>
  <si>
    <t>Mão de obra para manutenção das mudas no viveiro e para agilizar os plantios no início das chuvas, bem como para a manutenção dos plantios. Outra dificuldade é a intervenção das equipes de "limpeza" da prefeitura e muitos moradores que eliminam as mudas plantadas.</t>
  </si>
  <si>
    <t>É necessária a intervenção das equipes de Educação Ambiental da Prefeitura e qualquer outro grupo, para esclarecimento e sensibilização dos moradores próximos aos plantios e das equipes de "limpeza".
Para o próximo ciclo do PAN, deve ser dada uma atenção maior à sensibilização.
Natália sugeriu um plantio para a área do Distrito.</t>
  </si>
  <si>
    <t>Atas de reuniões;
Áreas recuperadas/enriquecidas (hectares e/ou número de locais);</t>
  </si>
  <si>
    <t>Colaboradores e articulador não encaminharam informações para esta ação</t>
  </si>
  <si>
    <t>Os produtos da ação 5.1 e 5.2 não foram finalizados</t>
  </si>
  <si>
    <t>A ação depende de produtos que ainda não estão prontos. Focar em fechar os produtos para implementar  esta ação no próximo ciclo.
Maurício se comprometeu a tentar encaminhar essa ação.</t>
  </si>
  <si>
    <t>Limites de distribuição geográfica do Saguinus bicolor definidos e as áreas de contato entre as duas espécies conhecidas e monitoradas.</t>
  </si>
  <si>
    <t>A coleta de dados em áreas pouco conhecidas e nas áreas de contato entre S. bicolor e S. midas devem continuar.</t>
  </si>
  <si>
    <t>Em parte, essa ação foi atendida pelo estudo do mestrado do Diogo Lagroteria (dissertação enviada na ação 2.2) e pelo desenvolvimento da pesquisa financiada pela Ecology e FAPEAM a Marcelo Gordo (projeto Sauim-de-Coleira).</t>
  </si>
  <si>
    <t>A pandemia dificultou as atividades e a falta de recursos para manter pesquisadores em mais campanhas de campo.</t>
  </si>
  <si>
    <t>Diogo Lagroteria (ICMBio/CEPAM)
Marcelo Gordo (UFAM)</t>
  </si>
  <si>
    <t>É uma ação contínua, com previsão de novas expedições de campo para 2023.</t>
  </si>
  <si>
    <t>Em parte, essa ação foi atendida pelo estudo do mestrado do Diogo Lagroteria (dissertação enviada na ação 2.2) e pelo desenvolvimento da pesquisa financiada pela Ecology e FAPEAM a Marcelo Gordo (projeto Sauim-de-Coleira). Entretanto, os ambientes de florestas inundáveis periodicamente ainda carecem de amostragens.</t>
  </si>
  <si>
    <t>As áreas são de difícil acesso, o que dificulta os estudos.</t>
  </si>
  <si>
    <t>1. Essa ação está sendo parcialmente realizada por meio do projeto de mestrado do Diogo e do projeto de pesquisa da Tainara Sobroza; 
2. As pesquisas com o sauim-de-coleira e com outros primatas continua sendo um dos focos do Grupo de Pesquisa de Mamíferos Amazônicos - GPMA/INPA e do Projeto Sauim de coleira da UFAM.</t>
  </si>
  <si>
    <t>1. Um artigo publicado: SOBOROZA, T. V. et al. Does co-occurrence drive vertical niche partitioning in parapatric tamarins (Saguinus spp.)? Austral Ecology, v. 46, n. 8, p. 1335–1342, 2021. DOI: https://doi.org/10.1111/aec.13085. 
2. Dissertação de Diogo: Faria, D. C. L. O. Avaliação do potencial invasivo de Saguinus midas na extensão de ocorrência do criticamente ameaçado Saguinus bicolor. 2022. Dissertação (Programa de Pós-Graduação em Ecologia) - Instututo Nacional de Pesquisas da Amazônia - INPA, Manaus, 2022.</t>
  </si>
  <si>
    <t>Pandemia e falta de recursos.</t>
  </si>
  <si>
    <t>Incentivar estudantes de pós graduação e desenvolver o tema.</t>
  </si>
  <si>
    <t>Não houve avanço nesta ação.</t>
  </si>
  <si>
    <t>Falta de estudantes de pós graduação interessados no tema e/ou falta de recursos financeiros para contratar bolsistas.</t>
  </si>
  <si>
    <t>Desenvolver investigações sobre interações dos aspectos sanitários entre Saguinus bicolor e S. midas.</t>
  </si>
  <si>
    <t>Falta de recursos humanos e financeiros e dificuldade logística para capturar S. midas.
A pandemia atrapalhou o andamento da ação e os estudos em andamento só trouxeram resultados para o Saguinus bicolor.</t>
  </si>
  <si>
    <t>Alessandra Dales Ferreira Nava (Fiocruz)</t>
  </si>
  <si>
    <t>No final de 2021, elaboramos um documento em inglês para divulgar entre potenciais instituições parceiras que poderiam apoiar financeiramente as ações do PAN Sauim. Esse documento foi revisado e compartilhado com instituições por nosso colaborador Dominic Wormell. A partir de então, foram feitas diversas articulações com instituições que potencialmente poderiam apoiar as ações do PAN Sauim. Algumas foram efetivadas: 
- Em março de 2022 recebemos a doação de U$ 9,300, provenientes do Dallas World Aquarium, que foi transferida para ações de recuperacao de áreas (US$5,600) e implementacao de passagens de vida silvestre (US$3,700). Esses valores foram recepcionados na conta da WCS Brasil e depois repassado ao Projeto Sauim-de-coleira (documento em anexo). 
- Em março de 2022 iniciamos conversas com um Zôo alemão (Cleaves Zoo), que se prontificou a doar 10,000 EUR para ações do PAN. Tendo em vista dificuldades para disponibilizar uma conta para recepcionar esse recurso, só conseguimos de fato receber a doação em outubro, por meio de uma parceria com o MIB (Muriqui Instituto de Biodiversidade). O recurso já está disponível, sendo que 5% ficará a cargo da MIB como taxa administrativa e o restante está disponível, já para ações específicas.</t>
  </si>
  <si>
    <t xml:space="preserve">1. Documento elaborado e divulgado entre potenciais parceiros, elencando ações prioritárias para a obtenção de recursos financeiros - Pied tamarin short term priority actions TZ potential funding;
2. Carta de confirmação de transferência de recurso financeiro do Dallas World Aquarium para as iniciativas do plano de ação para a conservação do Sauim-de-coleira - Conservação Letter Pied Tamarin Support_Dallas Zoo </t>
  </si>
  <si>
    <t>Falta de uma conta bancária específica para receber as doações para ações do PAN Sauim.</t>
  </si>
  <si>
    <t>Diogo Lagroteria (ICMBio/CEPAM)
Maurício Noronha (ISC)</t>
  </si>
  <si>
    <r>
      <t xml:space="preserve">Recomendo alterar a redação dessa ação para: Articular com agências de fomento </t>
    </r>
    <r>
      <rPr>
        <b/>
        <sz val="12"/>
        <color theme="1"/>
        <rFont val="Times New Roman"/>
        <family val="1"/>
      </rPr>
      <t xml:space="preserve">e instituições conservacionistas </t>
    </r>
    <r>
      <rPr>
        <sz val="12"/>
        <color theme="1"/>
        <rFont val="Times New Roman"/>
        <family val="1"/>
      </rPr>
      <t xml:space="preserve">o financiamento de pesquisa e conservação com enfoque nas ações anteriores. 
Há a previsão de novos recursos sendo disponibilizados ao longo de 2023. 
Até o mês de novembro de 2022, o ISC estará com sua conta bancária disponivel para receber e repassar verbas de doações para projetos de conservação relacionados ao sauim-de-coleira. 
</t>
    </r>
  </si>
  <si>
    <t>Articular com agências de fomento e instituições conservacionistas o financiamento de pesquisa e conservação com enfoque nas ações anteriores</t>
  </si>
  <si>
    <t>Diogo Lagroteria (CEPAM/ICMBio), Natalia Lima (IBAMA), Mauricio Noronha (ISC), Aline Medeiros (Projeto Sauim-de-Coleira), Nonato Amaral (Zôo Tropical), Luciane L. de Souza (UEA)</t>
  </si>
  <si>
    <t>O CEPAM apoiou, em duas oportunidades, iniciativas de educação ambiental realizadas por professoras da SEMED que passaram pelo curso de multiplicadores ambientais. 
O ISC em parceria com o Centro de Educação Integrada Saint Exupery realizou uma feira de ciências sobre o sauim-de-coleira, tendo como livro “Os sauins-de-coleira e a planta do céu”, apresentação de vídeo e bate papo com os autores.</t>
  </si>
  <si>
    <t>Diogo Lagroteria (ICMBio/CEPAM)
Dayse Campista (ISC)</t>
  </si>
  <si>
    <t>Diogo Lagroteria (CEPAM/ICMBio), Natalia Lima (IBAMA), Mauricio Noronha (ISC), Marcelo Gordo (UFAM), Iris Rianne Alves (CEPAM/ICMBio), Manuel Lima (CEPAM), Nonato Amaral (Zôo Tropical), Luciane L. de Souza (UEA)</t>
  </si>
  <si>
    <t>1) O CEPAM utilizou suas redes sociais para publicar duas matérias sobre o sauim-de-coleira e o PAN. 
2) Servidores do CEPAM participaram de algumas palestras e aula onde abordamos o sauim-de-coleira e o PAN (pelo menos em 3 eventos). 
3) Foi realizada uma live para os alunos do curso de Educação Física da UniNorte com o tema “Educação Ambiental para a conservação do sauim-de- coleira e seu habitat, a Floresta Amazônica”. 
4) Participação no I Simpósio Amazônico de biodiversidade e conservação II Semana do Sauim-de-coleira. “Educação Ambiental na Conservação da Biodiversidade, com ênfase no sauim-de-coleira” da UEA.
5) O CPB divulgou no instagram: (a) a cartilha sobre o sauim-de-coleira da Campanha "Somos todos primatas" da AZAB e SBPr (out/21); (b) livro "O sauim isso e aquilo" (dez/21);(c) dia do sauim-de-coleira (out/21); (d) instalação de passarela no Campus da Ufam - Projeto Sauim-de-coleira (fev/22); (e) Publicação Sumário Executivo do PAN (ago/21);
6) O Instituto Sauim de Coleira, a campanha Salve o Sauim e a AZAB/SBPr também fizeram divulgação da campanha Somos todos primatas e dos 2 livros (O sauim isso e aquilo e Os sauins-de-coleira e a planta do céu);
7) Participação do CETAS/IBAMA com conteúdo sobre o manejo de fauna e a situação do Sauim-se-coleira na disciplina de manejo de fauna da UFAM (Prof. Ronis da Silveira) - duas aulas;
8) Vídeo sobre o sauim - PROJETO MINUTO CETAS AM 2022 - Episódios 1 e 2. O episódio 2 foi específico sobre o Sauim (Checar se já está disponível);
9) Matéria Jornalística sobre o sauim - https://www1.folha.uol.com.br/seminariosfolha/2021/06/em-extincao-sauim-de-coleira-enfrenta-selva-urbana-de-manaus.shtml.</t>
  </si>
  <si>
    <t>1. Vídeo Minuto CETAS (episódio 1)
2. Matéria Jornalística sobre o sauim - https://www1.folha.uol.com.br/seminariosfolha/2021/06/em-extincao-sauim-de-coleira-enfrenta-selva-urbana-de-manaus.shtml.</t>
  </si>
  <si>
    <t>Diogo Lagroteria (ICMBio/CEPAM)
Renata Azevedo (ICMBio/CPB)
Dayse Campista (ISC)
Natália Lima (IBAMA/AM)</t>
  </si>
  <si>
    <t>Existe a possibilidade do CEPAM retomar o curso de formação de multiplicadores em 2023.
Fazer um esforço para atualizar a planilha de registros das ações de educação ambiental que foi iniciada na avaliação de meio termo.</t>
  </si>
  <si>
    <t>Diogo Lagroteria (CEPAM/ICMBio), Natalia Lima (IBAMA), Mauricio Noronha (ISC), Marcelo Gordo (UFAM), Marcelo Garcia (IPAAM), Nonato Amaral (Zôo Tropical), Luciane L. de Souza (UEA), VEMAQA, Luciana Valente (MPF), MPE</t>
  </si>
  <si>
    <t>1. Neste período foi desenvolvido um projeto denominado “O sauim isso e aquilo”. O mesmo consistiu de um eBook, vídeo book, book trailer e uma plataforma multimídia. Todos esses materiais ficaram disponíveis para acesso digital, com alcance de 42.051 leitores.
2. O pessoal da Rede Amazônica entrou em contato sobre o documentário do Sauim-de-coleira, pedindo autorização para divulgação tanto na Rede Amazônica, que é a rede Globo, como na Amazon Sat.</t>
  </si>
  <si>
    <t>Livro - O sauim isso e aquilo</t>
  </si>
  <si>
    <t>1. Dayse Campista e Mauricio Noronha (ISC)
2. Diogo Lagroteria (ICMBio/CEPAM)</t>
  </si>
  <si>
    <t>O livro foi impresso e será trabalhando junto a escolas públicas em áreas de interesse para a conservação do sauim.</t>
  </si>
  <si>
    <t>Tese de doutorado;
Relatórios, artigos, resumos;</t>
  </si>
  <si>
    <t>Marcelo Gordo (UFAM), Luciane L. de Souza (UEA), Olivia Simão Albuquerque, SEDUC, SEMED, Maurício Noronha (ISC), Íris Alves (CEPAM/ICMBio)</t>
  </si>
  <si>
    <t>A questão está sendo avaliada dentro do comitê de Educação Ambiental da AZAB e GT de comunicação da SPBr. A previsão é que saia uma avaliação até o final do PAN.</t>
  </si>
  <si>
    <t>Diogo Lagroteria (CEPAM/ICMBio), Natalia Lima (IBAMA), Mauricio Noronha (ISC), Dayse Campista (ISC), Íris Rianne Alves (CEPAM/ICMBio), Nonato Amaral (Zôo Tropical), Luciane L. de Souza (UEA), Íris Alves (CEPAM/ICMBio)</t>
  </si>
  <si>
    <t>Esse ano tivemos dificuldades para implementar atividades de educação ambiental. A equipe do ICMBio/CEPAM elaborou uma proposta de Plano Político Pedagógico do CEPAM - PPEA/CEPAM, seguindo às normativas do ICMBio. No referido Plano priorizamos o território da APA Sauim-de-Manaus, mediante a parceria com a Secretaria Municipal de Educação - SEMED, para retomarmos o Projeto de Formação de Multiplicadores Ambientais, por meio de cursos de capacitação de professoras e professores. Para tanto, precisamos inserir as atividades desse projeto na programação de capacitação da SEMED. Foram feitos contatos preliminares para agendar uma reunião com a Professora, Maria Inês, Coordenadora da Divisão de Desenvolvimento Profissional do Magistério – DDPM/SEMED/MANAUS. Essa é uma demanda que faz parte do planejamento de educação ambiental do CEPAM/ICMBio. A expectativa é que no próximo ano possamos implementar, em parceria com a SEMED, as atividades do referido projeto de multiplicadores ambientais.</t>
  </si>
  <si>
    <t>1. Grande demanda de atividades e equipe pequena no CEPAM para articular e executar atividades de educação ambiental.
2. Pandemia</t>
  </si>
  <si>
    <t>Previsão de, no próximo ano, conseguir envolver bolsistas e voluntários na execução do projeto.</t>
  </si>
  <si>
    <t>Diogo Lagroteria (CEPAM/ICMBio), Marcelo Gordo (UFAM), Laerzio Chiesorin (SEMMAS), Dayse Campista (ISC), Maurício Noronha (ISC)</t>
  </si>
  <si>
    <t>Criação de uma fundo e/ou elaboração de projetos e parcerias para prover demandas de atendimento, manejo e destinação da espécie (exames, atendimentos médico veterinários emergenciais, caixas de transporte, pagamento de fretes etc)</t>
  </si>
  <si>
    <t>Ação concluída.</t>
  </si>
  <si>
    <t>Chave de decisão</t>
  </si>
  <si>
    <t>Diogo Lagroteria (CEPAM/ICMBio), Marcelo Gordo (UFAM), Laerzio Chiesorin (SEMMAS), Natalia Lima (IBAMA), Maurício Noronha (ISC)</t>
  </si>
  <si>
    <t>Ação concluída na primeira monitoria</t>
  </si>
  <si>
    <t>8.3</t>
  </si>
  <si>
    <t>1) O ISC continuou articulando a criação do Centro de Manejo Integrado Márcio Ayres.
2) Projeto de Reforma do CETAS/IBAMA/AM que prevê a construção de recinto exclusivo para S bicolor nas dependências da unidade e melhoria das instalações ambulatoriais (orçamento do Ibama). Aprovação de recurso para a execução do projeto pelo GEF Pró-Especies. 
3) Contratação de serviço médico veterinário, incluindo mão de obra e de exames de imagem e laboratoriais, pelo CETAS/AM (orçamento do Ibama).
4) Laerzio informa que o secretário Antonio Stroski (SEMMAS) conseguiu um recurso para fazer um projeto para reabrir o Centro de triagem e reabilitação municipal. O projeto está em fase de finalização e existe a possibilidade de recurso para implementação.</t>
  </si>
  <si>
    <t>Demora da empresa em apresentar os projetos, gerando atraso na aprovação final e execução da obra de reforma e ampliação, ainda não iniciada.</t>
  </si>
  <si>
    <t>Maurício Noronha (ISC)
Natália Lima (IBAMA/AM)
Laérzio Chiesorin (SEMMAS)</t>
  </si>
  <si>
    <r>
      <rPr>
        <sz val="12"/>
        <color rgb="FF000000"/>
        <rFont val="Times New Roman"/>
        <family val="1"/>
      </rPr>
      <t xml:space="preserve">Alguma atualização sobre a criação de um novo espaço de manejo de fauna (IBAMA)?
Natália informou que houve uma reunião do Antonio Stroski (SEMMAS) com a Diretoria do IBAMA em Brasília, pois entendia-se que o CETAS/IBAMA é uma unidade pequena e, por receber espécies ameaçadas, não seria um local ideal para manutenção de animais. O ideal seria ter um outro centro voltado para a reabilitação, ou um centro específico para o sauim. Ela informou que essa ideia começou a ser discutida, mas não avançou e as articulações pararam. Paralelamente, havia um processo do IBAMA, com envolvimento de outras instituições, em que o MP (1.13.002.000007/2022-11) se envolveu e foi feito uma minuta do termo de acordo em que se previa o fortalecimento de uma outra instituição (talvez a revitalização do CETAS da prefeitura). O acordo foi assinado simbolicamente, mas formalmente não aconteceu e veio a pandemia, quando tudo paralizou. Agora o MP (representado pela procuradora Cecília Leitão/1.13.002.000007/2022-11) está retomando essa questão com IBAMA - Há uma visita técnica agendada ao CETAS IBAMA no dia 29 de novembro de 2022, na qual a Natália vai retomar essa discussão de que são necessários espaços melhores para a reabilitação de fauna, usando o sauim como exemplo.
Renata vai entrar em contato com a Natália após essa visita técnica, para saber o resultado e discutir os próximos encaminhamentos.
Laerzio informa que o secretário Antonio Stroski (SEMMAS) conseguiu um recurso para fazer um projeto para reabrir o Centro de triagem e reabilitação municipal. O projeto está em fase de finalização e existe a possibilidade de recurso para implementação.
Richardson - 92 9510-5323 (sociedade civil), interessado em provocar formalmente o município para reativar o CETAS Sauim Castanheira. 
</t>
    </r>
    <r>
      <rPr>
        <sz val="12"/>
        <color rgb="FFFF0000"/>
        <rFont val="Times New Roman"/>
      </rPr>
      <t xml:space="preserve">
</t>
    </r>
    <r>
      <rPr>
        <sz val="12"/>
        <color rgb="FF000000"/>
        <rFont val="Times New Roman"/>
        <family val="1"/>
      </rPr>
      <t>É interessante ter o CETAS como uma das modalidades de conversão direta de multas, porque em algumas conversões é possível, mediante acordo de cooperação com a instituição, converter diretamente para o CETAS e depois repassar esse material para os projetos.</t>
    </r>
  </si>
  <si>
    <t>Essa ação não avançou por dificuldades de tempo e agenda do articulador e colaboradores. Há muita informação disponível para a atualização dos protocolos, mas é necessário mais tempo.</t>
  </si>
  <si>
    <t>Falta de tempo e agenda do articulador e colaboradores.</t>
  </si>
  <si>
    <t>Existe a possibilidade de ter uma versão preliminar dos três principais protocolos (recepção de individuos, avaliação sanitária, destinação) até março de 2023.
Existe bastante informação, principalmente do Protocolo de Avaliação Sanitária.
Sugestão de criar um grupo de trabalho - Diogo, Laérzio (recepção de indivíduos) Alessandra (avaliação sanitária) e Natália (destinação), no início de 2023, para avançar nessa ação.
O PAN PPMA tem um protocolo de manutenção ex situ de calitriquídeos em finalização que pode ser disponibilizado para apoiar esta ação - Solicitar à Amely e encaminhar para Diogo. 
Mônica informou que existe uma meta dentro de cada programa ex situ do termo de cooperação da AZAB/ICMBio que é elaborar um protocolo específico para cada espécie, incluindo o Sauim. É importante fazer o intercâmbio de pessoas tanto para apoiar e atualizar o protocolo de recepção, quanto para ajudar na elaboração deste protocolo do programa da AZAB/ICMBio.</t>
  </si>
  <si>
    <t>Incluir a Claudia Ladeira como colaboradora</t>
  </si>
  <si>
    <t>Dificuldades de comunicação com os colaboradores.</t>
  </si>
  <si>
    <t>Marcelo Gordo informa que as coletas de dados e informações continuam, e que foi encaminhado um projeto para conseguir recurso e já foi aprovado. A execução deve começar em breve. Essas informações devem constar na próxima monitoria, pois estão no período do último ano do PAN.</t>
  </si>
  <si>
    <t>Vem sendo realizado um acompanhamento, em parceria com o CETAS-IBAMA e o Projeto Sauim-de-coleira, para a realização de testes de detecção de parasitas, nematóides filariais e também detecção de vírus.</t>
  </si>
  <si>
    <t xml:space="preserve">1. Dias, C. A. et al. 2021. Detecção e identificação morfológica e molecular de filárias com potencial zoonótico em sauins-de-coleira (Saguinus bicolor). In: Anais do XXVII Congresso da Sociedade Brasileira de Parasitologia. Evento on-line;
2. Dias, C. A. et al. 2021. Detecção e Identificação de filárias em Sauins-de-coleira (Primates; Callithrichidae) e suas localizações. In: Anais do III Encontro de Pós-Graduação do ILMD/Fiocruz Amazônia – I Encontro dos Programas de Pós-Graduação em Saúde Coletiva no Amazonas. Evento on-line.
3. Lagroteria, D.C. et al. Cooperação multi-institucional para o monitoramento de doenças em primatas não humanos na Amazônia brasileira. In: Anais do XIX Congresso Brasileiro de Primatologia, Sinop, Mato Grosso, 2022.
4. Dias, C. A. et al. Infecção filarial em sauim-de-coleira (Saguinus bicolor) em fragmentos florestais periurbanos, Estado do Amazonas. In: Anais do XIX Congresso Brasileiro de Primatologia, Sinop, Mato Grosso, 2022.
5. Medeiros, G. S. et al. Detecção de SARS-CoV-2 em populações de primatas e morcegos da Amazônia. In: IV Encontro da Pós-Graduação do ILMD/Fiocruz Amazônia / II Encontro dos Programas de Pós-Graduação em Saúde Coletiva no Amazonas. 2022
6. Reis, L. L; Lima, D. C. S.; Silva, T. R. R.; Braga, F. C. O.; Nava, A. F. D.; Vicente, A. C. P. Circulation of Giardia duodenalis in domestic and wild animals from Amazon region: A systematic review. Acta Tropica, v. 237, 106708, 2023. DOI: https://doi.org/10.1016/j.actatropica.2022.106708
</t>
  </si>
  <si>
    <t>Envolver pessoas do programa ex situ nesta ação (Claudia Ladeira e Paulo Castro).</t>
  </si>
  <si>
    <t>Incluir Claudia Ladeira (AZAB) e Paulo Castro (CENP)</t>
  </si>
  <si>
    <t>Realizar o manejo populacional integrado (in situ e ex situ), para conservação do sauim-de-coleira, com base nos protocolos do PAN.</t>
  </si>
  <si>
    <t>Marcelo Gordo (UFAM), Laerzio Chiesorin (SEMMAS), Natalia Lima (IBAMA), Dayse Campista (ISC), Izeni Farias (UFAM), Maurício Noronha (ISC)</t>
  </si>
  <si>
    <t>Existem informações sobre as destinações dos animais que chegaram no CETAS, recomendações anuais e trocas de indivíduos entre as instituições ex situ do programa. Boa parte dessas informações estão em Processo SEI/ICMBio. É necessário planilhar as informações.</t>
  </si>
  <si>
    <t>Mônica Montenegro (ICMBio/CPB)</t>
  </si>
  <si>
    <t xml:space="preserve">Mônica informou que existem informações sobre as destinações dos animais que chegaram no CETAS, recomendações anuais e trocas de indivíduos entre as instituições ex situ do programa. Boa parte dessas informações estão em Processo SEI/ICMBio.
Encaminhamento: Mônica, Natália, Marcelo Gordo, Diogo e Cláudia irão repassar as informações para a planilha de monitoria. Além disso, Mônica irá incluir os resultados do workshop One Plan Approch e da reunião da possibilidade de manejo internacional. Sobre esta reunião, é preciso verificar se está dentro do período da 4ª Monitoria.
</t>
  </si>
  <si>
    <t>Claudia Ladeira (AZAB)</t>
  </si>
  <si>
    <t>Incluir Mônica Montenegro (CPB), Diogo Lagroteria (ICMBio/CEPAM) e Natália Lima (IBAMA/AM).
Retirar: Sinandra Santos (CIGS-EB)</t>
  </si>
  <si>
    <t>dez./20</t>
  </si>
  <si>
    <t>mar./23</t>
  </si>
  <si>
    <t>Renata encaminhou por email o modelo da chave de decisão em 12/08/2021 para os colaboradores da ação 8.8 e 8.1, porém, a atualização não foi adiante.</t>
  </si>
  <si>
    <t>Colaboradores não deram retorno. Além disso, Renata estava de licença maternidade boa parte de 2022, o que dificultou a coordenação dos trabalhos.</t>
  </si>
  <si>
    <t>Retomar e finalizar o "desenho" da chave de decisão.</t>
  </si>
  <si>
    <t>SITUAÇÃO ATUAL DAS AÇÕES - 4ª MONITORIA (2022)</t>
  </si>
  <si>
    <t>18/12/2023 - 19/12/2023 (virtual)</t>
  </si>
  <si>
    <t xml:space="preserve">Ação não iniciada </t>
  </si>
  <si>
    <t>Ação iniciada e não concluída no período previsto</t>
  </si>
  <si>
    <t>1. Reduzir a perda de hábitat do sauim-de-coleira.</t>
  </si>
  <si>
    <t>Foi publicada a PORTARIA/IPAAM/P/Nº 126/2023, que dispõe sobre a Compensação pela Intervenção ou Supressão de APP, Áreas de Uso Restrito - AUR e Áreas com Ocorrência de Espécies de Flora e Fauna Ameaçada de Extinção ou Migratórias. Essa Portaria incorpora as indicações da IN 02/2015, especificamente no que diz respeito aos PANs e se aplica a atividades potencialmente poluidoras a serem instaladas, em operação, ou atividades já instaladas passíveis de regularização.</t>
  </si>
  <si>
    <t xml:space="preserve">PORTARIA/IPAAM/P/Nº 126/2023 </t>
  </si>
  <si>
    <t>A Portaria é mais efetiva do que a própria proposta de resolução do CEMAAM.
A portaria cita a IN MMA 02/2015 em diferentes pontos. Em um deles é informado que o órgão licenciador, quando for estipular as medidas compensatórias, tem que se atentar à IN MMA 02/2015. Em termos técnicos isso é relevante, pois atualmente é muito difícil apontar um parâmetro claro para determinar compensação quando se tem supressão em uma área que possui sauim-de-coleira.
A portaria é fruto da interlocução com o IPAAM e atende o produto desta ação.</t>
  </si>
  <si>
    <t>A PORTARIA/IPAAM/P/Nº 126/2023 contempla esse tema em relação as medidas compensatórias. Em relação as medidas mitigadoras, a proposta é que isso seja organizado por meio de consultoria especializada a ser contratada no primeiro semestre de 2024. Essa consultoria é fruto de medida compensatória do Anel Viário de Manaus e será custeada pela SEINFRA/AM. Em outubro de 2023 houve uma reunião com a equipe técnica da SEINFRA (lista de participantes disponibilizada) e em Novembro de 2023 encaminhamos o Termo de Referência para contratação da consultoria.</t>
  </si>
  <si>
    <t>1. Lista de participantes de reunião com SEINFRA (Out/23)
2. Termo de referência para contratação da consultoria (Nov/23).</t>
  </si>
  <si>
    <t>Infelizmente a celeridade da SEINFRA em realizar essa medida compensatória (contratação da consultoria) é diferente do que pretendíamos no PAN. Por isso a demora em finalizar a ação.</t>
  </si>
  <si>
    <t>A PORTARIA/IPAAM/P/Nº 126/2023 é específica para a compensação ambiental e vai auxiliar bastante nos casos de definição de medidas compensatórias. No entanto, é necessário subsidiar IPAAM e SEMMAS (Manaus, Itacoatiara e RP da Eva) com um novo mapa de áreas prioritárias para o sauim, incluindo áreas prioritárias para recuperação ambiental. 
Quando houver uma supressão vegetal onde ocorre sauim-de-coleira, a portaria vai definir como será a compensação ambiental por meio de critérios. Para isso é necessário um mapa atualizado da ocorrência de sauim-de-coleira, pois quando chegar um processo de licenciamento e se for em uma área que possui sauim-de-coleira, a portaria será acionada e serão estipuladas as medidas compensatórias.
Discutir a contratação da consultoria em andamento junto à SEINFRA. A consultoria deve focar nas medidas mitigadoras.
A ação foi considerada roxa, pois um dos produtos, o protocolo de medidas mitigadoras, não ficou pronto.</t>
  </si>
  <si>
    <t xml:space="preserve">O Instituto Sauim-de-coleira encaminhou uma carta de projetos à VEMA, mas ainda não teve retorno.
Natália informou que também encaminhou um projeto à VEMA, em agosto/2023, solicitando melhorias no CETAS, mas também não teve retorno ainda.
</t>
  </si>
  <si>
    <t>Carta de projetos encaminhada pelo ISC.</t>
  </si>
  <si>
    <t>Falta de retorno dos projetos encaminhados a VEMA</t>
  </si>
  <si>
    <t>Mauricio de Almeida Noronha (ISC)</t>
  </si>
  <si>
    <t>Maurício lembra que o ISC submeteu 4 ou 5 projetos, mas não lembram bem dos conteúdos. Uma das propostas é a criação de uma Plataforma virtual (site) e implementação de um programa de ciência cidadã para coleta de informações referente ao sauim-de-coleira (eletrocussão, atropelamento, ataques em animais silvestres por cães). Outra proposta foi algo voltado para custear a logística de entrega de 10 mil livros na rede pública de ensino em áreas estratégicas para conservação do sauim-de-coleira (UC e corredores ecológicos). Ele relata ainda que não teve resposta e reforçou com o assessor do juiz, mas sem efeitos imediatos.
Encaminhamentos:
ISC - Enviar para o PAN a carta de projetos submetidos à VEMA.
A coordenação do PAN - Fazer um levantamento dos projetos que foram submetidos e tentar contato com os responsáveis.</t>
  </si>
  <si>
    <t>Não conseguimos nenhum contato com as agências financiadoras para saber como submeter propostas.</t>
  </si>
  <si>
    <t>Ter acesso e fazer contato com as diferentes agências financiadoras para identificar como submeter propostas.</t>
  </si>
  <si>
    <t xml:space="preserve">Laérzio entrou em contato com a IMPLURB e relata que não existe uma compilação de áreas verdes averbadas. Para conseguir essa informação é necessário analisar cada área e ver a situação de cada uma junto aos cartórios, para tentar identificar se tem algum tipo de averbação.
</t>
  </si>
  <si>
    <t>Falta de sistematização dos dados no IMPLURB</t>
  </si>
  <si>
    <t xml:space="preserve">Considerando que não existe uma relação das áreas verde averbadas e que a situação tem que ser analisada individualmente, por área, a solução mais viável talvez seja partir das áreas prioritárias, para analisar a situação delas.
Maurício informou que fez uma rede de contatos dentro da IMPLURB que pode ajudar.
</t>
  </si>
  <si>
    <t>Ação concluída na Monitoria Anual 1. A apresentação da gestão de áreas protegidas para difundir as experiências que vem acontecendo de forma gradativa internamente e externamente, nos mais variados meios que possibilite a divulgação das ações, por exemplo campanhas educativas sensibilização de comunidades organizadas, congresso, palestras em instituições de ensino e pesquisa, reuniões técnicas entre outros.</t>
  </si>
  <si>
    <t>https://semmas.manaus.am.gov.br/areas-protegidas/</t>
  </si>
  <si>
    <t xml:space="preserve">Algumas ações de gestão das áreas verdes continuam, mas ocorrem de forma pontual, quando existe alguma demanda. As ações são feitas de forma desordenada e desorganizada. Não existe uma política interna na SEMMAS para tratar das áreas verdes, o que é muito necessário.
Natália informa que além da SEMMAS, é importante uma articulação com a SEMA. O Parque Estadual Sumaúma, um dos maiores de Manaus/AM, está totalmente desmobilizado, e abandonado na parte de gestão.
* A ação está como concluída, mas precisa ser repensada para um próximo ciclo, talvez melhor direcionada para algumas áreas.
</t>
  </si>
  <si>
    <t>SEINFRA, Renata Azevedo (CPB/ICMBio), Wilson Spironello (INPA), Marcelo Gordo (UFAM e Projeto Sauim-de-coleira), Alessandra Nava (FIOCRUZ), BPAmb/PM-AM, Natália Lima (IBAMA-AM), Dayse Campista (ISC), Maurício Noronha (ISC), IMPLURB, INCRA, Luciana Valente (MPF), Marcelo Garcia (IPAAM)</t>
  </si>
  <si>
    <t xml:space="preserve">O CEPAM realizou reuniões com SEMMAS/AM (15/02/23) e SEINFRA (20/07/23 e 09/10/23) para tratar desse tema. Também respondeu algumas solicitações do IPAAM, sobre licenciamento em áreas de ocorrência do sauim, incluindo licenciamento na APA Sauim-de-Manaus (Parecer SEI nº 2/2023-CEPAM/DIBIO/ICMBio em anexo). Em casos de licenciamentos de empreendimentos de menor impacto, as orientações são feitas via Despacho Interlocutório ou email (DI ICMBio/CPB SEI 14911010 em anexo).
</t>
  </si>
  <si>
    <t>1. Parecer SEI nº 2/2023 CEPAM/DIBIO/ICMBio
2. Despacho Interlocutório ICMBio/CPB SEI 14911010</t>
  </si>
  <si>
    <t>Ainda há pouca articulação com a SEMMAS de Manaus e não sabemos sobre processos de licenciamento municipal. O mesmo se aplica aos municípios de Itacoatiara e Rio Preto da Eva.</t>
  </si>
  <si>
    <t>Recomendação para 2024:
Uma maior aproximação com as Prefeituras de Itacoatiara e Rio Preto da Eva.
A PORTARIA/IPAAM/P/Nº 126/2023 não pode subsidiar os demais órgãos pois ela se aplica exclusivamente ao licenciamento estadual. As secretarias municipais podem se basear nela para determinar as medidas de compensação ambiental, mas informalmente.</t>
  </si>
  <si>
    <t xml:space="preserve">Nova ação, incluída na 3a monitoria
</t>
  </si>
  <si>
    <t xml:space="preserve">1) Não houve avanço no andamento da ação. Luciana Valente informou que atualmente trabalha no Oficio Socioambiental da Amazonia Ocidental em Brasília, apenas com casos de desmatamento no AM, AC, RO e RR. Não trabalha mais com os procedimentos cíveis extrajudiciais, como é o caso desse que acompanha políticas públicas. Seria melhor solicitar ao MPF a designação de novo(a) representante que esteja, atualmente, trabalhando diretamente com a questão no órgão. (Luciana)
2) Conforme acordado na 4a monitoria, a coordenação do PAN encaminhou um ofício, via DIBIO (Ofício SEI nº 474/2022-DIBIO/ICMBio) para o secretário municipal de meio ambiente, Antônio Ademir Stroski, solicitando o agendamento de uma reunião para tratar das áreas verdes de Manaus. A reunião foi realizada em março/2023, na SEMMAS, mas não diretamente com o Stroski, e sim com um grupo composto por Socorro, Angeline e um agente de fiscalização. Na ocasião foram discutidos vários pontos, incluindo a necessidade de fiscalização em algumas áreas invadidas. Ficaram de enviar o mapa atualizado. Marcelo Gordo informou que houve uma atuação pontual da fiscalização sem muito avanço na solução do problema.
</t>
  </si>
  <si>
    <t>Ofício SEI nº 474/2022-DIBIO/ICMBio</t>
  </si>
  <si>
    <t>Luciana Valente (MPF)
Renata Azevedo (ICMBio/CPB)</t>
  </si>
  <si>
    <t xml:space="preserve">Renata ressaltou a importância de ter contatos/colaboradores comprometidos nas instituições parceiras.
Sugestão para o próximo ciclo:
Criação de uma rede de transparência de informações sobre o andamento das denúncias feitas pelos cidadãos, pesquisadores etc. 
</t>
  </si>
  <si>
    <t>2. Orientar a mitigação e compensação dos efeitos de empreendimentos sobre as espécies alvo, em 5 anos.</t>
  </si>
  <si>
    <t>Diogo Lagroteria (ICMBio/CEPAM), Marcelo Gordo (UFAM), Wilson Spironello (INPA), Luciana Valente (MPF)</t>
  </si>
  <si>
    <t>Foi realizada uma reunião em abril/2023, na SUFRAMA com o Sr. Flávio Ramos (coordenador da CGRAG – Coordenação Geral de Representação Agropecuária). Dentre as agendas, foi discutida a criação dos polos agroindustriais nos municipios de Rio Preto da Eva e Itacoatiara.</t>
  </si>
  <si>
    <t>Mudança do superindente e da diretoria da SUFRAMA em 25 de abril de 2023</t>
  </si>
  <si>
    <t>Maurício informou que, durante a reunião, mostrou o interesse do PAN nos polos agroindustriais, fez uma apresentação para o coordenador sobre a conservação do sauim-de-coleira e o interesse em monitoramento da área. O coordenador solicitou que um ofício fosse enviado para o novo superintendente, Bosco Saraiva, o que foi feito. Maurício recebeu uma grande quantidade de dados, incluindo mapas, mas não teve tempo para elaborar um relatório que pudesse ser enviado ao PAN. Ele pretende fazer isso no início de 2024. 
Encaminhamento:
Fazer um relatório das informações da reunião realizada em abril/2023, na SUFRAMA, com o Sr. Flávio Ramos (coordenador da CGRAG – Coordenação Geral de Representação Agropecuária), para enviar no início de 2024 à coordenação do PAN.</t>
  </si>
  <si>
    <t xml:space="preserve">Considerando a aprovação do projeto do Instituto Sauim-de-coleira que tem como objetivo a identificação de áreas prioritárias, a coordenação do GAT resolveu esperar o produto deste projeto e adiou o workshop planejado para o início de 2023, onde apresentaríamos os resultados das frentes de trabalho já realizadas (citados nas observações) e chancelaríamos com o grupo o produto desta ação.
Sobre o projeto do Instituto Sauim de Coleira, Maurício Noronha informa que conseguiu realizar 4 oficinas: definição de unidade de planejamento, atualização de informação sobre paisagem, definição de alvos e metas, e definição de funções e custos. No início de 2024 será realizada uma nova oficina para apresentar os resultados em caráter preliminar para serem discutidos com a equipe do projeto. Ele acredita que o estudo pode ser concluído ainda no final primeiro semestre.
Previsão do produto para o primeiro semestre de 2024
</t>
  </si>
  <si>
    <t xml:space="preserve">2) Ficha Sauim-de-coleira no SALVE
</t>
  </si>
  <si>
    <t>Renata Azevedo (ICMBio/CPB)
Mauricio Noronha (ISC)</t>
  </si>
  <si>
    <t>Frentes de trabalho para esta ação:
Mestrado Diogo + Projeto avaliação da distribuição geográfica do Sauim-de-coleira (Projeto Sauim-de-coleira - recurso FAPEAM e Porto Novo Remanso/Ecology) + levantamento fundiário da região do médio interflúvio Rio Preto da Eva - Urubú feito pelo Maurício + demanda da COPAN para identificação de áreas prioritárias/importantes (Luciana/CPB começou identificando os fragmentos de Manaus e está disposta a colaborar com análises mais robustas) + atualização dos pontos de ocorrência incluídos no SALVE no último ciclo de avaliação. Projeto aprovado pelo Instituto Sauim-de-coleira, com a contratação da Ana Albernaz, Luiz Coelho e equipe.
* O produto das áreas importantes é muito importante para o PAN, por ser base para várias ações, por isso seria muito importante concluí-lo ainda neste ciclo.
* Para concluir um produto do PAN é necessário manter os workshops previstos. Após o resultado do projeto do Instituto Sauim-de-coleira, é importante que o GAT, por meio de workshop, chancele a definição das áreas importante, considerando todas as iniciativas e produtos já existentes, e lance um produto do PAN (esse com uma interface de melhor compreensão).
* O processo deve ser participativo e transparente para todos os colaboradores, considerando as iniciativas e produtos já existentes.
Encaminhamentos: 
1. Maurício fará uma reunião para apresentação dos resultados do projeto do ISC no início do ano (fev ou março/2024), para todos os colaboradores, para discussões e ajustes.
2. Após a conclusão do projeto do Instituto, será marcado um workshop com o GAT,  previsto para o início do 2º semestre/2024, quando serão apresentados todos os produtos e iniciativas existentes, incluindo os resultados do ISC, para consolidar um produto do PAN Sauim-de-coleira.</t>
  </si>
  <si>
    <t>Diogo Lagroteria (CEPAM/ICMBio), Wilson Spironello (INPA), Marcelo Gordo (UFAM e Projeto Sauim-de-coleira), Alessandra Nava (FIOCRUZ), BPAmb/PM-AM, Natália Lima (IBAMA-AM), Dayse Campista (ISC), Maurício Noronha (ISC), Luciana Valente (MPF), Marcelo Garcia (IPAAM)</t>
  </si>
  <si>
    <t xml:space="preserve">1. Retomada das negociações para a criação da UC federal para o sauim-de-coleira. Ao longo de 2023, o PAN foi acionado algumas vezes pela Coordenação de Criação de Unidades de Conservação do ICMBio, pela presidência do ICMBio, pelo MMA, para discutir a retomada da criação da UC federal para o sauim. Dia 06 de dezembro de 2023, Renata, Leandro e Diogo participaram de uma reunião com o presidente do ICMBio, Diretor da DIBIO e Rita Mesquita (MMA), para discutir alternativas para driblar as dificuldades nas articulações com o estado, INCRA, para conseguir, finalmente, criar a UC. 
2. Atendimento da demanda da Dra. Rita Mesquita - Secretaria Biodiversidade, Florestas e Direitos Animais / MMA, em 22 de abril de 2023, para fornecimento da base fundiária do interflúvio Rio Preto da Eva - Urubu para subsidiar a criação da REBio Sauim e confirmar a sobreposição da mesma com projetos de assentamento na região. 
3. No dia 01 de agosto de 2023, Dayse Campista e Mauricio Noronha participaram de uma reunião com o Sr. Mário Abrahim (prefeito de Itacoatiara), Conselheiro TCE Júlio Pinheiro, Fábio Feldman, Karen Strier e Helena Bonciani Nader, para tratar do tema relacionados às UCs a serem criadas no municipio de Itacoatiara. </t>
  </si>
  <si>
    <t>1) Processo SEI 02070.007332/2017-73 com todos os documentos referentes a REBIO Sauim-de-coleira 
2) Documento Operação Primatas (preparado para subsidiar a COCUC), onde consta a proposta de criação da REBIO Sauim-de-coleira</t>
  </si>
  <si>
    <t>1. Renata Azevedo (ICMBio/CPB)
2 e 3. Maurício Noronha (ISC)</t>
  </si>
  <si>
    <t>A ação está concluída, pois a gestão junto aos órgão governamentais, assim como as propostas de criação de UCs, foram realizadas como planejado. Mesmo estando concluída, é importante acompahar os desdobramentos resultates dos produtos da ação.</t>
  </si>
  <si>
    <t>Em novembro de 2022, foi encaminhado um ofício ao Secretario Stroski (SEMMAS) e ao Secretário Eduardo Taveira (SEMA) solicitando a inclusão do Instituto Sauim-de-coleira nos conselhos das UCs municipais e estaduais com a ocorrência de sauim. Até janeiro, a SEMMAS não tinha oficializado os conselhos gestores das UCs municipais. A SEMA aguardava a homologação da inclusão do ISC no conselho gestor da RDS Puranga Conquista. 
Maurício Noronha se reuniu com o Secretário Eduardo Taveira (SEMA) e na ocasião foi informado que o Instituto Sauim-de-coleira já está dentro do conselho gestor da RDS Puranga Conquista, mas que ainda é preciso oficializar. Depois da reunião, no entanto, não houve esta oficialização. Maurício informou que tem o documento do Plano de Gestão da RDS Puranga Conquista, mas que ainda não é a versão final, pois faltam alguns ajustes. Assim que os ajustes forem feitos o documento será encaminhado ao PAN.</t>
  </si>
  <si>
    <t>A articulação com a SEMMAS e a SEMA está muito difícil. Para o próximo ciclo precisamos pensar em uma estratégia de aproximação.
O fato dos conselhos estarem desativados dficultou o apoio aos planos de manejo.</t>
  </si>
  <si>
    <t>Encaminhamento:
Maurício vai encaminhar o documento final do Plano de Gestão da RDS Puranga Conquista para apreciação do PAN.
Com relação às UCs municipais, foi ressaltada a falta de recursos da SEMMAS para a elaboração dos planos de manejo das unidades. Os planos de manejo do Tupé e do Mindu foram elaborados porque estavam vinculados a outros projetos.
* Foi ressaltado que o subisídio ao qual se refere essa ação pode ser dado em forma de apoio aos planos de manejo através de parcerias que viabilizem a sua elaboração.
Diogo reforçou que o fatos dos conselhos municipais estarem desativados dificultou muito o apoio, que ocorria pelos conselhos. O CEPAM já tem cadiera em todos os conselhos, mas a questão é que estes não estão funcionando.</t>
  </si>
  <si>
    <t>Diogo Lagroteria (CEPAM/ICMBio), Renata Azevedo (CPB/ICMBio), Confederação Nacional de RPPNs, COCUC/ICMBio, Maurício Noronha (ISC), Laérzio Chiesorin Neto (SEMMAS)</t>
  </si>
  <si>
    <t xml:space="preserve">1) Sobre a RPPN da empresa Tubo Aços (área de aproximadamente 100 ha, ao lado da Ducke), Laérzio informa que vai buscar mais informações, mas que o processo de criação da RPPN parece estar avançado e ela deve ser decretada.
2) Conforme acordado na última monitoria, Renata consultou a COCUC para saber quais potenciais benefícios para o SESI, caso a área (50 ha) seja transformada em RPPN. Os benefícios são (nenhum benefício extra): 
Direito de propriedade preservado;
Isenção do ITR referente à área criada como RPPN;
Prioridade na análise dos projetos pelo Fundo Nacional do Meio Ambiente (FNMA), do MMA;
Preferência na análise de pedidos de concessão de crédito agrícola, junto às instituições oficiais de crédito, para projetos a serem implementados em propriedades que contiverem RPPN em seu perímetro;
Possibilidades de cooperação com entidades privadas e públicas na proteção, gestão e manejo da Unidade.
3) Em abril de 2023, o ISC submeteu propostas de compra de terras para criação de RPPNs a duas agencias financiadoras de projetos. Uma foi indeferida e a outra está em análise. A que está em análise é uma área de 400 ha no final de um ramal, nas proximidades da Ducke, perto da RPPN Sítio Bons Amigos,  justamente onde há fratura de conectividade.
Maurício informa que este ano planejou, no dia do Sauim, um movimento para homenagear todas as RPPNs com ocorrência da espécie, mas o evento não ocorreu e ficou para 2024. </t>
  </si>
  <si>
    <t>Renata Azevedo (ICMBio/CPB)
Maurício Noronha (ISC)</t>
  </si>
  <si>
    <r>
      <t>* Foi questionado se RPPNs em áreas urbanas têm algum benefício quanto ao IPTU. 
Renata ficou de se informar com a COCUC/ICMBio sobre as RPPNs federais.
Sobre as RPPNs municipais, Laérzio citou o DECRETO Nº 3748, DE 11 DE JULHO DE 2017 "Dispõe sobre o Imposto sobre a Propriedade Predial e Territorial Urbana - IPTU, e dá outras providências".
"</t>
    </r>
    <r>
      <rPr>
        <i/>
        <sz val="14"/>
        <color theme="1"/>
        <rFont val="Times"/>
      </rPr>
      <t xml:space="preserve">A área do imóvel reconhecida pelo Poder Público Municipal como Reserva Particular do Patrimônio Natural - RPPN, nos termos da Lei nº 886, de 14 de outubro de 2005, está isenta do pagamento do IPTU, devendo o contribuinte observar os seguintes procedimentos:
I - solicitar a isenção ao órgão competente da SEMEF, até sessenta dias, contados da data da decretação da área como RPPN; e
II - recolher o IPTU da área não abrangida pela RPPN."
</t>
    </r>
  </si>
  <si>
    <t xml:space="preserve">Como resultado do encaminhamento da monitoria passada, Dayse informou que tentou entrar em contato com o Miqueias (antigo ponto focal da SEMA na ABEMA), e soube que ele saiu da SEMA.
</t>
  </si>
  <si>
    <t>Dificuldade de articulação com a SEMA</t>
  </si>
  <si>
    <t>Encaminhamento:
Maurício ficou de rever os assuntos tratados na reunião com o Secretário da SEMA, Eduardo Taveira, e os respectivos encaminhamentos, para encaminhar para Renata.
* Miqueias saiu da SEMA desde o final de 2022. Ele foi substituído pela Adila, que talvez possa  ajudar a indicar alguém para abordar essa questão.</t>
  </si>
  <si>
    <t xml:space="preserve">As operações de fiscalização especificas em áreas de ocorrência do Sauim não aconteceram ao longo de 2023, ao menos por parte do Ibama. A instituição, geralmente atendendo a demandas do Ministério Público, priorizou outras áreas na região metropolitana, especialmente as mais impactadas com desmatamentos e incêndios, localizadas na BR-319. A missão foi novamente incluida no PNAPA 2024.
</t>
  </si>
  <si>
    <t>Execução do planejamento frente a outras demandas e prioridades da instituição.</t>
  </si>
  <si>
    <r>
      <t xml:space="preserve">Sugere-se que o GAT elabore oficio solicitando ao Ibama e demais instituições de comando e controle, que planejem e executem, operações de combate ao desmatamento e ocupações irregulares em áreas de ocorrência do sauim-de-coleira, nos 4 trimestres de 2024, ressaltando que por ser um ano eleitoral, a tendência de agravamento da situação/impactos se potencializa. 
Natália sugere tentar uma articulação de fiscalização a nível federal na sede do IBAMA.
</t>
    </r>
    <r>
      <rPr>
        <b/>
        <sz val="14"/>
        <color theme="1"/>
        <rFont val="Times New Roman"/>
      </rPr>
      <t>Sugestão</t>
    </r>
    <r>
      <rPr>
        <sz val="14"/>
        <color theme="1"/>
        <rFont val="Times New Roman"/>
        <family val="1"/>
      </rPr>
      <t>: Agendar uma reunião com o pessoal da inteligência do IBAMA, o André Gonçalves e Marcelo Gordo, para sobrepor as bases e definir as prioridades de fiscalização.</t>
    </r>
  </si>
  <si>
    <t>Esta ação também seria encaminhada na oficina (workshop) inicialmente previsto para o início de 2023, que foi adiado. Esta ação está relacionada às ações 2.2 e 2.3, mas a parte rural ainda não foi considerada. Os produtos da ação 3.3 não abrangem a área rural.
Houveram poucos avanços nas negociações com a SEMMAS para elaborar um plano de conectividade para o sauim em Manaus, mas sem oficialização disso. Está em andamento a construção da Parceria Técnico Científica entre SEMMAS e UFAM, incluindo esse tema. De forma paralela, o Instituto Sauim-de-Coleira vem organizando o trabalho em parceria com a pesquisadora Ana Albernaz (MPEG) com a construção de um mapa de áreas prioritárias para a conservação do sauim tanto na área rural como na área urbana, o que leva em conta a conectividade. Também foi inserido dentro do projeto de tese de Mariana Rabello Mesquita (doutorado na UFRN) uma análise de conectividade para a área urbana.</t>
  </si>
  <si>
    <t>Memórias de reuniões para o estudo de Áreas Prioritárias para a Conservação.
Duas propostas de corredores para a Zona Oeste de Manaus (Ponta Negra/Tarumã), elaboradas pelo voluntário de geografia da UFAM, sob orientação do Diogo Lagroteria.</t>
  </si>
  <si>
    <t>Contratação ou disponibilidade de pessoal qualificado para realizar as análises de conectividade.</t>
  </si>
  <si>
    <t>Buscar em editais de fomento, recursos para contratação de pessoal qualificado.</t>
  </si>
  <si>
    <t>Dayse Campista (ISC), Renata Azevedo (CPB/ICMBio), Wilson Spironello (INPA), Marcelo Gordo (UFAM e Projeto Sauim-de-coleira), Alessandra Nava (FIOCRUZ), BPAmb/PM-AM, IBAMA-AM, AZAB, Maurício Noronha (ISC), IMPLURB, INCRA, Luciana Valente (MPF), Marcelo Garcia (IPAAM)</t>
  </si>
  <si>
    <t>Infelizmente a prefeitura de Manaus não avançou na implementação de ações para consolidar a APA. Nem mesmo o Conselho Deliberativo da APA está ativo. Contatos foram feitos de forma não-oficial com servidores da SEMMAS, que indicam que o Conselho será reativado "em breve". Enquanto isso, ações são feitas pela equipe do projeto Sauim-de-coleira (instalação de passagens de fauna, plantio de mudas, educação ambiental) com apoio da Manaus Energia e CEPAM.</t>
  </si>
  <si>
    <t>Dificuldade de interlocução com a Prefeitura de Manaus. Ofício solicitando informações sobre os Conselhos das APAs foi minutado, mas não foi encaminhado.</t>
  </si>
  <si>
    <r>
      <t xml:space="preserve">Diogo informa o assunto foi tratado na reunião com a SEMMAS (que não foi realizada com o secretario, mas com Socorro e Angeline). Ele destaca que existe uma expectativa que o Conselho seja reativado e que o Plano de Manejo seja feito por meio de compensação ambiental, essa é a resposta da SEMMAS para o caso. Ele acha importante consultar o MPF, pois era TAC, e a prefeitura, segundo ele, tinha a obrigação de fazer o plano de gestão da APA.
O grupo concorda que é importante levantar as informações junto ao MPF.
Marcelo Gordo informa que tem contato com o Leonardo, procurador, mas que ele não está mais no Ministério Público do Amazonas. Uma alternativa é contactar o Rafael, também procurador, que não está na parte ambiental, mas é bem acessível e pode ajudar, indicando como proceder. 
Dayse informa que tem o contato do Rafael, mas que para esse caso tem que pedir o acompanhamento do processo. 
</t>
    </r>
    <r>
      <rPr>
        <b/>
        <sz val="14"/>
        <color theme="1"/>
        <rFont val="Times New Roman"/>
      </rPr>
      <t>Encaminhamento</t>
    </r>
    <r>
      <rPr>
        <sz val="14"/>
        <color theme="1"/>
        <rFont val="Times New Roman"/>
        <family val="1"/>
      </rPr>
      <t xml:space="preserve">: Dayse vai entrar em contato com Rafael, procurador do Ministério Público do Amazonas, para solicitar o acompanhamento do processo relacionado a APA Sauim-de-Manaus e se informar sobre como proceder.
</t>
    </r>
  </si>
  <si>
    <t>As propostas foram feitas e apresentadas de forma preliminar em reunião na SEMMAS no dia 15/02/2023. Porém, tendo em vista as dificuldades atuais na gestão das UCs municipais, não foi adiante. As propostas não foram entregues de forma "oficial". 
Essa ação será contemplada com o estudo liderado pelo ISC referente a Ação 2.2.</t>
  </si>
  <si>
    <t>Estudos Técnicos que apresentam as propostas no SEI: 1) Corredor Ecológico Tarumã-Ponta Negra (11806442) e 2) Corredor Ecológico Distrito-Puraquequara (12368388)</t>
  </si>
  <si>
    <t>Dificuldades na gestão das UCs municipais.</t>
  </si>
  <si>
    <t>1. Diogo Lagroteria (ICMBio/CEPAM)
2. Mauricio Noronha (ISC)</t>
  </si>
  <si>
    <t>Os Estudos Técnicos que apresentam as propostas estão no SEI: 1) Corredor Ecológico Tarumã-Ponta Negra (11806442) e 2) Corredor Ecológico Distrito-Puraquequara (12368388).</t>
  </si>
  <si>
    <t xml:space="preserve">A SEMA informou que no período da monitoria não foram realizadas atividades relacionadas a esta ação, e que, quanto ao produto final esperado "Plano de Gestão do Corredor" este documento não cabe ao território, tendo em vista que um corredor ecológico não se enquadra como uma unidade de conservação, e sim como um instrumento de gestão de paisagens. 
Foi ressaltado ainda, que nos meses de agosto, setembro e outubro de 2023, foram realizadas reuniões do Grupo do Trabalho e Conselho do Corredor Ducke-Puraquequara, todavia tais ações serão inseridas na próxima monitoria, observado o período de execução. </t>
  </si>
  <si>
    <t>Problemas na articulação/retorno da SEMA</t>
  </si>
  <si>
    <t>SEMA</t>
  </si>
  <si>
    <t>O projeto foi alterado e a pista foi reformada sem duplicação. Não houve formalização de parceria para mitigar ou compensar impactos sobre o sauim-de-coleira. Houve o contato informal com os técnicos de meio ambiente da SEINFRA e da empresa que assumiu a obra (ETAM). 
Serão construídas passagens de fauna (superior), e a empresa deveria procurar representantes do PAN ou o prof. Marcelo Gordo para discutir os locais e os modelos das passarelas. No entanto, isso não ocorreu, apesar da indicação da Gerência de Fauna do IPAAM.</t>
  </si>
  <si>
    <t>Passagens de fauna superior</t>
  </si>
  <si>
    <t>SEINFRA e, principalmente, a ETAM, não aceitam a participação/manifestação dos membros do GAT (Marcelo Gordo) nas diferentes etapas da mitigação e compensação.</t>
  </si>
  <si>
    <t xml:space="preserve">Que as proposições de parceria formal sejam oficializadas junto à SEMA, IPAAM e SEINFRA por parte de um representante do ICMBio ou IBAMA (ICMBio por causa do PAN e IBAMA por ser um órgão fiscalizador).
Sugestões:
1. Provocar primeiramente o IPAAM para que eles fiscalizem a obra. Como o IPAAM é o responsável pelo licenciamento, eles que devem fiscalizar.
2. Fazer um documento indicando os erros, tudo o que não foi considerado ou cumprido, para encaminhar ao IPAAM (Gordo, Diogo...)
3. Tentar primeiro o IPAAM e depois partir para o MPF.
</t>
  </si>
  <si>
    <t>Ação 3.6 - excluída na Monitoria Anual 4</t>
  </si>
  <si>
    <r>
      <t xml:space="preserve">Marcelo Gordo informou que conseguiram um estudante que ficou encarregado por organizar os dados existentes, juntando informações da UFAM, SOS Fauna Atropelada e IBAMA. Entretanto, esse estudante realizou parte da tarefa e, atualmente, o banco de dados está desatualizado.
</t>
    </r>
    <r>
      <rPr>
        <sz val="16"/>
        <color rgb="FFFF0000"/>
        <rFont val="Times New Roman"/>
      </rPr>
      <t/>
    </r>
  </si>
  <si>
    <t>Identificar alguém qualificado para trabalhar com o banco de dados</t>
  </si>
  <si>
    <t xml:space="preserve">Identificar alguém experiente para triar os dados. Precisamos pensar em um repositório para armazenamento dos dados para que o responsável possa manter os arquivos atualizados.
* É necessário montar uma pasta/planilha única de informações, com acesso controlado, que seja constatemente atualizada
Sugestões:
1. Diogo informou que o CEPAM está com uma parceria com o Departamento de Geografia da UFAM, e que o produto dessa ação pode ser desenvolvido com alunos de geografia. A partir de março/2024, ele pode se pensar em um aluno para essa ação.
2. Luciane informou que pode tentar conseguir um aluno na UEA, inclusive com bolsa, mas só a partir de agosto de 2024.
3. Maurício informa que o ISC tem um projeto para a criação de uma plataforma única de monitoramento de eventos de atropelamento, eletrocussão e ataque de cães, chamada "de olho no sauim", para gerar estatística e mapas a fim de direcionar ações como passagem de fauna, ajuste nas fiações e Educação Ambiental. Ele acredita que seria interessante unir esforços com pesquisadores e alunos de geoprocessamento que venham a trabalhar com esses bancos de dados.
</t>
  </si>
  <si>
    <t>Dayse Campista (ISC), Aline Medeiros (Projeto Sauim-de-Coleira), Diogo Lagroteria (CEPAM/ICMBIO), Marcelo Garcia (IPAAM), Natalia Lima (IBAMA)</t>
  </si>
  <si>
    <t>Não foram produzidos materiais com essa temática, mas ainda podem ser feitos.</t>
  </si>
  <si>
    <t xml:space="preserve">Medidas estão sendo realizadas junto ao IPAAM, SEMMAS e Manaus Energia, principalmente com a indicação de medidas mitigadoras em processos de licenciamento. No entanto, na prática as medidas não estão funcionando bem, pois não estão sendo seguidas corretamente as indicações. Passagens de fauna foram construídas em locais desnecessários, já outras que deveriam ter sido feitas, não foram. Falta o acompanhamento da implementação dessas medidas.
</t>
  </si>
  <si>
    <t>É necessário o acompanhamento/fiscalização, para que as medidas mitigadoras indicadas sejam corretamente realizadas.</t>
  </si>
  <si>
    <t>Foi destacado que faltam alguns produtos das ações anteriores, como orientações técnicas (características e critérios das passagens de fauna), mapas de maior ocorrência, de conectividade.... O que tem sido feito atualmente, na ausência desses produtos, são essa indicações pontuais, cuja implementação precisa ser fiscalizada..</t>
  </si>
  <si>
    <t>Foram instaladas oito passagens de fauna nesse período (cinco no campus da Ufam e três fora), de dois modelos (uso de mangueiras de hidrante e outro modelo com tela galvanizada e cabos de aço). Entretanto, apesar de termos indicativos de maior uso das passarelas de tela, não tivemos recursos financeiros para comprovação científica disso. A parceria entre Projeto Sauim-de-Coleira, SEMMAS e Amazonas Energia é imprescindível.
Cinco passarelas estão quase concluídas em parceria com o Toledo Zoo e SEMMAS.</t>
  </si>
  <si>
    <t>1. Oito passagens concluídas no período da monitoria (cinco no Campus da UFAM e três fora); 
2. Duas passagens concluídas após o período da monitoria (uma delas pela prefeitura municipal); 
3. Cinco em fase final de instalação em parceria entre Projeto Sauim-de-Coleira e Amazonas Energia;
4. Quatro serão instaladas com recursos de compensação da construtora Patri, em parceria com o Projeto Sauim-de-Coleira;
5.Cinco serão instaladas dentro do Campus da Ufam, também como compensação de uma obra da universidade.</t>
  </si>
  <si>
    <t>1. Falta de sintonia entre órgãos licenciadores e fiscalizadores com o PAN ou Projeto Sauim-de-Coleira, para adequação das passagens de fauna a serem feitas em função de condicionantes, gerando estruturas inadequadas, não cumprimento das medidas e localizações das passagens em pontos desnecessários ou não-prioritários. 
2. Falta de recursos financeiros. 
3. Falta de agenda da Amazonas Energia para vistorias e instalação das passarelas/adequação da fiação elétrica. 
4. Invasões de terrenos.
5. Fiação elétrica incompatível com as passarelas.
6. Falta de informações sobre tubulações e fiações subterrâneas nos locais de instalação dos postes.
7. Indicação de locais inadequados para a instalação por parte da SEMMAS. 
8. Eventual dificuldade na negociação com proprietários de terrenos de conexão.</t>
  </si>
  <si>
    <t>Que os órgãos de licenciamento solicitem ao PAN a indicação dos locais de instalação e o modelo de passarela. 
Que a SEMMAS e IPAAM mantenham um banco de dados único, em parceria com CEPAM e UFAM, da localização das passarelas com metadados da instalação e monitoramento. 
Que o monitoramento das passagens de fauna com armadilhas fotográficas passe a ser parte da exigência/condicionante.</t>
  </si>
  <si>
    <t>O mapa das áreas a serem recuperadas/enriquecidas também será incluído no produto final do projeto liderado pelo Instituto Sauim-de-coleira referente a ação 2.2. Produto previsto para o meio de 2024.</t>
  </si>
  <si>
    <t>Por ocasião de um projeto envolvendo estudos de caracterização e restauração de áreas de campinarana exploradas para extração de areia, financiado pelo FAPEAM, elaboramos uma primeira versão de um manual de restauração. A partir deste, poderemos ajustar para outros ambientes.</t>
  </si>
  <si>
    <t>Manual de Restauração de áreas de campinarana, versão preliminar</t>
  </si>
  <si>
    <t>Tempo para dedicação adequada.</t>
  </si>
  <si>
    <t>Transformar esta ação em projeto de extensão com alunos bolsistas.
Encaminhamentos:
Marcelo Gordo - Enviar a versão atual do Manual de restauração de áreas de campinaranas.
* Será avaliada a possibilidade de diagramação via recurso do CEPAM/ICMBIO, caso ainda não tenha sido diagramado.</t>
  </si>
  <si>
    <r>
      <t xml:space="preserve">Alguns modelos estão sendo implementados, com uso de diferentes estratégias (adubo verde, uso de árvores leguminosas de crescimento rápido, adubo químico, controle de árvores exóticas invasoras com </t>
    </r>
    <r>
      <rPr>
        <i/>
        <sz val="14"/>
        <color rgb="FF202124"/>
        <rFont val="Times New Roman"/>
      </rPr>
      <t>Ficus</t>
    </r>
    <r>
      <rPr>
        <sz val="14"/>
        <color rgb="FF202124"/>
        <rFont val="Times New Roman"/>
        <family val="1"/>
      </rPr>
      <t xml:space="preserve"> spp nativos). Entretanto, apenas os experimentos em solos arenosos e com uso de </t>
    </r>
    <r>
      <rPr>
        <i/>
        <sz val="14"/>
        <color rgb="FF202124"/>
        <rFont val="Times New Roman"/>
      </rPr>
      <t>Ficus</t>
    </r>
    <r>
      <rPr>
        <sz val="14"/>
        <color rgb="FF202124"/>
        <rFont val="Times New Roman"/>
        <family val="1"/>
      </rPr>
      <t xml:space="preserve"> spp estão recebendo acompanhamento científico sistemático.
Protocolos e publicações serão produzidos ao final dos experimentos.</t>
    </r>
  </si>
  <si>
    <t>Falta de recursos financeiros para contratação de técnicos para coleta de dados.</t>
  </si>
  <si>
    <t>Parcerias com pesquisadores interessados em desenvolver projetos usando os plantios.
Sugestão: ser mais pontual no terceiro ciclo. Ex.: Especificar uma área a ser monitorada, testada.</t>
  </si>
  <si>
    <t>Não houve andamento na implementação dessa ação, que depende dos produtos ainda pendentes das ações 5.1 e 5.2</t>
  </si>
  <si>
    <t>Através de projeto financiado pela FAPEAM ao Marcelo Gordo e através da dissertação de Diogo Lagroteria, obtivemos uma atualização das informações. Atualmente, dados extras são obtidos esporadicamente por parceiros ou trabalhos de campo esparsos. Novas tentativas de obtenção de recursos estão em andamento para continuidade do projeto e monitoramento dos limites.</t>
  </si>
  <si>
    <t>Relatório Técnico do Projeto Sauim-de-coleira.</t>
  </si>
  <si>
    <t>1. Falta de recursos financeiros e dificuldade de acesso a algumas localidades. 
2. Mudança de comportamento (maior hostilidade) dos proprietários rurais em relação à receptividade de pesquisadores em suas propriedades.</t>
  </si>
  <si>
    <t>Constante busca por recursos financeiros.
* Solicitar o envio do relatório.</t>
  </si>
  <si>
    <t>Falta de recursos financeiros.</t>
  </si>
  <si>
    <t>Wilson informou que o projeto junto com a FAPEAM continua andando na região cuieiras. Houve alguns ajustes na metodologia de amostragem das câmeras na parte de dossel e foi elaborado um novo desenho amostral. Observaram que não existe nenhuma barreira entre as espécies. Atualmente, ele está indo para o INMA e com isso as pesquisas serão finalizadas.</t>
  </si>
  <si>
    <t>Não foram desenvolvidas pesquisas de campo com este enfoque, mas a dissertação do Diogo Lagroteria gerou modelagens sobre adequação de nicho e áreas potenciais para a ocupação da espécie.</t>
  </si>
  <si>
    <t>1. Nenhuma atividade foi realizada no período da monitoria
2. Marcelo Gordo informou que conseguiu um aluno do IFAM para estudar parasitas em S. midas e S. bicolor para ver se tem interação, a partir de animais atropelados. Aluno: Christiano (veterinário do IFAM), coorientação: Alessandra Nava.</t>
  </si>
  <si>
    <t>1. Viviane Costa (Fiocruz)
2. Marcelo Gordo (UFAM)</t>
  </si>
  <si>
    <t>1. Temos tido apoio de algumas instituições conservacionistas com alguns grants para financiar pesquisas e ações de conservação, como reflorestamento e instalação de passagens de fauna.
Como resultado do documento elaborado no final de 2021, divulgado para potenciais instituições parceiras pelo colaborador Dominic Wormell (enviado como produto na monitoria passada), foi efetivada mais uma parceria:
- Início de 2023, financiamento do Toledo Zoo, para instalação de passagens de dossel e apoio ao viveiro de mudas (Projeto Sauim-de-coleira).
2. Alessandra Nava submeteu um projeto a FAPEAM.
3. Natália informa que submeteu um projeto do CEPAM, Fiocruz, UFAM e IBAMA para as emendas parlamentares, mas não foi contemplado. Ela destacou também, além do projeto da Alessandra, um sobre conversão de multas.</t>
  </si>
  <si>
    <r>
      <t xml:space="preserve">O principal produto desta ação foi  o documento elaborado e divulgado entre potenciais parceiros, elencando ações prioritárias para a obtenção de recursos financeiros - </t>
    </r>
    <r>
      <rPr>
        <b/>
        <sz val="14"/>
        <color rgb="FF000000"/>
        <rFont val="Times New Roman"/>
      </rPr>
      <t>Pied tamarin short term priority actions TZ potential funding</t>
    </r>
    <r>
      <rPr>
        <sz val="14"/>
        <color rgb="FF000000"/>
        <rFont val="Times New Roman"/>
      </rPr>
      <t>, cujas articulações resultaram em três importantes financiamentos:
1. Doação de U$ 9,300, provenientes do Dallas World Aquarium, que foram destinados para ações de recuperacao de áreas (US$5,600) e implementacao de passagens de vida silvestre (US$3,700). Esses valores foram recepcionados na conta da WCS Brasil e depois repassado ao Projeto Sauim-de-coleira - Março de 2022;
2. Doação do Cleaves Zoo (zoológico Alemão), que se prontificou a doar 10,000 EUR para ações do PAN. O recurso foi recebido por meio de uma parceria com o MIB (Muriqui Instituto de Biodiversidade), e 5% foram destinados para taxa administrativa - Outubro de 2022;
3. financiamento do Toledo Zoo, para instalação de passagens de dossel e apoio ao viveiro de mudas (Projeto Sauim-de-coleira) - Início de 2023.</t>
    </r>
  </si>
  <si>
    <t>1 e 2. Diogo Lagroteria (ICMBio/CEPAM)
3. Natália Lima (IBAMA)</t>
  </si>
  <si>
    <t xml:space="preserve">Necessário elencar e especificar novamente as ações e pesquisas que necessitam de financiamento.
Alessandra ou Diogo - Enviar mais informações sobre o projeto da Alessandra que foi submetido a FAPEAM.
Natália - Enviar mais informações sobre o projeto do CEPAM, FIOCRUZ, UFAM e IBAMA submetido para as emendas parlamentares (que não foi contemplado); e também sobre outro projeto que foi mencionado sobre conversão de multas.
</t>
  </si>
  <si>
    <t xml:space="preserve">1. O PPUEA possui um projeto de extensão chamado Espaço Primatas, o qual foi fundado em 2018 e este ano virou programa de extensão. O objetivo é levar ações de EA visando a conservação da biodiversidade e especialmente dos primatas amazônicos em espaços formais, informais e não formais. A espécie de destaque nas ações é o Saguinus bicolor, visando contribuir com a sua conservação.
As ações, nestes dois últimos anos, ocorreram em 4 escolas diferentes do ensino fundamental, e em 3 espaços não formais de ensino. Foram produzidos um livro e vários jogos educativos para serem usados nas ações.
2. Dayse Campista:
2.1. Participação no XIX Congresso Brasileiro de Primatologia - SBPr, realizado de 27 a 31 de agosto de 2022 em Sinop-MT.
2.2. Participação na Mesa Redonda do III Workshop de Educação Ambiental para Conservação de Primatas
2.3. Palestra: “Experiências da AZAB, estudo de caso sauim-de-coleira" A convite da Profa. Dra. Cíntia (11 de outubro de 2022). Em alusão ao mês do sauim com o objetivo de difusão e divulgação cientifica do programa de pós-graduação Zoologia para todos.
2.4. Participação na Mesa Redonda “Sauim-de-coleira: uma espécie ameaçada de extinção em nossa cidade”.
2.5. Palestra: “Educação Ambiental para a conservação dos primatas, com ênfase no sauim-de-coleira”
2.6. Em comemoração ao dia do Sauim, no dia 24 de outubro de 2022, foi realizado um “Sarau Literário” com o emprego do livro “O sauim isso e aquilo” de autoria de Maurício Noronha e Dayse Campista, envolvendo as crianças e seus familiares no Conjunto Residencial Acariquara, localizado na Área de Proteção Ambiental Floresta Manaós. O sarau literário contou com a distribuição gratuita do livro supracitado e também com o plantio de mudas de espécies interesse para o sauim, doadas pelo Prof. Marcelo Gordo – UFAM. 
2.7. Em março de 2023 deu-se início do programa de Educação Ambiental “SAUIM NA ESCOLA”. Foram realização de atividade de mediação de leitura; dinâmicas de valorização do sauim-de-coleira e da Floresta Amazônica; e distribuição gratuito do livro “O sauim isso e aquilo” para alunos, professores e bibliotecas de escolas públicas do município de Manaus. Foram atendidos 400 alunos das seguintes escolas: Escola Municipal Armando de Souza Mendes; Escola Municipal Alberico Antunes e Escola Municipal Francisca Mendes. A convite do Prof. Dr. Jair Marx Furtunato Maia (20 de março de 2023)
2.8. Palestra “Educação Ambiental para a conservação dos primatas” para a disciplina ESN 1002 – Avaliação e Licenciamento Ambiental para a turma BN18_M01, no Curso de Ciências Biológicas, da Escola Normal Superior, da Universidade do Estado do Amazonas - UEA, com duração de 2h30 (duas horas e trinta minutos). 
2.9. MACAQUEANDO NA REDES 2 (18 a 22 de setembro de 2023)
2.10. Mesa Redonda: Experiências em educação ambiental na primatologia.
2.11. Palestra - “Educação Ambiental para a conservação dos primatas, com ênfase no sauim-de-coleira” A convite da Profa. Dra. Luciane Lopes de Souza (23 a 27 de outubro de 2023)
2.12. Mesa Redonda: Um Olhar da Educação Ambiental sob a Conservação da Biodiversidade.
2.13. Palestra “O papel da Educação Ambiental na conservação da biodiversidade”, no II Simpósio Amazônico de Biodiversidade e Conservação e III Semana do Sauim-de-coleira com o tema Amazônia: dos rios, dos povos e das florestas, na da Universidade do Estado do Amazonas - UEA </t>
  </si>
  <si>
    <t>1. Falta de tempo e pessoal para atender todas as demandas que surgem para o projeto (PPUEA).
2. Falta de sistematização das ações de EA. Luciane acha que as ações de EA não deveriam ocorrer de forma pontual, e sim a longo prazo, de forma que fosse possível medir o impacto (efetividade) dessas ações.</t>
  </si>
  <si>
    <t>Luciane Souza (UEA) 
Dayse Campista (ISC)</t>
  </si>
  <si>
    <t>Dialogar com as coordenações da SEDUC e SEMED para colocar no calendário da escola em eventos multidisciplinares e permanentes.
Luciane informa que a equipe do Projeto Primatas (UEA) pertence a uma escola de licenciatura (geografia, pedagogia e biologia). Ela destaca que são as ideias surgem das discussões dos próprios alunos, são mais de 15 envolvidos. Atualmente, o grupo pensa em criar um site para disponibilizar os jogos educativos. 
O grupo pensa em atuar em escolas mais próximas a fragmentos florestais.
* Diogo se disponibilizou a ajudar na interlocução com a SEMED e SEDUC, e informou que possui uma lista das escolas na área de distribuição do Sauim-de-coleira.</t>
  </si>
  <si>
    <t>1. O PPUEA este ano organizou dois eventos de grande magnitude: 1) Um evento esportivo: a I Corrida do Sauim-de-Coleira, que envolveu grande parte da nossa Universidade e várias instituições de Manaus, oferecendo atividades socio-ambientais para um público de mais de 1000 pessoas. 2) Um evento acadêmico-científico: o III Simpósio Amazônico de Biodiversidade e Conservação (SABC) e a III Semana do Sauim-de-Coleira, que trouxe vários debates interessantes e participações muito especiais.
2. Em outubro/2022 foram realizadas várias atividades em comemoração ao dia do Sauim-de-coleira, uma iniciativa da PPGZool/UFAM, com apoio de parceiros do PAN Sauim, incluindo o ICMBio/CEPAM e o Projeto Sauim-de-coleira:
(2.1) 11/10/22 - Mesa Redonda - Sauim-de-coleira: uma espécie ameaçada de extinção
(2.2) 11/10 a 24/10 - Exposição fotográfica "Sauim-de-coleira: uma espécie que pede socorro" 
(2.3) 11/10 a 24/10 - Ação de adesivagem de carros
(2.4) Mutirão de plantio de árvores nativas
3. O CPB divulgou no instagram: (a) A programação das atividades em comemoração ao dia do Sauim-de-coleira (06 out/22); (b) O dia estadual do Sauim-de-coleira (repost @icmbio.cepam - 24 out/22); (c) O dia do Sauim-de-coleira (24 out/22); (d) A oficina de 4a Monitoria do PAN Sauim-de-coleira (nov/22); (e) A corrida do Sauim-de-coleira (ago/23); (f) O dia do Sauim-de-coleira (24 out/23)</t>
  </si>
  <si>
    <t xml:space="preserve">1.1. A I Corrida do Sauim-de-Coleira foi um marco histórico para a nossa universidade e para Manaus, e foi convidada a ser incluída no calendário de eventos esportivos da cidade. 
1.2 O II SABC terá como produto final os anais do evento, que será disseminado para todas as instituicões participantes com os trabalhos apresentados. 
2.1. Mesa Redonda - Sauim-de-coleira: uma espécie ameaçada de extinção
2.2. Exposição fotográfica "Sauim-de-coleira: uma espécie que pede socorro" 
2.3. Ação de adesivagem de carros
2.4 Mutirão de plantio de árvores nativas
</t>
  </si>
  <si>
    <t>1. Falta de parceria de instituições que trabalham com a temática em Manaus, e no período do evento do II SABC tivemos outros eventos que dificultaram a realização do simpósio</t>
  </si>
  <si>
    <t>Luciane Souza (UEA)
CPB
Dayse Campista (ISC)</t>
  </si>
  <si>
    <t>Encontrar estratégias que envolvam mais parceiros da cidade para aumentar o público participante.</t>
  </si>
  <si>
    <t>O PPUEA, através do seu programa de extensão, lançou neste ano o Livro Espaço Primatas: educando em prol dos macacos amazônicos, incluindo histórias, jogos e canções do sauim-de-coleira, além de adesivos e materiais de divulgação nas redes sociais. Além disso, foram produzidos um livreto “Colorindo primatas” e 8 jogos educativos originais.</t>
  </si>
  <si>
    <t xml:space="preserve">Um livro didático, um livreto para desenhar e pintar (Colorindo primatas) e 8 jogos educativos originais, incluindo jogos virtuais, além de postagens no Instagram.
</t>
  </si>
  <si>
    <t>Os recursos financeiros para reproduzir os materiais para as ações educativas nas escolas.</t>
  </si>
  <si>
    <t>Luciane Souza (UEA)</t>
  </si>
  <si>
    <t>Os materiais devem ser trabalhados nas ações para popularizar as informações sobre as espécies de primatas e sobre como conservá-las.
A equipe do Projeto Primatas pensa em criar um site para disponibilizar os jogos educativos. 
* Para o próximo ciclo é importante pensar em recursos para imprimir o que já está pronto e reimprimir alguns materiais.
Encaminhamento:
Luciane Souza - Enviar para a coordenação do PAN os materiais citados como produtos da ação.</t>
  </si>
  <si>
    <t xml:space="preserve">O PPUEA produziu alguns resumos com os resultados dos trabalhos de pesquisa e extensão que avaliam a efetividades das ações de educação ambental: Três resumos apresentados no Congresso Brasileiro de Primatologia de 2022 e dois resumos no Congresso Brasileiro de Educação Ambiental e Conservação.
Diogo informa que tem um artigo sobre esse tema submetido pela equipe do CEPAM para a revista BioBrasil. Nome do artigo: Articulação Institucional e Capacitação de Professores da Rede Pública de Manaus para Potencializar Ações de Educação Ambiental no PAN Sauim-de-coleira. Autores: Diogo Lagroteria, Iris Riane, Manuel Silva, Sergio Sa e Rafaela Vicentini.
</t>
  </si>
  <si>
    <t xml:space="preserve">Três resumos apresentados no Congresso Brasileiro de Primatologia de 2022 e dois resumos no Congresso Brasileiro de Educação Ambiental e Conservação.
</t>
  </si>
  <si>
    <t>Falta de apoio financeiro para que os pesquisadores viagem para apresentar os seus trabalhos</t>
  </si>
  <si>
    <t>Mais apoio e incentivo aos alunos de graduação.
Dayse informou que existe os diagnósticos sobre isso da SBPr e AZAB, sem previsão, para conclusão.
Encaminhamento:
Luciane Souza - Enviar para a coordenação do PAN as referências e os pdfs dos resumos citados como produtos da ação.</t>
  </si>
  <si>
    <t>O PPUEA tem parcerias com as Secretarias Municipais e a Estadual de Educação. Todas as escolas nas quais desenvolvemos as ações aceitaram ser parceiros contínuos do programa de extensão. Foram aplicados questionários aos estudantes para avaliar as ações. O ISC aprovou junto a SEMED o programa de Educação Ambiental "SAUIM NA ESCOLA"</t>
  </si>
  <si>
    <t>As dificuldades principais são falta de tempo e equipe para atender todas as demandas.</t>
  </si>
  <si>
    <t xml:space="preserve">Seria mais interessante cobrir todas as zonas de Manaus e especialmente as escolas próximas dos fragmentos.
Sobre o curso de semeadores, Diogo informa que o CEPAM não conseguiu retomar após a pandemia. Ele relata que a nova equipe colocou algumas condições que inviabilizou o projeto.
* Luciane destaca que as articulações com a SEMED e SEDUC devem ser feitas no início do ano letivo, quando eles se reúnem para elaborar o planejamento, pois isso garante o espaço da inclusão das ações de EA durante o ano letivo.
</t>
  </si>
  <si>
    <t>A diagramação da chave foi finalizada. Se o grupo aprovar, podemos publicar no site do PAN e divulgar amplamente.</t>
  </si>
  <si>
    <t>Tempo e equipe para condução dos diversos processos</t>
  </si>
  <si>
    <t>Natália Lima (IBAMA)
CPB</t>
  </si>
  <si>
    <t>Ação concluída em monitorias anteriores.</t>
  </si>
  <si>
    <t>Projeto concluido e aprovado; contratação de empresa fiscalizadora da obra a ser realizada; Edital de contratação para execução da obra em andamento; formação de Grupo de Trabalho do MPF aos órgãos responsáveisl por resgates, recebimento, reabilitação e manutenção de animais silvestres, entre eles Ibama, Semmas, Ipaam, Sema, Instituto Mamirauá, Ifam entre outras.
Projetos submetidos ao Programa de Conversão de Multas do Ibama, ao Edital de Emendas parlamentares participativas do Dep Amon, projetos CEPAM/(ICMBio/ Diogo) e a processos licitatórios com orçamentos próprios da instituição, para aquisição de insumos (bens e materiais de consumo) e contratação de serviços veterinários (medicos veterinários e serviços diagnósticos), visando melhorias no atendimento. Fortalecimento da parceria com Latam para a destinação de animais para outros estados. Avanços em parcerias instituicionais visando o desenvolvimento de pesquisas no CETAS.</t>
  </si>
  <si>
    <t>4 reuniões realizadas; 1 TACA de 40 mil reais do Ipaam destinado ao CETAS, com benefícios indiretos ao sauim-de-coleira.
Aquisição de equipamentos e materiais, e contratação de serviços para melhorias do manejo (caixas de transporte, cirurgias realizadas, exames diagnóstico (imagem e laboratoriais) feitos, rações, gaiolas novas de manutenção etc), mais agilidade e constância em atendimentos veterinários, trânsitos interestaduais no Avião Solidário da Latam. Benefícios diretos e indiretos ao sauim-de-coleira.</t>
  </si>
  <si>
    <t>Morosidade nos processos de contratação dos serviços para fiscalização e execução da obra e reforma do CETAS; saída da procuradora do grupo de trabalho, o que acarretou suspensão das discussões que vinham acontencendo. Falta de investimentos regulares (equipe, tempo e orçamento) por parte das instituições, visando melhorias de infraestrutura, aquisição de insumos e contratação de serviços para o recebimento de animais silvestres, incluindo sauim-de-coleira.</t>
  </si>
  <si>
    <t>Natália A. de Souza Lima</t>
  </si>
  <si>
    <t>Espera-se maior articulação e envolvimento dos órgãos que tem prerrogativas relacionadas a essa ação. Reforçar implementação de medidas preventivas mais efetivas, especialmente contra desmatamentos (invasões), atropelamentos e eletrocussões.
O reforço da equipe neste final de 2023, com a adesão de mais dois servidores, vai possibilitar atuação maior em frentes/projetos que possam favorecer a conservação da espécie. Os novos servidores irão acompanhar a monitoria para se inteirarem do Plano e posteriormente se inserirem em ações para o cumprimento dos objetivos e o alcance das metas propostas.
Incluir o ISC nas articulações com o MPF.</t>
  </si>
  <si>
    <t>Marcelo Gordo (UFAM), Laerzio Chiesorin (SEMMAS), Natalia Lima (IBAMA), Dayse Campista (ISC), Alessandra Nava (Fiocruz), Izeni Farias (UFAM), Camila Ribas (INPA), Walesca (UFAM), Maurício Noronha (ISC), Claudia Ladeira (AZAB)</t>
  </si>
  <si>
    <t>Essa ação teve dificuldades em avançar. Temos somente um protocolo de coleta de amostras biológicas em revisão.</t>
  </si>
  <si>
    <t>Dificuldade em articular a ação.</t>
  </si>
  <si>
    <t xml:space="preserve">Sugiro que a ação continue ao longo de 2024.
* A AZAB assumiu o protocolo de manejo dos callitriquídeos, o qual está sendo finalizado. Claudia informou que vai sair um único protocolo sobre o manejo dos callitriquídes, e depois sairão protocolos individuais, como, por exemplo, nutrição para sauim-de-coleira. </t>
  </si>
  <si>
    <t>Existe um projeto aprovado e financiado pelo Instituto Mamirauá, para a estudante Cristiane Soares, sob orientação de Marcelo Gordo e colaboração dos professores Tomas Hrbek e Izeni Farias, para usar dados genéticos para entender a dinâmica de metapopulação dos sauins em Manaus. Análises parciais de dados sendo realizadas.
O Sauim-de-coleira é uma das espécies que está sendo considerada na lista do Projeto GBB - Genômica da Biodiversidade Brasileira.</t>
  </si>
  <si>
    <t>Autorizações necessárias (CEUA), recursos financeiros e segurança para coletas em fragmentos florestais dentro da cidade.</t>
  </si>
  <si>
    <t>Marcelo Gordo (UFAM)
CPB</t>
  </si>
  <si>
    <t>Que o projeto se transforme em doutorado.</t>
  </si>
  <si>
    <t>Marcelo Gordo (UFAM), Laerzio Chiesorin (SEMMAS), Natalia Lima (IBAMA), Dayse Campista (ISC), Felipe Naveca (FIOCRUZ ILMD), Patricia Orlandi (FIOCRUZ ILMD), Lee Crainey (FIOCRUZ ILMD), Maurício Noronha (ISC), Claudia Ladeira (AZAB), Paulo Castro (CENP)</t>
  </si>
  <si>
    <t>1. Recentemente foram defendidas duas dissertações:
1.1. Cindy Dias - Detecção e caracterização de filárias zoonóticas em Saguinus bicolor e avaliação do risco para a saúde pública. Orientadora: Alessandra Ferreira Dales Nava. Fundação Oswaldo Cruz - Instituto Leonidas e Maria Deane.
Artigo resultante da dissertação: Dias C.A., Silva T.R.R., Gordo M. et al. (2023) First report of Mansonella sp. and Dipetalonema gracile in the Amazonian city-dwelling threatened primate, Saguinus bicolor. Frontiers in Tropical Diseases 4:1080218. doi: 10.3389/fitd.2023.1080218
1.2. Gabrielle Medeiros - Detecção de SARS-CoV-2 em populações de primatas e morcegos da Amazônia. 2023. Dissertação. Programa de Pós-Graduação em Biologia da Interação Patógeno-Hospedeiro. Orientadora: Alessandra Ferreira Dales Nava. 
A pesquisa deve continuar no doutorado.
2. Existem dois mestrados em andamentos sob orientação da Alessandra Nava:
2.1. Samyly Coutinho - Detecção de infecções por Trypanosoma cruzi, Leishmania spp e Toxoplasma gondii em animais silvestres no estado do Amazonas.
2.2. Pedro Zanata – Está dando continuidade ao trabalho da Cindy com filariose.
3. Está sendo finalizado o acordo de cooperação com IBAMA e existe a possibilidade de futuramente fechar uma parceira com o SIGS
4. Foi publicado o artigo Costa, C.H.A.; Crainey, J.L.; Vicente, A.C.P.; Conga, D.F.; Gordo, M. et al . 2023. Ribosomal, mitochondrial and bacterial (Wolbachia) reference sequences for Dipetalonema gracile obtained from a wild pied tamarin (Saguinus bicolor) host in Manaus, Brazil. Acta Amazonica 53: 130-140. https://www.scielo.br/j/aa/a/yzqCJ7xWVDqJKrm8DJVPd3b/abstract/?lang=en#
5. Está sendo realizado o mapeamento de casos de esporotricose dos gatos da UFAM, pois eles apresntaram lesões, e a Fiocruz realiza o diagnóstico.</t>
  </si>
  <si>
    <t>1. Dias C.A., Silva T.R.R., Gordo M. et al. (2023) First report of Mansonella sp. and Dipetalonema gracile in the Amazonian city-dwelling threatened primate, Saguinus bicolor. Frontiers in Tropical Diseases 4:1080218. doi: 10.3389/fitd.2023.1080218
2. Medeiros, G. Detecção de SARS-CoV-2 em populações de primatas e morcegos da Amazônia. 2023. Dissertação. Programa de Pós-Graduação em Biologia da Interação Patógeno-Hospedeiro - Instituto Leonidas e Maria Deane.
3. Costa, C.H.A.; Crainey, J.L.; Vicente, A.C.P.; Conga, D.F.; Gordo, M. et al . 2023. Ribosomal, mitochondrial and bacterial (Wolbachia) reference sequences for Dipetalonema gracile obtained from a wild pied tamarin (Saguinus bicolor) host in Manaus, Brazil. Acta Amazonica 53: 130-140. https://www.scielo.br/j/aa/a/yzqCJ7xWVDqJKrm8DJVPd3b/abstract/?lang=en#</t>
  </si>
  <si>
    <t>Viviane Costa (Fiocruz)</t>
  </si>
  <si>
    <r>
      <t xml:space="preserve">Acrescentar nos produtos desta ação a dissertação de Aline Ramos Souza, que teve orientação de Marcelo Gordo. A dissertação foi citada na 2a monitoria, quando ainda estava em andamento. Foi concluída em dezembro de 2021 e deveria ter entrado como produto na 4a monitoria.
Souza, A.R. Caracterização do viroma fecal do sauim-de-coleira, Saguinus bicolor (Primates: Callitrichidae), de vida livre. 2021. Dissertação (Mestrado em ZOOLOGIA) - Universidade Federal do Amazonas.
</t>
    </r>
    <r>
      <rPr>
        <sz val="14"/>
        <rFont val="Times New Roman"/>
        <family val="1"/>
      </rPr>
      <t xml:space="preserve">Mônica destaca que esta ação não é voltada para pesquisas, pois está incluída no objetivo de manejo. Ela entende que a ação é, a partir do levantamento dos patógenos, com base no conhecimento que está sendo adquirido, fazer o monitoramento dos animais manejados. Diogo argumenta que todos os animais que entram no CETAS passam por um monitoramento. Os animais que vêm a óbitos, passam por um protocolo de necrópsia, e de coleta de amostras, que estão sendo acondicionadas na Fiocruz. 
De toda forma a ação foi considerada concluida, seja considerando as publicações como produtos ou o monitoramento dos animais manejados. </t>
    </r>
  </si>
  <si>
    <t>Marcelo Gordo (UFAM), Laerzio Chiesorin (SEMMAS), Natalia Lima (IBAMA), Dayse Campista (ISC), Izeni Farias (UFAM), Maurício Noronha (ISC), Mônica Montenegro (CPB), Diogo Lagroteria (CEPAM), Natália Lima (IBAMA)</t>
  </si>
  <si>
    <t>Foi elaborado e disponibilizado o relatório referente a 2022, onde se encontram as informações do plantel sob cuidados nos Zoos que aderiram ao Acordo AZAB /ICMBiO, com os dados e desafios enfrentados, assim como o relatório com as recomendações de destinação de S. bicolor para o período de maio/2021 a 2023.
No período da monitoria foram encaminhados dois ofícios autorizando as destinações de dois indivíduos de S. bicolor.</t>
  </si>
  <si>
    <t>1. Relatório - Sauim-de-Coleira, ano base 2022 (AZAB/ICMBIO)
2. Relatório das Recomedações dos Saguinus bicolor
3. Ofício SEI-ICMBio 12893974 (processo 02070.011684/2022-91)
4. Ofício SEI-ICMBio 11501074 (processo 02062.000008/2021-18)</t>
  </si>
  <si>
    <t>Claudia Ladeira (AZAB)
Mônica Montenegro (CPB)</t>
  </si>
  <si>
    <t>A chave de decisão foi atualizada, diagramada e está sendo implementada. Se o grupo aprovar, podemos publicar no site do PAN e divulgar amplamente.</t>
  </si>
  <si>
    <t>Chave de Decisão para o Manejo de Primatas Ameaçados - PAN Sauim-de-coleira (2o ciclo). Disponível em: https://indd.adobe.com/view/0489de95-4a47-45d9-b0e7-c87b5fa04097</t>
  </si>
  <si>
    <t>CPB</t>
  </si>
  <si>
    <t>18/12/2023 e 19/12/2023 (virtual)</t>
  </si>
  <si>
    <t>SITUAÇÃO ATUAL DAS AÇÕES - MONITORIA FINAL (2017)</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</si>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</sst>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416]mmmm\-yy;@"/>
    <numFmt numFmtId="165" formatCode="mm/yy"/>
    <numFmt numFmtId="166" formatCode="d\.m"/>
    <numFmt numFmtId="167" formatCode="mmmm\-d"/>
  </numFmts>
  <fonts count="87" x14ac:knownFonts="1">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color theme="5" tint="0.59999389629810485"/>
      <name val="Calibri"/>
      <family val="2"/>
      <scheme val="minor"/>
    </font>
    <font>
      <sz val="12"/>
      <color theme="5" tint="0.59999389629810485"/>
      <name val="Calibri"/>
      <family val="2"/>
      <scheme val="minor"/>
    </font>
    <font>
      <sz val="12"/>
      <color rgb="FFC00000"/>
      <name val="Calibri"/>
      <family val="2"/>
      <scheme val="minor"/>
    </font>
    <font>
      <sz val="12"/>
      <color indexed="8"/>
      <name val="Calibri"/>
      <family val="2"/>
      <scheme val="minor"/>
    </font>
    <font>
      <i/>
      <sz val="12"/>
      <color indexed="8"/>
      <name val="Calibri"/>
      <family val="2"/>
      <scheme val="minor"/>
    </font>
    <font>
      <sz val="12"/>
      <color indexed="10"/>
      <name val="Calibri"/>
      <family val="2"/>
      <scheme val="minor"/>
    </font>
    <font>
      <sz val="12"/>
      <color rgb="FF222222"/>
      <name val="Calibri"/>
      <family val="2"/>
      <scheme val="minor"/>
    </font>
    <font>
      <i/>
      <sz val="12"/>
      <name val="Calibri"/>
      <family val="2"/>
      <scheme val="minor"/>
    </font>
    <font>
      <sz val="12"/>
      <color rgb="FFFF0000"/>
      <name val="Calibri"/>
      <family val="2"/>
      <scheme val="minor"/>
    </font>
    <font>
      <i/>
      <sz val="12"/>
      <color theme="1"/>
      <name val="Calibri"/>
      <family val="2"/>
      <scheme val="minor"/>
    </font>
    <font>
      <sz val="12"/>
      <color rgb="FF000000"/>
      <name val="Calibri"/>
      <family val="2"/>
      <scheme val="minor"/>
    </font>
    <font>
      <u/>
      <sz val="11"/>
      <color theme="10"/>
      <name val="Calibri"/>
      <family val="2"/>
      <scheme val="minor"/>
    </font>
    <font>
      <u/>
      <sz val="12"/>
      <color theme="10"/>
      <name val="Calibri"/>
      <family val="2"/>
      <scheme val="minor"/>
    </font>
    <font>
      <sz val="12"/>
      <color rgb="FF202124"/>
      <name val="Calibri"/>
      <family val="2"/>
      <scheme val="minor"/>
    </font>
    <font>
      <sz val="12"/>
      <color rgb="FF000000"/>
      <name val="Calibri"/>
      <charset val="1"/>
    </font>
    <font>
      <sz val="12"/>
      <color rgb="FF000000"/>
      <name val="Calibri"/>
      <family val="2"/>
    </font>
    <font>
      <b/>
      <sz val="12"/>
      <color rgb="FF000000"/>
      <name val="Calibri"/>
      <family val="2"/>
      <scheme val="minor"/>
    </font>
    <font>
      <u/>
      <sz val="12"/>
      <color rgb="FF1155CC"/>
      <name val="Calibri"/>
      <family val="2"/>
      <scheme val="minor"/>
    </font>
    <font>
      <b/>
      <sz val="12"/>
      <name val="Calibri"/>
      <family val="2"/>
    </font>
    <font>
      <sz val="11"/>
      <color rgb="FF201F1E"/>
      <name val="Calibri"/>
      <family val="2"/>
      <scheme val="minor"/>
    </font>
    <font>
      <sz val="11"/>
      <color rgb="FF000000"/>
      <name val="Calibri"/>
      <charset val="1"/>
    </font>
    <font>
      <sz val="11"/>
      <color rgb="FF000000"/>
      <name val="Calibri"/>
      <family val="2"/>
      <scheme val="minor"/>
    </font>
    <font>
      <sz val="12"/>
      <color rgb="FF000000"/>
      <name val="Calibri"/>
    </font>
    <font>
      <sz val="12"/>
      <color rgb="FF444444"/>
      <name val="Calibri"/>
      <family val="2"/>
      <charset val="1"/>
    </font>
    <font>
      <u/>
      <sz val="11"/>
      <color theme="11"/>
      <name val="Calibri"/>
      <family val="2"/>
      <scheme val="minor"/>
    </font>
    <font>
      <sz val="12"/>
      <color theme="1"/>
      <name val="Calibri"/>
      <family val="2"/>
    </font>
    <font>
      <sz val="12"/>
      <color rgb="FF000000"/>
      <name val="Times New Roman"/>
      <family val="1"/>
    </font>
    <font>
      <sz val="12"/>
      <color theme="1"/>
      <name val="Times New Roman"/>
      <family val="1"/>
    </font>
    <font>
      <sz val="12"/>
      <color theme="1"/>
      <name val="Arial"/>
      <family val="2"/>
    </font>
    <font>
      <b/>
      <sz val="12"/>
      <color theme="1"/>
      <name val="Times New Roman"/>
      <family val="1"/>
    </font>
    <font>
      <sz val="12"/>
      <color rgb="FF202124"/>
      <name val="Times New Roman"/>
      <family val="1"/>
    </font>
    <font>
      <i/>
      <sz val="12"/>
      <color theme="1"/>
      <name val="Times New Roman"/>
      <family val="1"/>
    </font>
    <font>
      <sz val="12"/>
      <color rgb="FF000000"/>
      <name val="Times New Roman"/>
    </font>
    <font>
      <b/>
      <sz val="12"/>
      <color rgb="FF000000"/>
      <name val="Times New Roman"/>
    </font>
    <font>
      <sz val="12"/>
      <color theme="1"/>
      <name val="Times New Roman"/>
    </font>
    <font>
      <sz val="12"/>
      <color rgb="FF000000"/>
      <name val="Times New Roman"/>
      <charset val="1"/>
    </font>
    <font>
      <sz val="12"/>
      <color rgb="FFFF0000"/>
      <name val="Times New Roman"/>
    </font>
    <font>
      <sz val="16"/>
      <color rgb="FFFF0000"/>
      <name val="Times New Roman"/>
    </font>
    <font>
      <sz val="14"/>
      <color theme="1"/>
      <name val="Calibri"/>
    </font>
    <font>
      <sz val="14"/>
      <name val="Calibri"/>
    </font>
    <font>
      <b/>
      <sz val="14"/>
      <name val="Calibri"/>
    </font>
    <font>
      <b/>
      <sz val="14"/>
      <color theme="0"/>
      <name val="Calibri"/>
    </font>
    <font>
      <sz val="12"/>
      <color rgb="FF000000"/>
      <name val="Calibri"/>
      <scheme val="minor"/>
    </font>
    <font>
      <i/>
      <sz val="12"/>
      <color rgb="FF000000"/>
      <name val="Calibri"/>
      <scheme val="minor"/>
    </font>
    <font>
      <b/>
      <sz val="14"/>
      <name val="Calibri"/>
      <family val="2"/>
      <scheme val="minor"/>
    </font>
    <font>
      <sz val="14"/>
      <color rgb="FFC00000"/>
      <name val="Calibri"/>
      <family val="2"/>
      <scheme val="minor"/>
    </font>
    <font>
      <sz val="14"/>
      <color theme="0"/>
      <name val="Calibri"/>
      <family val="2"/>
      <scheme val="minor"/>
    </font>
    <font>
      <sz val="14"/>
      <color theme="1"/>
      <name val="Arial"/>
    </font>
    <font>
      <sz val="14"/>
      <color theme="1"/>
      <name val="Times New Roman"/>
      <family val="1"/>
    </font>
    <font>
      <sz val="14"/>
      <color theme="1"/>
      <name val="Times"/>
    </font>
    <font>
      <sz val="14"/>
      <color rgb="FF000000"/>
      <name val="Times New Roman"/>
      <charset val="1"/>
    </font>
    <font>
      <u/>
      <sz val="14"/>
      <color theme="10"/>
      <name val="Calibri"/>
      <family val="2"/>
      <scheme val="minor"/>
    </font>
    <font>
      <i/>
      <sz val="14"/>
      <color theme="1"/>
      <name val="Times"/>
    </font>
    <font>
      <b/>
      <sz val="14"/>
      <color theme="1"/>
      <name val="Times New Roman"/>
    </font>
    <font>
      <sz val="14"/>
      <color rgb="FF201F1E"/>
      <name val="Calibri"/>
    </font>
    <font>
      <sz val="14"/>
      <color rgb="FF202124"/>
      <name val="Times New Roman"/>
      <family val="1"/>
    </font>
    <font>
      <i/>
      <sz val="14"/>
      <color rgb="FF202124"/>
      <name val="Times New Roman"/>
    </font>
    <font>
      <sz val="14"/>
      <color rgb="FF000000"/>
      <name val="Times New Roman"/>
    </font>
    <font>
      <b/>
      <sz val="14"/>
      <color rgb="FF000000"/>
      <name val="Times New Roman"/>
    </font>
    <font>
      <sz val="14"/>
      <color rgb="FFFF0000"/>
      <name val="Times New Roman"/>
    </font>
    <font>
      <i/>
      <sz val="14"/>
      <color theme="1"/>
      <name val="Calibri"/>
    </font>
    <font>
      <sz val="14"/>
      <name val="Times New Roman"/>
    </font>
    <font>
      <sz val="14"/>
      <name val="Times New Roman"/>
      <family val="1"/>
    </font>
  </fonts>
  <fills count="28">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6"/>
        <bgColor indexed="64"/>
      </patternFill>
    </fill>
    <fill>
      <patternFill patternType="solid">
        <fgColor theme="6" tint="0.79998168889431442"/>
        <bgColor indexed="64"/>
      </patternFill>
    </fill>
    <fill>
      <patternFill patternType="solid">
        <fgColor rgb="FFFFFF00"/>
        <bgColor indexed="64"/>
      </patternFill>
    </fill>
    <fill>
      <patternFill patternType="solid">
        <fgColor indexed="9"/>
        <bgColor indexed="64"/>
      </patternFill>
    </fill>
    <fill>
      <patternFill patternType="solid">
        <fgColor rgb="FFFFFFFF"/>
        <bgColor rgb="FFFFFFFF"/>
      </patternFill>
    </fill>
    <fill>
      <patternFill patternType="solid">
        <fgColor rgb="FFFFFFFF"/>
        <bgColor indexed="64"/>
      </patternFill>
    </fill>
    <fill>
      <patternFill patternType="solid">
        <fgColor theme="0"/>
        <bgColor theme="0"/>
      </patternFill>
    </fill>
    <fill>
      <patternFill patternType="solid">
        <fgColor theme="4"/>
        <bgColor theme="4"/>
      </patternFill>
    </fill>
  </fills>
  <borders count="78">
    <border>
      <left/>
      <right/>
      <top/>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thin">
        <color auto="1"/>
      </top>
      <bottom/>
      <diagonal/>
    </border>
    <border>
      <left/>
      <right style="medium">
        <color auto="1"/>
      </right>
      <top/>
      <bottom style="medium">
        <color auto="1"/>
      </bottom>
      <diagonal/>
    </border>
    <border>
      <left/>
      <right/>
      <top/>
      <bottom style="thin">
        <color auto="1"/>
      </bottom>
      <diagonal/>
    </border>
    <border>
      <left/>
      <right style="thin">
        <color auto="1"/>
      </right>
      <top style="thin">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medium">
        <color auto="1"/>
      </top>
      <bottom style="thin">
        <color auto="1"/>
      </bottom>
      <diagonal/>
    </border>
    <border>
      <left/>
      <right style="medium">
        <color auto="1"/>
      </right>
      <top style="medium">
        <color auto="1"/>
      </top>
      <bottom/>
      <diagonal/>
    </border>
    <border>
      <left style="thin">
        <color auto="1"/>
      </left>
      <right/>
      <top style="medium">
        <color auto="1"/>
      </top>
      <bottom/>
      <diagonal/>
    </border>
    <border>
      <left style="thin">
        <color auto="1"/>
      </left>
      <right/>
      <top style="thin">
        <color auto="1"/>
      </top>
      <bottom style="medium">
        <color auto="1"/>
      </bottom>
      <diagonal/>
    </border>
    <border>
      <left/>
      <right/>
      <top style="medium">
        <color auto="1"/>
      </top>
      <bottom/>
      <diagonal/>
    </border>
    <border>
      <left style="medium">
        <color auto="1"/>
      </left>
      <right/>
      <top style="thin">
        <color auto="1"/>
      </top>
      <bottom style="medium">
        <color auto="1"/>
      </bottom>
      <diagonal/>
    </border>
    <border>
      <left style="medium">
        <color auto="1"/>
      </left>
      <right/>
      <top style="medium">
        <color auto="1"/>
      </top>
      <bottom style="thin">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right style="thin">
        <color auto="1"/>
      </right>
      <top style="thin">
        <color auto="1"/>
      </top>
      <bottom/>
      <diagonal/>
    </border>
    <border>
      <left style="thin">
        <color auto="1"/>
      </left>
      <right style="thin">
        <color auto="1"/>
      </right>
      <top/>
      <bottom style="medium">
        <color auto="1"/>
      </bottom>
      <diagonal/>
    </border>
    <border>
      <left style="medium">
        <color auto="1"/>
      </left>
      <right style="medium">
        <color auto="1"/>
      </right>
      <top style="medium">
        <color auto="1"/>
      </top>
      <bottom style="thin">
        <color auto="1"/>
      </bottom>
      <diagonal/>
    </border>
    <border>
      <left/>
      <right/>
      <top style="thin">
        <color auto="1"/>
      </top>
      <bottom style="double">
        <color auto="1"/>
      </bottom>
      <diagonal/>
    </border>
    <border>
      <left/>
      <right/>
      <top style="double">
        <color auto="1"/>
      </top>
      <bottom style="thin">
        <color auto="1"/>
      </bottom>
      <diagonal/>
    </border>
    <border>
      <left/>
      <right/>
      <top style="double">
        <color auto="1"/>
      </top>
      <bottom style="double">
        <color auto="1"/>
      </bottom>
      <diagonal/>
    </border>
    <border>
      <left style="thin">
        <color indexed="8"/>
      </left>
      <right style="thin">
        <color indexed="8"/>
      </right>
      <top style="thin">
        <color indexed="8"/>
      </top>
      <bottom style="thin">
        <color indexed="8"/>
      </bottom>
      <diagonal/>
    </border>
    <border>
      <left/>
      <right/>
      <top style="thin">
        <color auto="1"/>
      </top>
      <bottom style="thin">
        <color auto="1"/>
      </bottom>
      <diagonal/>
    </border>
    <border>
      <left/>
      <right/>
      <top style="double">
        <color auto="1"/>
      </top>
      <bottom/>
      <diagonal/>
    </border>
    <border>
      <left/>
      <right style="thin">
        <color auto="1"/>
      </right>
      <top style="double">
        <color auto="1"/>
      </top>
      <bottom/>
      <diagonal/>
    </border>
    <border>
      <left style="thin">
        <color indexed="8"/>
      </left>
      <right style="thin">
        <color indexed="8"/>
      </right>
      <top/>
      <bottom style="thin">
        <color indexed="8"/>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auto="1"/>
      </left>
      <right style="thin">
        <color rgb="FF000000"/>
      </right>
      <top/>
      <bottom/>
      <diagonal/>
    </border>
    <border>
      <left style="thin">
        <color auto="1"/>
      </left>
      <right style="thin">
        <color rgb="FF000000"/>
      </right>
      <top style="thin">
        <color auto="1"/>
      </top>
      <bottom/>
      <diagonal/>
    </border>
    <border>
      <left style="thin">
        <color auto="1"/>
      </left>
      <right style="thin">
        <color rgb="FF000000"/>
      </right>
      <top/>
      <bottom style="thin">
        <color auto="1"/>
      </bottom>
      <diagonal/>
    </border>
    <border>
      <left style="thin">
        <color auto="1"/>
      </left>
      <right/>
      <top/>
      <bottom style="thin">
        <color auto="1"/>
      </bottom>
      <diagonal/>
    </border>
    <border>
      <left style="thin">
        <color auto="1"/>
      </left>
      <right/>
      <top style="thin">
        <color auto="1"/>
      </top>
      <bottom/>
      <diagonal/>
    </border>
    <border>
      <left style="medium">
        <color auto="1"/>
      </left>
      <right style="thin">
        <color auto="1"/>
      </right>
      <top style="thin">
        <color auto="1"/>
      </top>
      <bottom/>
      <diagonal/>
    </border>
    <border>
      <left style="thin">
        <color rgb="FF000000"/>
      </left>
      <right style="thin">
        <color rgb="FF000000"/>
      </right>
      <top/>
      <bottom/>
      <diagonal/>
    </border>
    <border>
      <left/>
      <right style="thin">
        <color rgb="FF000000"/>
      </right>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rgb="FF000000"/>
      </right>
      <top style="thin">
        <color rgb="FF000000"/>
      </top>
      <bottom style="thin">
        <color auto="1"/>
      </bottom>
      <diagonal/>
    </border>
    <border>
      <left style="thin">
        <color auto="1"/>
      </left>
      <right/>
      <top style="thin">
        <color auto="1"/>
      </top>
      <bottom style="thin">
        <color auto="1"/>
      </bottom>
      <diagonal/>
    </border>
    <border>
      <left/>
      <right style="thin">
        <color auto="1"/>
      </right>
      <top style="medium">
        <color auto="1"/>
      </top>
      <bottom/>
      <diagonal/>
    </border>
    <border>
      <left/>
      <right style="thin">
        <color auto="1"/>
      </right>
      <top/>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s>
  <cellStyleXfs count="19">
    <xf numFmtId="0" fontId="0" fillId="0" borderId="0"/>
    <xf numFmtId="9" fontId="3" fillId="0" borderId="0" applyFont="0" applyFill="0" applyBorder="0" applyAlignment="0" applyProtection="0"/>
    <xf numFmtId="0" fontId="3" fillId="0" borderId="0"/>
    <xf numFmtId="0" fontId="3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cellStyleXfs>
  <cellXfs count="651">
    <xf numFmtId="0" fontId="0" fillId="0" borderId="0" xfId="0"/>
    <xf numFmtId="0" fontId="0" fillId="4" borderId="0" xfId="0" applyFill="1"/>
    <xf numFmtId="0" fontId="0" fillId="0" borderId="0" xfId="0" applyAlignment="1">
      <alignment vertical="center"/>
    </xf>
    <xf numFmtId="0" fontId="14" fillId="0" borderId="0" xfId="0" applyFont="1" applyAlignment="1">
      <alignment horizontal="center" wrapText="1"/>
    </xf>
    <xf numFmtId="9" fontId="0" fillId="0" borderId="0" xfId="0" applyNumberFormat="1" applyAlignment="1">
      <alignment horizontal="center"/>
    </xf>
    <xf numFmtId="0" fontId="4" fillId="0" borderId="0" xfId="0" applyFont="1" applyAlignment="1">
      <alignment horizontal="center" vertical="center"/>
    </xf>
    <xf numFmtId="0" fontId="4" fillId="17" borderId="19" xfId="0" applyFont="1" applyFill="1" applyBorder="1" applyAlignment="1">
      <alignment horizontal="center" vertical="center" wrapText="1"/>
    </xf>
    <xf numFmtId="0" fontId="4" fillId="17" borderId="19" xfId="0" applyFont="1" applyFill="1" applyBorder="1" applyAlignment="1">
      <alignment horizontal="center" vertical="center"/>
    </xf>
    <xf numFmtId="0" fontId="4" fillId="17" borderId="20" xfId="0" applyFont="1" applyFill="1" applyBorder="1" applyAlignment="1">
      <alignment horizontal="center" vertical="center"/>
    </xf>
    <xf numFmtId="0" fontId="14" fillId="0" borderId="0" xfId="0" applyFont="1"/>
    <xf numFmtId="0" fontId="0" fillId="19" borderId="0" xfId="0" applyFill="1"/>
    <xf numFmtId="0" fontId="0" fillId="0" borderId="0" xfId="0" applyAlignment="1">
      <alignment wrapText="1"/>
    </xf>
    <xf numFmtId="0" fontId="8" fillId="0" borderId="0" xfId="0" applyFont="1" applyAlignment="1">
      <alignment vertical="center" wrapText="1"/>
    </xf>
    <xf numFmtId="0" fontId="0" fillId="0" borderId="0" xfId="0" applyAlignment="1">
      <alignment horizontal="left" vertical="center"/>
    </xf>
    <xf numFmtId="0" fontId="6" fillId="0" borderId="0" xfId="0" applyFont="1"/>
    <xf numFmtId="0" fontId="6" fillId="19" borderId="0" xfId="0" applyFont="1" applyFill="1"/>
    <xf numFmtId="0" fontId="16"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4" fillId="17" borderId="18" xfId="0" applyFont="1" applyFill="1" applyBorder="1" applyAlignment="1">
      <alignment horizontal="center" vertical="center"/>
    </xf>
    <xf numFmtId="9" fontId="17" fillId="0" borderId="17" xfId="1" applyFont="1" applyBorder="1" applyAlignment="1">
      <alignment horizontal="center" vertical="center"/>
    </xf>
    <xf numFmtId="0" fontId="17" fillId="0" borderId="2" xfId="0" applyFont="1" applyBorder="1" applyAlignment="1">
      <alignment horizontal="center" vertical="center"/>
    </xf>
    <xf numFmtId="9" fontId="17" fillId="0" borderId="12" xfId="1" applyFont="1" applyBorder="1" applyAlignment="1">
      <alignment horizontal="center" vertical="center"/>
    </xf>
    <xf numFmtId="9" fontId="17" fillId="0" borderId="21" xfId="1" applyFont="1" applyBorder="1" applyAlignment="1">
      <alignment horizontal="center" vertical="center"/>
    </xf>
    <xf numFmtId="0" fontId="18" fillId="0" borderId="19" xfId="0" applyFont="1" applyBorder="1" applyAlignment="1">
      <alignment horizontal="center" vertical="center"/>
    </xf>
    <xf numFmtId="9" fontId="18" fillId="0" borderId="20" xfId="0" applyNumberFormat="1" applyFont="1" applyBorder="1" applyAlignment="1">
      <alignment horizontal="center" vertical="center"/>
    </xf>
    <xf numFmtId="0" fontId="4"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7" borderId="11" xfId="0" applyFill="1" applyBorder="1" applyAlignment="1">
      <alignment horizontal="left" vertical="center"/>
    </xf>
    <xf numFmtId="0" fontId="6" fillId="18" borderId="11" xfId="0" applyFont="1" applyFill="1" applyBorder="1" applyAlignment="1">
      <alignment horizontal="left" vertical="center"/>
    </xf>
    <xf numFmtId="0" fontId="0" fillId="10" borderId="11" xfId="0" applyFill="1" applyBorder="1" applyAlignment="1">
      <alignment horizontal="left" vertical="center"/>
    </xf>
    <xf numFmtId="0" fontId="6" fillId="15" borderId="18" xfId="0" applyFont="1" applyFill="1" applyBorder="1" applyAlignment="1">
      <alignment horizontal="left" vertical="center" wrapText="1"/>
    </xf>
    <xf numFmtId="0" fontId="7" fillId="0" borderId="0" xfId="0" applyFont="1" applyAlignment="1">
      <alignment vertical="center"/>
    </xf>
    <xf numFmtId="0" fontId="0" fillId="0" borderId="2" xfId="0" applyBorder="1" applyAlignment="1">
      <alignment horizontal="center" vertical="center"/>
    </xf>
    <xf numFmtId="0" fontId="9" fillId="0" borderId="0" xfId="0" applyFont="1" applyAlignment="1">
      <alignment horizontal="center" vertical="center"/>
    </xf>
    <xf numFmtId="0" fontId="20" fillId="0" borderId="29" xfId="0" applyFont="1" applyBorder="1" applyAlignment="1">
      <alignment horizontal="left" vertical="center"/>
    </xf>
    <xf numFmtId="0" fontId="20" fillId="0" borderId="28" xfId="0" applyFont="1" applyBorder="1" applyAlignment="1">
      <alignment horizontal="left" vertical="center"/>
    </xf>
    <xf numFmtId="0" fontId="20"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1" fillId="19" borderId="0" xfId="0" applyFont="1" applyFill="1" applyAlignment="1">
      <alignment horizontal="right" vertical="center"/>
    </xf>
    <xf numFmtId="0" fontId="22" fillId="16" borderId="27" xfId="0" applyFont="1" applyFill="1" applyBorder="1" applyAlignment="1">
      <alignment horizontal="center" vertical="center"/>
    </xf>
    <xf numFmtId="0" fontId="22" fillId="0" borderId="28" xfId="0" applyFont="1" applyBorder="1" applyAlignment="1">
      <alignment horizontal="center" vertical="center"/>
    </xf>
    <xf numFmtId="0" fontId="22" fillId="0" borderId="22" xfId="0" applyFont="1" applyBorder="1" applyAlignment="1">
      <alignment horizontal="center" vertical="center"/>
    </xf>
    <xf numFmtId="0" fontId="0" fillId="19" borderId="0" xfId="0" applyFill="1" applyAlignment="1">
      <alignment vertical="center" wrapText="1"/>
    </xf>
    <xf numFmtId="0" fontId="0" fillId="0" borderId="0" xfId="0" applyAlignment="1">
      <alignment vertical="center" wrapText="1"/>
    </xf>
    <xf numFmtId="0" fontId="6" fillId="0" borderId="0" xfId="0" applyFont="1" applyAlignment="1">
      <alignment vertical="center"/>
    </xf>
    <xf numFmtId="0" fontId="0" fillId="0" borderId="4" xfId="0" applyBorder="1" applyAlignment="1">
      <alignment vertical="center"/>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5" fillId="0" borderId="7" xfId="0" applyFont="1" applyBorder="1" applyAlignment="1">
      <alignment horizontal="center" vertical="center"/>
    </xf>
    <xf numFmtId="0" fontId="20" fillId="16" borderId="8" xfId="0" applyFont="1" applyFill="1" applyBorder="1" applyAlignment="1">
      <alignment vertical="center"/>
    </xf>
    <xf numFmtId="0" fontId="20" fillId="16" borderId="9" xfId="0" applyFont="1" applyFill="1" applyBorder="1" applyAlignment="1">
      <alignment vertical="center"/>
    </xf>
    <xf numFmtId="0" fontId="20" fillId="16" borderId="10" xfId="0" applyFont="1" applyFill="1" applyBorder="1" applyAlignment="1">
      <alignment vertical="center"/>
    </xf>
    <xf numFmtId="0" fontId="20" fillId="16" borderId="28" xfId="0" applyFont="1" applyFill="1" applyBorder="1" applyAlignment="1">
      <alignment vertical="center"/>
    </xf>
    <xf numFmtId="0" fontId="0" fillId="0" borderId="28" xfId="0" applyBorder="1" applyAlignment="1">
      <alignment vertical="center"/>
    </xf>
    <xf numFmtId="0" fontId="6" fillId="13" borderId="41" xfId="0" applyFont="1" applyFill="1" applyBorder="1" applyAlignment="1">
      <alignment horizontal="left" vertical="center"/>
    </xf>
    <xf numFmtId="0" fontId="6" fillId="13" borderId="42" xfId="0" applyFont="1" applyFill="1" applyBorder="1" applyAlignment="1">
      <alignment horizontal="left" vertical="center"/>
    </xf>
    <xf numFmtId="0" fontId="0" fillId="2" borderId="25" xfId="0" applyFill="1" applyBorder="1" applyAlignment="1">
      <alignment horizontal="center"/>
    </xf>
    <xf numFmtId="0" fontId="0" fillId="2" borderId="26" xfId="0" applyFill="1" applyBorder="1" applyAlignment="1">
      <alignment horizontal="center"/>
    </xf>
    <xf numFmtId="0" fontId="4" fillId="15" borderId="7" xfId="0" applyFont="1" applyFill="1" applyBorder="1" applyAlignment="1">
      <alignment horizontal="center" vertical="center" wrapText="1"/>
    </xf>
    <xf numFmtId="0" fontId="6" fillId="13" borderId="43" xfId="0" applyFont="1" applyFill="1" applyBorder="1" applyAlignment="1">
      <alignment horizontal="left" vertical="center"/>
    </xf>
    <xf numFmtId="0" fontId="0" fillId="3" borderId="44" xfId="0" applyFill="1" applyBorder="1" applyAlignment="1">
      <alignment horizontal="left" vertical="center"/>
    </xf>
    <xf numFmtId="0" fontId="0" fillId="7" borderId="44" xfId="0" applyFill="1" applyBorder="1" applyAlignment="1">
      <alignment horizontal="left" vertical="center"/>
    </xf>
    <xf numFmtId="0" fontId="0" fillId="8" borderId="44" xfId="0" applyFill="1" applyBorder="1" applyAlignment="1">
      <alignment horizontal="left" vertical="center"/>
    </xf>
    <xf numFmtId="0" fontId="0" fillId="9" borderId="44" xfId="0" applyFill="1" applyBorder="1" applyAlignment="1">
      <alignment horizontal="left" vertical="center"/>
    </xf>
    <xf numFmtId="0" fontId="0" fillId="10" borderId="44" xfId="0" applyFill="1" applyBorder="1" applyAlignment="1">
      <alignment horizontal="left" vertical="center"/>
    </xf>
    <xf numFmtId="0" fontId="0" fillId="16" borderId="45" xfId="0" applyFill="1" applyBorder="1" applyAlignment="1">
      <alignment horizontal="left" vertical="center"/>
    </xf>
    <xf numFmtId="0" fontId="17" fillId="0" borderId="6" xfId="0" applyFont="1" applyBorder="1" applyAlignment="1">
      <alignment horizontal="center" vertical="center"/>
    </xf>
    <xf numFmtId="0" fontId="17" fillId="0" borderId="24" xfId="0" applyFont="1" applyBorder="1" applyAlignment="1">
      <alignment horizontal="center" vertical="center"/>
    </xf>
    <xf numFmtId="0" fontId="17" fillId="0" borderId="46" xfId="0" applyFont="1" applyBorder="1" applyAlignment="1">
      <alignment horizontal="center" vertical="center"/>
    </xf>
    <xf numFmtId="0" fontId="17" fillId="0" borderId="36" xfId="0" applyFont="1" applyBorder="1" applyAlignment="1">
      <alignment horizontal="center" vertical="center"/>
    </xf>
    <xf numFmtId="9" fontId="17" fillId="0" borderId="31" xfId="1" applyFont="1" applyBorder="1" applyAlignment="1">
      <alignment horizontal="center" vertical="center"/>
    </xf>
    <xf numFmtId="0" fontId="17" fillId="0" borderId="11" xfId="0" applyFont="1" applyBorder="1" applyAlignment="1">
      <alignment horizontal="center" vertical="center"/>
    </xf>
    <xf numFmtId="0" fontId="17" fillId="0" borderId="13" xfId="0" applyFont="1" applyBorder="1" applyAlignment="1">
      <alignment horizontal="center" vertical="center"/>
    </xf>
    <xf numFmtId="9" fontId="17" fillId="0" borderId="15" xfId="1" applyFont="1" applyBorder="1" applyAlignment="1">
      <alignment horizontal="center" vertical="center"/>
    </xf>
    <xf numFmtId="0" fontId="6" fillId="15" borderId="8" xfId="0" applyFont="1" applyFill="1" applyBorder="1" applyAlignment="1">
      <alignment horizontal="left" vertical="center" wrapText="1"/>
    </xf>
    <xf numFmtId="0" fontId="18" fillId="0" borderId="32" xfId="0" applyFont="1" applyBorder="1" applyAlignment="1">
      <alignment horizontal="center" vertical="center"/>
    </xf>
    <xf numFmtId="0" fontId="18" fillId="0" borderId="18" xfId="0" applyFont="1" applyBorder="1" applyAlignment="1">
      <alignment horizontal="center" vertical="center"/>
    </xf>
    <xf numFmtId="164" fontId="23" fillId="6" borderId="2" xfId="0" applyNumberFormat="1" applyFont="1" applyFill="1" applyBorder="1" applyAlignment="1">
      <alignment horizontal="center" vertical="center" wrapText="1"/>
    </xf>
    <xf numFmtId="164" fontId="23" fillId="6" borderId="14" xfId="0" applyNumberFormat="1" applyFont="1" applyFill="1" applyBorder="1" applyAlignment="1">
      <alignment horizontal="center" vertical="center" wrapText="1"/>
    </xf>
    <xf numFmtId="0" fontId="0" fillId="2" borderId="48" xfId="0" applyFill="1" applyBorder="1" applyAlignment="1">
      <alignment horizontal="center"/>
    </xf>
    <xf numFmtId="0" fontId="0" fillId="0" borderId="0" xfId="0" applyProtection="1">
      <protection locked="0"/>
    </xf>
    <xf numFmtId="0" fontId="11" fillId="19" borderId="0" xfId="0" applyFont="1" applyFill="1" applyAlignment="1">
      <alignment horizontal="left" vertical="center"/>
    </xf>
    <xf numFmtId="0" fontId="18" fillId="4" borderId="2" xfId="0" applyFont="1" applyFill="1" applyBorder="1" applyAlignment="1">
      <alignment vertical="center" wrapText="1"/>
    </xf>
    <xf numFmtId="0" fontId="0" fillId="4" borderId="4" xfId="0" applyFill="1" applyBorder="1" applyAlignment="1">
      <alignment vertical="top" wrapText="1"/>
    </xf>
    <xf numFmtId="0" fontId="0" fillId="4" borderId="4" xfId="0" applyFill="1" applyBorder="1" applyAlignment="1">
      <alignment vertical="center" wrapText="1"/>
    </xf>
    <xf numFmtId="0" fontId="0" fillId="0" borderId="2" xfId="0" applyBorder="1" applyAlignment="1">
      <alignment vertical="center" wrapText="1"/>
    </xf>
    <xf numFmtId="0" fontId="0" fillId="4" borderId="2" xfId="0" applyFill="1" applyBorder="1" applyAlignment="1">
      <alignment vertical="center" wrapText="1"/>
    </xf>
    <xf numFmtId="17" fontId="0" fillId="4" borderId="4" xfId="0" applyNumberFormat="1" applyFill="1" applyBorder="1" applyAlignment="1">
      <alignment horizontal="center" vertical="center" wrapText="1"/>
    </xf>
    <xf numFmtId="0" fontId="0" fillId="0" borderId="4" xfId="0" applyBorder="1" applyAlignment="1">
      <alignment vertical="center" wrapText="1"/>
    </xf>
    <xf numFmtId="17" fontId="0" fillId="0" borderId="4" xfId="0" applyNumberFormat="1" applyBorder="1" applyAlignment="1">
      <alignment vertical="center"/>
    </xf>
    <xf numFmtId="17" fontId="0" fillId="0" borderId="2" xfId="0" applyNumberFormat="1" applyBorder="1" applyAlignment="1">
      <alignment vertical="center"/>
    </xf>
    <xf numFmtId="0" fontId="0" fillId="4" borderId="0" xfId="0" applyFill="1" applyAlignment="1">
      <alignment vertical="center"/>
    </xf>
    <xf numFmtId="0" fontId="24" fillId="4" borderId="2" xfId="0" applyFont="1" applyFill="1" applyBorder="1" applyAlignment="1">
      <alignment vertical="center"/>
    </xf>
    <xf numFmtId="0" fontId="0" fillId="4" borderId="4" xfId="0" applyFill="1" applyBorder="1" applyAlignment="1">
      <alignment horizontal="center" vertical="center" wrapText="1"/>
    </xf>
    <xf numFmtId="0" fontId="0" fillId="16" borderId="9" xfId="0" applyFill="1" applyBorder="1" applyAlignment="1">
      <alignment horizontal="center" vertical="center"/>
    </xf>
    <xf numFmtId="0" fontId="20" fillId="0" borderId="2" xfId="0" applyFont="1" applyBorder="1" applyAlignment="1">
      <alignment horizontal="left" vertical="center"/>
    </xf>
    <xf numFmtId="0" fontId="22" fillId="0" borderId="2" xfId="0" applyFont="1" applyBorder="1" applyAlignment="1">
      <alignment horizontal="center" vertical="center"/>
    </xf>
    <xf numFmtId="0" fontId="0" fillId="4" borderId="0" xfId="0" applyFill="1" applyAlignment="1">
      <alignment horizontal="center" vertical="center"/>
    </xf>
    <xf numFmtId="0" fontId="12" fillId="20" borderId="50" xfId="0" applyFont="1" applyFill="1" applyBorder="1" applyAlignment="1">
      <alignment horizontal="left" vertical="center"/>
    </xf>
    <xf numFmtId="0" fontId="12" fillId="21" borderId="49" xfId="0" applyFont="1" applyFill="1" applyBorder="1" applyAlignment="1">
      <alignment horizontal="left" vertical="center" wrapText="1"/>
    </xf>
    <xf numFmtId="0" fontId="12" fillId="21" borderId="53" xfId="0" applyFont="1" applyFill="1" applyBorder="1" applyAlignment="1">
      <alignment horizontal="left" vertical="center" wrapText="1"/>
    </xf>
    <xf numFmtId="0" fontId="5" fillId="0" borderId="0" xfId="0" applyFont="1" applyAlignment="1">
      <alignment vertical="center"/>
    </xf>
    <xf numFmtId="0" fontId="17" fillId="0" borderId="2" xfId="0" applyFont="1" applyBorder="1" applyAlignment="1">
      <alignment horizontal="center" vertical="top" wrapText="1"/>
    </xf>
    <xf numFmtId="0" fontId="17" fillId="0" borderId="2" xfId="0" applyFont="1" applyBorder="1" applyAlignment="1">
      <alignment vertical="top" wrapText="1"/>
    </xf>
    <xf numFmtId="0" fontId="17" fillId="0" borderId="24" xfId="0" applyFont="1" applyBorder="1" applyAlignment="1">
      <alignment horizontal="left" vertical="top" wrapText="1"/>
    </xf>
    <xf numFmtId="164" fontId="17" fillId="0" borderId="2" xfId="0" applyNumberFormat="1" applyFont="1" applyBorder="1" applyAlignment="1">
      <alignment horizontal="center" vertical="top" wrapText="1"/>
    </xf>
    <xf numFmtId="17" fontId="17" fillId="0" borderId="2" xfId="0" applyNumberFormat="1" applyFont="1" applyBorder="1" applyAlignment="1">
      <alignment horizontal="center" vertical="top" wrapText="1"/>
    </xf>
    <xf numFmtId="4" fontId="17" fillId="0" borderId="2" xfId="0" applyNumberFormat="1" applyFont="1" applyBorder="1" applyAlignment="1">
      <alignment horizontal="center" vertical="top" wrapText="1"/>
    </xf>
    <xf numFmtId="17" fontId="17" fillId="0" borderId="2" xfId="0" applyNumberFormat="1" applyFont="1" applyBorder="1" applyAlignment="1">
      <alignment horizontal="left" vertical="top" wrapText="1"/>
    </xf>
    <xf numFmtId="0" fontId="27" fillId="0" borderId="2" xfId="0" applyFont="1" applyBorder="1" applyAlignment="1">
      <alignment horizontal="left" vertical="top" wrapText="1"/>
    </xf>
    <xf numFmtId="0" fontId="17" fillId="4" borderId="4" xfId="0" applyFont="1" applyFill="1" applyBorder="1" applyAlignment="1">
      <alignment horizontal="left" vertical="top" wrapText="1"/>
    </xf>
    <xf numFmtId="0" fontId="17" fillId="4" borderId="4" xfId="0" applyFont="1" applyFill="1" applyBorder="1" applyAlignment="1">
      <alignment vertical="top" wrapText="1"/>
    </xf>
    <xf numFmtId="0" fontId="17" fillId="0" borderId="2" xfId="0" applyFont="1" applyBorder="1" applyAlignment="1">
      <alignment horizontal="left" vertical="top" wrapText="1"/>
    </xf>
    <xf numFmtId="0" fontId="17" fillId="4" borderId="2" xfId="0" applyFont="1" applyFill="1" applyBorder="1" applyAlignment="1">
      <alignment vertical="top" wrapText="1"/>
    </xf>
    <xf numFmtId="17" fontId="17" fillId="4" borderId="2" xfId="0" applyNumberFormat="1" applyFont="1" applyFill="1" applyBorder="1" applyAlignment="1">
      <alignment vertical="top" wrapText="1"/>
    </xf>
    <xf numFmtId="0" fontId="27" fillId="0" borderId="0" xfId="0" applyFont="1" applyAlignment="1">
      <alignment horizontal="left" vertical="top" wrapText="1"/>
    </xf>
    <xf numFmtId="165" fontId="27" fillId="23" borderId="2" xfId="0" applyNumberFormat="1" applyFont="1" applyFill="1" applyBorder="1" applyAlignment="1">
      <alignment vertical="top" wrapText="1"/>
    </xf>
    <xf numFmtId="0" fontId="17" fillId="4" borderId="2" xfId="0" applyFont="1" applyFill="1" applyBorder="1" applyAlignment="1">
      <alignment horizontal="left" vertical="top" wrapText="1"/>
    </xf>
    <xf numFmtId="165" fontId="27" fillId="4" borderId="2" xfId="0" applyNumberFormat="1" applyFont="1" applyFill="1" applyBorder="1" applyAlignment="1">
      <alignment vertical="top" wrapText="1"/>
    </xf>
    <xf numFmtId="0" fontId="17" fillId="23" borderId="2" xfId="0" applyFont="1" applyFill="1" applyBorder="1" applyAlignment="1">
      <alignment horizontal="center" vertical="top" wrapText="1"/>
    </xf>
    <xf numFmtId="0" fontId="17" fillId="23" borderId="2" xfId="0" applyFont="1" applyFill="1" applyBorder="1" applyAlignment="1">
      <alignment horizontal="left" vertical="top" wrapText="1"/>
    </xf>
    <xf numFmtId="17" fontId="17" fillId="23" borderId="2" xfId="0" applyNumberFormat="1" applyFont="1" applyFill="1" applyBorder="1" applyAlignment="1">
      <alignment horizontal="center" vertical="top" wrapText="1"/>
    </xf>
    <xf numFmtId="0" fontId="30" fillId="4" borderId="2" xfId="0" applyFont="1" applyFill="1" applyBorder="1" applyAlignment="1">
      <alignment horizontal="left" vertical="top" wrapText="1"/>
    </xf>
    <xf numFmtId="0" fontId="27" fillId="0" borderId="2" xfId="0" applyFont="1" applyBorder="1" applyAlignment="1">
      <alignment horizontal="center" vertical="top" wrapText="1"/>
    </xf>
    <xf numFmtId="165" fontId="17" fillId="0" borderId="2" xfId="0" applyNumberFormat="1" applyFont="1" applyBorder="1" applyAlignment="1">
      <alignment vertical="top" wrapText="1"/>
    </xf>
    <xf numFmtId="164" fontId="27" fillId="23" borderId="2" xfId="0" applyNumberFormat="1" applyFont="1" applyFill="1" applyBorder="1" applyAlignment="1">
      <alignment horizontal="center" vertical="top" wrapText="1"/>
    </xf>
    <xf numFmtId="4" fontId="27" fillId="0" borderId="2" xfId="0" applyNumberFormat="1" applyFont="1" applyBorder="1" applyAlignment="1">
      <alignment horizontal="center" vertical="top" wrapText="1"/>
    </xf>
    <xf numFmtId="17" fontId="27" fillId="0" borderId="2" xfId="0" applyNumberFormat="1" applyFont="1" applyBorder="1" applyAlignment="1">
      <alignment horizontal="center" vertical="top" wrapText="1"/>
    </xf>
    <xf numFmtId="17" fontId="27" fillId="0" borderId="2" xfId="0" applyNumberFormat="1" applyFont="1" applyBorder="1" applyAlignment="1">
      <alignment horizontal="left" vertical="top" wrapText="1"/>
    </xf>
    <xf numFmtId="17" fontId="17" fillId="4" borderId="4" xfId="0" applyNumberFormat="1" applyFont="1" applyFill="1" applyBorder="1" applyAlignment="1">
      <alignment vertical="top" wrapText="1"/>
    </xf>
    <xf numFmtId="0" fontId="17" fillId="0" borderId="4" xfId="0" applyFont="1" applyBorder="1" applyAlignment="1">
      <alignment horizontal="left" vertical="top" wrapText="1"/>
    </xf>
    <xf numFmtId="0" fontId="17" fillId="0" borderId="0" xfId="0" applyFont="1" applyAlignment="1">
      <alignment horizontal="left" vertical="top" wrapText="1"/>
    </xf>
    <xf numFmtId="4" fontId="17" fillId="0" borderId="0" xfId="0" applyNumberFormat="1" applyFont="1" applyAlignment="1">
      <alignment horizontal="center" vertical="top" wrapText="1"/>
    </xf>
    <xf numFmtId="0" fontId="17" fillId="0" borderId="2" xfId="0" applyFont="1" applyBorder="1" applyAlignment="1">
      <alignment horizontal="center" vertical="center" wrapText="1"/>
    </xf>
    <xf numFmtId="17" fontId="17" fillId="0" borderId="2" xfId="0" applyNumberFormat="1" applyFont="1" applyBorder="1" applyAlignment="1">
      <alignment horizontal="center" vertical="center" wrapText="1"/>
    </xf>
    <xf numFmtId="0" fontId="17" fillId="4" borderId="2" xfId="0" applyFont="1" applyFill="1" applyBorder="1" applyAlignment="1">
      <alignment horizontal="center" vertical="top" wrapText="1"/>
    </xf>
    <xf numFmtId="4" fontId="17" fillId="0" borderId="2" xfId="0" applyNumberFormat="1" applyFont="1" applyBorder="1" applyAlignment="1">
      <alignment horizontal="center" vertical="center" wrapText="1"/>
    </xf>
    <xf numFmtId="0" fontId="17" fillId="0" borderId="23" xfId="0" applyFont="1" applyBorder="1" applyAlignment="1">
      <alignment horizontal="left" vertical="top" wrapText="1"/>
    </xf>
    <xf numFmtId="0" fontId="17" fillId="4" borderId="23" xfId="0" applyFont="1" applyFill="1" applyBorder="1" applyAlignment="1">
      <alignment horizontal="left" vertical="top" wrapText="1"/>
    </xf>
    <xf numFmtId="164" fontId="17" fillId="0" borderId="24" xfId="0" applyNumberFormat="1" applyFont="1" applyBorder="1" applyAlignment="1">
      <alignment horizontal="center" vertical="top" wrapText="1"/>
    </xf>
    <xf numFmtId="165" fontId="17" fillId="0" borderId="2" xfId="0" applyNumberFormat="1" applyFont="1" applyBorder="1" applyAlignment="1">
      <alignment horizontal="left" vertical="top" wrapText="1"/>
    </xf>
    <xf numFmtId="165" fontId="17" fillId="4" borderId="2" xfId="0" applyNumberFormat="1" applyFont="1" applyFill="1" applyBorder="1" applyAlignment="1">
      <alignment horizontal="left" vertical="top" wrapText="1"/>
    </xf>
    <xf numFmtId="0" fontId="17" fillId="0" borderId="2" xfId="0" applyFont="1" applyBorder="1" applyAlignment="1">
      <alignment horizontal="left" vertical="center" wrapText="1"/>
    </xf>
    <xf numFmtId="0" fontId="32" fillId="0" borderId="2" xfId="0" applyFont="1" applyBorder="1" applyAlignment="1">
      <alignment horizontal="left" vertical="top" wrapText="1"/>
    </xf>
    <xf numFmtId="0" fontId="32" fillId="4" borderId="2" xfId="0" applyFont="1" applyFill="1" applyBorder="1" applyAlignment="1">
      <alignment horizontal="left" vertical="top" wrapText="1"/>
    </xf>
    <xf numFmtId="0" fontId="17" fillId="4" borderId="0" xfId="0" applyFont="1" applyFill="1" applyAlignment="1">
      <alignment horizontal="left" vertical="top" wrapText="1"/>
    </xf>
    <xf numFmtId="165" fontId="17" fillId="4" borderId="2" xfId="0" applyNumberFormat="1" applyFont="1" applyFill="1" applyBorder="1" applyAlignment="1">
      <alignment vertical="top" wrapText="1"/>
    </xf>
    <xf numFmtId="17" fontId="17" fillId="0" borderId="2" xfId="0" applyNumberFormat="1" applyFont="1" applyBorder="1" applyAlignment="1">
      <alignment horizontal="left" vertical="center" wrapText="1"/>
    </xf>
    <xf numFmtId="0" fontId="17" fillId="4" borderId="0" xfId="0" applyFont="1" applyFill="1" applyAlignment="1">
      <alignment vertical="center" wrapText="1"/>
    </xf>
    <xf numFmtId="0" fontId="25" fillId="4" borderId="65" xfId="0" applyFont="1" applyFill="1" applyBorder="1" applyAlignment="1">
      <alignment horizontal="center" vertical="center"/>
    </xf>
    <xf numFmtId="0" fontId="24" fillId="4" borderId="24" xfId="0" applyFont="1" applyFill="1" applyBorder="1" applyAlignment="1">
      <alignment vertical="center"/>
    </xf>
    <xf numFmtId="0" fontId="25" fillId="4" borderId="4" xfId="0" applyFont="1" applyFill="1" applyBorder="1" applyAlignment="1">
      <alignment vertical="center"/>
    </xf>
    <xf numFmtId="0" fontId="36" fillId="0" borderId="2" xfId="3" applyFont="1" applyBorder="1" applyAlignment="1">
      <alignment vertical="top" wrapText="1"/>
    </xf>
    <xf numFmtId="0" fontId="0" fillId="4" borderId="4" xfId="0" applyFill="1" applyBorder="1" applyAlignment="1">
      <alignment vertical="center"/>
    </xf>
    <xf numFmtId="0" fontId="34" fillId="0" borderId="58" xfId="0" applyFont="1" applyBorder="1" applyAlignment="1">
      <alignment horizontal="left" vertical="top" wrapText="1"/>
    </xf>
    <xf numFmtId="0" fontId="0" fillId="0" borderId="6" xfId="0" applyBorder="1" applyAlignment="1">
      <alignment vertical="center"/>
    </xf>
    <xf numFmtId="0" fontId="34" fillId="0" borderId="60" xfId="0" applyFont="1" applyBorder="1" applyAlignment="1">
      <alignment horizontal="left" vertical="top" wrapText="1"/>
    </xf>
    <xf numFmtId="0" fontId="0" fillId="0" borderId="24" xfId="0" applyBorder="1" applyAlignment="1">
      <alignment vertical="center"/>
    </xf>
    <xf numFmtId="0" fontId="34" fillId="0" borderId="0" xfId="0" applyFont="1" applyAlignment="1">
      <alignment horizontal="left" vertical="top" wrapText="1"/>
    </xf>
    <xf numFmtId="0" fontId="34" fillId="24" borderId="60" xfId="0" applyFont="1" applyFill="1" applyBorder="1" applyAlignment="1">
      <alignment vertical="top" wrapText="1"/>
    </xf>
    <xf numFmtId="167" fontId="34" fillId="24" borderId="60" xfId="0" applyNumberFormat="1" applyFont="1" applyFill="1" applyBorder="1" applyAlignment="1">
      <alignment horizontal="center" vertical="top" wrapText="1"/>
    </xf>
    <xf numFmtId="0" fontId="34" fillId="0" borderId="60" xfId="0" applyFont="1" applyBorder="1" applyAlignment="1">
      <alignment horizontal="center" vertical="top" wrapText="1"/>
    </xf>
    <xf numFmtId="0" fontId="34" fillId="25" borderId="2" xfId="0" applyFont="1" applyFill="1" applyBorder="1" applyAlignment="1">
      <alignment vertical="top" wrapText="1"/>
    </xf>
    <xf numFmtId="0" fontId="0" fillId="4" borderId="24" xfId="0" applyFill="1" applyBorder="1" applyAlignment="1">
      <alignment vertical="top"/>
    </xf>
    <xf numFmtId="0" fontId="0" fillId="4" borderId="2" xfId="0" applyFill="1" applyBorder="1"/>
    <xf numFmtId="0" fontId="0" fillId="4" borderId="6" xfId="0" applyFill="1" applyBorder="1" applyAlignment="1">
      <alignment vertical="top"/>
    </xf>
    <xf numFmtId="0" fontId="0" fillId="4" borderId="4" xfId="0" applyFill="1" applyBorder="1"/>
    <xf numFmtId="17" fontId="0" fillId="4" borderId="4" xfId="0" applyNumberFormat="1" applyFill="1" applyBorder="1" applyAlignment="1">
      <alignment horizontal="center" vertical="center"/>
    </xf>
    <xf numFmtId="17" fontId="0" fillId="4" borderId="2" xfId="0" applyNumberFormat="1" applyFill="1" applyBorder="1" applyAlignment="1">
      <alignment horizontal="center" vertical="center"/>
    </xf>
    <xf numFmtId="0" fontId="0" fillId="4" borderId="2" xfId="0" applyFill="1" applyBorder="1" applyAlignment="1">
      <alignment horizontal="center" vertical="center" wrapText="1"/>
    </xf>
    <xf numFmtId="0" fontId="37" fillId="25" borderId="2" xfId="0" applyFont="1" applyFill="1" applyBorder="1" applyAlignment="1">
      <alignment vertical="top" wrapText="1"/>
    </xf>
    <xf numFmtId="0" fontId="33" fillId="0" borderId="60" xfId="0" applyFont="1" applyBorder="1" applyAlignment="1">
      <alignment vertical="top" wrapText="1"/>
    </xf>
    <xf numFmtId="0" fontId="0" fillId="0" borderId="2" xfId="0" applyBorder="1" applyAlignment="1">
      <alignment vertical="top"/>
    </xf>
    <xf numFmtId="17" fontId="0" fillId="4" borderId="4" xfId="0" applyNumberFormat="1" applyFill="1" applyBorder="1" applyAlignment="1">
      <alignment horizontal="center" vertical="top"/>
    </xf>
    <xf numFmtId="0" fontId="0" fillId="0" borderId="2" xfId="0" applyBorder="1" applyAlignment="1">
      <alignment vertical="top" wrapText="1"/>
    </xf>
    <xf numFmtId="0" fontId="0" fillId="19" borderId="0" xfId="0" applyFill="1" applyAlignment="1">
      <alignment vertical="top"/>
    </xf>
    <xf numFmtId="0" fontId="0" fillId="0" borderId="0" xfId="0" applyAlignment="1">
      <alignment vertical="top"/>
    </xf>
    <xf numFmtId="166" fontId="34" fillId="0" borderId="60" xfId="0" applyNumberFormat="1" applyFont="1" applyBorder="1" applyAlignment="1">
      <alignment horizontal="center" vertical="top" wrapText="1"/>
    </xf>
    <xf numFmtId="0" fontId="34" fillId="0" borderId="0" xfId="0" applyFont="1" applyAlignment="1">
      <alignment vertical="top" wrapText="1"/>
    </xf>
    <xf numFmtId="0" fontId="0" fillId="4" borderId="6" xfId="0" applyFill="1" applyBorder="1" applyAlignment="1">
      <alignment vertical="top" wrapText="1"/>
    </xf>
    <xf numFmtId="0" fontId="0" fillId="0" borderId="24" xfId="0" applyBorder="1" applyAlignment="1">
      <alignment vertical="top" wrapText="1"/>
    </xf>
    <xf numFmtId="0" fontId="34" fillId="0" borderId="2" xfId="0" applyFont="1" applyBorder="1" applyAlignment="1">
      <alignment vertical="top" wrapText="1"/>
    </xf>
    <xf numFmtId="0" fontId="34" fillId="0" borderId="60" xfId="0" applyFont="1" applyBorder="1" applyAlignment="1">
      <alignment vertical="top" wrapText="1"/>
    </xf>
    <xf numFmtId="0" fontId="0" fillId="0" borderId="2" xfId="0" applyBorder="1" applyAlignment="1">
      <alignment horizontal="center" vertical="center" wrapText="1"/>
    </xf>
    <xf numFmtId="0" fontId="0" fillId="25" borderId="4" xfId="0" applyFill="1" applyBorder="1" applyAlignment="1">
      <alignment horizontal="left" vertical="top" wrapText="1"/>
    </xf>
    <xf numFmtId="0" fontId="0" fillId="0" borderId="4" xfId="0" applyBorder="1" applyAlignment="1">
      <alignment horizontal="left" vertical="top" wrapText="1"/>
    </xf>
    <xf numFmtId="0" fontId="38" fillId="0" borderId="0" xfId="0" applyFont="1" applyAlignment="1">
      <alignment horizontal="left" vertical="top" wrapText="1"/>
    </xf>
    <xf numFmtId="0" fontId="12" fillId="20" borderId="0" xfId="0" applyFont="1" applyFill="1" applyAlignment="1">
      <alignment horizontal="left" vertical="center"/>
    </xf>
    <xf numFmtId="0" fontId="15" fillId="0" borderId="0" xfId="0" applyFont="1" applyAlignment="1">
      <alignment horizontal="center"/>
    </xf>
    <xf numFmtId="0" fontId="39" fillId="0" borderId="0" xfId="0" applyFont="1" applyAlignment="1">
      <alignment vertical="top" wrapText="1"/>
    </xf>
    <xf numFmtId="0" fontId="35" fillId="0" borderId="2" xfId="3" applyBorder="1" applyAlignment="1">
      <alignment vertical="top" wrapText="1"/>
    </xf>
    <xf numFmtId="17" fontId="0" fillId="0" borderId="4" xfId="0" applyNumberFormat="1" applyBorder="1" applyAlignment="1">
      <alignment horizontal="center" vertical="top"/>
    </xf>
    <xf numFmtId="17" fontId="0" fillId="0" borderId="2" xfId="0" applyNumberFormat="1" applyBorder="1" applyAlignment="1">
      <alignment horizontal="center" vertical="top"/>
    </xf>
    <xf numFmtId="166" fontId="9" fillId="27" borderId="60" xfId="0" applyNumberFormat="1" applyFont="1" applyFill="1" applyBorder="1" applyAlignment="1">
      <alignment horizontal="center" vertical="top" wrapText="1"/>
    </xf>
    <xf numFmtId="0" fontId="21" fillId="0" borderId="23" xfId="0" applyFont="1" applyBorder="1" applyAlignment="1">
      <alignment vertical="center"/>
    </xf>
    <xf numFmtId="0" fontId="21" fillId="0" borderId="6" xfId="0" applyFont="1" applyBorder="1" applyAlignment="1">
      <alignment vertical="center"/>
    </xf>
    <xf numFmtId="0" fontId="6" fillId="13" borderId="0" xfId="0" applyFont="1" applyFill="1" applyAlignment="1">
      <alignment vertical="center"/>
    </xf>
    <xf numFmtId="0" fontId="0" fillId="0" borderId="5" xfId="0" applyBorder="1" applyAlignment="1">
      <alignment vertical="center"/>
    </xf>
    <xf numFmtId="17" fontId="0" fillId="0" borderId="5" xfId="0" applyNumberFormat="1" applyBorder="1" applyAlignment="1">
      <alignment vertical="center"/>
    </xf>
    <xf numFmtId="0" fontId="34" fillId="26" borderId="60" xfId="0" applyFont="1" applyFill="1" applyBorder="1" applyAlignment="1">
      <alignment horizontal="left" vertical="top" wrapText="1"/>
    </xf>
    <xf numFmtId="0" fontId="34" fillId="26" borderId="0" xfId="0" applyFont="1" applyFill="1" applyAlignment="1">
      <alignment horizontal="left" vertical="top" wrapText="1"/>
    </xf>
    <xf numFmtId="0" fontId="34" fillId="26" borderId="59" xfId="0" applyFont="1" applyFill="1" applyBorder="1" applyAlignment="1">
      <alignment vertical="top" wrapText="1"/>
    </xf>
    <xf numFmtId="0" fontId="34" fillId="26" borderId="58" xfId="0" applyFont="1" applyFill="1" applyBorder="1" applyAlignment="1">
      <alignment horizontal="left" vertical="top" wrapText="1"/>
    </xf>
    <xf numFmtId="167" fontId="34" fillId="26" borderId="60" xfId="0" applyNumberFormat="1" applyFont="1" applyFill="1" applyBorder="1" applyAlignment="1">
      <alignment horizontal="center" vertical="top" wrapText="1"/>
    </xf>
    <xf numFmtId="0" fontId="34" fillId="26" borderId="60" xfId="0" applyFont="1" applyFill="1" applyBorder="1" applyAlignment="1">
      <alignment horizontal="center" vertical="top" wrapText="1"/>
    </xf>
    <xf numFmtId="0" fontId="33" fillId="26" borderId="2" xfId="0" applyFont="1" applyFill="1" applyBorder="1" applyAlignment="1">
      <alignment vertical="top" wrapText="1"/>
    </xf>
    <xf numFmtId="166" fontId="9" fillId="0" borderId="58" xfId="0" applyNumberFormat="1" applyFont="1" applyBorder="1" applyAlignment="1">
      <alignment horizontal="center" vertical="top" wrapText="1"/>
    </xf>
    <xf numFmtId="166" fontId="9" fillId="0" borderId="60" xfId="0" applyNumberFormat="1" applyFont="1" applyBorder="1" applyAlignment="1">
      <alignment horizontal="center" vertical="top" wrapText="1"/>
    </xf>
    <xf numFmtId="166" fontId="40" fillId="0" borderId="60" xfId="0" applyNumberFormat="1" applyFont="1" applyBorder="1" applyAlignment="1">
      <alignment horizontal="center" vertical="top" wrapText="1"/>
    </xf>
    <xf numFmtId="166" fontId="9" fillId="0" borderId="61" xfId="0" applyNumberFormat="1" applyFont="1" applyBorder="1" applyAlignment="1">
      <alignment horizontal="center" vertical="top" wrapText="1"/>
    </xf>
    <xf numFmtId="166" fontId="9" fillId="0" borderId="70" xfId="0" applyNumberFormat="1" applyFont="1" applyBorder="1" applyAlignment="1">
      <alignment horizontal="center" vertical="top" wrapText="1"/>
    </xf>
    <xf numFmtId="0" fontId="34" fillId="24" borderId="0" xfId="0" applyFont="1" applyFill="1" applyAlignment="1">
      <alignment horizontal="left" vertical="top" wrapText="1"/>
    </xf>
    <xf numFmtId="0" fontId="41" fillId="0" borderId="57" xfId="0" applyFont="1" applyBorder="1" applyAlignment="1">
      <alignment vertical="top" wrapText="1"/>
    </xf>
    <xf numFmtId="0" fontId="17" fillId="0" borderId="57" xfId="0" applyFont="1" applyBorder="1" applyAlignment="1">
      <alignment vertical="top" wrapText="1"/>
    </xf>
    <xf numFmtId="0" fontId="37" fillId="24" borderId="0" xfId="0" applyFont="1" applyFill="1" applyAlignment="1">
      <alignment vertical="top"/>
    </xf>
    <xf numFmtId="0" fontId="17" fillId="0" borderId="0" xfId="0" applyFont="1" applyAlignment="1">
      <alignment vertical="top" wrapText="1"/>
    </xf>
    <xf numFmtId="0" fontId="5" fillId="19" borderId="0" xfId="0" applyFont="1" applyFill="1" applyAlignment="1">
      <alignment vertical="center"/>
    </xf>
    <xf numFmtId="0" fontId="5" fillId="6" borderId="14" xfId="0" applyFont="1" applyFill="1" applyBorder="1" applyAlignment="1">
      <alignment horizontal="center" vertical="center"/>
    </xf>
    <xf numFmtId="164" fontId="42" fillId="6" borderId="14" xfId="0" applyNumberFormat="1" applyFont="1" applyFill="1" applyBorder="1" applyAlignment="1">
      <alignment horizontal="center" vertical="center" wrapText="1"/>
    </xf>
    <xf numFmtId="0" fontId="34" fillId="24" borderId="57" xfId="0" applyFont="1" applyFill="1" applyBorder="1" applyAlignment="1">
      <alignment horizontal="left" vertical="top" wrapText="1"/>
    </xf>
    <xf numFmtId="0" fontId="34" fillId="0" borderId="0" xfId="0" applyFont="1" applyAlignment="1">
      <alignment vertical="top"/>
    </xf>
    <xf numFmtId="0" fontId="43" fillId="0" borderId="2" xfId="0" applyFont="1" applyBorder="1" applyAlignment="1">
      <alignment vertical="top" wrapText="1"/>
    </xf>
    <xf numFmtId="0" fontId="0" fillId="0" borderId="4" xfId="0" applyBorder="1" applyAlignment="1">
      <alignment horizontal="center" vertical="center" wrapText="1"/>
    </xf>
    <xf numFmtId="0" fontId="0" fillId="0" borderId="72" xfId="0" applyBorder="1" applyAlignment="1">
      <alignment vertical="top" wrapText="1"/>
    </xf>
    <xf numFmtId="0" fontId="18" fillId="0" borderId="2" xfId="0" applyFont="1" applyBorder="1" applyAlignment="1">
      <alignment vertical="center" wrapText="1"/>
    </xf>
    <xf numFmtId="49" fontId="0" fillId="0" borderId="2" xfId="0" applyNumberFormat="1" applyBorder="1" applyAlignment="1">
      <alignment horizontal="center" vertical="center"/>
    </xf>
    <xf numFmtId="0" fontId="21" fillId="0" borderId="0" xfId="0" applyFont="1" applyAlignment="1">
      <alignment horizontal="left" vertical="center"/>
    </xf>
    <xf numFmtId="0" fontId="34" fillId="0" borderId="57" xfId="0" applyFont="1" applyBorder="1" applyAlignment="1">
      <alignment horizontal="left" vertical="top" wrapText="1"/>
    </xf>
    <xf numFmtId="0" fontId="32" fillId="22" borderId="4" xfId="0" applyFont="1" applyFill="1" applyBorder="1" applyAlignment="1">
      <alignment vertical="center" wrapText="1"/>
    </xf>
    <xf numFmtId="0" fontId="38" fillId="0" borderId="0" xfId="0" applyFont="1" applyAlignment="1">
      <alignment vertical="top" wrapText="1"/>
    </xf>
    <xf numFmtId="0" fontId="0" fillId="0" borderId="73" xfId="0" applyBorder="1" applyAlignment="1">
      <alignment vertical="center"/>
    </xf>
    <xf numFmtId="0" fontId="38" fillId="0" borderId="57" xfId="0" applyFont="1" applyBorder="1" applyAlignment="1">
      <alignment horizontal="left" vertical="top" wrapText="1"/>
    </xf>
    <xf numFmtId="0" fontId="17" fillId="25" borderId="57" xfId="0" applyFont="1" applyFill="1" applyBorder="1" applyAlignment="1">
      <alignment vertical="top" wrapText="1"/>
    </xf>
    <xf numFmtId="0" fontId="38" fillId="0" borderId="59" xfId="0" applyFont="1" applyBorder="1" applyAlignment="1">
      <alignment horizontal="left" vertical="top" wrapText="1"/>
    </xf>
    <xf numFmtId="0" fontId="0" fillId="0" borderId="65" xfId="0" applyBorder="1" applyAlignment="1">
      <alignment vertical="center"/>
    </xf>
    <xf numFmtId="0" fontId="38" fillId="0" borderId="57" xfId="0" applyFont="1" applyBorder="1" applyAlignment="1">
      <alignment vertical="top" wrapText="1"/>
    </xf>
    <xf numFmtId="0" fontId="32" fillId="0" borderId="57" xfId="0" applyFont="1" applyBorder="1" applyAlignment="1">
      <alignment vertical="top" wrapText="1"/>
    </xf>
    <xf numFmtId="0" fontId="34" fillId="0" borderId="57" xfId="0" applyFont="1" applyBorder="1" applyAlignment="1">
      <alignment vertical="top" wrapText="1"/>
    </xf>
    <xf numFmtId="0" fontId="0" fillId="0" borderId="4" xfId="0" applyBorder="1" applyAlignment="1">
      <alignment vertical="top" wrapText="1"/>
    </xf>
    <xf numFmtId="0" fontId="44" fillId="0" borderId="0" xfId="0" applyFont="1" applyAlignment="1">
      <alignment horizontal="left" vertical="top" wrapText="1"/>
    </xf>
    <xf numFmtId="0" fontId="45" fillId="0" borderId="0" xfId="0" applyFont="1" applyAlignment="1">
      <alignment vertical="top" wrapText="1"/>
    </xf>
    <xf numFmtId="0" fontId="46" fillId="0" borderId="0" xfId="0" applyFont="1" applyAlignment="1">
      <alignment horizontal="left" vertical="top" wrapText="1"/>
    </xf>
    <xf numFmtId="0" fontId="47" fillId="0" borderId="0" xfId="0" applyFont="1" applyAlignment="1">
      <alignment vertical="top" wrapText="1"/>
    </xf>
    <xf numFmtId="0" fontId="12" fillId="19" borderId="0" xfId="0" applyFont="1" applyFill="1" applyAlignment="1">
      <alignment horizontal="left" vertical="center"/>
    </xf>
    <xf numFmtId="0" fontId="2" fillId="0" borderId="0" xfId="0" applyFont="1" applyAlignment="1">
      <alignment vertical="center"/>
    </xf>
    <xf numFmtId="0" fontId="2" fillId="0" borderId="0" xfId="0" applyFont="1" applyAlignment="1">
      <alignment vertical="center" wrapText="1"/>
    </xf>
    <xf numFmtId="0" fontId="17" fillId="0" borderId="0" xfId="0" applyFont="1" applyAlignment="1">
      <alignment vertical="center" wrapText="1"/>
    </xf>
    <xf numFmtId="0" fontId="16" fillId="0" borderId="0" xfId="0" applyFont="1" applyAlignment="1">
      <alignment vertical="center"/>
    </xf>
    <xf numFmtId="0" fontId="49" fillId="6" borderId="5" xfId="0" applyFont="1" applyFill="1" applyBorder="1" applyAlignment="1">
      <alignment horizontal="center" vertical="center"/>
    </xf>
    <xf numFmtId="164" fontId="23" fillId="6" borderId="5" xfId="0" applyNumberFormat="1" applyFont="1" applyFill="1" applyBorder="1" applyAlignment="1">
      <alignment horizontal="center" vertical="center" wrapText="1"/>
    </xf>
    <xf numFmtId="0" fontId="51" fillId="0" borderId="2" xfId="0" applyFont="1" applyBorder="1" applyAlignment="1">
      <alignment horizontal="left" vertical="top" wrapText="1"/>
    </xf>
    <xf numFmtId="0" fontId="52" fillId="0" borderId="2" xfId="0" applyFont="1" applyBorder="1" applyAlignment="1">
      <alignment horizontal="left" vertical="top" wrapText="1"/>
    </xf>
    <xf numFmtId="17" fontId="51" fillId="0" borderId="2" xfId="0" applyNumberFormat="1" applyFont="1" applyBorder="1" applyAlignment="1">
      <alignment horizontal="left" vertical="top" wrapText="1"/>
    </xf>
    <xf numFmtId="17" fontId="51" fillId="0" borderId="4" xfId="0" applyNumberFormat="1" applyFont="1" applyBorder="1" applyAlignment="1">
      <alignment horizontal="left" vertical="center"/>
    </xf>
    <xf numFmtId="4" fontId="51" fillId="0" borderId="2" xfId="0" applyNumberFormat="1" applyFont="1" applyBorder="1" applyAlignment="1">
      <alignment horizontal="left" vertical="top" wrapText="1"/>
    </xf>
    <xf numFmtId="0" fontId="51" fillId="0" borderId="2" xfId="0" applyFont="1" applyBorder="1" applyAlignment="1">
      <alignment vertical="center" wrapText="1"/>
    </xf>
    <xf numFmtId="0" fontId="50" fillId="0" borderId="0" xfId="0" applyFont="1" applyAlignment="1">
      <alignment vertical="top" wrapText="1"/>
    </xf>
    <xf numFmtId="0" fontId="51" fillId="0" borderId="4" xfId="0" applyFont="1" applyBorder="1" applyAlignment="1">
      <alignment vertical="center" wrapText="1"/>
    </xf>
    <xf numFmtId="0" fontId="51" fillId="0" borderId="2" xfId="0" applyFont="1" applyBorder="1" applyAlignment="1">
      <alignment vertical="top" wrapText="1"/>
    </xf>
    <xf numFmtId="17" fontId="51" fillId="0" borderId="2" xfId="0" applyNumberFormat="1" applyFont="1" applyBorder="1" applyAlignment="1">
      <alignment vertical="top" wrapText="1"/>
    </xf>
    <xf numFmtId="4" fontId="51" fillId="0" borderId="2" xfId="0" applyNumberFormat="1" applyFont="1" applyBorder="1" applyAlignment="1">
      <alignment vertical="top" wrapText="1"/>
    </xf>
    <xf numFmtId="0" fontId="52" fillId="0" borderId="2" xfId="0" applyFont="1" applyBorder="1" applyAlignment="1">
      <alignment vertical="top" wrapText="1"/>
    </xf>
    <xf numFmtId="17" fontId="50" fillId="0" borderId="4" xfId="0" applyNumberFormat="1" applyFont="1" applyBorder="1" applyAlignment="1">
      <alignment horizontal="left" vertical="center"/>
    </xf>
    <xf numFmtId="0" fontId="54" fillId="0" borderId="2" xfId="0" applyFont="1" applyBorder="1" applyAlignment="1">
      <alignment vertical="top" wrapText="1"/>
    </xf>
    <xf numFmtId="0" fontId="51" fillId="0" borderId="5" xfId="0" applyFont="1" applyBorder="1" applyAlignment="1">
      <alignment vertical="top" wrapText="1"/>
    </xf>
    <xf numFmtId="0" fontId="52" fillId="0" borderId="5" xfId="0" applyFont="1" applyBorder="1" applyAlignment="1">
      <alignment vertical="top" wrapText="1"/>
    </xf>
    <xf numFmtId="0" fontId="55" fillId="0" borderId="2" xfId="0" applyFont="1" applyBorder="1" applyAlignment="1">
      <alignment horizontal="left" vertical="top" wrapText="1"/>
    </xf>
    <xf numFmtId="0" fontId="50" fillId="0" borderId="0" xfId="0" applyFont="1" applyAlignment="1">
      <alignment vertical="center" wrapText="1"/>
    </xf>
    <xf numFmtId="0" fontId="9" fillId="16" borderId="8" xfId="0" applyFont="1" applyFill="1" applyBorder="1" applyAlignment="1">
      <alignment vertical="center"/>
    </xf>
    <xf numFmtId="0" fontId="9" fillId="16" borderId="9" xfId="0" applyFont="1" applyFill="1" applyBorder="1" applyAlignment="1">
      <alignment vertical="center"/>
    </xf>
    <xf numFmtId="0" fontId="9" fillId="16" borderId="28" xfId="0" applyFont="1" applyFill="1" applyBorder="1" applyAlignment="1">
      <alignment vertical="center"/>
    </xf>
    <xf numFmtId="0" fontId="9" fillId="16" borderId="10" xfId="0" applyFont="1" applyFill="1" applyBorder="1" applyAlignment="1">
      <alignment vertical="center"/>
    </xf>
    <xf numFmtId="0" fontId="9" fillId="0" borderId="29" xfId="0" applyFont="1" applyBorder="1" applyAlignment="1">
      <alignment horizontal="left" vertical="center"/>
    </xf>
    <xf numFmtId="0" fontId="9" fillId="0" borderId="28" xfId="0" applyFont="1" applyBorder="1" applyAlignment="1">
      <alignment horizontal="left" vertical="center"/>
    </xf>
    <xf numFmtId="0" fontId="9" fillId="0" borderId="0" xfId="0" applyFont="1" applyAlignment="1">
      <alignment horizontal="left" vertical="center"/>
    </xf>
    <xf numFmtId="0" fontId="9" fillId="16" borderId="27" xfId="0" applyFont="1" applyFill="1" applyBorder="1" applyAlignment="1">
      <alignment horizontal="center" vertical="center"/>
    </xf>
    <xf numFmtId="0" fontId="9" fillId="0" borderId="22" xfId="0" applyFont="1" applyBorder="1" applyAlignment="1">
      <alignment horizontal="center" vertical="center"/>
    </xf>
    <xf numFmtId="0" fontId="56" fillId="0" borderId="2" xfId="0" applyFont="1" applyBorder="1" applyAlignment="1">
      <alignment horizontal="left" vertical="top" wrapText="1"/>
    </xf>
    <xf numFmtId="17" fontId="51" fillId="0" borderId="4" xfId="0" applyNumberFormat="1" applyFont="1" applyBorder="1" applyAlignment="1">
      <alignment horizontal="left" vertical="top"/>
    </xf>
    <xf numFmtId="0" fontId="58" fillId="0" borderId="2" xfId="0" applyFont="1" applyBorder="1" applyAlignment="1">
      <alignment vertical="top" wrapText="1"/>
    </xf>
    <xf numFmtId="0" fontId="59" fillId="0" borderId="0" xfId="0" applyFont="1" applyAlignment="1">
      <alignment vertical="top" wrapText="1"/>
    </xf>
    <xf numFmtId="0" fontId="9" fillId="0" borderId="9" xfId="0" applyFont="1" applyBorder="1" applyAlignment="1">
      <alignment vertical="center"/>
    </xf>
    <xf numFmtId="0" fontId="9" fillId="0" borderId="28" xfId="0" applyFont="1" applyBorder="1" applyAlignment="1">
      <alignment horizontal="center" vertical="center"/>
    </xf>
    <xf numFmtId="0" fontId="62" fillId="0" borderId="0" xfId="0" applyFont="1" applyAlignment="1">
      <alignment vertical="center"/>
    </xf>
    <xf numFmtId="0" fontId="62" fillId="19" borderId="0" xfId="0" applyFont="1" applyFill="1" applyAlignment="1">
      <alignment vertical="center"/>
    </xf>
    <xf numFmtId="0" fontId="62" fillId="6" borderId="5" xfId="0" applyFont="1" applyFill="1" applyBorder="1" applyAlignment="1">
      <alignment horizontal="center" vertical="center"/>
    </xf>
    <xf numFmtId="164" fontId="63" fillId="6" borderId="5" xfId="0" applyNumberFormat="1" applyFont="1" applyFill="1" applyBorder="1" applyAlignment="1">
      <alignment horizontal="center" vertical="center" wrapText="1"/>
    </xf>
    <xf numFmtId="0" fontId="1" fillId="21" borderId="54" xfId="0" applyFont="1" applyFill="1" applyBorder="1" applyAlignment="1">
      <alignment horizontal="left" vertical="center"/>
    </xf>
    <xf numFmtId="0" fontId="1" fillId="21" borderId="55" xfId="0" applyFont="1" applyFill="1" applyBorder="1" applyAlignment="1">
      <alignment horizontal="left" vertical="center"/>
    </xf>
    <xf numFmtId="0" fontId="1" fillId="21" borderId="53" xfId="0" applyFont="1" applyFill="1" applyBorder="1" applyAlignment="1">
      <alignment vertical="center" wrapText="1"/>
    </xf>
    <xf numFmtId="0" fontId="1" fillId="21" borderId="23" xfId="0" applyFont="1" applyFill="1" applyBorder="1" applyAlignment="1">
      <alignment horizontal="left" vertical="center"/>
    </xf>
    <xf numFmtId="0" fontId="1" fillId="21" borderId="23" xfId="0" applyFont="1" applyFill="1" applyBorder="1" applyAlignment="1">
      <alignment vertical="center"/>
    </xf>
    <xf numFmtId="0" fontId="1" fillId="21" borderId="53" xfId="0" applyFont="1" applyFill="1" applyBorder="1" applyAlignment="1">
      <alignment vertical="center"/>
    </xf>
    <xf numFmtId="0" fontId="1" fillId="21" borderId="0" xfId="0" applyFont="1" applyFill="1" applyAlignment="1">
      <alignment vertical="center" wrapText="1"/>
    </xf>
    <xf numFmtId="0" fontId="1" fillId="0" borderId="0" xfId="0" applyFont="1" applyAlignment="1">
      <alignment vertical="center" wrapText="1"/>
    </xf>
    <xf numFmtId="0" fontId="1" fillId="0" borderId="0" xfId="0" applyFont="1" applyAlignment="1">
      <alignment vertical="center"/>
    </xf>
    <xf numFmtId="0" fontId="1" fillId="0" borderId="4" xfId="0" applyFont="1" applyBorder="1" applyAlignment="1">
      <alignment vertical="center"/>
    </xf>
    <xf numFmtId="0" fontId="1" fillId="0" borderId="4" xfId="0" applyFont="1" applyBorder="1" applyAlignment="1" applyProtection="1">
      <alignment vertical="center"/>
      <protection locked="0"/>
    </xf>
    <xf numFmtId="0" fontId="1" fillId="0" borderId="4" xfId="0" applyFont="1" applyBorder="1" applyAlignment="1">
      <alignment horizontal="center" vertical="center"/>
    </xf>
    <xf numFmtId="0" fontId="1" fillId="0" borderId="4" xfId="0" applyFont="1" applyBorder="1" applyAlignment="1">
      <alignment vertical="top"/>
    </xf>
    <xf numFmtId="0" fontId="1" fillId="19" borderId="0" xfId="0" applyFont="1" applyFill="1" applyAlignment="1">
      <alignment vertical="center"/>
    </xf>
    <xf numFmtId="0" fontId="1" fillId="0" borderId="2" xfId="0" applyFont="1" applyBorder="1" applyAlignment="1">
      <alignment horizontal="left" vertical="top" wrapText="1"/>
    </xf>
    <xf numFmtId="0" fontId="1" fillId="0" borderId="2" xfId="0" applyFont="1" applyBorder="1" applyAlignment="1">
      <alignment horizontal="left" vertical="top"/>
    </xf>
    <xf numFmtId="0" fontId="1" fillId="0" borderId="2" xfId="0" applyFont="1" applyBorder="1" applyAlignment="1">
      <alignment vertical="top"/>
    </xf>
    <xf numFmtId="0" fontId="1" fillId="0" borderId="0" xfId="0" applyFont="1" applyAlignment="1">
      <alignment vertical="top" wrapText="1"/>
    </xf>
    <xf numFmtId="0" fontId="1" fillId="4" borderId="4" xfId="0" applyFont="1" applyFill="1" applyBorder="1" applyAlignment="1">
      <alignment horizontal="left" vertical="top" wrapText="1"/>
    </xf>
    <xf numFmtId="0" fontId="1" fillId="0" borderId="52" xfId="0" applyFont="1" applyBorder="1" applyAlignment="1">
      <alignment horizontal="left" vertical="top" wrapText="1"/>
    </xf>
    <xf numFmtId="0" fontId="1" fillId="0" borderId="0" xfId="0" applyFont="1" applyAlignment="1">
      <alignment horizontal="left" vertical="top" wrapText="1"/>
    </xf>
    <xf numFmtId="1" fontId="1" fillId="0" borderId="52" xfId="0" applyNumberFormat="1" applyFont="1" applyBorder="1" applyAlignment="1">
      <alignment horizontal="left" vertical="top" wrapText="1"/>
    </xf>
    <xf numFmtId="0" fontId="1" fillId="0" borderId="56" xfId="0" applyFont="1" applyBorder="1" applyAlignment="1">
      <alignment horizontal="left" vertical="top" wrapText="1"/>
    </xf>
    <xf numFmtId="0" fontId="1" fillId="0" borderId="2" xfId="0" applyFont="1" applyBorder="1" applyAlignment="1">
      <alignment vertical="center"/>
    </xf>
    <xf numFmtId="0" fontId="1" fillId="0" borderId="2" xfId="0" applyFont="1" applyBorder="1" applyAlignment="1">
      <alignment horizontal="center" vertical="center"/>
    </xf>
    <xf numFmtId="0" fontId="1" fillId="0" borderId="2" xfId="0" applyFont="1" applyBorder="1" applyAlignment="1">
      <alignment vertical="top" wrapText="1"/>
    </xf>
    <xf numFmtId="0" fontId="1" fillId="0" borderId="4" xfId="0" applyFont="1" applyBorder="1" applyAlignment="1">
      <alignment horizontal="left" vertical="top"/>
    </xf>
    <xf numFmtId="0" fontId="1" fillId="0" borderId="0" xfId="0" applyFont="1" applyAlignment="1">
      <alignment horizontal="center" vertical="center"/>
    </xf>
    <xf numFmtId="0" fontId="1" fillId="6" borderId="2" xfId="0" applyFont="1" applyFill="1" applyBorder="1" applyAlignment="1">
      <alignment horizontal="center" vertical="center"/>
    </xf>
    <xf numFmtId="0" fontId="1" fillId="4" borderId="2" xfId="0" applyFont="1" applyFill="1" applyBorder="1" applyAlignment="1">
      <alignment vertical="center"/>
    </xf>
    <xf numFmtId="9" fontId="1" fillId="0" borderId="0" xfId="1" applyFont="1" applyAlignment="1">
      <alignment horizontal="center"/>
    </xf>
    <xf numFmtId="166" fontId="1" fillId="0" borderId="58" xfId="0" applyNumberFormat="1" applyFont="1" applyBorder="1" applyAlignment="1">
      <alignment horizontal="center" vertical="top" wrapText="1"/>
    </xf>
    <xf numFmtId="0" fontId="1" fillId="0" borderId="58" xfId="0" applyFont="1" applyBorder="1" applyAlignment="1">
      <alignment vertical="top" wrapText="1"/>
    </xf>
    <xf numFmtId="0" fontId="1" fillId="0" borderId="58" xfId="0" applyFont="1" applyBorder="1" applyAlignment="1">
      <alignment horizontal="left" vertical="top" wrapText="1"/>
    </xf>
    <xf numFmtId="0" fontId="1" fillId="0" borderId="58" xfId="0" applyFont="1" applyBorder="1" applyAlignment="1">
      <alignment horizontal="center" vertical="top" wrapText="1"/>
    </xf>
    <xf numFmtId="167" fontId="1" fillId="0" borderId="58" xfId="0" applyNumberFormat="1" applyFont="1" applyBorder="1" applyAlignment="1">
      <alignment horizontal="center" vertical="top" wrapText="1"/>
    </xf>
    <xf numFmtId="0" fontId="1" fillId="25" borderId="58" xfId="0" applyFont="1" applyFill="1" applyBorder="1" applyAlignment="1">
      <alignment horizontal="center" vertical="top" wrapText="1"/>
    </xf>
    <xf numFmtId="2" fontId="1" fillId="0" borderId="58" xfId="0" applyNumberFormat="1" applyFont="1" applyBorder="1" applyAlignment="1">
      <alignment horizontal="center" vertical="top" wrapText="1"/>
    </xf>
    <xf numFmtId="0" fontId="1" fillId="0" borderId="65" xfId="0" applyFont="1" applyBorder="1" applyAlignment="1">
      <alignment horizontal="center" vertical="center"/>
    </xf>
    <xf numFmtId="166" fontId="1" fillId="0" borderId="60" xfId="0" applyNumberFormat="1" applyFont="1" applyBorder="1" applyAlignment="1">
      <alignment horizontal="center" vertical="top" wrapText="1"/>
    </xf>
    <xf numFmtId="0" fontId="1" fillId="0" borderId="60" xfId="0" applyFont="1" applyBorder="1" applyAlignment="1">
      <alignment vertical="top" wrapText="1"/>
    </xf>
    <xf numFmtId="0" fontId="1" fillId="0" borderId="60" xfId="0" applyFont="1" applyBorder="1" applyAlignment="1">
      <alignment horizontal="left" vertical="top" wrapText="1"/>
    </xf>
    <xf numFmtId="167" fontId="1" fillId="0" borderId="60" xfId="0" applyNumberFormat="1" applyFont="1" applyBorder="1" applyAlignment="1">
      <alignment horizontal="center" vertical="top" wrapText="1"/>
    </xf>
    <xf numFmtId="0" fontId="1" fillId="0" borderId="60" xfId="0" applyFont="1" applyBorder="1" applyAlignment="1">
      <alignment horizontal="center" vertical="top" wrapText="1"/>
    </xf>
    <xf numFmtId="4" fontId="1" fillId="0" borderId="60" xfId="0" applyNumberFormat="1" applyFont="1" applyBorder="1" applyAlignment="1">
      <alignment horizontal="center" vertical="top" wrapText="1"/>
    </xf>
    <xf numFmtId="2" fontId="1" fillId="0" borderId="60" xfId="0" applyNumberFormat="1" applyFont="1" applyBorder="1" applyAlignment="1">
      <alignment horizontal="center" vertical="top" wrapText="1"/>
    </xf>
    <xf numFmtId="0" fontId="1" fillId="0" borderId="59" xfId="0" applyFont="1" applyBorder="1" applyAlignment="1">
      <alignment horizontal="left" vertical="top" wrapText="1"/>
    </xf>
    <xf numFmtId="0" fontId="1" fillId="24" borderId="59" xfId="0" applyFont="1" applyFill="1" applyBorder="1" applyAlignment="1">
      <alignment horizontal="left" vertical="top" wrapText="1"/>
    </xf>
    <xf numFmtId="0" fontId="1" fillId="24" borderId="60" xfId="0" applyFont="1" applyFill="1" applyBorder="1" applyAlignment="1">
      <alignment horizontal="center" vertical="top" wrapText="1"/>
    </xf>
    <xf numFmtId="0" fontId="1" fillId="25" borderId="2" xfId="0" applyFont="1" applyFill="1" applyBorder="1" applyAlignment="1">
      <alignment vertical="top" wrapText="1"/>
    </xf>
    <xf numFmtId="166" fontId="1" fillId="0" borderId="57" xfId="0" applyNumberFormat="1" applyFont="1" applyBorder="1" applyAlignment="1">
      <alignment horizontal="center" vertical="top" wrapText="1"/>
    </xf>
    <xf numFmtId="166" fontId="1" fillId="0" borderId="59" xfId="0" applyNumberFormat="1" applyFont="1" applyBorder="1" applyAlignment="1">
      <alignment horizontal="center" vertical="top" wrapText="1"/>
    </xf>
    <xf numFmtId="0" fontId="1" fillId="25" borderId="60" xfId="0" applyFont="1" applyFill="1" applyBorder="1" applyAlignment="1">
      <alignment horizontal="center" vertical="top" wrapText="1"/>
    </xf>
    <xf numFmtId="0" fontId="1" fillId="0" borderId="2" xfId="0" applyFont="1" applyBorder="1" applyAlignment="1">
      <alignment wrapText="1"/>
    </xf>
    <xf numFmtId="0" fontId="1" fillId="24" borderId="58" xfId="0" applyFont="1" applyFill="1" applyBorder="1" applyAlignment="1">
      <alignment horizontal="left" vertical="top" wrapText="1"/>
    </xf>
    <xf numFmtId="4" fontId="1" fillId="0" borderId="58" xfId="0" applyNumberFormat="1" applyFont="1" applyBorder="1" applyAlignment="1">
      <alignment horizontal="center" vertical="top" wrapText="1"/>
    </xf>
    <xf numFmtId="0" fontId="1" fillId="4" borderId="4" xfId="0" applyFont="1" applyFill="1" applyBorder="1" applyAlignment="1">
      <alignment vertical="center"/>
    </xf>
    <xf numFmtId="0" fontId="1" fillId="4" borderId="65" xfId="0" applyFont="1" applyFill="1" applyBorder="1" applyAlignment="1">
      <alignment horizontal="center" vertical="center"/>
    </xf>
    <xf numFmtId="0" fontId="1" fillId="24" borderId="60" xfId="0" applyFont="1" applyFill="1" applyBorder="1" applyAlignment="1">
      <alignment horizontal="left" vertical="top" wrapText="1"/>
    </xf>
    <xf numFmtId="4" fontId="1" fillId="0" borderId="0" xfId="0" applyNumberFormat="1" applyFont="1" applyAlignment="1">
      <alignment horizontal="center" vertical="top" wrapText="1"/>
    </xf>
    <xf numFmtId="4" fontId="1" fillId="0" borderId="60" xfId="0" applyNumberFormat="1" applyFont="1" applyBorder="1" applyAlignment="1">
      <alignment horizontal="center" wrapText="1"/>
    </xf>
    <xf numFmtId="0" fontId="1" fillId="0" borderId="60" xfId="0" applyFont="1" applyBorder="1" applyAlignment="1">
      <alignment horizontal="center" wrapText="1"/>
    </xf>
    <xf numFmtId="0" fontId="1" fillId="0" borderId="61" xfId="0" applyFont="1" applyBorder="1" applyAlignment="1">
      <alignment horizontal="left" vertical="top" wrapText="1"/>
    </xf>
    <xf numFmtId="0" fontId="1" fillId="0" borderId="65" xfId="0" applyFont="1" applyBorder="1" applyAlignment="1">
      <alignment horizontal="center" vertical="top"/>
    </xf>
    <xf numFmtId="0" fontId="1" fillId="0" borderId="57" xfId="0" applyFont="1" applyBorder="1" applyAlignment="1">
      <alignment horizontal="left" vertical="top" wrapText="1"/>
    </xf>
    <xf numFmtId="0" fontId="1" fillId="0" borderId="57" xfId="0" applyFont="1" applyBorder="1" applyAlignment="1">
      <alignment vertical="top" wrapText="1"/>
    </xf>
    <xf numFmtId="0" fontId="1" fillId="26" borderId="57" xfId="0" applyFont="1" applyFill="1" applyBorder="1" applyAlignment="1">
      <alignment vertical="top" wrapText="1"/>
    </xf>
    <xf numFmtId="0" fontId="1" fillId="26" borderId="58" xfId="0" applyFont="1" applyFill="1" applyBorder="1" applyAlignment="1">
      <alignment horizontal="left" vertical="top" wrapText="1"/>
    </xf>
    <xf numFmtId="0" fontId="1" fillId="26" borderId="58" xfId="0" applyFont="1" applyFill="1" applyBorder="1" applyAlignment="1">
      <alignment horizontal="center" vertical="top" wrapText="1"/>
    </xf>
    <xf numFmtId="167" fontId="1" fillId="26" borderId="58" xfId="0" applyNumberFormat="1" applyFont="1" applyFill="1" applyBorder="1" applyAlignment="1">
      <alignment horizontal="center" vertical="top" wrapText="1"/>
    </xf>
    <xf numFmtId="0" fontId="1" fillId="26" borderId="60" xfId="0" applyFont="1" applyFill="1" applyBorder="1" applyAlignment="1">
      <alignment horizontal="left" vertical="top" wrapText="1"/>
    </xf>
    <xf numFmtId="0" fontId="1" fillId="26" borderId="59" xfId="0" applyFont="1" applyFill="1" applyBorder="1" applyAlignment="1">
      <alignment vertical="top" wrapText="1"/>
    </xf>
    <xf numFmtId="167" fontId="1" fillId="26" borderId="60" xfId="0" applyNumberFormat="1" applyFont="1" applyFill="1" applyBorder="1" applyAlignment="1">
      <alignment horizontal="center" vertical="top" wrapText="1"/>
    </xf>
    <xf numFmtId="0" fontId="1" fillId="26" borderId="60" xfId="0" applyFont="1" applyFill="1" applyBorder="1" applyAlignment="1">
      <alignment horizontal="center" vertical="top" wrapText="1"/>
    </xf>
    <xf numFmtId="4" fontId="1" fillId="26" borderId="60" xfId="0" applyNumberFormat="1" applyFont="1" applyFill="1" applyBorder="1" applyAlignment="1">
      <alignment horizontal="center" vertical="top" wrapText="1"/>
    </xf>
    <xf numFmtId="0" fontId="1" fillId="26" borderId="59" xfId="0" applyFont="1" applyFill="1" applyBorder="1" applyAlignment="1">
      <alignment horizontal="left" vertical="top" wrapText="1"/>
    </xf>
    <xf numFmtId="0" fontId="1" fillId="24" borderId="57" xfId="0" applyFont="1" applyFill="1" applyBorder="1" applyAlignment="1">
      <alignment vertical="top" wrapText="1"/>
    </xf>
    <xf numFmtId="0" fontId="1" fillId="26" borderId="0" xfId="0" applyFont="1" applyFill="1" applyAlignment="1">
      <alignment horizontal="left" vertical="top" wrapText="1"/>
    </xf>
    <xf numFmtId="0" fontId="1" fillId="26" borderId="57" xfId="0" applyFont="1" applyFill="1" applyBorder="1" applyAlignment="1">
      <alignment horizontal="left" vertical="top" wrapText="1"/>
    </xf>
    <xf numFmtId="0" fontId="1" fillId="0" borderId="0" xfId="0" applyFont="1"/>
    <xf numFmtId="0" fontId="1" fillId="9" borderId="4" xfId="0" applyFont="1" applyFill="1" applyBorder="1" applyAlignment="1">
      <alignment vertical="center"/>
    </xf>
    <xf numFmtId="4" fontId="1" fillId="26" borderId="0" xfId="0" applyNumberFormat="1" applyFont="1" applyFill="1" applyAlignment="1">
      <alignment horizontal="center" vertical="top" wrapText="1"/>
    </xf>
    <xf numFmtId="4" fontId="1" fillId="26" borderId="58" xfId="0" applyNumberFormat="1" applyFont="1" applyFill="1" applyBorder="1" applyAlignment="1">
      <alignment horizontal="center" vertical="top" wrapText="1"/>
    </xf>
    <xf numFmtId="0" fontId="1" fillId="26" borderId="60" xfId="0" applyFont="1" applyFill="1" applyBorder="1" applyAlignment="1">
      <alignment horizontal="center" wrapText="1"/>
    </xf>
    <xf numFmtId="0" fontId="1" fillId="8" borderId="4" xfId="0" applyFont="1" applyFill="1" applyBorder="1" applyAlignment="1">
      <alignment vertical="center"/>
    </xf>
    <xf numFmtId="0" fontId="1" fillId="25" borderId="4" xfId="0" applyFont="1" applyFill="1" applyBorder="1" applyAlignment="1">
      <alignment vertical="center"/>
    </xf>
    <xf numFmtId="0" fontId="1" fillId="0" borderId="72" xfId="0" applyFont="1" applyBorder="1" applyAlignment="1">
      <alignment vertical="top" wrapText="1"/>
    </xf>
    <xf numFmtId="0" fontId="1" fillId="0" borderId="59" xfId="0" applyFont="1" applyBorder="1" applyAlignment="1">
      <alignment vertical="top" wrapText="1"/>
    </xf>
    <xf numFmtId="0" fontId="1" fillId="26" borderId="61" xfId="0" applyFont="1" applyFill="1" applyBorder="1" applyAlignment="1">
      <alignment horizontal="left" vertical="top" wrapText="1"/>
    </xf>
    <xf numFmtId="0" fontId="1" fillId="0" borderId="71" xfId="0" applyFont="1" applyBorder="1" applyAlignment="1">
      <alignment vertical="top" wrapText="1"/>
    </xf>
    <xf numFmtId="0" fontId="1" fillId="0" borderId="2" xfId="0" applyFont="1" applyBorder="1"/>
    <xf numFmtId="0" fontId="1" fillId="26" borderId="60" xfId="0" applyFont="1" applyFill="1" applyBorder="1" applyAlignment="1">
      <alignment vertical="top" wrapText="1"/>
    </xf>
    <xf numFmtId="0" fontId="1" fillId="26" borderId="68" xfId="0" applyFont="1" applyFill="1" applyBorder="1" applyAlignment="1">
      <alignment vertical="top" wrapText="1"/>
    </xf>
    <xf numFmtId="0" fontId="1" fillId="26" borderId="69" xfId="0" applyFont="1" applyFill="1" applyBorder="1" applyAlignment="1">
      <alignment horizontal="left" vertical="top" wrapText="1"/>
    </xf>
    <xf numFmtId="167" fontId="1" fillId="26" borderId="69" xfId="0" applyNumberFormat="1" applyFont="1" applyFill="1" applyBorder="1" applyAlignment="1">
      <alignment horizontal="center" vertical="top" wrapText="1"/>
    </xf>
    <xf numFmtId="0" fontId="1" fillId="26" borderId="69" xfId="0" applyFont="1" applyFill="1" applyBorder="1" applyAlignment="1">
      <alignment horizontal="center" vertical="top" wrapText="1"/>
    </xf>
    <xf numFmtId="0" fontId="1" fillId="26" borderId="69" xfId="0" applyFont="1" applyFill="1" applyBorder="1" applyAlignment="1">
      <alignment horizontal="center" wrapText="1"/>
    </xf>
    <xf numFmtId="0" fontId="1" fillId="0" borderId="3" xfId="0" applyFont="1" applyBorder="1" applyAlignment="1">
      <alignment vertical="center"/>
    </xf>
    <xf numFmtId="0" fontId="1" fillId="26" borderId="2" xfId="0" applyFont="1" applyFill="1" applyBorder="1" applyAlignment="1">
      <alignment horizontal="left" vertical="top" wrapText="1"/>
    </xf>
    <xf numFmtId="0" fontId="1" fillId="26" borderId="2" xfId="0" applyFont="1" applyFill="1" applyBorder="1" applyAlignment="1">
      <alignment vertical="top" wrapText="1"/>
    </xf>
    <xf numFmtId="167" fontId="1" fillId="26" borderId="2" xfId="0" applyNumberFormat="1" applyFont="1" applyFill="1" applyBorder="1" applyAlignment="1">
      <alignment horizontal="center" vertical="top" wrapText="1"/>
    </xf>
    <xf numFmtId="0" fontId="1" fillId="26" borderId="2" xfId="0" applyFont="1" applyFill="1" applyBorder="1" applyAlignment="1">
      <alignment horizontal="center" vertical="top" wrapText="1"/>
    </xf>
    <xf numFmtId="4" fontId="1" fillId="26" borderId="2" xfId="0" applyNumberFormat="1" applyFont="1" applyFill="1" applyBorder="1" applyAlignment="1">
      <alignment horizontal="center" vertical="top" wrapText="1"/>
    </xf>
    <xf numFmtId="0" fontId="1" fillId="26" borderId="2" xfId="0" applyFont="1" applyFill="1" applyBorder="1" applyAlignment="1">
      <alignment horizontal="center" wrapText="1"/>
    </xf>
    <xf numFmtId="49" fontId="1" fillId="26" borderId="2" xfId="0" applyNumberFormat="1" applyFont="1" applyFill="1" applyBorder="1" applyAlignment="1">
      <alignment horizontal="center" vertical="top" wrapText="1"/>
    </xf>
    <xf numFmtId="0" fontId="1" fillId="0" borderId="0" xfId="0" applyFont="1" applyAlignment="1">
      <alignment horizontal="left" vertical="center"/>
    </xf>
    <xf numFmtId="0" fontId="1" fillId="0" borderId="4" xfId="0" applyFont="1" applyBorder="1" applyAlignment="1">
      <alignment vertical="center" wrapText="1"/>
    </xf>
    <xf numFmtId="0" fontId="1" fillId="0" borderId="4" xfId="0" applyFont="1" applyBorder="1" applyAlignment="1" applyProtection="1">
      <alignment vertical="center" wrapText="1"/>
      <protection locked="0"/>
    </xf>
    <xf numFmtId="0" fontId="1" fillId="0" borderId="5" xfId="0" applyFont="1" applyBorder="1" applyAlignment="1">
      <alignment vertical="center"/>
    </xf>
    <xf numFmtId="0" fontId="1" fillId="0" borderId="5" xfId="0" applyFont="1" applyBorder="1" applyAlignment="1">
      <alignment horizontal="center" vertical="center"/>
    </xf>
    <xf numFmtId="0" fontId="1" fillId="0" borderId="28" xfId="0" applyFont="1" applyBorder="1" applyAlignment="1">
      <alignment vertical="center"/>
    </xf>
    <xf numFmtId="0" fontId="1" fillId="19" borderId="0" xfId="0" applyFont="1" applyFill="1" applyAlignment="1">
      <alignment vertical="center" wrapText="1"/>
    </xf>
    <xf numFmtId="0" fontId="1" fillId="0" borderId="23" xfId="0" applyFont="1" applyBorder="1" applyAlignment="1">
      <alignment vertical="center"/>
    </xf>
    <xf numFmtId="0" fontId="1" fillId="0" borderId="6" xfId="0" applyFont="1" applyBorder="1" applyAlignment="1">
      <alignment vertical="center"/>
    </xf>
    <xf numFmtId="0" fontId="66" fillId="0" borderId="57" xfId="0" applyFont="1" applyBorder="1" applyAlignment="1">
      <alignment vertical="top" wrapText="1"/>
    </xf>
    <xf numFmtId="0" fontId="21" fillId="19" borderId="0" xfId="0" applyFont="1" applyFill="1" applyAlignment="1">
      <alignment vertical="center" wrapText="1"/>
    </xf>
    <xf numFmtId="0" fontId="21" fillId="19" borderId="0" xfId="0" applyFont="1" applyFill="1" applyAlignment="1">
      <alignment vertical="center"/>
    </xf>
    <xf numFmtId="0" fontId="21" fillId="0" borderId="0" xfId="0" applyFont="1" applyAlignment="1">
      <alignment vertical="center"/>
    </xf>
    <xf numFmtId="0" fontId="69" fillId="0" borderId="1" xfId="0" applyFont="1" applyBorder="1" applyAlignment="1">
      <alignment horizontal="left" vertical="center"/>
    </xf>
    <xf numFmtId="0" fontId="21" fillId="0" borderId="1" xfId="0" applyFont="1" applyBorder="1" applyAlignment="1">
      <alignment vertical="center"/>
    </xf>
    <xf numFmtId="0" fontId="21" fillId="0" borderId="0" xfId="0" applyFont="1" applyAlignment="1">
      <alignment vertical="center" wrapText="1"/>
    </xf>
    <xf numFmtId="0" fontId="70" fillId="0" borderId="0" xfId="0" applyFont="1" applyAlignment="1">
      <alignment vertical="center"/>
    </xf>
    <xf numFmtId="0" fontId="21" fillId="0" borderId="4" xfId="0" applyFont="1" applyBorder="1" applyAlignment="1">
      <alignment horizontal="center" vertical="top"/>
    </xf>
    <xf numFmtId="0" fontId="62" fillId="0" borderId="2" xfId="0" applyFont="1" applyBorder="1" applyAlignment="1">
      <alignment horizontal="left" vertical="top" wrapText="1"/>
    </xf>
    <xf numFmtId="0" fontId="71" fillId="0" borderId="2" xfId="0" applyFont="1" applyBorder="1" applyAlignment="1">
      <alignment horizontal="left" vertical="top" wrapText="1"/>
    </xf>
    <xf numFmtId="17" fontId="62" fillId="0" borderId="2" xfId="0" applyNumberFormat="1" applyFont="1" applyBorder="1" applyAlignment="1">
      <alignment horizontal="left" vertical="top" wrapText="1"/>
    </xf>
    <xf numFmtId="0" fontId="21" fillId="0" borderId="4" xfId="0" applyFont="1" applyBorder="1" applyAlignment="1" applyProtection="1">
      <alignment vertical="top"/>
      <protection locked="0"/>
    </xf>
    <xf numFmtId="0" fontId="21" fillId="0" borderId="4" xfId="0" applyFont="1" applyBorder="1" applyAlignment="1">
      <alignment vertical="top"/>
    </xf>
    <xf numFmtId="0" fontId="72" fillId="0" borderId="2" xfId="0" applyFont="1" applyBorder="1" applyAlignment="1">
      <alignment horizontal="left" vertical="top" wrapText="1"/>
    </xf>
    <xf numFmtId="0" fontId="21" fillId="0" borderId="0" xfId="0" applyFont="1" applyAlignment="1">
      <alignment vertical="top"/>
    </xf>
    <xf numFmtId="0" fontId="21" fillId="0" borderId="2" xfId="0" applyFont="1" applyBorder="1" applyAlignment="1">
      <alignment horizontal="center" vertical="top"/>
    </xf>
    <xf numFmtId="4" fontId="62" fillId="0" borderId="2" xfId="0" applyNumberFormat="1" applyFont="1" applyBorder="1" applyAlignment="1">
      <alignment horizontal="left" vertical="top" wrapText="1"/>
    </xf>
    <xf numFmtId="0" fontId="73" fillId="0" borderId="2" xfId="0" applyFont="1" applyBorder="1" applyAlignment="1">
      <alignment horizontal="left" vertical="top" wrapText="1"/>
    </xf>
    <xf numFmtId="0" fontId="74" fillId="0" borderId="0" xfId="0" applyFont="1" applyAlignment="1">
      <alignment vertical="top" wrapText="1"/>
    </xf>
    <xf numFmtId="0" fontId="75" fillId="0" borderId="2" xfId="3" applyFont="1" applyBorder="1" applyAlignment="1">
      <alignment horizontal="left" vertical="top" wrapText="1"/>
    </xf>
    <xf numFmtId="0" fontId="62" fillId="0" borderId="2" xfId="0" applyFont="1" applyBorder="1" applyAlignment="1">
      <alignment horizontal="center" vertical="top"/>
    </xf>
    <xf numFmtId="0" fontId="21" fillId="0" borderId="4" xfId="0" applyFont="1" applyBorder="1" applyAlignment="1">
      <alignment vertical="center"/>
    </xf>
    <xf numFmtId="0" fontId="78" fillId="0" borderId="2" xfId="0" applyFont="1" applyBorder="1" applyAlignment="1">
      <alignment horizontal="left" vertical="top" wrapText="1"/>
    </xf>
    <xf numFmtId="0" fontId="79" fillId="0" borderId="2" xfId="0" applyFont="1" applyBorder="1" applyAlignment="1">
      <alignment horizontal="left" vertical="top" wrapText="1"/>
    </xf>
    <xf numFmtId="0" fontId="72" fillId="0" borderId="0" xfId="0" applyFont="1" applyAlignment="1">
      <alignment horizontal="left" vertical="top" wrapText="1"/>
    </xf>
    <xf numFmtId="0" fontId="81" fillId="0" borderId="5" xfId="0" applyFont="1" applyBorder="1" applyAlignment="1">
      <alignment horizontal="left" vertical="top" wrapText="1"/>
    </xf>
    <xf numFmtId="0" fontId="71" fillId="0" borderId="5" xfId="0" applyFont="1" applyBorder="1" applyAlignment="1">
      <alignment horizontal="left" vertical="top" wrapText="1"/>
    </xf>
    <xf numFmtId="0" fontId="72" fillId="0" borderId="5" xfId="0" applyFont="1" applyBorder="1" applyAlignment="1">
      <alignment horizontal="left" vertical="top" wrapText="1"/>
    </xf>
    <xf numFmtId="0" fontId="83" fillId="0" borderId="2" xfId="0" applyFont="1" applyBorder="1" applyAlignment="1">
      <alignment horizontal="left" vertical="top" wrapText="1"/>
    </xf>
    <xf numFmtId="0" fontId="84" fillId="0" borderId="2" xfId="0" applyFont="1" applyBorder="1" applyAlignment="1">
      <alignment horizontal="left" vertical="top" wrapText="1"/>
    </xf>
    <xf numFmtId="0" fontId="85" fillId="0" borderId="2" xfId="0" applyFont="1" applyBorder="1" applyAlignment="1">
      <alignment horizontal="left" vertical="top" wrapText="1"/>
    </xf>
    <xf numFmtId="0" fontId="21" fillId="0" borderId="2" xfId="0" applyFont="1" applyBorder="1" applyAlignment="1">
      <alignment horizontal="left" vertical="top" wrapText="1"/>
    </xf>
    <xf numFmtId="0" fontId="19" fillId="19" borderId="0" xfId="0" applyFont="1" applyFill="1" applyAlignment="1">
      <alignment horizontal="left" vertical="center"/>
    </xf>
    <xf numFmtId="0" fontId="13" fillId="0" borderId="1" xfId="0" applyFont="1" applyBorder="1" applyAlignment="1">
      <alignment horizontal="left" vertical="center"/>
    </xf>
    <xf numFmtId="0" fontId="8" fillId="0" borderId="23" xfId="0" applyFont="1" applyBorder="1" applyAlignment="1">
      <alignment horizontal="left" vertical="center"/>
    </xf>
    <xf numFmtId="0" fontId="8" fillId="0" borderId="6" xfId="0" applyFont="1" applyBorder="1" applyAlignment="1">
      <alignment horizontal="left" vertical="center"/>
    </xf>
    <xf numFmtId="17" fontId="21" fillId="0" borderId="23" xfId="0" applyNumberFormat="1" applyFont="1" applyBorder="1" applyAlignment="1">
      <alignment horizontal="left" vertical="center"/>
    </xf>
    <xf numFmtId="0" fontId="21" fillId="0" borderId="6" xfId="0" applyFont="1" applyBorder="1" applyAlignment="1">
      <alignment horizontal="left" vertical="center"/>
    </xf>
    <xf numFmtId="0" fontId="1" fillId="6" borderId="2" xfId="0" applyFont="1" applyFill="1" applyBorder="1" applyAlignment="1">
      <alignment horizontal="center" vertical="center"/>
    </xf>
    <xf numFmtId="0" fontId="12" fillId="19" borderId="8" xfId="0" applyFont="1" applyFill="1" applyBorder="1" applyAlignment="1">
      <alignment horizontal="center" vertical="center"/>
    </xf>
    <xf numFmtId="0" fontId="12" fillId="19" borderId="9" xfId="0" applyFont="1" applyFill="1" applyBorder="1" applyAlignment="1">
      <alignment horizontal="center" vertical="center"/>
    </xf>
    <xf numFmtId="0" fontId="12" fillId="19" borderId="10" xfId="0" applyFont="1" applyFill="1" applyBorder="1" applyAlignment="1">
      <alignment horizontal="center" vertical="center"/>
    </xf>
    <xf numFmtId="0" fontId="1" fillId="14" borderId="30" xfId="0" applyFont="1" applyFill="1" applyBorder="1" applyAlignment="1">
      <alignment horizontal="center" vertical="center" wrapText="1"/>
    </xf>
    <xf numFmtId="0" fontId="1" fillId="14" borderId="14" xfId="0" applyFont="1" applyFill="1" applyBorder="1" applyAlignment="1">
      <alignment horizontal="center" vertical="center" wrapText="1"/>
    </xf>
    <xf numFmtId="0" fontId="10" fillId="8" borderId="30" xfId="0" applyFont="1" applyFill="1" applyBorder="1" applyAlignment="1">
      <alignment horizontal="center" vertical="center" wrapText="1"/>
    </xf>
    <xf numFmtId="0" fontId="10" fillId="8" borderId="14" xfId="0" applyFont="1" applyFill="1" applyBorder="1" applyAlignment="1">
      <alignment horizontal="center" vertical="center" wrapText="1"/>
    </xf>
    <xf numFmtId="1" fontId="10" fillId="9" borderId="30" xfId="0" applyNumberFormat="1" applyFont="1" applyFill="1" applyBorder="1" applyAlignment="1">
      <alignment horizontal="center" vertical="center" wrapText="1"/>
    </xf>
    <xf numFmtId="1" fontId="10" fillId="9" borderId="14" xfId="0" applyNumberFormat="1" applyFont="1" applyFill="1" applyBorder="1" applyAlignment="1">
      <alignment horizontal="center" vertical="center" wrapText="1"/>
    </xf>
    <xf numFmtId="0" fontId="17" fillId="6" borderId="2" xfId="0" applyFont="1" applyFill="1" applyBorder="1" applyAlignment="1">
      <alignment horizontal="center" vertical="center"/>
    </xf>
    <xf numFmtId="0" fontId="1" fillId="12" borderId="30" xfId="0" applyFont="1" applyFill="1" applyBorder="1" applyAlignment="1">
      <alignment horizontal="center" vertical="center" wrapText="1"/>
    </xf>
    <xf numFmtId="0" fontId="1" fillId="12" borderId="14" xfId="0" applyFont="1" applyFill="1" applyBorder="1" applyAlignment="1">
      <alignment horizontal="center" vertical="center" wrapText="1"/>
    </xf>
    <xf numFmtId="0" fontId="1" fillId="12" borderId="35" xfId="0" applyFont="1" applyFill="1" applyBorder="1" applyAlignment="1">
      <alignment horizontal="center" vertical="center" wrapText="1"/>
    </xf>
    <xf numFmtId="0" fontId="1" fillId="12" borderId="47" xfId="0" applyFont="1" applyFill="1" applyBorder="1" applyAlignment="1">
      <alignment horizontal="center" vertical="center" wrapText="1"/>
    </xf>
    <xf numFmtId="0" fontId="10" fillId="5" borderId="8" xfId="0" applyFont="1" applyFill="1" applyBorder="1" applyAlignment="1">
      <alignment horizontal="center" vertical="center"/>
    </xf>
    <xf numFmtId="0" fontId="10" fillId="5" borderId="9" xfId="0" applyFont="1" applyFill="1" applyBorder="1" applyAlignment="1">
      <alignment horizontal="center" vertical="center"/>
    </xf>
    <xf numFmtId="0" fontId="10" fillId="5" borderId="32" xfId="0" applyFont="1" applyFill="1" applyBorder="1" applyAlignment="1">
      <alignment horizontal="center" vertical="center"/>
    </xf>
    <xf numFmtId="0" fontId="1" fillId="14" borderId="33" xfId="0" applyFont="1" applyFill="1" applyBorder="1" applyAlignment="1">
      <alignment horizontal="center" vertical="center" wrapText="1"/>
    </xf>
    <xf numFmtId="0" fontId="1" fillId="14" borderId="39" xfId="0" applyFont="1" applyFill="1" applyBorder="1" applyAlignment="1">
      <alignment horizontal="center" vertical="center" wrapText="1"/>
    </xf>
    <xf numFmtId="0" fontId="1" fillId="12" borderId="36" xfId="0" applyFont="1" applyFill="1" applyBorder="1" applyAlignment="1">
      <alignment horizontal="center" vertical="center" wrapText="1"/>
    </xf>
    <xf numFmtId="0" fontId="1" fillId="12" borderId="13" xfId="0" applyFont="1" applyFill="1" applyBorder="1" applyAlignment="1">
      <alignment horizontal="center" vertical="center" wrapText="1"/>
    </xf>
    <xf numFmtId="0" fontId="10" fillId="3" borderId="30"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10" fillId="7" borderId="30"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 fillId="12" borderId="33" xfId="0" applyFont="1" applyFill="1" applyBorder="1" applyAlignment="1">
      <alignment horizontal="center" vertical="center" wrapText="1"/>
    </xf>
    <xf numFmtId="0" fontId="1" fillId="12" borderId="39" xfId="0" applyFont="1" applyFill="1" applyBorder="1" applyAlignment="1">
      <alignment horizontal="center" vertical="center" wrapText="1"/>
    </xf>
    <xf numFmtId="0" fontId="12" fillId="20" borderId="0" xfId="0" applyFont="1" applyFill="1" applyAlignment="1">
      <alignment horizontal="left" vertical="center"/>
    </xf>
    <xf numFmtId="0" fontId="26" fillId="21" borderId="1" xfId="0" applyFont="1" applyFill="1" applyBorder="1" applyAlignment="1">
      <alignment horizontal="left" vertical="center"/>
    </xf>
    <xf numFmtId="0" fontId="10" fillId="11" borderId="38" xfId="0" applyFont="1" applyFill="1" applyBorder="1" applyAlignment="1">
      <alignment horizontal="center" vertical="center"/>
    </xf>
    <xf numFmtId="0" fontId="10" fillId="11" borderId="40" xfId="0" applyFont="1" applyFill="1" applyBorder="1" applyAlignment="1">
      <alignment horizontal="center" vertical="center"/>
    </xf>
    <xf numFmtId="0" fontId="10" fillId="11" borderId="37" xfId="0" applyFont="1" applyFill="1" applyBorder="1" applyAlignment="1">
      <alignment horizontal="center" vertical="center"/>
    </xf>
    <xf numFmtId="0" fontId="1" fillId="6" borderId="4" xfId="0" applyFont="1" applyFill="1" applyBorder="1" applyAlignment="1">
      <alignment horizontal="center" vertical="center"/>
    </xf>
    <xf numFmtId="0" fontId="1" fillId="6" borderId="14" xfId="0" applyFont="1" applyFill="1" applyBorder="1" applyAlignment="1">
      <alignment horizontal="center" vertical="center"/>
    </xf>
    <xf numFmtId="0" fontId="1" fillId="6" borderId="16" xfId="0" applyFont="1" applyFill="1" applyBorder="1" applyAlignment="1">
      <alignment horizontal="center" vertical="center"/>
    </xf>
    <xf numFmtId="0" fontId="1" fillId="6" borderId="13" xfId="0" applyFont="1" applyFill="1" applyBorder="1" applyAlignment="1">
      <alignment horizontal="center" vertical="center"/>
    </xf>
    <xf numFmtId="0" fontId="1" fillId="6" borderId="4" xfId="0" applyFont="1" applyFill="1" applyBorder="1" applyAlignment="1">
      <alignment horizontal="center" vertical="center" wrapText="1"/>
    </xf>
    <xf numFmtId="0" fontId="1" fillId="6" borderId="14" xfId="0" applyFont="1" applyFill="1" applyBorder="1" applyAlignment="1">
      <alignment horizontal="center" vertical="center" wrapText="1"/>
    </xf>
    <xf numFmtId="0" fontId="1" fillId="6" borderId="35" xfId="0" applyFont="1" applyFill="1" applyBorder="1" applyAlignment="1">
      <alignment horizontal="center" vertical="center" wrapText="1"/>
    </xf>
    <xf numFmtId="0" fontId="1" fillId="6" borderId="47" xfId="0" applyFont="1" applyFill="1" applyBorder="1" applyAlignment="1">
      <alignment horizontal="center" vertical="center" wrapText="1"/>
    </xf>
    <xf numFmtId="0" fontId="1" fillId="12" borderId="31" xfId="0" applyFont="1" applyFill="1" applyBorder="1" applyAlignment="1">
      <alignment horizontal="center" vertical="center" wrapText="1"/>
    </xf>
    <xf numFmtId="0" fontId="1" fillId="12" borderId="15" xfId="0" applyFont="1" applyFill="1" applyBorder="1" applyAlignment="1">
      <alignment horizontal="center" vertical="center" wrapText="1"/>
    </xf>
    <xf numFmtId="0" fontId="9" fillId="21" borderId="53" xfId="0" applyFont="1" applyFill="1" applyBorder="1" applyAlignment="1">
      <alignment horizontal="left" vertical="center" wrapText="1"/>
    </xf>
    <xf numFmtId="0" fontId="1" fillId="21" borderId="53" xfId="0" applyFont="1" applyFill="1" applyBorder="1" applyAlignment="1">
      <alignment horizontal="center" vertical="center" wrapText="1"/>
    </xf>
    <xf numFmtId="0" fontId="12" fillId="21" borderId="51" xfId="0" applyFont="1" applyFill="1" applyBorder="1" applyAlignment="1">
      <alignment horizontal="left" vertical="center"/>
    </xf>
    <xf numFmtId="0" fontId="9" fillId="6" borderId="5" xfId="0" applyFont="1" applyFill="1" applyBorder="1" applyAlignment="1">
      <alignment horizontal="center" vertical="center"/>
    </xf>
    <xf numFmtId="0" fontId="9" fillId="6" borderId="4" xfId="0" applyFont="1" applyFill="1" applyBorder="1" applyAlignment="1">
      <alignment horizontal="center" vertical="center"/>
    </xf>
    <xf numFmtId="0" fontId="17" fillId="6" borderId="33" xfId="0" applyFont="1" applyFill="1" applyBorder="1" applyAlignment="1">
      <alignment horizontal="center" vertical="center"/>
    </xf>
    <xf numFmtId="0" fontId="17" fillId="6" borderId="34" xfId="0" applyFont="1" applyFill="1" applyBorder="1" applyAlignment="1">
      <alignment horizontal="center" vertical="center"/>
    </xf>
    <xf numFmtId="0" fontId="1" fillId="6" borderId="2" xfId="0" applyFont="1" applyFill="1" applyBorder="1" applyAlignment="1">
      <alignment horizontal="center" vertical="center" wrapText="1"/>
    </xf>
    <xf numFmtId="0" fontId="10" fillId="10" borderId="30" xfId="0" applyFont="1" applyFill="1" applyBorder="1" applyAlignment="1">
      <alignment horizontal="center" vertical="center" wrapText="1"/>
    </xf>
    <xf numFmtId="0" fontId="10" fillId="10" borderId="14" xfId="0" applyFont="1" applyFill="1" applyBorder="1" applyAlignment="1">
      <alignment horizontal="center" vertical="center" wrapText="1"/>
    </xf>
    <xf numFmtId="0" fontId="10" fillId="13" borderId="30" xfId="0" applyFont="1" applyFill="1" applyBorder="1" applyAlignment="1">
      <alignment horizontal="center" vertical="center" wrapText="1"/>
    </xf>
    <xf numFmtId="0" fontId="10" fillId="13" borderId="14" xfId="0" applyFont="1" applyFill="1" applyBorder="1" applyAlignment="1">
      <alignment horizontal="center" vertical="center" wrapText="1"/>
    </xf>
    <xf numFmtId="0" fontId="9" fillId="6" borderId="2" xfId="0" applyFont="1" applyFill="1" applyBorder="1" applyAlignment="1">
      <alignment horizontal="center" vertical="center"/>
    </xf>
    <xf numFmtId="0" fontId="1" fillId="0" borderId="35" xfId="0" applyFont="1" applyBorder="1" applyAlignment="1">
      <alignment horizontal="center" vertical="top" wrapText="1"/>
    </xf>
    <xf numFmtId="0" fontId="1" fillId="0" borderId="3" xfId="0" applyFont="1" applyBorder="1" applyAlignment="1">
      <alignment horizontal="center" vertical="top"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0" borderId="2" xfId="0" applyFont="1" applyBorder="1" applyAlignment="1">
      <alignment horizontal="center" vertical="top" wrapText="1"/>
    </xf>
    <xf numFmtId="0" fontId="19" fillId="19" borderId="0" xfId="0" applyFont="1" applyFill="1" applyAlignment="1">
      <alignment horizontal="center" vertical="center"/>
    </xf>
    <xf numFmtId="0" fontId="1" fillId="0" borderId="23" xfId="0" applyFont="1" applyBorder="1" applyAlignment="1">
      <alignment horizontal="center" vertical="center"/>
    </xf>
    <xf numFmtId="0" fontId="1" fillId="0" borderId="6"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20" fillId="0" borderId="23" xfId="0" applyFont="1" applyBorder="1" applyAlignment="1">
      <alignment horizontal="center"/>
    </xf>
    <xf numFmtId="0" fontId="15" fillId="0" borderId="0" xfId="0" applyFont="1" applyAlignment="1">
      <alignment horizontal="center"/>
    </xf>
    <xf numFmtId="0" fontId="11" fillId="19" borderId="8" xfId="0" applyFont="1" applyFill="1" applyBorder="1" applyAlignment="1">
      <alignment horizontal="center" vertical="center" wrapText="1"/>
    </xf>
    <xf numFmtId="0" fontId="11" fillId="19" borderId="9" xfId="0" applyFont="1" applyFill="1" applyBorder="1" applyAlignment="1">
      <alignment horizontal="center" vertical="center" wrapText="1"/>
    </xf>
    <xf numFmtId="0" fontId="11" fillId="19" borderId="10" xfId="0" applyFont="1" applyFill="1" applyBorder="1" applyAlignment="1">
      <alignment horizontal="center" vertical="center" wrapText="1"/>
    </xf>
    <xf numFmtId="0" fontId="4" fillId="19" borderId="0" xfId="0" applyFont="1" applyFill="1" applyAlignment="1">
      <alignment horizontal="center" vertical="center"/>
    </xf>
    <xf numFmtId="0" fontId="8" fillId="0" borderId="23" xfId="0" applyFont="1" applyBorder="1" applyAlignment="1">
      <alignment horizontal="left" vertical="center" wrapText="1"/>
    </xf>
    <xf numFmtId="0" fontId="8" fillId="0" borderId="6" xfId="0" applyFont="1" applyBorder="1" applyAlignment="1">
      <alignment horizontal="left" vertical="center" wrapText="1"/>
    </xf>
    <xf numFmtId="0" fontId="21" fillId="0" borderId="23" xfId="0" applyFont="1" applyBorder="1" applyAlignment="1">
      <alignment horizontal="left" vertical="center"/>
    </xf>
    <xf numFmtId="0" fontId="1" fillId="6" borderId="67" xfId="0" applyFont="1" applyFill="1" applyBorder="1" applyAlignment="1">
      <alignment horizontal="center" vertical="center"/>
    </xf>
    <xf numFmtId="0" fontId="1" fillId="14" borderId="5" xfId="0" applyFont="1" applyFill="1" applyBorder="1" applyAlignment="1">
      <alignment horizontal="center" vertical="center" wrapText="1"/>
    </xf>
    <xf numFmtId="0" fontId="1" fillId="14" borderId="66" xfId="0" applyFont="1" applyFill="1" applyBorder="1" applyAlignment="1">
      <alignment horizontal="center" vertical="center" wrapText="1"/>
    </xf>
    <xf numFmtId="0" fontId="1" fillId="0" borderId="5"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0" fontId="1" fillId="0" borderId="2" xfId="0" applyFont="1" applyBorder="1" applyAlignment="1">
      <alignment horizontal="left" vertical="top" wrapText="1"/>
    </xf>
    <xf numFmtId="0" fontId="1" fillId="0" borderId="62" xfId="0" applyFont="1" applyBorder="1" applyAlignment="1">
      <alignment horizontal="left" vertical="top" wrapText="1"/>
    </xf>
    <xf numFmtId="0" fontId="1" fillId="0" borderId="63" xfId="0" applyFont="1" applyBorder="1" applyAlignment="1">
      <alignment horizontal="left" vertical="top" wrapText="1"/>
    </xf>
    <xf numFmtId="0" fontId="1" fillId="0" borderId="64" xfId="0" applyFont="1" applyBorder="1" applyAlignment="1">
      <alignment horizontal="left" vertical="top" wrapText="1"/>
    </xf>
    <xf numFmtId="0" fontId="9" fillId="6" borderId="35"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14" xfId="0" applyFont="1" applyFill="1" applyBorder="1" applyAlignment="1">
      <alignment horizontal="center" vertical="center"/>
    </xf>
    <xf numFmtId="0" fontId="10" fillId="6" borderId="33" xfId="0" applyFont="1" applyFill="1" applyBorder="1" applyAlignment="1">
      <alignment horizontal="center" vertical="center"/>
    </xf>
    <xf numFmtId="0" fontId="10" fillId="6" borderId="34" xfId="0" applyFont="1" applyFill="1" applyBorder="1" applyAlignment="1">
      <alignment horizontal="center" vertical="center"/>
    </xf>
    <xf numFmtId="0" fontId="9" fillId="6" borderId="16" xfId="0" applyFont="1" applyFill="1" applyBorder="1" applyAlignment="1">
      <alignment horizontal="center" vertical="center" wrapText="1"/>
    </xf>
    <xf numFmtId="0" fontId="9" fillId="6" borderId="67" xfId="0" applyFont="1" applyFill="1" applyBorder="1" applyAlignment="1">
      <alignment horizontal="center" vertical="center"/>
    </xf>
    <xf numFmtId="0" fontId="9" fillId="6" borderId="4"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9" fillId="12" borderId="30" xfId="0" applyFont="1" applyFill="1" applyBorder="1" applyAlignment="1">
      <alignment horizontal="center" vertical="center" wrapText="1"/>
    </xf>
    <xf numFmtId="0" fontId="9" fillId="12" borderId="14" xfId="0" applyFont="1" applyFill="1" applyBorder="1" applyAlignment="1">
      <alignment horizontal="center" vertical="center" wrapText="1"/>
    </xf>
    <xf numFmtId="0" fontId="9" fillId="12" borderId="31" xfId="0" applyFont="1" applyFill="1" applyBorder="1" applyAlignment="1">
      <alignment horizontal="center" vertical="center" wrapText="1"/>
    </xf>
    <xf numFmtId="0" fontId="9" fillId="12" borderId="21" xfId="0" applyFont="1" applyFill="1" applyBorder="1" applyAlignment="1">
      <alignment horizontal="center" vertical="center" wrapText="1"/>
    </xf>
    <xf numFmtId="0" fontId="8" fillId="0" borderId="23" xfId="0" applyFont="1" applyBorder="1" applyAlignment="1">
      <alignment horizontal="center" vertical="center" wrapText="1"/>
    </xf>
    <xf numFmtId="0" fontId="8" fillId="0" borderId="6" xfId="0" applyFont="1" applyBorder="1" applyAlignment="1">
      <alignment horizontal="center" vertical="center" wrapText="1"/>
    </xf>
    <xf numFmtId="0" fontId="9" fillId="12" borderId="33" xfId="0" applyFont="1" applyFill="1" applyBorder="1" applyAlignment="1">
      <alignment horizontal="center" vertical="center" wrapText="1"/>
    </xf>
    <xf numFmtId="0" fontId="9" fillId="12" borderId="39" xfId="0" applyFont="1" applyFill="1" applyBorder="1" applyAlignment="1">
      <alignment horizontal="center" vertical="center" wrapText="1"/>
    </xf>
    <xf numFmtId="0" fontId="9" fillId="14" borderId="33" xfId="0" applyFont="1" applyFill="1" applyBorder="1" applyAlignment="1">
      <alignment horizontal="center" vertical="center" wrapText="1"/>
    </xf>
    <xf numFmtId="0" fontId="9" fillId="14" borderId="39" xfId="0" applyFont="1" applyFill="1" applyBorder="1" applyAlignment="1">
      <alignment horizontal="center" vertical="center" wrapText="1"/>
    </xf>
    <xf numFmtId="0" fontId="9" fillId="12" borderId="36" xfId="0" applyFont="1" applyFill="1" applyBorder="1" applyAlignment="1">
      <alignment horizontal="center" vertical="center" wrapText="1"/>
    </xf>
    <xf numFmtId="0" fontId="9" fillId="12" borderId="13" xfId="0" applyFont="1" applyFill="1" applyBorder="1" applyAlignment="1">
      <alignment horizontal="center" vertical="center" wrapText="1"/>
    </xf>
    <xf numFmtId="0" fontId="9" fillId="14" borderId="30" xfId="0" applyFont="1" applyFill="1" applyBorder="1" applyAlignment="1">
      <alignment horizontal="center" vertical="center" wrapText="1"/>
    </xf>
    <xf numFmtId="0" fontId="9" fillId="14" borderId="14" xfId="0" applyFont="1" applyFill="1" applyBorder="1" applyAlignment="1">
      <alignment horizontal="center" vertical="center" wrapText="1"/>
    </xf>
    <xf numFmtId="0" fontId="9" fillId="12" borderId="35" xfId="0" applyFont="1" applyFill="1" applyBorder="1" applyAlignment="1">
      <alignment horizontal="center" vertical="center" wrapText="1"/>
    </xf>
    <xf numFmtId="0" fontId="9" fillId="12" borderId="47"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1" fillId="0" borderId="2" xfId="0" applyFont="1" applyBorder="1" applyAlignment="1">
      <alignment horizontal="center" vertical="center"/>
    </xf>
    <xf numFmtId="0" fontId="50" fillId="0" borderId="5" xfId="0" applyFont="1" applyBorder="1" applyAlignment="1">
      <alignment horizontal="left" vertical="top" wrapText="1"/>
    </xf>
    <xf numFmtId="0" fontId="50" fillId="0" borderId="3" xfId="0" applyFont="1" applyBorder="1" applyAlignment="1">
      <alignment horizontal="left" vertical="top" wrapText="1"/>
    </xf>
    <xf numFmtId="0" fontId="50" fillId="0" borderId="4" xfId="0" applyFont="1" applyBorder="1" applyAlignment="1">
      <alignment horizontal="left" vertical="top" wrapText="1"/>
    </xf>
    <xf numFmtId="0" fontId="50" fillId="0" borderId="46" xfId="0" applyFont="1" applyBorder="1" applyAlignment="1">
      <alignment horizontal="left" vertical="top" wrapText="1"/>
    </xf>
    <xf numFmtId="0" fontId="50" fillId="0" borderId="75" xfId="0" applyFont="1" applyBorder="1" applyAlignment="1">
      <alignment horizontal="left" vertical="top" wrapText="1"/>
    </xf>
    <xf numFmtId="0" fontId="50" fillId="0" borderId="6" xfId="0" applyFont="1" applyBorder="1" applyAlignment="1">
      <alignment horizontal="left" vertical="top" wrapText="1"/>
    </xf>
    <xf numFmtId="0" fontId="51" fillId="0" borderId="5" xfId="0" applyFont="1" applyBorder="1" applyAlignment="1">
      <alignment horizontal="left" vertical="top" wrapText="1"/>
    </xf>
    <xf numFmtId="0" fontId="51" fillId="0" borderId="3" xfId="0" applyFont="1" applyBorder="1" applyAlignment="1">
      <alignment horizontal="left" vertical="top" wrapText="1"/>
    </xf>
    <xf numFmtId="0" fontId="51" fillId="0" borderId="4" xfId="0" applyFont="1" applyBorder="1" applyAlignment="1">
      <alignment horizontal="left" vertical="top" wrapText="1"/>
    </xf>
    <xf numFmtId="0" fontId="49" fillId="12" borderId="30" xfId="0" applyFont="1" applyFill="1" applyBorder="1" applyAlignment="1">
      <alignment horizontal="center" vertical="center" wrapText="1"/>
    </xf>
    <xf numFmtId="0" fontId="49" fillId="12" borderId="14" xfId="0" applyFont="1" applyFill="1" applyBorder="1" applyAlignment="1">
      <alignment horizontal="center" vertical="center" wrapText="1"/>
    </xf>
    <xf numFmtId="0" fontId="49" fillId="12" borderId="31" xfId="0" applyFont="1" applyFill="1" applyBorder="1" applyAlignment="1">
      <alignment horizontal="center" vertical="center" wrapText="1"/>
    </xf>
    <xf numFmtId="0" fontId="49" fillId="12" borderId="15" xfId="0" applyFont="1" applyFill="1" applyBorder="1" applyAlignment="1">
      <alignment horizontal="center" vertical="center" wrapText="1"/>
    </xf>
    <xf numFmtId="0" fontId="49" fillId="12" borderId="33" xfId="0" applyFont="1" applyFill="1" applyBorder="1" applyAlignment="1">
      <alignment horizontal="center" vertical="center" wrapText="1"/>
    </xf>
    <xf numFmtId="0" fontId="49" fillId="12" borderId="39" xfId="0" applyFont="1" applyFill="1" applyBorder="1" applyAlignment="1">
      <alignment horizontal="center" vertical="center" wrapText="1"/>
    </xf>
    <xf numFmtId="0" fontId="12" fillId="19" borderId="0" xfId="0" applyFont="1" applyFill="1" applyAlignment="1">
      <alignment horizontal="left" vertical="center"/>
    </xf>
    <xf numFmtId="0" fontId="10" fillId="0" borderId="1" xfId="0" applyFont="1" applyBorder="1" applyAlignment="1">
      <alignment horizontal="left" vertical="center"/>
    </xf>
    <xf numFmtId="0" fontId="17" fillId="0" borderId="23" xfId="0" applyFont="1" applyBorder="1" applyAlignment="1">
      <alignment horizontal="left" vertical="center"/>
    </xf>
    <xf numFmtId="0" fontId="17" fillId="0" borderId="6" xfId="0" applyFont="1" applyBorder="1" applyAlignment="1">
      <alignment horizontal="left" vertical="center"/>
    </xf>
    <xf numFmtId="0" fontId="1" fillId="0" borderId="23" xfId="0" applyFont="1" applyBorder="1" applyAlignment="1">
      <alignment horizontal="left" vertical="center"/>
    </xf>
    <xf numFmtId="0" fontId="1" fillId="0" borderId="6" xfId="0" applyFont="1" applyBorder="1" applyAlignment="1">
      <alignment horizontal="left" vertical="center"/>
    </xf>
    <xf numFmtId="0" fontId="49" fillId="14" borderId="30" xfId="0" applyFont="1" applyFill="1" applyBorder="1" applyAlignment="1">
      <alignment horizontal="center" vertical="center" wrapText="1"/>
    </xf>
    <xf numFmtId="0" fontId="49" fillId="14" borderId="5" xfId="0" applyFont="1" applyFill="1" applyBorder="1" applyAlignment="1">
      <alignment horizontal="center" vertical="center" wrapText="1"/>
    </xf>
    <xf numFmtId="0" fontId="49" fillId="6" borderId="35" xfId="0" applyFont="1" applyFill="1" applyBorder="1" applyAlignment="1">
      <alignment horizontal="center" vertical="center" wrapText="1"/>
    </xf>
    <xf numFmtId="0" fontId="49" fillId="6" borderId="4" xfId="0" applyFont="1" applyFill="1" applyBorder="1" applyAlignment="1">
      <alignment horizontal="center" vertical="center" wrapText="1"/>
    </xf>
    <xf numFmtId="0" fontId="49" fillId="6" borderId="35" xfId="0" applyFont="1" applyFill="1" applyBorder="1" applyAlignment="1">
      <alignment horizontal="center" vertical="center"/>
    </xf>
    <xf numFmtId="0" fontId="49" fillId="6" borderId="4" xfId="0" applyFont="1" applyFill="1" applyBorder="1" applyAlignment="1">
      <alignment horizontal="center" vertical="center"/>
    </xf>
    <xf numFmtId="0" fontId="23" fillId="6" borderId="33" xfId="0" applyFont="1" applyFill="1" applyBorder="1" applyAlignment="1">
      <alignment horizontal="center" vertical="center"/>
    </xf>
    <xf numFmtId="0" fontId="23" fillId="6" borderId="34" xfId="0" applyFont="1" applyFill="1" applyBorder="1" applyAlignment="1">
      <alignment horizontal="center" vertical="center"/>
    </xf>
    <xf numFmtId="0" fontId="49" fillId="12" borderId="35" xfId="0" applyFont="1" applyFill="1" applyBorder="1" applyAlignment="1">
      <alignment horizontal="center" vertical="center" wrapText="1"/>
    </xf>
    <xf numFmtId="0" fontId="49" fillId="12" borderId="47" xfId="0" applyFont="1" applyFill="1" applyBorder="1" applyAlignment="1">
      <alignment horizontal="center" vertical="center" wrapText="1"/>
    </xf>
    <xf numFmtId="0" fontId="42" fillId="3" borderId="35" xfId="0" applyFont="1" applyFill="1" applyBorder="1" applyAlignment="1">
      <alignment horizontal="center" vertical="center" wrapText="1"/>
    </xf>
    <xf numFmtId="0" fontId="42" fillId="3" borderId="47" xfId="0" applyFont="1" applyFill="1" applyBorder="1" applyAlignment="1">
      <alignment horizontal="center" vertical="center" wrapText="1"/>
    </xf>
    <xf numFmtId="0" fontId="42" fillId="7" borderId="35" xfId="0" applyFont="1" applyFill="1" applyBorder="1" applyAlignment="1">
      <alignment horizontal="center" vertical="center" wrapText="1"/>
    </xf>
    <xf numFmtId="0" fontId="42" fillId="7" borderId="47" xfId="0" applyFont="1" applyFill="1" applyBorder="1" applyAlignment="1">
      <alignment horizontal="center" vertical="center" wrapText="1"/>
    </xf>
    <xf numFmtId="0" fontId="42" fillId="8" borderId="35" xfId="0" applyFont="1" applyFill="1" applyBorder="1" applyAlignment="1">
      <alignment horizontal="center" vertical="center" wrapText="1"/>
    </xf>
    <xf numFmtId="0" fontId="42" fillId="8" borderId="47" xfId="0" applyFont="1" applyFill="1" applyBorder="1" applyAlignment="1">
      <alignment horizontal="center" vertical="center" wrapText="1"/>
    </xf>
    <xf numFmtId="1" fontId="42" fillId="9" borderId="35" xfId="0" applyNumberFormat="1" applyFont="1" applyFill="1" applyBorder="1" applyAlignment="1">
      <alignment horizontal="center" vertical="center" wrapText="1"/>
    </xf>
    <xf numFmtId="1" fontId="42" fillId="9" borderId="47" xfId="0" applyNumberFormat="1" applyFont="1" applyFill="1" applyBorder="1" applyAlignment="1">
      <alignment horizontal="center" vertical="center" wrapText="1"/>
    </xf>
    <xf numFmtId="0" fontId="42" fillId="10" borderId="35" xfId="0" applyFont="1" applyFill="1" applyBorder="1" applyAlignment="1">
      <alignment horizontal="center" vertical="center" wrapText="1"/>
    </xf>
    <xf numFmtId="0" fontId="42" fillId="10" borderId="47" xfId="0" applyFont="1" applyFill="1" applyBorder="1" applyAlignment="1">
      <alignment horizontal="center" vertical="center" wrapText="1"/>
    </xf>
    <xf numFmtId="0" fontId="42" fillId="13" borderId="35" xfId="0" applyFont="1" applyFill="1" applyBorder="1" applyAlignment="1">
      <alignment horizontal="center" vertical="center" wrapText="1"/>
    </xf>
    <xf numFmtId="0" fontId="42" fillId="13" borderId="47" xfId="0" applyFont="1" applyFill="1" applyBorder="1" applyAlignment="1">
      <alignment horizontal="center" vertical="center" wrapText="1"/>
    </xf>
    <xf numFmtId="0" fontId="49" fillId="14" borderId="33" xfId="0" applyFont="1" applyFill="1" applyBorder="1" applyAlignment="1">
      <alignment horizontal="center" vertical="center" wrapText="1"/>
    </xf>
    <xf numFmtId="0" fontId="49" fillId="14" borderId="66" xfId="0" applyFont="1" applyFill="1" applyBorder="1" applyAlignment="1">
      <alignment horizontal="center" vertical="center" wrapText="1"/>
    </xf>
    <xf numFmtId="0" fontId="49" fillId="12" borderId="36" xfId="0" applyFont="1" applyFill="1" applyBorder="1" applyAlignment="1">
      <alignment horizontal="center" vertical="center" wrapText="1"/>
    </xf>
    <xf numFmtId="0" fontId="49" fillId="12" borderId="13" xfId="0" applyFont="1" applyFill="1" applyBorder="1" applyAlignment="1">
      <alignment horizontal="center" vertical="center" wrapText="1"/>
    </xf>
    <xf numFmtId="0" fontId="49" fillId="6" borderId="33" xfId="0" applyFont="1" applyFill="1" applyBorder="1" applyAlignment="1">
      <alignment horizontal="center" vertical="center"/>
    </xf>
    <xf numFmtId="0" fontId="49" fillId="6" borderId="34" xfId="0" applyFont="1" applyFill="1" applyBorder="1" applyAlignment="1">
      <alignment horizontal="center" vertical="center"/>
    </xf>
    <xf numFmtId="0" fontId="51" fillId="0" borderId="46" xfId="0" applyFont="1" applyBorder="1" applyAlignment="1">
      <alignment horizontal="left" vertical="top" wrapText="1"/>
    </xf>
    <xf numFmtId="0" fontId="51" fillId="0" borderId="75" xfId="0" applyFont="1" applyBorder="1" applyAlignment="1">
      <alignment horizontal="left" vertical="top" wrapText="1"/>
    </xf>
    <xf numFmtId="0" fontId="51" fillId="0" borderId="6" xfId="0" applyFont="1" applyBorder="1" applyAlignment="1">
      <alignment horizontal="left" vertical="top" wrapText="1"/>
    </xf>
    <xf numFmtId="0" fontId="49" fillId="6" borderId="76" xfId="0" applyFont="1" applyFill="1" applyBorder="1" applyAlignment="1">
      <alignment horizontal="center" vertical="center"/>
    </xf>
    <xf numFmtId="0" fontId="49" fillId="6" borderId="77" xfId="0" applyFont="1" applyFill="1" applyBorder="1" applyAlignment="1">
      <alignment horizontal="center" vertical="center"/>
    </xf>
    <xf numFmtId="0" fontId="50" fillId="0" borderId="74" xfId="0" applyFont="1" applyBorder="1" applyAlignment="1">
      <alignment horizontal="left" vertical="top" wrapText="1"/>
    </xf>
    <xf numFmtId="0" fontId="62" fillId="6" borderId="4" xfId="0" applyFont="1" applyFill="1" applyBorder="1" applyAlignment="1">
      <alignment horizontal="center" vertical="center"/>
    </xf>
    <xf numFmtId="0" fontId="62" fillId="6" borderId="5" xfId="0" applyFont="1" applyFill="1" applyBorder="1" applyAlignment="1">
      <alignment horizontal="center" vertical="center"/>
    </xf>
    <xf numFmtId="0" fontId="62" fillId="6" borderId="35" xfId="0" applyFont="1" applyFill="1" applyBorder="1" applyAlignment="1">
      <alignment horizontal="center" vertical="center" wrapText="1"/>
    </xf>
    <xf numFmtId="0" fontId="62" fillId="6" borderId="4" xfId="0" applyFont="1" applyFill="1" applyBorder="1" applyAlignment="1">
      <alignment horizontal="center" vertical="center" wrapText="1"/>
    </xf>
    <xf numFmtId="0" fontId="62" fillId="6" borderId="16" xfId="0" applyFont="1" applyFill="1" applyBorder="1" applyAlignment="1">
      <alignment horizontal="center" vertical="center"/>
    </xf>
    <xf numFmtId="0" fontId="62" fillId="6" borderId="13" xfId="0" applyFont="1" applyFill="1" applyBorder="1" applyAlignment="1">
      <alignment horizontal="center" vertical="center"/>
    </xf>
    <xf numFmtId="0" fontId="62" fillId="6" borderId="14" xfId="0" applyFont="1" applyFill="1" applyBorder="1" applyAlignment="1">
      <alignment horizontal="center" vertical="center"/>
    </xf>
    <xf numFmtId="0" fontId="62" fillId="6" borderId="5" xfId="0" applyFont="1" applyFill="1" applyBorder="1" applyAlignment="1">
      <alignment horizontal="center" vertical="center" wrapText="1"/>
    </xf>
    <xf numFmtId="0" fontId="11" fillId="19" borderId="0" xfId="0" applyFont="1" applyFill="1" applyAlignment="1">
      <alignment horizontal="left" vertical="center"/>
    </xf>
    <xf numFmtId="0" fontId="68" fillId="0" borderId="1" xfId="0" applyFont="1" applyBorder="1" applyAlignment="1">
      <alignment horizontal="left" vertical="center"/>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62" fillId="14" borderId="30" xfId="0" applyFont="1" applyFill="1" applyBorder="1" applyAlignment="1">
      <alignment horizontal="center" vertical="center" wrapText="1"/>
    </xf>
    <xf numFmtId="0" fontId="62" fillId="14" borderId="5" xfId="0" applyFont="1" applyFill="1" applyBorder="1" applyAlignment="1">
      <alignment horizontal="center" vertical="center" wrapText="1"/>
    </xf>
    <xf numFmtId="0" fontId="65" fillId="18" borderId="30" xfId="0" applyFont="1" applyFill="1" applyBorder="1" applyAlignment="1">
      <alignment horizontal="center" vertical="center" wrapText="1"/>
    </xf>
    <xf numFmtId="0" fontId="64" fillId="18" borderId="14" xfId="0" applyFont="1" applyFill="1" applyBorder="1" applyAlignment="1">
      <alignment horizontal="center" vertical="center" wrapText="1"/>
    </xf>
    <xf numFmtId="0" fontId="68" fillId="5" borderId="8" xfId="0" applyFont="1" applyFill="1" applyBorder="1" applyAlignment="1">
      <alignment horizontal="center" vertical="center"/>
    </xf>
    <xf numFmtId="0" fontId="68" fillId="5" borderId="9" xfId="0" applyFont="1" applyFill="1" applyBorder="1" applyAlignment="1">
      <alignment horizontal="center" vertical="center"/>
    </xf>
    <xf numFmtId="0" fontId="68" fillId="5" borderId="32" xfId="0" applyFont="1" applyFill="1" applyBorder="1" applyAlignment="1">
      <alignment horizontal="center" vertical="center"/>
    </xf>
    <xf numFmtId="0" fontId="64" fillId="10" borderId="30" xfId="0" applyFont="1" applyFill="1" applyBorder="1" applyAlignment="1">
      <alignment horizontal="center" vertical="center" wrapText="1"/>
    </xf>
    <xf numFmtId="0" fontId="64" fillId="10" borderId="14" xfId="0" applyFont="1" applyFill="1" applyBorder="1" applyAlignment="1">
      <alignment horizontal="center" vertical="center" wrapText="1"/>
    </xf>
    <xf numFmtId="0" fontId="63" fillId="6" borderId="33" xfId="0" applyFont="1" applyFill="1" applyBorder="1" applyAlignment="1">
      <alignment horizontal="center" vertical="center"/>
    </xf>
    <xf numFmtId="0" fontId="63" fillId="6" borderId="34" xfId="0" applyFont="1" applyFill="1" applyBorder="1" applyAlignment="1">
      <alignment horizontal="center" vertical="center"/>
    </xf>
    <xf numFmtId="0" fontId="64" fillId="7" borderId="30" xfId="0" applyFont="1" applyFill="1" applyBorder="1" applyAlignment="1">
      <alignment horizontal="center" vertical="center" wrapText="1"/>
    </xf>
    <xf numFmtId="0" fontId="64" fillId="7" borderId="14" xfId="0" applyFont="1" applyFill="1" applyBorder="1" applyAlignment="1">
      <alignment horizontal="center" vertical="center" wrapText="1"/>
    </xf>
    <xf numFmtId="0" fontId="21" fillId="0" borderId="5" xfId="0" applyFont="1" applyBorder="1" applyAlignment="1">
      <alignment horizontal="left" vertical="top" wrapText="1"/>
    </xf>
    <xf numFmtId="0" fontId="21" fillId="0" borderId="3" xfId="0" applyFont="1" applyBorder="1" applyAlignment="1">
      <alignment horizontal="left" vertical="top" wrapText="1"/>
    </xf>
    <xf numFmtId="0" fontId="21" fillId="0" borderId="4" xfId="0" applyFont="1" applyBorder="1" applyAlignment="1">
      <alignment horizontal="left" vertical="top" wrapText="1"/>
    </xf>
    <xf numFmtId="0" fontId="21" fillId="0" borderId="35" xfId="0" applyFont="1" applyBorder="1" applyAlignment="1">
      <alignment horizontal="left" vertical="top" wrapText="1"/>
    </xf>
  </cellXfs>
  <cellStyles count="19">
    <cellStyle name="Hiperlink" xfId="3" builtinId="8"/>
    <cellStyle name="Hiperlink Visitado" xfId="15" builtinId="9" hidden="1"/>
    <cellStyle name="Hiperlink Visitado" xfId="14" builtinId="9" hidden="1"/>
    <cellStyle name="Hiperlink Visitado" xfId="9" builtinId="9" hidden="1"/>
    <cellStyle name="Hiperlink Visitado" xfId="11" builtinId="9" hidden="1"/>
    <cellStyle name="Hiperlink Visitado" xfId="17" builtinId="9" hidden="1"/>
    <cellStyle name="Hiperlink Visitado" xfId="18" builtinId="9" hidden="1"/>
    <cellStyle name="Hiperlink Visitado" xfId="16" builtinId="9" hidden="1"/>
    <cellStyle name="Hiperlink Visitado" xfId="13" builtinId="9" hidden="1"/>
    <cellStyle name="Hiperlink Visitado" xfId="8" builtinId="9" hidden="1"/>
    <cellStyle name="Hiperlink Visitado" xfId="10" builtinId="9" hidden="1"/>
    <cellStyle name="Hiperlink Visitado" xfId="6" builtinId="9" hidden="1"/>
    <cellStyle name="Hiperlink Visitado" xfId="5" builtinId="9" hidden="1"/>
    <cellStyle name="Hiperlink Visitado" xfId="4" builtinId="9" hidden="1"/>
    <cellStyle name="Hiperlink Visitado" xfId="7" builtinId="9" hidden="1"/>
    <cellStyle name="Hiperlink Visitado" xfId="12" builtinId="9" hidden="1"/>
    <cellStyle name="Normal" xfId="0" builtinId="0"/>
    <cellStyle name="Normal 2" xfId="2" xr:uid="{00000000-0005-0000-0000-000011000000}"/>
    <cellStyle name="Porcentagem" xfId="1" builtinId="5"/>
  </cellStyles>
  <dxfs count="52">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patternType="solid">
          <fgColor rgb="FFB15407"/>
          <bgColor rgb="FFB15407"/>
        </patternFill>
      </fill>
    </dxf>
    <dxf>
      <font>
        <color rgb="FF0070C0"/>
      </font>
      <fill>
        <patternFill>
          <bgColor rgb="FF0070C0"/>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C000"/>
      </font>
      <fill>
        <patternFill>
          <bgColor rgb="FFFFC000"/>
        </patternFill>
      </fill>
    </dxf>
    <dxf>
      <font>
        <color rgb="FFFFC000"/>
      </font>
      <fill>
        <patternFill>
          <bgColor rgb="FFFFC000"/>
        </patternFill>
      </fill>
    </dxf>
    <dxf>
      <font>
        <color rgb="FFFF0000"/>
      </font>
      <fill>
        <patternFill>
          <bgColor rgb="FFFF0000"/>
        </patternFill>
      </fill>
    </dxf>
    <dxf>
      <font>
        <color rgb="FFFF0000"/>
      </font>
      <fill>
        <patternFill>
          <bgColor rgb="FFFF0000"/>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1" defaultTableStyle="TableStyleMedium2" defaultPivotStyle="PivotStyleLight16">
    <tableStyle name="MySqlDefault" pivot="0" table="0" count="0" xr9:uid="{00000000-0011-0000-FFFF-FFFF00000000}"/>
  </tableStyles>
  <colors>
    <mruColors>
      <color rgb="FFB15407"/>
      <color rgb="FFFF99CC"/>
      <color rgb="FFCC3300"/>
      <color rgb="FF006600"/>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- 1'!$E$32:$E$39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- 1'!$F$32:$F$39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- 1'!$G$32:$G$39</c:f>
              <c:numCache>
                <c:formatCode>General</c:formatCode>
                <c:ptCount val="8"/>
                <c:pt idx="0">
                  <c:v>6</c:v>
                </c:pt>
                <c:pt idx="1">
                  <c:v>1</c:v>
                </c:pt>
                <c:pt idx="2">
                  <c:v>3</c:v>
                </c:pt>
                <c:pt idx="3">
                  <c:v>1</c:v>
                </c:pt>
                <c:pt idx="4">
                  <c:v>1</c:v>
                </c:pt>
                <c:pt idx="5">
                  <c:v>2</c:v>
                </c:pt>
                <c:pt idx="6">
                  <c:v>0</c:v>
                </c:pt>
                <c:pt idx="7">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- 1'!$H$32:$H$39</c:f>
              <c:numCache>
                <c:formatCode>General</c:formatCode>
                <c:ptCount val="8"/>
                <c:pt idx="0">
                  <c:v>0</c:v>
                </c:pt>
                <c:pt idx="1">
                  <c:v>2</c:v>
                </c:pt>
                <c:pt idx="2">
                  <c:v>1</c:v>
                </c:pt>
                <c:pt idx="3">
                  <c:v>2</c:v>
                </c:pt>
                <c:pt idx="4">
                  <c:v>2</c:v>
                </c:pt>
                <c:pt idx="5">
                  <c:v>0</c:v>
                </c:pt>
                <c:pt idx="6">
                  <c:v>0</c:v>
                </c:pt>
                <c:pt idx="7">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- 1'!$I$32:$I$39</c:f>
              <c:numCache>
                <c:formatCode>General</c:formatCode>
                <c:ptCount val="8"/>
                <c:pt idx="0">
                  <c:v>1</c:v>
                </c:pt>
                <c:pt idx="1">
                  <c:v>3</c:v>
                </c:pt>
                <c:pt idx="2">
                  <c:v>2</c:v>
                </c:pt>
                <c:pt idx="3">
                  <c:v>1</c:v>
                </c:pt>
                <c:pt idx="4">
                  <c:v>1</c:v>
                </c:pt>
                <c:pt idx="5">
                  <c:v>4</c:v>
                </c:pt>
                <c:pt idx="6">
                  <c:v>5</c:v>
                </c:pt>
                <c:pt idx="7">
                  <c:v>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- 1'!$J$32:$J$39</c:f>
              <c:numCache>
                <c:formatCode>General</c:formatCode>
                <c:ptCount val="8"/>
                <c:pt idx="0">
                  <c:v>1</c:v>
                </c:pt>
                <c:pt idx="1">
                  <c:v>1</c:v>
                </c:pt>
                <c:pt idx="2">
                  <c:v>0</c:v>
                </c:pt>
                <c:pt idx="3">
                  <c:v>0</c:v>
                </c:pt>
                <c:pt idx="4">
                  <c:v>0</c:v>
                </c:pt>
                <c:pt idx="5">
                  <c:v>0</c:v>
                </c:pt>
                <c:pt idx="6">
                  <c:v>0</c:v>
                </c:pt>
                <c:pt idx="7">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061853000"/>
        <c:axId val="-2061730520"/>
      </c:barChart>
      <c:catAx>
        <c:axId val="-2061853000"/>
        <c:scaling>
          <c:orientation val="maxMin"/>
        </c:scaling>
        <c:delete val="0"/>
        <c:axPos val="l"/>
        <c:numFmt formatCode="ge\r\a\l" sourceLinked="0"/>
        <c:majorTickMark val="out"/>
        <c:minorTickMark val="none"/>
        <c:tickLblPos val="nextTo"/>
        <c:txPr>
          <a:bodyPr/>
          <a:lstStyle/>
          <a:p>
            <a:pPr>
              <a:defRPr sz="1100"/>
            </a:pPr>
            <a:endParaRPr lang="pt-BR"/>
          </a:p>
        </c:txPr>
        <c:crossAx val="-2061730520"/>
        <c:crosses val="autoZero"/>
        <c:auto val="1"/>
        <c:lblAlgn val="ctr"/>
        <c:lblOffset val="100"/>
        <c:noMultiLvlLbl val="0"/>
      </c:catAx>
      <c:valAx>
        <c:axId val="-2061730520"/>
        <c:scaling>
          <c:orientation val="minMax"/>
        </c:scaling>
        <c:delete val="0"/>
        <c:axPos val="t"/>
        <c:majorGridlines/>
        <c:numFmt formatCode="General" sourceLinked="1"/>
        <c:majorTickMark val="out"/>
        <c:minorTickMark val="none"/>
        <c:tickLblPos val="nextTo"/>
        <c:crossAx val="-2061853000"/>
        <c:crosses val="autoZero"/>
        <c:crossBetween val="between"/>
        <c:majorUnit val="2"/>
      </c:valAx>
    </c:plotArea>
    <c:plotVisOnly val="1"/>
    <c:dispBlanksAs val="gap"/>
    <c:showDLblsOverMax val="0"/>
  </c:chart>
  <c:printSettings>
    <c:headerFooter/>
    <c:pageMargins b="0.78740157499999996" l="0.511811024" r="0.511811024" t="0.78740157499999996" header="0.31496062000000202" footer="0.314960620000002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- 4'!$E$32:$E$39</c:f>
              <c:numCache>
                <c:formatCode>General</c:formatCode>
                <c:ptCount val="8"/>
                <c:pt idx="0">
                  <c:v>0</c:v>
                </c:pt>
                <c:pt idx="1">
                  <c:v>0</c:v>
                </c:pt>
                <c:pt idx="2">
                  <c:v>1</c:v>
                </c:pt>
                <c:pt idx="3">
                  <c:v>0</c:v>
                </c:pt>
                <c:pt idx="4">
                  <c:v>0</c:v>
                </c:pt>
                <c:pt idx="5">
                  <c:v>0</c:v>
                </c:pt>
                <c:pt idx="6">
                  <c:v>0</c:v>
                </c:pt>
                <c:pt idx="7">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- 4'!$F$32:$F$39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- 4'!$G$32:$G$39</c:f>
              <c:numCache>
                <c:formatCode>General</c:formatCode>
                <c:ptCount val="8"/>
                <c:pt idx="0">
                  <c:v>3</c:v>
                </c:pt>
                <c:pt idx="1">
                  <c:v>0</c:v>
                </c:pt>
                <c:pt idx="2">
                  <c:v>2</c:v>
                </c:pt>
                <c:pt idx="3">
                  <c:v>1</c:v>
                </c:pt>
                <c:pt idx="4">
                  <c:v>0</c:v>
                </c:pt>
                <c:pt idx="5">
                  <c:v>1</c:v>
                </c:pt>
                <c:pt idx="6">
                  <c:v>0</c:v>
                </c:pt>
                <c:pt idx="7">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- 4'!$H$32:$H$39</c:f>
              <c:numCache>
                <c:formatCode>General</c:formatCode>
                <c:ptCount val="8"/>
                <c:pt idx="0">
                  <c:v>3</c:v>
                </c:pt>
                <c:pt idx="1">
                  <c:v>5</c:v>
                </c:pt>
                <c:pt idx="2">
                  <c:v>2</c:v>
                </c:pt>
                <c:pt idx="3">
                  <c:v>0</c:v>
                </c:pt>
                <c:pt idx="4">
                  <c:v>2</c:v>
                </c:pt>
                <c:pt idx="5">
                  <c:v>1</c:v>
                </c:pt>
                <c:pt idx="6">
                  <c:v>1</c:v>
                </c:pt>
                <c:pt idx="7">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- 4'!$I$32:$I$39</c:f>
              <c:numCache>
                <c:formatCode>General</c:formatCode>
                <c:ptCount val="8"/>
                <c:pt idx="0">
                  <c:v>1</c:v>
                </c:pt>
                <c:pt idx="1">
                  <c:v>1</c:v>
                </c:pt>
                <c:pt idx="2">
                  <c:v>2</c:v>
                </c:pt>
                <c:pt idx="3">
                  <c:v>3</c:v>
                </c:pt>
                <c:pt idx="4">
                  <c:v>2</c:v>
                </c:pt>
                <c:pt idx="5">
                  <c:v>4</c:v>
                </c:pt>
                <c:pt idx="6">
                  <c:v>4</c:v>
                </c:pt>
                <c:pt idx="7">
                  <c:v>5</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- 4'!$J$32:$J$39</c:f>
              <c:numCache>
                <c:formatCode>General</c:formatCode>
                <c:ptCount val="8"/>
                <c:pt idx="0">
                  <c:v>1</c:v>
                </c:pt>
                <c:pt idx="1">
                  <c:v>1</c:v>
                </c:pt>
                <c:pt idx="2">
                  <c:v>0</c:v>
                </c:pt>
                <c:pt idx="3">
                  <c:v>0</c:v>
                </c:pt>
                <c:pt idx="4">
                  <c:v>0</c:v>
                </c:pt>
                <c:pt idx="5">
                  <c:v>0</c:v>
                </c:pt>
                <c:pt idx="6">
                  <c:v>0</c:v>
                </c:pt>
                <c:pt idx="7">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126008520"/>
        <c:axId val="2126011720"/>
      </c:barChart>
      <c:catAx>
        <c:axId val="2126008520"/>
        <c:scaling>
          <c:orientation val="maxMin"/>
        </c:scaling>
        <c:delete val="0"/>
        <c:axPos val="l"/>
        <c:numFmt formatCode="ge\r\a\l" sourceLinked="0"/>
        <c:majorTickMark val="out"/>
        <c:minorTickMark val="none"/>
        <c:tickLblPos val="nextTo"/>
        <c:txPr>
          <a:bodyPr/>
          <a:lstStyle/>
          <a:p>
            <a:pPr>
              <a:defRPr sz="1100"/>
            </a:pPr>
            <a:endParaRPr lang="pt-BR"/>
          </a:p>
        </c:txPr>
        <c:crossAx val="2126011720"/>
        <c:crosses val="autoZero"/>
        <c:auto val="1"/>
        <c:lblAlgn val="ctr"/>
        <c:lblOffset val="100"/>
        <c:noMultiLvlLbl val="0"/>
      </c:catAx>
      <c:valAx>
        <c:axId val="2126011720"/>
        <c:scaling>
          <c:orientation val="minMax"/>
        </c:scaling>
        <c:delete val="0"/>
        <c:axPos val="t"/>
        <c:majorGridlines/>
        <c:numFmt formatCode="General" sourceLinked="1"/>
        <c:majorTickMark val="out"/>
        <c:minorTickMark val="none"/>
        <c:tickLblPos val="nextTo"/>
        <c:crossAx val="2126008520"/>
        <c:crosses val="autoZero"/>
        <c:crossBetween val="between"/>
        <c:majorUnit val="2"/>
      </c:valAx>
    </c:plotArea>
    <c:plotVisOnly val="1"/>
    <c:dispBlanksAs val="gap"/>
    <c:showDLblsOverMax val="0"/>
  </c:chart>
  <c:printSettings>
    <c:headerFooter/>
    <c:pageMargins b="0.78740157499999996" l="0.511811024" r="0.511811024" t="0.78740157499999996" header="0.31496062000000202" footer="0.314960620000002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03E-3"/>
          <c:y val="1.64891861125997E-2"/>
        </c:manualLayout>
      </c:layout>
      <c:overlay val="0"/>
      <c:spPr>
        <a:noFill/>
      </c:spPr>
    </c:title>
    <c:autoTitleDeleted val="0"/>
    <c:plotArea>
      <c:layout>
        <c:manualLayout>
          <c:layoutTarget val="inner"/>
          <c:xMode val="edge"/>
          <c:yMode val="edge"/>
          <c:x val="8.1141294838144903E-2"/>
          <c:y val="0.219378883519806"/>
          <c:w val="0.46168875765529299"/>
          <c:h val="0.68515846659657997"/>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0.14583333333333334</c:v>
                </c:pt>
                <c:pt idx="2">
                  <c:v>0.3125</c:v>
                </c:pt>
                <c:pt idx="3">
                  <c:v>0.45833333333333331</c:v>
                </c:pt>
                <c:pt idx="4">
                  <c:v>8.3333333333333329E-2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4367663552499499"/>
          <c:w val="0.40163082802031902"/>
          <c:h val="0.79544382716049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803E-3"/>
          <c:y val="1.64891861125997E-2"/>
        </c:manualLayout>
      </c:layout>
      <c:overlay val="0"/>
      <c:spPr>
        <a:noFill/>
      </c:spPr>
    </c:title>
    <c:autoTitleDeleted val="0"/>
    <c:plotArea>
      <c:layout>
        <c:manualLayout>
          <c:layoutTarget val="inner"/>
          <c:xMode val="edge"/>
          <c:yMode val="edge"/>
          <c:x val="9.5030183727034104E-2"/>
          <c:y val="0.219378883519806"/>
          <c:w val="0.46168875765529299"/>
          <c:h val="0.68515846659657997"/>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0.1276595744680851</c:v>
                </c:pt>
                <c:pt idx="2">
                  <c:v>0.31914893617021278</c:v>
                </c:pt>
                <c:pt idx="3">
                  <c:v>0.46808510638297873</c:v>
                </c:pt>
                <c:pt idx="4">
                  <c:v>8.5106382978723402E-2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01"/>
          <c:y val="0.117682869704234"/>
          <c:w val="0.38477668980593799"/>
          <c:h val="0.818491751181892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Final'!$C$25:$C$32</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Final'!$E$25:$E$32</c:f>
              <c:numCache>
                <c:formatCode>General</c:formatCode>
                <c:ptCount val="8"/>
                <c:pt idx="0">
                  <c:v>1</c:v>
                </c:pt>
                <c:pt idx="1">
                  <c:v>0</c:v>
                </c:pt>
                <c:pt idx="2">
                  <c:v>0</c:v>
                </c:pt>
                <c:pt idx="3">
                  <c:v>1</c:v>
                </c:pt>
                <c:pt idx="4">
                  <c:v>2</c:v>
                </c:pt>
                <c:pt idx="5">
                  <c:v>0</c:v>
                </c:pt>
                <c:pt idx="6">
                  <c:v>0</c:v>
                </c:pt>
                <c:pt idx="7">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Final'!$C$25:$C$32</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Final'!$F$25:$F$32</c:f>
              <c:numCache>
                <c:formatCode>General</c:formatCode>
                <c:ptCount val="8"/>
                <c:pt idx="0">
                  <c:v>3</c:v>
                </c:pt>
                <c:pt idx="1">
                  <c:v>5</c:v>
                </c:pt>
                <c:pt idx="2">
                  <c:v>3</c:v>
                </c:pt>
                <c:pt idx="3">
                  <c:v>2</c:v>
                </c:pt>
                <c:pt idx="4">
                  <c:v>2</c:v>
                </c:pt>
                <c:pt idx="5">
                  <c:v>3</c:v>
                </c:pt>
                <c:pt idx="6">
                  <c:v>2</c:v>
                </c:pt>
                <c:pt idx="7">
                  <c:v>3</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Final'!$G$25:$G$32</c:f>
              <c:numCache>
                <c:formatCode>General</c:formatCode>
                <c:ptCount val="8"/>
                <c:pt idx="0">
                  <c:v>4</c:v>
                </c:pt>
                <c:pt idx="1">
                  <c:v>2</c:v>
                </c:pt>
                <c:pt idx="2">
                  <c:v>2</c:v>
                </c:pt>
                <c:pt idx="3">
                  <c:v>1</c:v>
                </c:pt>
                <c:pt idx="4">
                  <c:v>0</c:v>
                </c:pt>
                <c:pt idx="5">
                  <c:v>3</c:v>
                </c:pt>
                <c:pt idx="6">
                  <c:v>3</c:v>
                </c:pt>
                <c:pt idx="7">
                  <c:v>5</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2055318360"/>
        <c:axId val="-2055315416"/>
      </c:barChart>
      <c:catAx>
        <c:axId val="-2055318360"/>
        <c:scaling>
          <c:orientation val="maxMin"/>
        </c:scaling>
        <c:delete val="0"/>
        <c:axPos val="l"/>
        <c:numFmt formatCode="ge\r\a\l" sourceLinked="0"/>
        <c:majorTickMark val="out"/>
        <c:minorTickMark val="none"/>
        <c:tickLblPos val="nextTo"/>
        <c:crossAx val="-2055315416"/>
        <c:crosses val="autoZero"/>
        <c:auto val="1"/>
        <c:lblAlgn val="ctr"/>
        <c:lblOffset val="100"/>
        <c:noMultiLvlLbl val="0"/>
      </c:catAx>
      <c:valAx>
        <c:axId val="-2055315416"/>
        <c:scaling>
          <c:orientation val="minMax"/>
        </c:scaling>
        <c:delete val="0"/>
        <c:axPos val="t"/>
        <c:majorGridlines/>
        <c:numFmt formatCode="General" sourceLinked="1"/>
        <c:majorTickMark val="out"/>
        <c:minorTickMark val="none"/>
        <c:tickLblPos val="nextTo"/>
        <c:crossAx val="-2055318360"/>
        <c:crosses val="autoZero"/>
        <c:crossBetween val="between"/>
        <c:majorUnit val="2"/>
      </c:valAx>
    </c:plotArea>
    <c:plotVisOnly val="1"/>
    <c:dispBlanksAs val="gap"/>
    <c:showDLblsOverMax val="0"/>
  </c:chart>
  <c:printSettings>
    <c:headerFooter/>
    <c:pageMargins b="0.78740157499999996" l="0.511811024" r="0.511811024" t="0.78740157499999996" header="0.31496062000000202" footer="0.314960620000002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94E-3"/>
          <c:y val="1.64891861125997E-2"/>
        </c:manualLayout>
      </c:layout>
      <c:overlay val="0"/>
      <c:spPr>
        <a:noFill/>
      </c:spPr>
    </c:title>
    <c:autoTitleDeleted val="0"/>
    <c:plotArea>
      <c:layout>
        <c:manualLayout>
          <c:layoutTarget val="inner"/>
          <c:xMode val="edge"/>
          <c:yMode val="edge"/>
          <c:x val="8.1141294838144903E-2"/>
          <c:y val="0.219378883519806"/>
          <c:w val="0.46168875765529299"/>
          <c:h val="0.68515846659658197"/>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8.5106382978723402E-2</c:v>
                </c:pt>
                <c:pt idx="1">
                  <c:v>0.48936170212765956</c:v>
                </c:pt>
                <c:pt idx="2">
                  <c:v>0.42553191489361702</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9587952117740601"/>
          <c:w val="0.41304166666666697"/>
          <c:h val="0.76513556350657896"/>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202" footer="0.314960620000002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03E-3"/>
          <c:y val="1.64891861125997E-2"/>
        </c:manualLayout>
      </c:layout>
      <c:overlay val="0"/>
      <c:spPr>
        <a:noFill/>
      </c:spPr>
    </c:title>
    <c:autoTitleDeleted val="0"/>
    <c:plotArea>
      <c:layout>
        <c:manualLayout>
          <c:layoutTarget val="inner"/>
          <c:xMode val="edge"/>
          <c:yMode val="edge"/>
          <c:x val="8.1141294838144903E-2"/>
          <c:y val="0.219378883519806"/>
          <c:w val="0.46168875765529299"/>
          <c:h val="0.68515846659657997"/>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0.2978723404255319</c:v>
                </c:pt>
                <c:pt idx="2">
                  <c:v>0.1702127659574468</c:v>
                </c:pt>
                <c:pt idx="3">
                  <c:v>0.44680851063829785</c:v>
                </c:pt>
                <c:pt idx="4">
                  <c:v>8.5106382978723402E-2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4367663552499499"/>
          <c:w val="0.40163082802031902"/>
          <c:h val="0.79544382716049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803E-3"/>
          <c:y val="1.64891861125997E-2"/>
        </c:manualLayout>
      </c:layout>
      <c:overlay val="0"/>
      <c:spPr>
        <a:noFill/>
      </c:spPr>
    </c:title>
    <c:autoTitleDeleted val="0"/>
    <c:plotArea>
      <c:layout>
        <c:manualLayout>
          <c:layoutTarget val="inner"/>
          <c:xMode val="edge"/>
          <c:yMode val="edge"/>
          <c:x val="9.5030183727034104E-2"/>
          <c:y val="0.219378883519806"/>
          <c:w val="0.46168875765529299"/>
          <c:h val="0.68515846659657997"/>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0.2978723404255319</c:v>
                </c:pt>
                <c:pt idx="2">
                  <c:v>0.1702127659574468</c:v>
                </c:pt>
                <c:pt idx="3">
                  <c:v>0.44680851063829785</c:v>
                </c:pt>
                <c:pt idx="4">
                  <c:v>8.5106382978723402E-2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01"/>
          <c:y val="0.117682869704234"/>
          <c:w val="0.38477668980593799"/>
          <c:h val="0.818491751181892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- 2'!$E$32:$E$39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- 2'!$F$32:$F$39</c:f>
              <c:numCache>
                <c:formatCode>General</c:formatCode>
                <c:ptCount val="8"/>
                <c:pt idx="0">
                  <c:v>0</c:v>
                </c:pt>
                <c:pt idx="1">
                  <c:v>0</c:v>
                </c:pt>
                <c:pt idx="2">
                  <c:v>1</c:v>
                </c:pt>
                <c:pt idx="3">
                  <c:v>0</c:v>
                </c:pt>
                <c:pt idx="4">
                  <c:v>0</c:v>
                </c:pt>
                <c:pt idx="5">
                  <c:v>0</c:v>
                </c:pt>
                <c:pt idx="6">
                  <c:v>0</c:v>
                </c:pt>
                <c:pt idx="7">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- 2'!$G$32:$G$39</c:f>
              <c:numCache>
                <c:formatCode>General</c:formatCode>
                <c:ptCount val="8"/>
                <c:pt idx="0">
                  <c:v>3</c:v>
                </c:pt>
                <c:pt idx="1">
                  <c:v>0</c:v>
                </c:pt>
                <c:pt idx="2">
                  <c:v>0</c:v>
                </c:pt>
                <c:pt idx="3">
                  <c:v>1</c:v>
                </c:pt>
                <c:pt idx="4">
                  <c:v>1</c:v>
                </c:pt>
                <c:pt idx="5">
                  <c:v>2</c:v>
                </c:pt>
                <c:pt idx="6">
                  <c:v>0</c:v>
                </c:pt>
                <c:pt idx="7">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- 2'!$H$32:$H$39</c:f>
              <c:numCache>
                <c:formatCode>General</c:formatCode>
                <c:ptCount val="8"/>
                <c:pt idx="0">
                  <c:v>1</c:v>
                </c:pt>
                <c:pt idx="1">
                  <c:v>2</c:v>
                </c:pt>
                <c:pt idx="2">
                  <c:v>3</c:v>
                </c:pt>
                <c:pt idx="3">
                  <c:v>0</c:v>
                </c:pt>
                <c:pt idx="4">
                  <c:v>1</c:v>
                </c:pt>
                <c:pt idx="5">
                  <c:v>0</c:v>
                </c:pt>
                <c:pt idx="6">
                  <c:v>0</c:v>
                </c:pt>
                <c:pt idx="7">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- 2'!$I$32:$I$39</c:f>
              <c:numCache>
                <c:formatCode>General</c:formatCode>
                <c:ptCount val="8"/>
                <c:pt idx="0">
                  <c:v>3</c:v>
                </c:pt>
                <c:pt idx="1">
                  <c:v>4</c:v>
                </c:pt>
                <c:pt idx="2">
                  <c:v>2</c:v>
                </c:pt>
                <c:pt idx="3">
                  <c:v>3</c:v>
                </c:pt>
                <c:pt idx="4">
                  <c:v>2</c:v>
                </c:pt>
                <c:pt idx="5">
                  <c:v>4</c:v>
                </c:pt>
                <c:pt idx="6">
                  <c:v>5</c:v>
                </c:pt>
                <c:pt idx="7">
                  <c:v>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- 2'!$J$32:$J$39</c:f>
              <c:numCache>
                <c:formatCode>General</c:formatCode>
                <c:ptCount val="8"/>
                <c:pt idx="0">
                  <c:v>1</c:v>
                </c:pt>
                <c:pt idx="1">
                  <c:v>1</c:v>
                </c:pt>
                <c:pt idx="2">
                  <c:v>0</c:v>
                </c:pt>
                <c:pt idx="3">
                  <c:v>0</c:v>
                </c:pt>
                <c:pt idx="4">
                  <c:v>0</c:v>
                </c:pt>
                <c:pt idx="5">
                  <c:v>0</c:v>
                </c:pt>
                <c:pt idx="6">
                  <c:v>0</c:v>
                </c:pt>
                <c:pt idx="7">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124810264"/>
        <c:axId val="2124813192"/>
      </c:barChart>
      <c:catAx>
        <c:axId val="2124810264"/>
        <c:scaling>
          <c:orientation val="maxMin"/>
        </c:scaling>
        <c:delete val="0"/>
        <c:axPos val="l"/>
        <c:numFmt formatCode="ge\r\a\l" sourceLinked="0"/>
        <c:majorTickMark val="out"/>
        <c:minorTickMark val="none"/>
        <c:tickLblPos val="nextTo"/>
        <c:txPr>
          <a:bodyPr/>
          <a:lstStyle/>
          <a:p>
            <a:pPr>
              <a:defRPr sz="1100"/>
            </a:pPr>
            <a:endParaRPr lang="pt-BR"/>
          </a:p>
        </c:txPr>
        <c:crossAx val="2124813192"/>
        <c:crosses val="autoZero"/>
        <c:auto val="1"/>
        <c:lblAlgn val="ctr"/>
        <c:lblOffset val="100"/>
        <c:noMultiLvlLbl val="0"/>
      </c:catAx>
      <c:valAx>
        <c:axId val="2124813192"/>
        <c:scaling>
          <c:orientation val="minMax"/>
        </c:scaling>
        <c:delete val="0"/>
        <c:axPos val="t"/>
        <c:majorGridlines/>
        <c:numFmt formatCode="General" sourceLinked="1"/>
        <c:majorTickMark val="out"/>
        <c:minorTickMark val="none"/>
        <c:tickLblPos val="nextTo"/>
        <c:crossAx val="2124810264"/>
        <c:crosses val="autoZero"/>
        <c:crossBetween val="between"/>
        <c:majorUnit val="2"/>
      </c:valAx>
    </c:plotArea>
    <c:plotVisOnly val="1"/>
    <c:dispBlanksAs val="gap"/>
    <c:showDLblsOverMax val="0"/>
  </c:chart>
  <c:printSettings>
    <c:headerFooter/>
    <c:pageMargins b="0.78740157499999996" l="0.511811024" r="0.511811024" t="0.78740157499999996" header="0.31496062000000202" footer="0.314960620000002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03E-3"/>
          <c:y val="1.64891861125997E-2"/>
        </c:manualLayout>
      </c:layout>
      <c:overlay val="0"/>
      <c:spPr>
        <a:noFill/>
      </c:spPr>
    </c:title>
    <c:autoTitleDeleted val="0"/>
    <c:plotArea>
      <c:layout>
        <c:manualLayout>
          <c:layoutTarget val="inner"/>
          <c:xMode val="edge"/>
          <c:yMode val="edge"/>
          <c:x val="8.1141294838144903E-2"/>
          <c:y val="0.219378883519806"/>
          <c:w val="0.46168875765529299"/>
          <c:h val="0.68515846659657997"/>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2.1276595744680851E-2</c:v>
                </c:pt>
                <c:pt idx="1">
                  <c:v>0.1702127659574468</c:v>
                </c:pt>
                <c:pt idx="2">
                  <c:v>0.14893617021276595</c:v>
                </c:pt>
                <c:pt idx="3">
                  <c:v>0.57446808510638303</c:v>
                </c:pt>
                <c:pt idx="4">
                  <c:v>8.5106382978723402E-2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4367663552499499"/>
          <c:w val="0.40163082802031902"/>
          <c:h val="0.79544382716049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803E-3"/>
          <c:y val="1.64891861125997E-2"/>
        </c:manualLayout>
      </c:layout>
      <c:overlay val="0"/>
      <c:spPr>
        <a:noFill/>
      </c:spPr>
    </c:title>
    <c:autoTitleDeleted val="0"/>
    <c:plotArea>
      <c:layout>
        <c:manualLayout>
          <c:layoutTarget val="inner"/>
          <c:xMode val="edge"/>
          <c:yMode val="edge"/>
          <c:x val="9.5030183727034104E-2"/>
          <c:y val="0.219378883519806"/>
          <c:w val="0.46168875765529299"/>
          <c:h val="0.68515846659657997"/>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2.0833333333333332E-2</c:v>
                </c:pt>
                <c:pt idx="1">
                  <c:v>0.16666666666666666</c:v>
                </c:pt>
                <c:pt idx="2">
                  <c:v>0.14583333333333334</c:v>
                </c:pt>
                <c:pt idx="3">
                  <c:v>0.5625</c:v>
                </c:pt>
                <c:pt idx="4">
                  <c:v>8.3333333333333329E-2</c:v>
                </c:pt>
                <c:pt idx="5">
                  <c:v>2.0833333333333332E-2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01"/>
          <c:y val="0.117682869704234"/>
          <c:w val="0.38477668980593799"/>
          <c:h val="0.818491751181892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- 3'!$E$32:$E$39</c:f>
              <c:numCache>
                <c:formatCode>General</c:formatCode>
                <c:ptCount val="8"/>
                <c:pt idx="0">
                  <c:v>1</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- 3'!$F$32:$F$39</c:f>
              <c:numCache>
                <c:formatCode>General</c:formatCode>
                <c:ptCount val="8"/>
                <c:pt idx="0">
                  <c:v>0</c:v>
                </c:pt>
                <c:pt idx="1">
                  <c:v>0</c:v>
                </c:pt>
                <c:pt idx="2">
                  <c:v>1</c:v>
                </c:pt>
                <c:pt idx="3">
                  <c:v>0</c:v>
                </c:pt>
                <c:pt idx="4">
                  <c:v>0</c:v>
                </c:pt>
                <c:pt idx="5">
                  <c:v>0</c:v>
                </c:pt>
                <c:pt idx="6">
                  <c:v>0</c:v>
                </c:pt>
                <c:pt idx="7">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- 3'!$G$32:$G$39</c:f>
              <c:numCache>
                <c:formatCode>General</c:formatCode>
                <c:ptCount val="8"/>
                <c:pt idx="0">
                  <c:v>2</c:v>
                </c:pt>
                <c:pt idx="1">
                  <c:v>0</c:v>
                </c:pt>
                <c:pt idx="2">
                  <c:v>2</c:v>
                </c:pt>
                <c:pt idx="3">
                  <c:v>1</c:v>
                </c:pt>
                <c:pt idx="4">
                  <c:v>0</c:v>
                </c:pt>
                <c:pt idx="5">
                  <c:v>0</c:v>
                </c:pt>
                <c:pt idx="6">
                  <c:v>0</c:v>
                </c:pt>
                <c:pt idx="7">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- 3'!$H$32:$H$39</c:f>
              <c:numCache>
                <c:formatCode>General</c:formatCode>
                <c:ptCount val="8"/>
                <c:pt idx="0">
                  <c:v>3</c:v>
                </c:pt>
                <c:pt idx="1">
                  <c:v>4</c:v>
                </c:pt>
                <c:pt idx="2">
                  <c:v>2</c:v>
                </c:pt>
                <c:pt idx="3">
                  <c:v>0</c:v>
                </c:pt>
                <c:pt idx="4">
                  <c:v>2</c:v>
                </c:pt>
                <c:pt idx="5">
                  <c:v>3</c:v>
                </c:pt>
                <c:pt idx="6">
                  <c:v>3</c:v>
                </c:pt>
                <c:pt idx="7">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- 3'!$I$32:$I$39</c:f>
              <c:numCache>
                <c:formatCode>General</c:formatCode>
                <c:ptCount val="8"/>
                <c:pt idx="0">
                  <c:v>2</c:v>
                </c:pt>
                <c:pt idx="1">
                  <c:v>2</c:v>
                </c:pt>
                <c:pt idx="2">
                  <c:v>1</c:v>
                </c:pt>
                <c:pt idx="3">
                  <c:v>2</c:v>
                </c:pt>
                <c:pt idx="4">
                  <c:v>2</c:v>
                </c:pt>
                <c:pt idx="5">
                  <c:v>3</c:v>
                </c:pt>
                <c:pt idx="6">
                  <c:v>2</c:v>
                </c:pt>
                <c:pt idx="7">
                  <c:v>6</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- 3'!$J$32:$J$39</c:f>
              <c:numCache>
                <c:formatCode>General</c:formatCode>
                <c:ptCount val="8"/>
                <c:pt idx="0">
                  <c:v>1</c:v>
                </c:pt>
                <c:pt idx="1">
                  <c:v>1</c:v>
                </c:pt>
                <c:pt idx="2">
                  <c:v>0</c:v>
                </c:pt>
                <c:pt idx="3">
                  <c:v>0</c:v>
                </c:pt>
                <c:pt idx="4">
                  <c:v>0</c:v>
                </c:pt>
                <c:pt idx="5">
                  <c:v>0</c:v>
                </c:pt>
                <c:pt idx="6">
                  <c:v>0</c:v>
                </c:pt>
                <c:pt idx="7">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062056808"/>
        <c:axId val="-2062525768"/>
      </c:barChart>
      <c:catAx>
        <c:axId val="-2062056808"/>
        <c:scaling>
          <c:orientation val="maxMin"/>
        </c:scaling>
        <c:delete val="0"/>
        <c:axPos val="l"/>
        <c:numFmt formatCode="ge\r\a\l" sourceLinked="0"/>
        <c:majorTickMark val="out"/>
        <c:minorTickMark val="none"/>
        <c:tickLblPos val="nextTo"/>
        <c:txPr>
          <a:bodyPr/>
          <a:lstStyle/>
          <a:p>
            <a:pPr>
              <a:defRPr sz="1100"/>
            </a:pPr>
            <a:endParaRPr lang="pt-BR"/>
          </a:p>
        </c:txPr>
        <c:crossAx val="-2062525768"/>
        <c:crosses val="autoZero"/>
        <c:auto val="1"/>
        <c:lblAlgn val="ctr"/>
        <c:lblOffset val="100"/>
        <c:noMultiLvlLbl val="0"/>
      </c:catAx>
      <c:valAx>
        <c:axId val="-2062525768"/>
        <c:scaling>
          <c:orientation val="minMax"/>
        </c:scaling>
        <c:delete val="0"/>
        <c:axPos val="t"/>
        <c:majorGridlines/>
        <c:numFmt formatCode="General" sourceLinked="1"/>
        <c:majorTickMark val="out"/>
        <c:minorTickMark val="none"/>
        <c:tickLblPos val="nextTo"/>
        <c:crossAx val="-2062056808"/>
        <c:crosses val="autoZero"/>
        <c:crossBetween val="between"/>
        <c:majorUnit val="2"/>
      </c:valAx>
    </c:plotArea>
    <c:plotVisOnly val="1"/>
    <c:dispBlanksAs val="gap"/>
    <c:showDLblsOverMax val="0"/>
  </c:chart>
  <c:printSettings>
    <c:headerFooter/>
    <c:pageMargins b="0.78740157499999996" l="0.511811024" r="0.511811024" t="0.78740157499999996" header="0.31496062000000202" footer="0.314960620000002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400"/>
            </a:pPr>
            <a:r>
              <a:rPr lang="pt-BR" sz="1400"/>
              <a:t>Situação atual </a:t>
            </a:r>
            <a:r>
              <a:rPr lang="pt-BR" sz="1400" baseline="0"/>
              <a:t>do PAN </a:t>
            </a:r>
          </a:p>
          <a:p>
            <a:pPr algn="l">
              <a:defRPr sz="1400"/>
            </a:pPr>
            <a:r>
              <a:rPr lang="pt-BR" sz="1400" baseline="0"/>
              <a:t>Monitoria atual</a:t>
            </a:r>
            <a:endParaRPr lang="pt-BR" sz="1400"/>
          </a:p>
        </c:rich>
      </c:tx>
      <c:layout>
        <c:manualLayout>
          <c:xMode val="edge"/>
          <c:yMode val="edge"/>
          <c:x val="7.9304461942257803E-3"/>
          <c:y val="1.64891861125997E-2"/>
        </c:manualLayout>
      </c:layout>
      <c:overlay val="0"/>
      <c:spPr>
        <a:noFill/>
      </c:spPr>
    </c:title>
    <c:autoTitleDeleted val="0"/>
    <c:plotArea>
      <c:layout>
        <c:manualLayout>
          <c:layoutTarget val="inner"/>
          <c:xMode val="edge"/>
          <c:yMode val="edge"/>
          <c:x val="8.1141294838144903E-2"/>
          <c:y val="0.219378883519806"/>
          <c:w val="0.46168875765529299"/>
          <c:h val="0.68515846659657997"/>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dLbl>
              <c:idx val="0"/>
              <c:delete val="1"/>
              <c:extLst>
                <c:ext xmlns:c15="http://schemas.microsoft.com/office/drawing/2012/chart" uri="{CE6537A1-D6FC-4f65-9D91-7224C49458BB}"/>
                <c:ext xmlns:c16="http://schemas.microsoft.com/office/drawing/2014/chart" uri="{C3380CC4-5D6E-409C-BE32-E72D297353CC}">
                  <c16:uniqueId val="{00000001-9FE0-4D9F-B8DC-8B9C8E37DCB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- 3'!$E$16:$E$20</c:f>
              <c:numCache>
                <c:formatCode>0%</c:formatCode>
                <c:ptCount val="5"/>
                <c:pt idx="0">
                  <c:v>2.1276595744680851E-2</c:v>
                </c:pt>
                <c:pt idx="1">
                  <c:v>0.10638297872340426</c:v>
                </c:pt>
                <c:pt idx="2">
                  <c:v>0.36170212765957449</c:v>
                </c:pt>
                <c:pt idx="3">
                  <c:v>0.42553191489361702</c:v>
                </c:pt>
                <c:pt idx="4">
                  <c:v>8.5106382978723402E-2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egendEntry>
        <c:idx val="0"/>
        <c:delete val="1"/>
      </c:legendEntry>
      <c:layout>
        <c:manualLayout>
          <c:xMode val="edge"/>
          <c:yMode val="edge"/>
          <c:x val="0.57029166666666697"/>
          <c:y val="0.14367663552499499"/>
          <c:w val="0.40163082802031902"/>
          <c:h val="0.79544382716049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803E-3"/>
          <c:y val="1.64891861125997E-2"/>
        </c:manualLayout>
      </c:layout>
      <c:overlay val="0"/>
      <c:spPr>
        <a:noFill/>
      </c:spPr>
    </c:title>
    <c:autoTitleDeleted val="0"/>
    <c:plotArea>
      <c:layout>
        <c:manualLayout>
          <c:layoutTarget val="inner"/>
          <c:xMode val="edge"/>
          <c:yMode val="edge"/>
          <c:x val="9.5030183727034104E-2"/>
          <c:y val="0.219378883519806"/>
          <c:w val="0.46168875765529299"/>
          <c:h val="0.68515846659657997"/>
        </c:manualLayout>
      </c:layout>
      <c:doughnutChart>
        <c:varyColors val="1"/>
        <c:ser>
          <c:idx val="0"/>
          <c:order val="0"/>
          <c:explosion val="1"/>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2.1276595744680851E-2</c:v>
                </c:pt>
                <c:pt idx="1">
                  <c:v>8.5106382978723402E-2</c:v>
                </c:pt>
                <c:pt idx="2">
                  <c:v>0.36170212765957449</c:v>
                </c:pt>
                <c:pt idx="3">
                  <c:v>0.42553191489361702</c:v>
                </c:pt>
                <c:pt idx="4">
                  <c:v>8.5106382978723402E-2</c:v>
                </c:pt>
                <c:pt idx="5">
                  <c:v>2.1276595744680851E-2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60323081156570602"/>
          <c:y val="0.12699328388956199"/>
          <c:w val="0.36395464358107499"/>
          <c:h val="0.82303027169002096"/>
        </c:manualLayout>
      </c:layout>
      <c:overlay val="0"/>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10</xdr:row>
      <xdr:rowOff>60960</xdr:rowOff>
    </xdr:from>
    <xdr:to>
      <xdr:col>34</xdr:col>
      <xdr:colOff>1435417</xdr:colOff>
      <xdr:row>12</xdr:row>
      <xdr:rowOff>133612</xdr:rowOff>
    </xdr:to>
    <xdr:sp macro="" textlink="">
      <xdr:nvSpPr>
        <xdr:cNvPr id="3" name="Retângulo de cantos arredondados 1">
          <a:hlinkClick xmlns:r="http://schemas.openxmlformats.org/officeDocument/2006/relationships" r:id="rId1"/>
          <a:extLst>
            <a:ext uri="{FF2B5EF4-FFF2-40B4-BE49-F238E27FC236}">
              <a16:creationId xmlns:a16="http://schemas.microsoft.com/office/drawing/2014/main" id="{CFF11F4A-EAEB-449E-BFF2-67B940DE8B1F}"/>
            </a:ext>
          </a:extLst>
        </xdr:cNvPr>
        <xdr:cNvSpPr/>
      </xdr:nvSpPr>
      <xdr:spPr>
        <a:xfrm>
          <a:off x="54831615" y="956310"/>
          <a:ext cx="4230052" cy="62510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39</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2</xdr:row>
      <xdr:rowOff>60960</xdr:rowOff>
    </xdr:from>
    <xdr:to>
      <xdr:col>34</xdr:col>
      <xdr:colOff>1435417</xdr:colOff>
      <xdr:row>4</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8</xdr:row>
      <xdr:rowOff>60960</xdr:rowOff>
    </xdr:from>
    <xdr:to>
      <xdr:col>34</xdr:col>
      <xdr:colOff>1435417</xdr:colOff>
      <xdr:row>10</xdr:row>
      <xdr:rowOff>133612</xdr:rowOff>
    </xdr:to>
    <xdr:sp macro="" textlink="">
      <xdr:nvSpPr>
        <xdr:cNvPr id="3" name="Retângulo de cantos arredondados 1">
          <a:hlinkClick xmlns:r="http://schemas.openxmlformats.org/officeDocument/2006/relationships" r:id="rId1"/>
          <a:extLst>
            <a:ext uri="{FF2B5EF4-FFF2-40B4-BE49-F238E27FC236}">
              <a16:creationId xmlns:a16="http://schemas.microsoft.com/office/drawing/2014/main" id="{EBDB18A8-5E8A-4D78-B6FC-689030147CBB}"/>
            </a:ext>
          </a:extLst>
        </xdr:cNvPr>
        <xdr:cNvSpPr/>
      </xdr:nvSpPr>
      <xdr:spPr>
        <a:xfrm>
          <a:off x="68983860" y="845820"/>
          <a:ext cx="4338637" cy="51461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32</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na Carolina Moreira Martins" id="{123ECF6E-14FB-4C63-9E8C-003A54011216}" userId="S::ana.martins.bolsista@icmbio.gov.br::f1ac1b35-e048-4d1f-b552-09b5b646099b" providerId="AD"/>
  <person displayName="Cintia Lepesqueur Gonçalves" id="{D6E77F72-DA00-4185-9F59-0F51ACC98D43}" userId="S::cintia.goncalves.bolsista@icmbio.gov.br::560da53e-f674-41be-93cb-3aee512e1c8b"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31" dT="2022-02-08T17:30:58.68" personId="{D6E77F72-DA00-4185-9F59-0F51ACC98D43}" id="{49511D0F-1115-4EE0-AB07-9BBB55B8FAE5}">
    <text xml:space="preserve">A monitoria foi em 07/2021 e o início desta ação estava previsto pra maio. Nesse caso, ela deveria ser vermelha (ação não iniciada), ou poderia até ficar verde (em andamento), uma vez que na descrição do andamento da ação vocês citam que um novo mapa de distribuição já está sendo produzido. Como vocês julgarem mais adequado. </text>
  </threadedComment>
  <threadedComment ref="X54" dT="2022-02-08T19:24:16.96" personId="{123ECF6E-14FB-4C63-9E8C-003A54011216}" id="{04215917-B3BF-429D-9685-E8BF6BAB30FB}" done="1">
    <text>toda recomendação deste campo é bom que seja colada na reprogramação para ficar salvo pra próxima monitoria.</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www.institutosauimdecoleira.org.br/" TargetMode="External"/><Relationship Id="rId1" Type="http://schemas.openxmlformats.org/officeDocument/2006/relationships/hyperlink" Target="http://epea.tmp.br/epea2019_anais/pdfs/plenary/0256-1-B-01.pdf"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hyperlink" Target="https://semmas.manaus.am.gov.br/areas-protegidas/"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semmas.manaus.am.gov.br/areas-protegida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N127"/>
  <sheetViews>
    <sheetView showGridLines="0" topLeftCell="A8" zoomScale="80" zoomScaleNormal="80" zoomScalePageLayoutView="80" workbookViewId="0">
      <pane xSplit="3" ySplit="9" topLeftCell="T22" activePane="bottomRight" state="frozen"/>
      <selection pane="topRight" activeCell="D8" sqref="D8"/>
      <selection pane="bottomLeft" activeCell="A17" sqref="A17"/>
      <selection pane="bottomRight" activeCell="T22" sqref="T22"/>
    </sheetView>
  </sheetViews>
  <sheetFormatPr defaultColWidth="8.7109375" defaultRowHeight="15" x14ac:dyDescent="0.25"/>
  <cols>
    <col min="1" max="1" width="17.42578125" style="2" customWidth="1"/>
    <col min="2" max="2" width="5.42578125" style="2" customWidth="1"/>
    <col min="3" max="3" width="34.7109375" style="2" customWidth="1"/>
    <col min="4" max="4" width="35.7109375" style="2" customWidth="1"/>
    <col min="5" max="5" width="31.42578125" style="2" customWidth="1"/>
    <col min="6" max="6" width="15.7109375" style="2" customWidth="1"/>
    <col min="7" max="7" width="14.140625" style="2" customWidth="1"/>
    <col min="8" max="8" width="17.7109375" style="2" customWidth="1"/>
    <col min="9" max="9" width="19.42578125" style="2" customWidth="1"/>
    <col min="10" max="10" width="62.7109375" style="2" customWidth="1"/>
    <col min="11" max="11" width="21" style="2" customWidth="1"/>
    <col min="12" max="12" width="13.42578125" style="2" customWidth="1"/>
    <col min="13" max="13" width="44.28515625" style="2" customWidth="1"/>
    <col min="14" max="19" width="26.7109375" style="54" customWidth="1"/>
    <col min="20" max="20" width="70.28515625" style="2" customWidth="1"/>
    <col min="21" max="21" width="81.42578125" style="2" customWidth="1"/>
    <col min="22" max="23" width="46.42578125" style="2" customWidth="1"/>
    <col min="24" max="24" width="63" style="2" customWidth="1"/>
    <col min="25" max="25" width="29.42578125" style="2" customWidth="1"/>
    <col min="26" max="26" width="16" style="2" customWidth="1"/>
    <col min="27" max="27" width="21" style="2" customWidth="1"/>
    <col min="28" max="30" width="18.7109375" style="2" customWidth="1"/>
    <col min="31" max="31" width="25.140625" style="2" customWidth="1"/>
    <col min="32" max="32" width="18.7109375" style="2" customWidth="1"/>
    <col min="33" max="33" width="23" style="2" bestFit="1" customWidth="1"/>
    <col min="34" max="34" width="18.7109375" style="2" customWidth="1"/>
    <col min="35" max="35" width="22.7109375" style="2" customWidth="1"/>
    <col min="36" max="36" width="7" style="2" customWidth="1"/>
    <col min="37" max="38" width="8.7109375" style="2"/>
    <col min="39" max="39" width="12.42578125" style="2" customWidth="1"/>
    <col min="40" max="40" width="8.7109375" style="2" customWidth="1"/>
    <col min="41" max="16384" width="8.7109375" style="2"/>
  </cols>
  <sheetData>
    <row r="1" spans="1:40" ht="33.75" hidden="1" customHeight="1" x14ac:dyDescent="0.25">
      <c r="A1" s="481" t="s">
        <v>0</v>
      </c>
      <c r="B1" s="481"/>
      <c r="C1" s="481"/>
      <c r="D1" s="481"/>
      <c r="E1" s="481"/>
      <c r="F1" s="481"/>
      <c r="G1" s="481"/>
      <c r="H1" s="481"/>
      <c r="I1" s="481"/>
      <c r="J1" s="481"/>
      <c r="K1" s="481"/>
      <c r="L1" s="481"/>
      <c r="M1" s="481"/>
      <c r="N1" s="481"/>
      <c r="O1" s="481"/>
      <c r="P1" s="481"/>
      <c r="Q1" s="481"/>
      <c r="R1" s="481"/>
      <c r="S1" s="481"/>
      <c r="T1" s="481"/>
      <c r="U1" s="481"/>
      <c r="V1" s="481"/>
      <c r="W1" s="481"/>
      <c r="X1" s="481"/>
      <c r="Y1" s="481"/>
      <c r="Z1" s="481"/>
      <c r="AA1" s="481"/>
      <c r="AB1" s="481"/>
      <c r="AC1" s="481"/>
      <c r="AD1" s="481"/>
      <c r="AE1" s="481"/>
      <c r="AF1" s="481"/>
      <c r="AG1" s="481"/>
      <c r="AH1" s="481"/>
      <c r="AI1" s="481"/>
      <c r="AJ1" s="17"/>
    </row>
    <row r="2" spans="1:40" ht="24" hidden="1" customHeight="1" thickBot="1" x14ac:dyDescent="0.3">
      <c r="A2" s="482" t="s">
        <v>1</v>
      </c>
      <c r="B2" s="482"/>
      <c r="C2" s="482"/>
      <c r="D2" s="482"/>
      <c r="E2" s="482"/>
      <c r="F2" s="482"/>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17"/>
    </row>
    <row r="3" spans="1:40" ht="9.75" hidden="1" customHeight="1" thickTop="1" thickBot="1" x14ac:dyDescent="0.3">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17"/>
    </row>
    <row r="4" spans="1:40" ht="27" hidden="1" customHeight="1" thickTop="1" x14ac:dyDescent="0.25">
      <c r="A4" s="111" t="s">
        <v>2</v>
      </c>
      <c r="B4" s="300" t="s">
        <v>3</v>
      </c>
      <c r="C4" s="300"/>
      <c r="D4" s="300"/>
      <c r="E4" s="300"/>
      <c r="F4" s="300"/>
      <c r="G4" s="300"/>
      <c r="H4" s="300"/>
      <c r="I4" s="300"/>
      <c r="J4" s="301"/>
      <c r="K4" s="300"/>
      <c r="L4" s="300"/>
      <c r="M4" s="300"/>
      <c r="N4" s="300"/>
      <c r="O4" s="300"/>
      <c r="P4" s="300"/>
      <c r="Q4" s="300"/>
      <c r="R4" s="300"/>
      <c r="S4" s="300"/>
      <c r="T4" s="300"/>
      <c r="U4" s="300"/>
      <c r="V4" s="300"/>
      <c r="W4" s="300"/>
      <c r="X4" s="300"/>
      <c r="Y4" s="300"/>
      <c r="Z4" s="300"/>
      <c r="AA4" s="300"/>
      <c r="AB4" s="300"/>
      <c r="AC4" s="300"/>
      <c r="AD4" s="300"/>
      <c r="AE4" s="300"/>
      <c r="AF4" s="300"/>
      <c r="AG4" s="300"/>
      <c r="AH4" s="300"/>
      <c r="AI4" s="300"/>
      <c r="AJ4" s="17"/>
    </row>
    <row r="5" spans="1:40" ht="11.25" hidden="1" customHeight="1" thickBot="1" x14ac:dyDescent="0.3">
      <c r="A5" s="112"/>
      <c r="B5" s="113"/>
      <c r="C5" s="496"/>
      <c r="D5" s="496"/>
      <c r="E5" s="496"/>
      <c r="F5" s="302"/>
      <c r="G5" s="497"/>
      <c r="H5" s="497"/>
      <c r="I5" s="497"/>
      <c r="J5" s="497"/>
      <c r="K5" s="497"/>
      <c r="L5" s="497"/>
      <c r="M5" s="497"/>
      <c r="N5" s="497"/>
      <c r="O5" s="497"/>
      <c r="P5" s="497"/>
      <c r="Q5" s="497"/>
      <c r="R5" s="497"/>
      <c r="S5" s="497"/>
      <c r="T5" s="497"/>
      <c r="U5" s="497"/>
      <c r="V5" s="497"/>
      <c r="W5" s="497"/>
      <c r="X5" s="497"/>
      <c r="Y5" s="497"/>
      <c r="Z5" s="497"/>
      <c r="AA5" s="497"/>
      <c r="AB5" s="497"/>
      <c r="AC5" s="497"/>
      <c r="AD5" s="497"/>
      <c r="AE5" s="497"/>
      <c r="AF5" s="497"/>
      <c r="AG5" s="497"/>
      <c r="AH5" s="497"/>
      <c r="AI5" s="497"/>
      <c r="AJ5" s="17"/>
    </row>
    <row r="6" spans="1:40" ht="27.75" hidden="1" customHeight="1" thickTop="1" x14ac:dyDescent="0.25">
      <c r="A6" s="200" t="s">
        <v>4</v>
      </c>
      <c r="B6" s="303"/>
      <c r="C6" s="304"/>
      <c r="D6" s="304"/>
      <c r="E6" s="305"/>
      <c r="F6" s="305"/>
      <c r="G6" s="305"/>
      <c r="H6" s="305"/>
      <c r="I6" s="305"/>
      <c r="J6" s="305"/>
      <c r="K6" s="305"/>
      <c r="L6" s="305"/>
      <c r="M6" s="302"/>
      <c r="N6" s="302"/>
      <c r="O6" s="302"/>
      <c r="P6" s="302"/>
      <c r="Q6" s="302"/>
      <c r="R6" s="306"/>
      <c r="S6" s="307"/>
      <c r="T6" s="308"/>
      <c r="U6" s="308"/>
      <c r="V6" s="308"/>
      <c r="W6" s="308"/>
      <c r="X6" s="308"/>
      <c r="Y6" s="308"/>
      <c r="Z6" s="308"/>
      <c r="AA6" s="308"/>
      <c r="AB6" s="308"/>
      <c r="AC6" s="308"/>
      <c r="AD6" s="308"/>
      <c r="AE6" s="308"/>
      <c r="AF6" s="308"/>
      <c r="AG6" s="308"/>
      <c r="AH6" s="308"/>
      <c r="AI6" s="308"/>
      <c r="AJ6" s="17"/>
      <c r="AN6" s="2" t="s">
        <v>5</v>
      </c>
    </row>
    <row r="7" spans="1:40" ht="13.5" hidden="1" customHeight="1" thickBot="1" x14ac:dyDescent="0.3">
      <c r="G7" s="114" t="s">
        <v>6</v>
      </c>
      <c r="AJ7" s="17"/>
      <c r="AN7" s="55" t="s">
        <v>7</v>
      </c>
    </row>
    <row r="8" spans="1:40" ht="28.9" customHeight="1" x14ac:dyDescent="0.25">
      <c r="A8" s="447" t="s">
        <v>8</v>
      </c>
      <c r="B8" s="447"/>
      <c r="C8" s="447"/>
      <c r="D8" s="447"/>
      <c r="E8" s="447"/>
      <c r="F8" s="447"/>
      <c r="G8" s="447"/>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17"/>
    </row>
    <row r="9" spans="1:40" ht="24.4" customHeight="1" thickBot="1" x14ac:dyDescent="0.3">
      <c r="A9" s="448" t="s">
        <v>1</v>
      </c>
      <c r="B9" s="448"/>
      <c r="C9" s="448"/>
      <c r="D9" s="448"/>
      <c r="E9" s="448"/>
      <c r="F9" s="448"/>
      <c r="G9" s="448"/>
      <c r="H9" s="448"/>
      <c r="I9" s="448"/>
      <c r="J9" s="448"/>
      <c r="K9" s="448"/>
      <c r="L9" s="448"/>
      <c r="M9" s="448"/>
      <c r="N9" s="448"/>
      <c r="O9" s="448"/>
      <c r="P9" s="448"/>
      <c r="Q9" s="448"/>
      <c r="R9" s="448"/>
      <c r="S9" s="448"/>
      <c r="T9" s="448"/>
      <c r="U9" s="448"/>
      <c r="V9" s="448"/>
      <c r="W9" s="448"/>
      <c r="X9" s="448"/>
      <c r="Y9" s="448"/>
      <c r="Z9" s="448"/>
      <c r="AA9" s="448"/>
      <c r="AB9" s="448"/>
      <c r="AC9" s="448"/>
      <c r="AD9" s="448"/>
      <c r="AE9" s="448"/>
      <c r="AF9" s="448"/>
      <c r="AG9" s="448"/>
      <c r="AH9" s="448"/>
      <c r="AI9" s="448"/>
      <c r="AJ9" s="17"/>
    </row>
    <row r="10" spans="1:40" ht="12" customHeight="1" thickTop="1" x14ac:dyDescent="0.25">
      <c r="AJ10" s="17"/>
    </row>
    <row r="11" spans="1:40" ht="29.65" customHeight="1" x14ac:dyDescent="0.25">
      <c r="A11" s="49" t="s">
        <v>9</v>
      </c>
      <c r="B11" s="449" t="s">
        <v>3</v>
      </c>
      <c r="C11" s="449"/>
      <c r="D11" s="449"/>
      <c r="E11" s="449"/>
      <c r="F11" s="449"/>
      <c r="G11" s="450"/>
      <c r="H11" s="12"/>
      <c r="I11" s="12"/>
      <c r="J11" s="12"/>
      <c r="K11" s="12"/>
      <c r="L11" s="12"/>
      <c r="M11" s="12"/>
      <c r="N11" s="12"/>
      <c r="O11" s="12"/>
      <c r="P11" s="12"/>
      <c r="Q11" s="12"/>
      <c r="R11" s="12"/>
      <c r="S11" s="2"/>
      <c r="AJ11" s="17"/>
    </row>
    <row r="12" spans="1:40" hidden="1" x14ac:dyDescent="0.25">
      <c r="AJ12" s="17"/>
    </row>
    <row r="13" spans="1:40" ht="18" customHeight="1" thickBot="1" x14ac:dyDescent="0.3">
      <c r="A13" s="49" t="s">
        <v>4</v>
      </c>
      <c r="B13" s="451">
        <v>43678</v>
      </c>
      <c r="C13" s="452"/>
      <c r="M13" s="54"/>
      <c r="AJ13" s="17"/>
      <c r="AN13" s="2" t="s">
        <v>5</v>
      </c>
    </row>
    <row r="14" spans="1:40" ht="15.4" customHeight="1" thickBot="1" x14ac:dyDescent="0.3">
      <c r="A14" s="454" t="s">
        <v>10</v>
      </c>
      <c r="B14" s="455"/>
      <c r="C14" s="455"/>
      <c r="D14" s="455"/>
      <c r="E14" s="455"/>
      <c r="F14" s="455"/>
      <c r="G14" s="455"/>
      <c r="H14" s="455"/>
      <c r="I14" s="455"/>
      <c r="J14" s="455"/>
      <c r="K14" s="455"/>
      <c r="L14" s="455"/>
      <c r="M14" s="456"/>
      <c r="N14" s="468" t="s">
        <v>11</v>
      </c>
      <c r="O14" s="469"/>
      <c r="P14" s="469"/>
      <c r="Q14" s="469"/>
      <c r="R14" s="469"/>
      <c r="S14" s="469"/>
      <c r="T14" s="469"/>
      <c r="U14" s="469"/>
      <c r="V14" s="469"/>
      <c r="W14" s="469"/>
      <c r="X14" s="470"/>
      <c r="Y14" s="483" t="s">
        <v>12</v>
      </c>
      <c r="Z14" s="484"/>
      <c r="AA14" s="484"/>
      <c r="AB14" s="484"/>
      <c r="AC14" s="484"/>
      <c r="AD14" s="484"/>
      <c r="AE14" s="484"/>
      <c r="AF14" s="484"/>
      <c r="AG14" s="484"/>
      <c r="AH14" s="484"/>
      <c r="AI14" s="485"/>
      <c r="AJ14" s="17"/>
    </row>
    <row r="15" spans="1:40" ht="29.25" customHeight="1" x14ac:dyDescent="0.25">
      <c r="A15" s="488" t="s">
        <v>13</v>
      </c>
      <c r="B15" s="486" t="s">
        <v>14</v>
      </c>
      <c r="C15" s="486" t="s">
        <v>15</v>
      </c>
      <c r="D15" s="486" t="s">
        <v>16</v>
      </c>
      <c r="E15" s="490" t="s">
        <v>17</v>
      </c>
      <c r="F15" s="486" t="s">
        <v>18</v>
      </c>
      <c r="G15" s="486"/>
      <c r="H15" s="486" t="s">
        <v>19</v>
      </c>
      <c r="I15" s="492" t="s">
        <v>20</v>
      </c>
      <c r="J15" s="486" t="s">
        <v>21</v>
      </c>
      <c r="K15" s="501" t="s">
        <v>22</v>
      </c>
      <c r="L15" s="502"/>
      <c r="M15" s="486" t="s">
        <v>23</v>
      </c>
      <c r="N15" s="475" t="s">
        <v>24</v>
      </c>
      <c r="O15" s="477" t="s">
        <v>25</v>
      </c>
      <c r="P15" s="459" t="s">
        <v>26</v>
      </c>
      <c r="Q15" s="461" t="s">
        <v>27</v>
      </c>
      <c r="R15" s="504" t="s">
        <v>28</v>
      </c>
      <c r="S15" s="506" t="s">
        <v>29</v>
      </c>
      <c r="T15" s="457" t="s">
        <v>30</v>
      </c>
      <c r="U15" s="457" t="s">
        <v>31</v>
      </c>
      <c r="V15" s="457" t="s">
        <v>32</v>
      </c>
      <c r="W15" s="457" t="s">
        <v>33</v>
      </c>
      <c r="X15" s="471" t="s">
        <v>34</v>
      </c>
      <c r="Y15" s="473" t="s">
        <v>35</v>
      </c>
      <c r="Z15" s="464" t="s">
        <v>36</v>
      </c>
      <c r="AA15" s="466" t="s">
        <v>37</v>
      </c>
      <c r="AB15" s="464" t="s">
        <v>38</v>
      </c>
      <c r="AC15" s="464" t="s">
        <v>39</v>
      </c>
      <c r="AD15" s="464" t="s">
        <v>40</v>
      </c>
      <c r="AE15" s="464" t="s">
        <v>41</v>
      </c>
      <c r="AF15" s="479" t="s">
        <v>42</v>
      </c>
      <c r="AG15" s="464" t="s">
        <v>43</v>
      </c>
      <c r="AH15" s="464" t="s">
        <v>44</v>
      </c>
      <c r="AI15" s="494" t="s">
        <v>45</v>
      </c>
      <c r="AJ15" s="17"/>
    </row>
    <row r="16" spans="1:40" ht="37.15" customHeight="1" thickBot="1" x14ac:dyDescent="0.3">
      <c r="A16" s="489"/>
      <c r="B16" s="487"/>
      <c r="C16" s="487"/>
      <c r="D16" s="487"/>
      <c r="E16" s="491"/>
      <c r="F16" s="48" t="s">
        <v>46</v>
      </c>
      <c r="G16" s="48" t="s">
        <v>47</v>
      </c>
      <c r="H16" s="487"/>
      <c r="I16" s="493"/>
      <c r="J16" s="487"/>
      <c r="K16" s="91" t="s">
        <v>48</v>
      </c>
      <c r="L16" s="91" t="s">
        <v>49</v>
      </c>
      <c r="M16" s="487"/>
      <c r="N16" s="476"/>
      <c r="O16" s="478"/>
      <c r="P16" s="460"/>
      <c r="Q16" s="462"/>
      <c r="R16" s="505"/>
      <c r="S16" s="507"/>
      <c r="T16" s="458"/>
      <c r="U16" s="458"/>
      <c r="V16" s="458"/>
      <c r="W16" s="458"/>
      <c r="X16" s="472"/>
      <c r="Y16" s="474"/>
      <c r="Z16" s="465"/>
      <c r="AA16" s="467"/>
      <c r="AB16" s="465"/>
      <c r="AC16" s="465"/>
      <c r="AD16" s="465"/>
      <c r="AE16" s="465"/>
      <c r="AF16" s="480"/>
      <c r="AG16" s="465"/>
      <c r="AH16" s="465"/>
      <c r="AI16" s="495"/>
      <c r="AJ16" s="17"/>
    </row>
    <row r="17" spans="1:36" s="41" customFormat="1" ht="84.75" customHeight="1" x14ac:dyDescent="0.25">
      <c r="A17" s="509" t="s">
        <v>50</v>
      </c>
      <c r="B17" s="115" t="s">
        <v>51</v>
      </c>
      <c r="C17" s="116" t="s">
        <v>52</v>
      </c>
      <c r="D17" s="117" t="s">
        <v>53</v>
      </c>
      <c r="E17" s="115"/>
      <c r="F17" s="118">
        <v>43191</v>
      </c>
      <c r="G17" s="118">
        <v>43374</v>
      </c>
      <c r="H17" s="119" t="s">
        <v>54</v>
      </c>
      <c r="I17" s="120" t="s">
        <v>55</v>
      </c>
      <c r="J17" s="121" t="s">
        <v>56</v>
      </c>
      <c r="K17" s="119"/>
      <c r="L17" s="119"/>
      <c r="M17" s="122"/>
      <c r="N17" s="309"/>
      <c r="O17" s="310" t="s">
        <v>57</v>
      </c>
      <c r="P17" s="309"/>
      <c r="Q17" s="309"/>
      <c r="R17" s="309"/>
      <c r="S17" s="311"/>
      <c r="T17" s="123" t="s">
        <v>58</v>
      </c>
      <c r="U17" s="123"/>
      <c r="V17" s="123"/>
      <c r="W17" s="123"/>
      <c r="X17" s="123" t="s">
        <v>59</v>
      </c>
      <c r="Y17" s="124"/>
      <c r="Z17" s="124"/>
      <c r="AA17" s="124"/>
      <c r="AB17" s="124"/>
      <c r="AC17" s="124"/>
      <c r="AD17" s="116" t="s">
        <v>60</v>
      </c>
      <c r="AE17" s="124"/>
      <c r="AF17" s="124" t="s">
        <v>61</v>
      </c>
      <c r="AG17" s="312"/>
      <c r="AH17" s="312"/>
      <c r="AI17" s="312"/>
      <c r="AJ17" s="313"/>
    </row>
    <row r="18" spans="1:36" s="41" customFormat="1" ht="173.25" x14ac:dyDescent="0.25">
      <c r="A18" s="510"/>
      <c r="B18" s="115" t="s">
        <v>62</v>
      </c>
      <c r="C18" s="116" t="s">
        <v>63</v>
      </c>
      <c r="D18" s="125" t="s">
        <v>64</v>
      </c>
      <c r="E18" s="125"/>
      <c r="F18" s="118">
        <v>43191</v>
      </c>
      <c r="G18" s="118">
        <v>43525</v>
      </c>
      <c r="H18" s="115" t="s">
        <v>65</v>
      </c>
      <c r="I18" s="120">
        <v>20000</v>
      </c>
      <c r="J18" s="121" t="s">
        <v>66</v>
      </c>
      <c r="K18" s="115" t="s">
        <v>67</v>
      </c>
      <c r="L18" s="115" t="s">
        <v>67</v>
      </c>
      <c r="M18" s="122" t="s">
        <v>68</v>
      </c>
      <c r="N18" s="309"/>
      <c r="O18" s="309" t="s">
        <v>57</v>
      </c>
      <c r="P18" s="309"/>
      <c r="Q18" s="309"/>
      <c r="R18" s="309"/>
      <c r="S18" s="311"/>
      <c r="T18" s="314" t="s">
        <v>69</v>
      </c>
      <c r="U18" s="315"/>
      <c r="V18" s="315" t="s">
        <v>70</v>
      </c>
      <c r="W18" s="315" t="s">
        <v>71</v>
      </c>
      <c r="X18" s="314" t="s">
        <v>72</v>
      </c>
      <c r="Y18" s="126"/>
      <c r="Z18" s="126"/>
      <c r="AA18" s="126"/>
      <c r="AB18" s="126"/>
      <c r="AC18" s="127">
        <v>44166</v>
      </c>
      <c r="AD18" s="126"/>
      <c r="AE18" s="126"/>
      <c r="AF18" s="126"/>
      <c r="AG18" s="316"/>
      <c r="AH18" s="316"/>
      <c r="AI18" s="316"/>
      <c r="AJ18" s="313"/>
    </row>
    <row r="19" spans="1:36" s="41" customFormat="1" ht="99" customHeight="1" x14ac:dyDescent="0.25">
      <c r="A19" s="510"/>
      <c r="B19" s="115" t="s">
        <v>73</v>
      </c>
      <c r="C19" s="126" t="s">
        <v>74</v>
      </c>
      <c r="D19" s="122" t="s">
        <v>75</v>
      </c>
      <c r="E19" s="125"/>
      <c r="F19" s="118">
        <v>43191</v>
      </c>
      <c r="G19" s="118">
        <v>44986</v>
      </c>
      <c r="H19" s="115" t="s">
        <v>76</v>
      </c>
      <c r="I19" s="120" t="s">
        <v>55</v>
      </c>
      <c r="J19" s="125" t="s">
        <v>77</v>
      </c>
      <c r="K19" s="119"/>
      <c r="L19" s="121"/>
      <c r="M19" s="122"/>
      <c r="N19" s="309"/>
      <c r="O19" s="309"/>
      <c r="P19" s="309"/>
      <c r="Q19" s="309" t="s">
        <v>57</v>
      </c>
      <c r="R19" s="309"/>
      <c r="S19" s="311"/>
      <c r="T19" s="314" t="s">
        <v>78</v>
      </c>
      <c r="U19" s="314" t="s">
        <v>79</v>
      </c>
      <c r="V19" s="314" t="s">
        <v>80</v>
      </c>
      <c r="W19" s="315" t="s">
        <v>81</v>
      </c>
      <c r="X19" s="315"/>
      <c r="Y19" s="126"/>
      <c r="Z19" s="126"/>
      <c r="AA19" s="126"/>
      <c r="AB19" s="126"/>
      <c r="AC19" s="126"/>
      <c r="AD19" s="126"/>
      <c r="AE19" s="126"/>
      <c r="AF19" s="126"/>
      <c r="AG19" s="316"/>
      <c r="AH19" s="316"/>
      <c r="AI19" s="316"/>
      <c r="AJ19" s="313"/>
    </row>
    <row r="20" spans="1:36" s="41" customFormat="1" ht="139.9" customHeight="1" x14ac:dyDescent="0.25">
      <c r="A20" s="510"/>
      <c r="B20" s="115" t="s">
        <v>82</v>
      </c>
      <c r="C20" s="116" t="s">
        <v>83</v>
      </c>
      <c r="D20" s="128" t="s">
        <v>84</v>
      </c>
      <c r="E20" s="125" t="s">
        <v>85</v>
      </c>
      <c r="F20" s="118">
        <v>43191</v>
      </c>
      <c r="G20" s="118">
        <v>44986</v>
      </c>
      <c r="H20" s="115" t="s">
        <v>86</v>
      </c>
      <c r="I20" s="120" t="s">
        <v>55</v>
      </c>
      <c r="J20" s="121" t="s">
        <v>87</v>
      </c>
      <c r="K20" s="119"/>
      <c r="L20" s="119"/>
      <c r="M20" s="125" t="s">
        <v>88</v>
      </c>
      <c r="N20" s="309"/>
      <c r="O20" s="309" t="s">
        <v>57</v>
      </c>
      <c r="P20" s="309"/>
      <c r="Q20" s="309"/>
      <c r="R20" s="309"/>
      <c r="S20" s="311"/>
      <c r="T20" s="315" t="s">
        <v>89</v>
      </c>
      <c r="U20" s="315" t="s">
        <v>90</v>
      </c>
      <c r="V20" s="315" t="s">
        <v>91</v>
      </c>
      <c r="W20" s="315" t="s">
        <v>92</v>
      </c>
      <c r="X20" s="315"/>
      <c r="Y20" s="126"/>
      <c r="Z20" s="126"/>
      <c r="AA20" s="126"/>
      <c r="AB20" s="126"/>
      <c r="AC20" s="126"/>
      <c r="AD20" s="126"/>
      <c r="AE20" s="126"/>
      <c r="AF20" s="126"/>
      <c r="AG20" s="316"/>
      <c r="AH20" s="316"/>
      <c r="AI20" s="316"/>
      <c r="AJ20" s="313"/>
    </row>
    <row r="21" spans="1:36" s="41" customFormat="1" ht="133.15" customHeight="1" x14ac:dyDescent="0.25">
      <c r="A21" s="510"/>
      <c r="B21" s="115" t="s">
        <v>93</v>
      </c>
      <c r="C21" s="129" t="s">
        <v>94</v>
      </c>
      <c r="D21" s="125" t="s">
        <v>95</v>
      </c>
      <c r="E21" s="125" t="s">
        <v>96</v>
      </c>
      <c r="F21" s="118">
        <v>43191</v>
      </c>
      <c r="G21" s="118">
        <v>43556</v>
      </c>
      <c r="H21" s="115" t="s">
        <v>86</v>
      </c>
      <c r="I21" s="120" t="s">
        <v>55</v>
      </c>
      <c r="J21" s="121" t="s">
        <v>97</v>
      </c>
      <c r="K21" s="119"/>
      <c r="L21" s="119"/>
      <c r="M21" s="115"/>
      <c r="N21" s="309"/>
      <c r="O21" s="309" t="s">
        <v>57</v>
      </c>
      <c r="P21" s="309"/>
      <c r="Q21" s="309"/>
      <c r="R21" s="309"/>
      <c r="S21" s="311"/>
      <c r="T21" s="315" t="s">
        <v>89</v>
      </c>
      <c r="U21" s="315" t="s">
        <v>90</v>
      </c>
      <c r="V21" s="315"/>
      <c r="W21" s="315" t="s">
        <v>92</v>
      </c>
      <c r="X21" s="130"/>
      <c r="Y21" s="126"/>
      <c r="Z21" s="126"/>
      <c r="AA21" s="126"/>
      <c r="AB21" s="126"/>
      <c r="AC21" s="126"/>
      <c r="AD21" s="126"/>
      <c r="AE21" s="126"/>
      <c r="AF21" s="126"/>
      <c r="AG21" s="316"/>
      <c r="AH21" s="316"/>
      <c r="AI21" s="316"/>
      <c r="AJ21" s="313"/>
    </row>
    <row r="22" spans="1:36" s="41" customFormat="1" ht="136.9" customHeight="1" x14ac:dyDescent="0.25">
      <c r="A22" s="510"/>
      <c r="B22" s="115" t="s">
        <v>98</v>
      </c>
      <c r="C22" s="131" t="s">
        <v>99</v>
      </c>
      <c r="D22" s="125" t="s">
        <v>100</v>
      </c>
      <c r="E22" s="125"/>
      <c r="F22" s="118">
        <v>43191</v>
      </c>
      <c r="G22" s="118">
        <v>43374</v>
      </c>
      <c r="H22" s="115" t="s">
        <v>101</v>
      </c>
      <c r="I22" s="120" t="s">
        <v>55</v>
      </c>
      <c r="J22" s="121" t="s">
        <v>102</v>
      </c>
      <c r="K22" s="119"/>
      <c r="L22" s="119"/>
      <c r="M22" s="115"/>
      <c r="N22" s="309"/>
      <c r="O22" s="309"/>
      <c r="P22" s="309"/>
      <c r="Q22" s="309"/>
      <c r="R22" s="309" t="s">
        <v>57</v>
      </c>
      <c r="S22" s="311"/>
      <c r="T22" s="314" t="s">
        <v>103</v>
      </c>
      <c r="U22" s="314" t="s">
        <v>104</v>
      </c>
      <c r="V22" s="314"/>
      <c r="W22" s="315" t="s">
        <v>105</v>
      </c>
      <c r="X22" s="315"/>
      <c r="Y22" s="126"/>
      <c r="Z22" s="126"/>
      <c r="AA22" s="126"/>
      <c r="AB22" s="126"/>
      <c r="AC22" s="126"/>
      <c r="AD22" s="126"/>
      <c r="AE22" s="126"/>
      <c r="AF22" s="126"/>
      <c r="AG22" s="316"/>
      <c r="AH22" s="316"/>
      <c r="AI22" s="316"/>
      <c r="AJ22" s="313"/>
    </row>
    <row r="23" spans="1:36" s="41" customFormat="1" ht="133.9" customHeight="1" x14ac:dyDescent="0.25">
      <c r="A23" s="510"/>
      <c r="B23" s="132" t="s">
        <v>106</v>
      </c>
      <c r="C23" s="129" t="s">
        <v>107</v>
      </c>
      <c r="D23" s="128" t="s">
        <v>108</v>
      </c>
      <c r="E23" s="133"/>
      <c r="F23" s="118">
        <v>43191</v>
      </c>
      <c r="G23" s="118">
        <v>44986</v>
      </c>
      <c r="H23" s="115" t="s">
        <v>109</v>
      </c>
      <c r="I23" s="120" t="s">
        <v>55</v>
      </c>
      <c r="J23" s="121" t="s">
        <v>110</v>
      </c>
      <c r="K23" s="134"/>
      <c r="L23" s="134"/>
      <c r="M23" s="132"/>
      <c r="N23" s="309"/>
      <c r="O23" s="309" t="s">
        <v>57</v>
      </c>
      <c r="P23" s="309"/>
      <c r="Q23" s="309"/>
      <c r="R23" s="309"/>
      <c r="S23" s="311"/>
      <c r="T23" s="135" t="s">
        <v>111</v>
      </c>
      <c r="U23" s="314" t="s">
        <v>90</v>
      </c>
      <c r="V23" s="130" t="s">
        <v>112</v>
      </c>
      <c r="W23" s="130" t="s">
        <v>113</v>
      </c>
      <c r="X23" s="130"/>
      <c r="Y23" s="126"/>
      <c r="Z23" s="126"/>
      <c r="AA23" s="126"/>
      <c r="AB23" s="126"/>
      <c r="AC23" s="126"/>
      <c r="AD23" s="126"/>
      <c r="AE23" s="126"/>
      <c r="AF23" s="126"/>
      <c r="AG23" s="316"/>
      <c r="AH23" s="316"/>
      <c r="AI23" s="316"/>
      <c r="AJ23" s="313"/>
    </row>
    <row r="24" spans="1:36" s="41" customFormat="1" ht="148.9" customHeight="1" x14ac:dyDescent="0.25">
      <c r="A24" s="511"/>
      <c r="B24" s="136" t="s">
        <v>114</v>
      </c>
      <c r="C24" s="137" t="s">
        <v>115</v>
      </c>
      <c r="D24" s="122" t="s">
        <v>116</v>
      </c>
      <c r="E24" s="122"/>
      <c r="F24" s="138">
        <v>43556</v>
      </c>
      <c r="G24" s="138">
        <v>44986</v>
      </c>
      <c r="H24" s="136" t="s">
        <v>65</v>
      </c>
      <c r="I24" s="139" t="s">
        <v>55</v>
      </c>
      <c r="J24" s="121" t="s">
        <v>117</v>
      </c>
      <c r="K24" s="140"/>
      <c r="L24" s="140"/>
      <c r="M24" s="141" t="s">
        <v>118</v>
      </c>
      <c r="N24" s="309"/>
      <c r="O24" s="309" t="s">
        <v>57</v>
      </c>
      <c r="P24" s="309"/>
      <c r="Q24" s="309"/>
      <c r="R24" s="309"/>
      <c r="S24" s="311"/>
      <c r="T24" s="314" t="s">
        <v>119</v>
      </c>
      <c r="U24" s="315"/>
      <c r="V24" s="315" t="s">
        <v>120</v>
      </c>
      <c r="W24" s="315" t="s">
        <v>71</v>
      </c>
      <c r="X24" s="315"/>
      <c r="Y24" s="126"/>
      <c r="Z24" s="126"/>
      <c r="AA24" s="126"/>
      <c r="AB24" s="127">
        <v>43922</v>
      </c>
      <c r="AC24" s="126"/>
      <c r="AD24" s="126"/>
      <c r="AE24" s="126"/>
      <c r="AF24" s="126"/>
      <c r="AG24" s="316"/>
      <c r="AH24" s="316"/>
      <c r="AI24" s="316"/>
      <c r="AJ24" s="313"/>
    </row>
    <row r="25" spans="1:36" s="41" customFormat="1" ht="110.25" x14ac:dyDescent="0.25">
      <c r="A25" s="512" t="s">
        <v>121</v>
      </c>
      <c r="B25" s="115" t="s">
        <v>122</v>
      </c>
      <c r="C25" s="125" t="s">
        <v>123</v>
      </c>
      <c r="D25" s="125" t="s">
        <v>124</v>
      </c>
      <c r="E25" s="125"/>
      <c r="F25" s="118">
        <v>43191</v>
      </c>
      <c r="G25" s="118">
        <v>44986</v>
      </c>
      <c r="H25" s="119" t="s">
        <v>125</v>
      </c>
      <c r="I25" s="120" t="s">
        <v>55</v>
      </c>
      <c r="J25" s="121" t="s">
        <v>126</v>
      </c>
      <c r="K25" s="121"/>
      <c r="L25" s="121"/>
      <c r="M25" s="125"/>
      <c r="N25" s="309"/>
      <c r="O25" s="309" t="s">
        <v>57</v>
      </c>
      <c r="P25" s="309"/>
      <c r="Q25" s="309"/>
      <c r="R25" s="309"/>
      <c r="S25" s="311"/>
      <c r="T25" s="314" t="s">
        <v>127</v>
      </c>
      <c r="U25" s="314" t="s">
        <v>90</v>
      </c>
      <c r="V25" s="314" t="s">
        <v>128</v>
      </c>
      <c r="W25" s="314" t="s">
        <v>129</v>
      </c>
      <c r="X25" s="314" t="s">
        <v>130</v>
      </c>
      <c r="Y25" s="124"/>
      <c r="Z25" s="124"/>
      <c r="AA25" s="124"/>
      <c r="AB25" s="124"/>
      <c r="AC25" s="124"/>
      <c r="AD25" s="124"/>
      <c r="AE25" s="124"/>
      <c r="AF25" s="124"/>
      <c r="AG25" s="312"/>
      <c r="AH25" s="312"/>
      <c r="AI25" s="312"/>
      <c r="AJ25" s="313"/>
    </row>
    <row r="26" spans="1:36" s="41" customFormat="1" ht="189" x14ac:dyDescent="0.25">
      <c r="A26" s="510"/>
      <c r="B26" s="115" t="s">
        <v>131</v>
      </c>
      <c r="C26" s="125" t="s">
        <v>132</v>
      </c>
      <c r="D26" s="117" t="s">
        <v>133</v>
      </c>
      <c r="E26" s="125"/>
      <c r="F26" s="118">
        <v>43191</v>
      </c>
      <c r="G26" s="118">
        <v>43922</v>
      </c>
      <c r="H26" s="115" t="s">
        <v>134</v>
      </c>
      <c r="I26" s="120">
        <v>50000</v>
      </c>
      <c r="J26" s="121" t="s">
        <v>135</v>
      </c>
      <c r="K26" s="125"/>
      <c r="L26" s="125"/>
      <c r="M26" s="125" t="s">
        <v>136</v>
      </c>
      <c r="N26" s="309"/>
      <c r="O26" s="309"/>
      <c r="P26" s="309" t="s">
        <v>57</v>
      </c>
      <c r="Q26" s="309"/>
      <c r="R26" s="309"/>
      <c r="S26" s="311"/>
      <c r="T26" s="125" t="s">
        <v>137</v>
      </c>
      <c r="U26" s="125" t="s">
        <v>138</v>
      </c>
      <c r="V26" s="125"/>
      <c r="W26" s="125" t="s">
        <v>139</v>
      </c>
      <c r="X26" s="125" t="s">
        <v>140</v>
      </c>
      <c r="Y26" s="124"/>
      <c r="Z26" s="124"/>
      <c r="AA26" s="142"/>
      <c r="AB26" s="142"/>
      <c r="AC26" s="127">
        <v>44287</v>
      </c>
      <c r="AD26" s="124"/>
      <c r="AE26" s="124"/>
      <c r="AF26" s="124"/>
      <c r="AG26" s="312"/>
      <c r="AH26" s="312"/>
      <c r="AI26" s="312"/>
      <c r="AJ26" s="313"/>
    </row>
    <row r="27" spans="1:36" s="41" customFormat="1" ht="409.5" x14ac:dyDescent="0.25">
      <c r="A27" s="510"/>
      <c r="B27" s="115" t="s">
        <v>141</v>
      </c>
      <c r="C27" s="125" t="s">
        <v>142</v>
      </c>
      <c r="D27" s="125" t="s">
        <v>143</v>
      </c>
      <c r="E27" s="125"/>
      <c r="F27" s="118">
        <v>43191</v>
      </c>
      <c r="G27" s="118">
        <v>44986</v>
      </c>
      <c r="H27" s="115" t="s">
        <v>144</v>
      </c>
      <c r="I27" s="120">
        <v>20000</v>
      </c>
      <c r="J27" s="121" t="s">
        <v>145</v>
      </c>
      <c r="K27" s="121"/>
      <c r="L27" s="125"/>
      <c r="M27" s="125" t="s">
        <v>146</v>
      </c>
      <c r="N27" s="309"/>
      <c r="O27" s="309"/>
      <c r="P27" s="309"/>
      <c r="Q27" s="309"/>
      <c r="R27" s="309" t="s">
        <v>147</v>
      </c>
      <c r="S27" s="311"/>
      <c r="T27" s="143" t="s">
        <v>148</v>
      </c>
      <c r="U27" s="143" t="s">
        <v>149</v>
      </c>
      <c r="V27" s="143" t="s">
        <v>150</v>
      </c>
      <c r="W27" s="125" t="s">
        <v>151</v>
      </c>
      <c r="X27" s="143"/>
      <c r="Y27" s="124"/>
      <c r="Z27" s="124"/>
      <c r="AA27" s="124"/>
      <c r="AB27" s="124"/>
      <c r="AC27" s="124"/>
      <c r="AD27" s="124"/>
      <c r="AE27" s="124"/>
      <c r="AF27" s="124"/>
      <c r="AG27" s="312"/>
      <c r="AH27" s="312"/>
      <c r="AI27" s="312"/>
      <c r="AJ27" s="313"/>
    </row>
    <row r="28" spans="1:36" s="41" customFormat="1" ht="111.4" customHeight="1" x14ac:dyDescent="0.25">
      <c r="A28" s="510"/>
      <c r="B28" s="115" t="s">
        <v>152</v>
      </c>
      <c r="C28" s="144" t="s">
        <v>153</v>
      </c>
      <c r="D28" s="125" t="s">
        <v>154</v>
      </c>
      <c r="E28" s="125"/>
      <c r="F28" s="118">
        <v>43191</v>
      </c>
      <c r="G28" s="118">
        <v>44986</v>
      </c>
      <c r="H28" s="115" t="s">
        <v>155</v>
      </c>
      <c r="I28" s="120">
        <v>20000</v>
      </c>
      <c r="J28" s="125" t="s">
        <v>156</v>
      </c>
      <c r="K28" s="121"/>
      <c r="L28" s="121"/>
      <c r="M28" s="125" t="s">
        <v>157</v>
      </c>
      <c r="N28" s="309"/>
      <c r="O28" s="309"/>
      <c r="P28" s="309"/>
      <c r="Q28" s="309" t="s">
        <v>57</v>
      </c>
      <c r="R28" s="309"/>
      <c r="S28" s="311"/>
      <c r="T28" s="123" t="s">
        <v>158</v>
      </c>
      <c r="U28" s="123"/>
      <c r="V28" s="123"/>
      <c r="W28" s="123" t="s">
        <v>159</v>
      </c>
      <c r="X28" s="123"/>
      <c r="Y28" s="124"/>
      <c r="Z28" s="124"/>
      <c r="AA28" s="124"/>
      <c r="AB28" s="124"/>
      <c r="AC28" s="124"/>
      <c r="AD28" s="123" t="s">
        <v>159</v>
      </c>
      <c r="AE28" s="124"/>
      <c r="AF28" s="124"/>
      <c r="AG28" s="312"/>
      <c r="AH28" s="312"/>
      <c r="AI28" s="312"/>
      <c r="AJ28" s="313"/>
    </row>
    <row r="29" spans="1:36" s="41" customFormat="1" ht="116.25" customHeight="1" x14ac:dyDescent="0.25">
      <c r="A29" s="510"/>
      <c r="B29" s="115" t="s">
        <v>160</v>
      </c>
      <c r="C29" s="125" t="s">
        <v>161</v>
      </c>
      <c r="D29" s="125" t="s">
        <v>162</v>
      </c>
      <c r="E29" s="125"/>
      <c r="F29" s="118">
        <v>43191</v>
      </c>
      <c r="G29" s="118">
        <v>44986</v>
      </c>
      <c r="H29" s="115" t="s">
        <v>101</v>
      </c>
      <c r="I29" s="120" t="s">
        <v>55</v>
      </c>
      <c r="J29" s="125" t="s">
        <v>163</v>
      </c>
      <c r="K29" s="121"/>
      <c r="L29" s="121"/>
      <c r="M29" s="125"/>
      <c r="N29" s="309"/>
      <c r="O29" s="309"/>
      <c r="P29" s="309"/>
      <c r="Q29" s="309" t="s">
        <v>57</v>
      </c>
      <c r="R29" s="309"/>
      <c r="S29" s="311"/>
      <c r="T29" s="314" t="s">
        <v>164</v>
      </c>
      <c r="U29" s="314" t="s">
        <v>165</v>
      </c>
      <c r="V29" s="314"/>
      <c r="W29" s="315" t="s">
        <v>105</v>
      </c>
      <c r="X29" s="315"/>
      <c r="Y29" s="124"/>
      <c r="Z29" s="124"/>
      <c r="AA29" s="124"/>
      <c r="AB29" s="124"/>
      <c r="AC29" s="124"/>
      <c r="AD29" s="124"/>
      <c r="AE29" s="124"/>
      <c r="AF29" s="124"/>
      <c r="AG29" s="312"/>
      <c r="AH29" s="312"/>
      <c r="AI29" s="312"/>
      <c r="AJ29" s="313"/>
    </row>
    <row r="30" spans="1:36" s="41" customFormat="1" ht="75.75" customHeight="1" x14ac:dyDescent="0.25">
      <c r="A30" s="510"/>
      <c r="B30" s="115" t="s">
        <v>166</v>
      </c>
      <c r="C30" s="130" t="s">
        <v>167</v>
      </c>
      <c r="D30" s="144" t="s">
        <v>168</v>
      </c>
      <c r="E30" s="125"/>
      <c r="F30" s="118">
        <v>43191</v>
      </c>
      <c r="G30" s="118">
        <v>44986</v>
      </c>
      <c r="H30" s="115" t="s">
        <v>54</v>
      </c>
      <c r="I30" s="120" t="s">
        <v>55</v>
      </c>
      <c r="J30" s="121" t="s">
        <v>169</v>
      </c>
      <c r="K30" s="121"/>
      <c r="L30" s="121"/>
      <c r="M30" s="125"/>
      <c r="N30" s="309"/>
      <c r="O30" s="309"/>
      <c r="P30" s="309"/>
      <c r="Q30" s="309" t="s">
        <v>57</v>
      </c>
      <c r="R30" s="309"/>
      <c r="S30" s="311"/>
      <c r="T30" s="130" t="s">
        <v>170</v>
      </c>
      <c r="U30" s="130"/>
      <c r="V30" s="130"/>
      <c r="W30" s="130" t="s">
        <v>159</v>
      </c>
      <c r="X30" s="130" t="s">
        <v>59</v>
      </c>
      <c r="Y30" s="126"/>
      <c r="Z30" s="126"/>
      <c r="AA30" s="126"/>
      <c r="AB30" s="126"/>
      <c r="AC30" s="126"/>
      <c r="AD30" s="317" t="s">
        <v>101</v>
      </c>
      <c r="AE30" s="126"/>
      <c r="AF30" s="126"/>
      <c r="AG30" s="316"/>
      <c r="AH30" s="316"/>
      <c r="AI30" s="316"/>
      <c r="AJ30" s="313"/>
    </row>
    <row r="31" spans="1:36" s="41" customFormat="1" ht="123.4" customHeight="1" x14ac:dyDescent="0.25">
      <c r="A31" s="510"/>
      <c r="B31" s="115" t="s">
        <v>171</v>
      </c>
      <c r="C31" s="125" t="s">
        <v>172</v>
      </c>
      <c r="D31" s="125" t="s">
        <v>173</v>
      </c>
      <c r="E31" s="125"/>
      <c r="F31" s="118">
        <v>43191</v>
      </c>
      <c r="G31" s="118">
        <v>44986</v>
      </c>
      <c r="H31" s="115" t="s">
        <v>174</v>
      </c>
      <c r="I31" s="120" t="s">
        <v>55</v>
      </c>
      <c r="J31" s="121" t="s">
        <v>175</v>
      </c>
      <c r="K31" s="121" t="s">
        <v>176</v>
      </c>
      <c r="L31" s="121"/>
      <c r="M31" s="125" t="s">
        <v>177</v>
      </c>
      <c r="N31" s="309"/>
      <c r="O31" s="309"/>
      <c r="P31" s="309" t="s">
        <v>57</v>
      </c>
      <c r="Q31" s="309"/>
      <c r="R31" s="309"/>
      <c r="S31" s="311"/>
      <c r="T31" s="314" t="s">
        <v>178</v>
      </c>
      <c r="U31" s="315" t="s">
        <v>179</v>
      </c>
      <c r="V31" s="314" t="s">
        <v>180</v>
      </c>
      <c r="W31" s="315" t="s">
        <v>181</v>
      </c>
      <c r="X31" s="315"/>
      <c r="Y31" s="126"/>
      <c r="Z31" s="126"/>
      <c r="AA31" s="126"/>
      <c r="AB31" s="126"/>
      <c r="AC31" s="126"/>
      <c r="AD31" s="126"/>
      <c r="AE31" s="126"/>
      <c r="AF31" s="126"/>
      <c r="AG31" s="316"/>
      <c r="AH31" s="316"/>
      <c r="AI31" s="316"/>
      <c r="AJ31" s="313"/>
    </row>
    <row r="32" spans="1:36" s="41" customFormat="1" ht="171.4" customHeight="1" x14ac:dyDescent="0.25">
      <c r="A32" s="512" t="s">
        <v>182</v>
      </c>
      <c r="B32" s="115" t="s">
        <v>183</v>
      </c>
      <c r="C32" s="133" t="s">
        <v>184</v>
      </c>
      <c r="D32" s="125" t="s">
        <v>185</v>
      </c>
      <c r="E32" s="125" t="s">
        <v>186</v>
      </c>
      <c r="F32" s="118">
        <v>43191</v>
      </c>
      <c r="G32" s="118">
        <v>44986</v>
      </c>
      <c r="H32" s="115" t="s">
        <v>187</v>
      </c>
      <c r="I32" s="120">
        <v>50000</v>
      </c>
      <c r="J32" s="121" t="s">
        <v>188</v>
      </c>
      <c r="K32" s="121"/>
      <c r="L32" s="121"/>
      <c r="M32" s="125" t="s">
        <v>189</v>
      </c>
      <c r="N32" s="309"/>
      <c r="O32" s="309" t="s">
        <v>57</v>
      </c>
      <c r="P32" s="309"/>
      <c r="Q32" s="309"/>
      <c r="R32" s="309"/>
      <c r="S32" s="311"/>
      <c r="T32" s="130" t="s">
        <v>190</v>
      </c>
      <c r="U32" s="123"/>
      <c r="V32" s="123"/>
      <c r="W32" s="123" t="s">
        <v>191</v>
      </c>
      <c r="X32" s="123"/>
      <c r="Y32" s="124"/>
      <c r="Z32" s="124"/>
      <c r="AA32" s="124"/>
      <c r="AB32" s="142">
        <v>44317</v>
      </c>
      <c r="AC32" s="124"/>
      <c r="AD32" s="124"/>
      <c r="AE32" s="124"/>
      <c r="AF32" s="124"/>
      <c r="AG32" s="312"/>
      <c r="AH32" s="312"/>
      <c r="AI32" s="312"/>
      <c r="AJ32" s="313"/>
    </row>
    <row r="33" spans="1:36" s="41" customFormat="1" ht="171.4" customHeight="1" x14ac:dyDescent="0.25">
      <c r="A33" s="510"/>
      <c r="B33" s="115" t="s">
        <v>192</v>
      </c>
      <c r="C33" s="130" t="s">
        <v>193</v>
      </c>
      <c r="D33" s="144" t="s">
        <v>194</v>
      </c>
      <c r="E33" s="125" t="s">
        <v>195</v>
      </c>
      <c r="F33" s="118">
        <v>43191</v>
      </c>
      <c r="G33" s="118">
        <v>44986</v>
      </c>
      <c r="H33" s="115" t="s">
        <v>109</v>
      </c>
      <c r="I33" s="120">
        <v>50000</v>
      </c>
      <c r="J33" s="121" t="s">
        <v>196</v>
      </c>
      <c r="K33" s="125"/>
      <c r="L33" s="121"/>
      <c r="M33" s="125"/>
      <c r="N33" s="309"/>
      <c r="O33" s="309"/>
      <c r="P33" s="309"/>
      <c r="Q33" s="309" t="s">
        <v>57</v>
      </c>
      <c r="R33" s="309"/>
      <c r="S33" s="311"/>
      <c r="T33" s="130" t="s">
        <v>197</v>
      </c>
      <c r="U33" s="318" t="s">
        <v>198</v>
      </c>
      <c r="V33" s="318"/>
      <c r="W33" s="318" t="s">
        <v>199</v>
      </c>
      <c r="X33" s="318" t="s">
        <v>200</v>
      </c>
      <c r="Y33" s="126"/>
      <c r="Z33" s="124"/>
      <c r="AA33" s="124"/>
      <c r="AB33" s="124"/>
      <c r="AC33" s="124"/>
      <c r="AD33" s="124"/>
      <c r="AE33" s="124"/>
      <c r="AF33" s="124"/>
      <c r="AG33" s="312"/>
      <c r="AH33" s="312"/>
      <c r="AI33" s="312"/>
      <c r="AJ33" s="313"/>
    </row>
    <row r="34" spans="1:36" s="41" customFormat="1" ht="84.75" customHeight="1" x14ac:dyDescent="0.25">
      <c r="A34" s="510"/>
      <c r="B34" s="115" t="s">
        <v>201</v>
      </c>
      <c r="C34" s="130" t="s">
        <v>202</v>
      </c>
      <c r="D34" s="125" t="s">
        <v>203</v>
      </c>
      <c r="E34" s="125" t="s">
        <v>204</v>
      </c>
      <c r="F34" s="118">
        <v>43191</v>
      </c>
      <c r="G34" s="118">
        <v>44986</v>
      </c>
      <c r="H34" s="119" t="s">
        <v>65</v>
      </c>
      <c r="I34" s="145">
        <v>100000</v>
      </c>
      <c r="J34" s="121" t="s">
        <v>205</v>
      </c>
      <c r="K34" s="119" t="s">
        <v>206</v>
      </c>
      <c r="L34" s="121"/>
      <c r="M34" s="125" t="s">
        <v>207</v>
      </c>
      <c r="N34" s="309"/>
      <c r="O34" s="309"/>
      <c r="P34" s="309" t="s">
        <v>57</v>
      </c>
      <c r="Q34" s="309"/>
      <c r="R34" s="309"/>
      <c r="S34" s="311"/>
      <c r="T34" s="314" t="s">
        <v>208</v>
      </c>
      <c r="U34" s="315"/>
      <c r="V34" s="314" t="s">
        <v>209</v>
      </c>
      <c r="W34" s="315" t="s">
        <v>210</v>
      </c>
      <c r="X34" s="315"/>
      <c r="Y34" s="126"/>
      <c r="Z34" s="126"/>
      <c r="AA34" s="126"/>
      <c r="AB34" s="126"/>
      <c r="AC34" s="126"/>
      <c r="AD34" s="126"/>
      <c r="AE34" s="126"/>
      <c r="AF34" s="126"/>
      <c r="AG34" s="316"/>
      <c r="AH34" s="316"/>
      <c r="AI34" s="316"/>
      <c r="AJ34" s="313"/>
    </row>
    <row r="35" spans="1:36" s="41" customFormat="1" ht="84" customHeight="1" x14ac:dyDescent="0.25">
      <c r="A35" s="510"/>
      <c r="B35" s="115" t="s">
        <v>211</v>
      </c>
      <c r="C35" s="130" t="s">
        <v>212</v>
      </c>
      <c r="D35" s="125" t="s">
        <v>213</v>
      </c>
      <c r="E35" s="125" t="s">
        <v>195</v>
      </c>
      <c r="F35" s="118">
        <v>43191</v>
      </c>
      <c r="G35" s="118">
        <v>44986</v>
      </c>
      <c r="H35" s="115" t="s">
        <v>214</v>
      </c>
      <c r="I35" s="120">
        <v>100000</v>
      </c>
      <c r="J35" s="121" t="s">
        <v>215</v>
      </c>
      <c r="K35" s="121"/>
      <c r="L35" s="121"/>
      <c r="M35" s="125" t="s">
        <v>216</v>
      </c>
      <c r="N35" s="309"/>
      <c r="O35" s="309" t="s">
        <v>57</v>
      </c>
      <c r="P35" s="309"/>
      <c r="Q35" s="309"/>
      <c r="R35" s="309"/>
      <c r="S35" s="311"/>
      <c r="T35" s="130" t="s">
        <v>217</v>
      </c>
      <c r="U35" s="130"/>
      <c r="V35" s="130"/>
      <c r="W35" s="130" t="s">
        <v>159</v>
      </c>
      <c r="X35" s="319"/>
      <c r="Y35" s="126"/>
      <c r="Z35" s="126"/>
      <c r="AA35" s="126"/>
      <c r="AB35" s="126"/>
      <c r="AC35" s="126"/>
      <c r="AD35" s="126"/>
      <c r="AE35" s="126"/>
      <c r="AF35" s="126"/>
      <c r="AG35" s="316"/>
      <c r="AH35" s="316"/>
      <c r="AI35" s="316"/>
      <c r="AJ35" s="313"/>
    </row>
    <row r="36" spans="1:36" s="41" customFormat="1" ht="84" customHeight="1" x14ac:dyDescent="0.25">
      <c r="A36" s="510"/>
      <c r="B36" s="115" t="s">
        <v>218</v>
      </c>
      <c r="C36" s="125" t="s">
        <v>219</v>
      </c>
      <c r="D36" s="125" t="s">
        <v>220</v>
      </c>
      <c r="E36" s="125" t="s">
        <v>221</v>
      </c>
      <c r="F36" s="118">
        <v>43191</v>
      </c>
      <c r="G36" s="118">
        <v>44986</v>
      </c>
      <c r="H36" s="115" t="s">
        <v>187</v>
      </c>
      <c r="I36" s="120" t="s">
        <v>222</v>
      </c>
      <c r="J36" s="121" t="s">
        <v>223</v>
      </c>
      <c r="K36" s="121"/>
      <c r="L36" s="121"/>
      <c r="M36" s="125"/>
      <c r="N36" s="309"/>
      <c r="O36" s="309"/>
      <c r="P36" s="309"/>
      <c r="Q36" s="309" t="s">
        <v>57</v>
      </c>
      <c r="R36" s="309"/>
      <c r="S36" s="311"/>
      <c r="T36" s="130" t="s">
        <v>224</v>
      </c>
      <c r="U36" s="130"/>
      <c r="V36" s="130"/>
      <c r="W36" s="123" t="s">
        <v>191</v>
      </c>
      <c r="X36" s="320"/>
      <c r="Y36" s="126"/>
      <c r="Z36" s="126"/>
      <c r="AA36" s="126"/>
      <c r="AB36" s="126"/>
      <c r="AC36" s="126"/>
      <c r="AD36" s="126"/>
      <c r="AE36" s="126"/>
      <c r="AF36" s="126"/>
      <c r="AG36" s="316"/>
      <c r="AH36" s="316"/>
      <c r="AI36" s="316"/>
      <c r="AJ36" s="313"/>
    </row>
    <row r="37" spans="1:36" s="41" customFormat="1" ht="90" customHeight="1" x14ac:dyDescent="0.25">
      <c r="A37" s="511"/>
      <c r="B37" s="115" t="s">
        <v>225</v>
      </c>
      <c r="C37" s="130" t="s">
        <v>226</v>
      </c>
      <c r="D37" s="125" t="s">
        <v>227</v>
      </c>
      <c r="E37" s="146" t="s">
        <v>228</v>
      </c>
      <c r="F37" s="118">
        <v>43191</v>
      </c>
      <c r="G37" s="118">
        <v>44986</v>
      </c>
      <c r="H37" s="115" t="s">
        <v>174</v>
      </c>
      <c r="I37" s="120" t="s">
        <v>222</v>
      </c>
      <c r="J37" s="121" t="s">
        <v>229</v>
      </c>
      <c r="K37" s="147" t="s">
        <v>176</v>
      </c>
      <c r="L37" s="147"/>
      <c r="M37" s="146"/>
      <c r="N37" s="309"/>
      <c r="O37" s="309" t="s">
        <v>57</v>
      </c>
      <c r="P37" s="309"/>
      <c r="Q37" s="309"/>
      <c r="R37" s="309"/>
      <c r="S37" s="311"/>
      <c r="T37" s="314" t="s">
        <v>230</v>
      </c>
      <c r="U37" s="315"/>
      <c r="V37" s="315" t="s">
        <v>231</v>
      </c>
      <c r="W37" s="315" t="s">
        <v>181</v>
      </c>
      <c r="X37" s="314" t="s">
        <v>232</v>
      </c>
      <c r="Y37" s="126"/>
      <c r="Z37" s="126"/>
      <c r="AA37" s="126"/>
      <c r="AB37" s="126"/>
      <c r="AC37" s="126"/>
      <c r="AD37" s="126"/>
      <c r="AE37" s="126"/>
      <c r="AF37" s="126"/>
      <c r="AG37" s="316"/>
      <c r="AH37" s="316"/>
      <c r="AI37" s="316"/>
      <c r="AJ37" s="313"/>
    </row>
    <row r="38" spans="1:36" s="41" customFormat="1" ht="164.65" customHeight="1" x14ac:dyDescent="0.25">
      <c r="A38" s="512" t="s">
        <v>233</v>
      </c>
      <c r="B38" s="115" t="s">
        <v>234</v>
      </c>
      <c r="C38" s="130" t="s">
        <v>235</v>
      </c>
      <c r="D38" s="125" t="s">
        <v>236</v>
      </c>
      <c r="E38" s="125" t="s">
        <v>237</v>
      </c>
      <c r="F38" s="118">
        <v>43191</v>
      </c>
      <c r="G38" s="118">
        <v>44986</v>
      </c>
      <c r="H38" s="115" t="s">
        <v>54</v>
      </c>
      <c r="I38" s="120" t="s">
        <v>222</v>
      </c>
      <c r="J38" s="133" t="s">
        <v>238</v>
      </c>
      <c r="K38" s="121"/>
      <c r="L38" s="121"/>
      <c r="M38" s="125" t="s">
        <v>239</v>
      </c>
      <c r="N38" s="309"/>
      <c r="O38" s="309"/>
      <c r="P38" s="309" t="s">
        <v>57</v>
      </c>
      <c r="Q38" s="309"/>
      <c r="R38" s="309"/>
      <c r="S38" s="311"/>
      <c r="T38" s="130" t="s">
        <v>240</v>
      </c>
      <c r="U38" s="321"/>
      <c r="V38" s="321"/>
      <c r="W38" s="319" t="s">
        <v>241</v>
      </c>
      <c r="X38" s="130" t="s">
        <v>59</v>
      </c>
      <c r="Y38" s="126"/>
      <c r="Z38" s="126"/>
      <c r="AA38" s="126"/>
      <c r="AB38" s="126"/>
      <c r="AC38" s="126"/>
      <c r="AD38" s="148" t="s">
        <v>187</v>
      </c>
      <c r="AE38" s="126"/>
      <c r="AF38" s="126"/>
      <c r="AG38" s="316"/>
      <c r="AH38" s="316"/>
      <c r="AI38" s="316"/>
      <c r="AJ38" s="313"/>
    </row>
    <row r="39" spans="1:36" s="41" customFormat="1" ht="236.25" x14ac:dyDescent="0.25">
      <c r="A39" s="510"/>
      <c r="B39" s="115" t="s">
        <v>242</v>
      </c>
      <c r="C39" s="125" t="s">
        <v>243</v>
      </c>
      <c r="D39" s="125" t="s">
        <v>244</v>
      </c>
      <c r="E39" s="125" t="s">
        <v>245</v>
      </c>
      <c r="F39" s="118">
        <v>43191</v>
      </c>
      <c r="G39" s="118">
        <v>43800</v>
      </c>
      <c r="H39" s="115" t="s">
        <v>174</v>
      </c>
      <c r="I39" s="120">
        <v>8000</v>
      </c>
      <c r="J39" s="121" t="s">
        <v>246</v>
      </c>
      <c r="K39" s="121"/>
      <c r="L39" s="121"/>
      <c r="M39" s="125" t="s">
        <v>247</v>
      </c>
      <c r="N39" s="309"/>
      <c r="O39" s="309"/>
      <c r="P39" s="309" t="s">
        <v>57</v>
      </c>
      <c r="Q39" s="309"/>
      <c r="R39" s="309"/>
      <c r="S39" s="311"/>
      <c r="T39" s="123" t="s">
        <v>248</v>
      </c>
      <c r="U39" s="130" t="s">
        <v>249</v>
      </c>
      <c r="V39" s="130" t="s">
        <v>250</v>
      </c>
      <c r="W39" s="315" t="s">
        <v>251</v>
      </c>
      <c r="X39" s="130"/>
      <c r="Y39" s="126"/>
      <c r="Z39" s="126"/>
      <c r="AA39" s="126"/>
      <c r="AB39" s="126"/>
      <c r="AC39" s="126"/>
      <c r="AD39" s="126"/>
      <c r="AE39" s="126"/>
      <c r="AF39" s="126"/>
      <c r="AG39" s="316"/>
      <c r="AH39" s="316"/>
      <c r="AI39" s="316"/>
      <c r="AJ39" s="313"/>
    </row>
    <row r="40" spans="1:36" s="41" customFormat="1" ht="137.65" customHeight="1" x14ac:dyDescent="0.25">
      <c r="A40" s="510"/>
      <c r="B40" s="132" t="s">
        <v>252</v>
      </c>
      <c r="C40" s="130" t="s">
        <v>253</v>
      </c>
      <c r="D40" s="125" t="s">
        <v>254</v>
      </c>
      <c r="E40" s="125" t="s">
        <v>255</v>
      </c>
      <c r="F40" s="118">
        <v>43191</v>
      </c>
      <c r="G40" s="118">
        <v>44986</v>
      </c>
      <c r="H40" s="115" t="s">
        <v>109</v>
      </c>
      <c r="I40" s="120" t="s">
        <v>222</v>
      </c>
      <c r="J40" s="125" t="s">
        <v>256</v>
      </c>
      <c r="K40" s="121"/>
      <c r="L40" s="121"/>
      <c r="M40" s="125"/>
      <c r="N40" s="309"/>
      <c r="O40" s="309" t="s">
        <v>57</v>
      </c>
      <c r="P40" s="309"/>
      <c r="Q40" s="309"/>
      <c r="R40" s="309"/>
      <c r="S40" s="311"/>
      <c r="T40" s="130" t="s">
        <v>257</v>
      </c>
      <c r="U40" s="130"/>
      <c r="V40" s="130"/>
      <c r="W40" s="130" t="s">
        <v>113</v>
      </c>
      <c r="X40" s="130"/>
      <c r="Y40" s="126"/>
      <c r="Z40" s="126"/>
      <c r="AA40" s="126"/>
      <c r="AB40" s="126"/>
      <c r="AC40" s="126"/>
      <c r="AD40" s="126"/>
      <c r="AE40" s="126"/>
      <c r="AF40" s="126"/>
      <c r="AG40" s="316"/>
      <c r="AH40" s="316"/>
      <c r="AI40" s="316"/>
      <c r="AJ40" s="313"/>
    </row>
    <row r="41" spans="1:36" s="41" customFormat="1" ht="78" customHeight="1" x14ac:dyDescent="0.25">
      <c r="A41" s="511"/>
      <c r="B41" s="115" t="s">
        <v>258</v>
      </c>
      <c r="C41" s="130" t="s">
        <v>259</v>
      </c>
      <c r="D41" s="125" t="s">
        <v>260</v>
      </c>
      <c r="E41" s="125" t="s">
        <v>261</v>
      </c>
      <c r="F41" s="118">
        <v>43191</v>
      </c>
      <c r="G41" s="118">
        <v>44986</v>
      </c>
      <c r="H41" s="115" t="s">
        <v>187</v>
      </c>
      <c r="I41" s="149">
        <v>20000</v>
      </c>
      <c r="J41" s="121" t="s">
        <v>262</v>
      </c>
      <c r="K41" s="147"/>
      <c r="L41" s="147"/>
      <c r="M41" s="146"/>
      <c r="N41" s="309"/>
      <c r="O41" s="309"/>
      <c r="P41" s="309"/>
      <c r="Q41" s="309" t="s">
        <v>57</v>
      </c>
      <c r="R41" s="309"/>
      <c r="S41" s="311"/>
      <c r="T41" s="130" t="s">
        <v>263</v>
      </c>
      <c r="U41" s="322"/>
      <c r="V41" s="322"/>
      <c r="W41" s="123" t="s">
        <v>191</v>
      </c>
      <c r="X41" s="322"/>
      <c r="Y41" s="126"/>
      <c r="Z41" s="126"/>
      <c r="AA41" s="126"/>
      <c r="AB41" s="126"/>
      <c r="AC41" s="126"/>
      <c r="AD41" s="126"/>
      <c r="AE41" s="126"/>
      <c r="AF41" s="126"/>
      <c r="AG41" s="316"/>
      <c r="AH41" s="316"/>
      <c r="AI41" s="316"/>
      <c r="AJ41" s="313"/>
    </row>
    <row r="42" spans="1:36" s="41" customFormat="1" ht="101.65" customHeight="1" x14ac:dyDescent="0.25">
      <c r="A42" s="512" t="s">
        <v>264</v>
      </c>
      <c r="B42" s="115" t="s">
        <v>265</v>
      </c>
      <c r="C42" s="125" t="s">
        <v>266</v>
      </c>
      <c r="D42" s="125" t="s">
        <v>267</v>
      </c>
      <c r="E42" s="125" t="s">
        <v>268</v>
      </c>
      <c r="F42" s="118">
        <v>43191</v>
      </c>
      <c r="G42" s="118">
        <v>44986</v>
      </c>
      <c r="H42" s="119" t="s">
        <v>269</v>
      </c>
      <c r="I42" s="120">
        <v>20000</v>
      </c>
      <c r="J42" s="121" t="s">
        <v>270</v>
      </c>
      <c r="K42" s="121"/>
      <c r="L42" s="121"/>
      <c r="M42" s="125" t="s">
        <v>271</v>
      </c>
      <c r="N42" s="309"/>
      <c r="O42" s="309"/>
      <c r="P42" s="309" t="s">
        <v>57</v>
      </c>
      <c r="Q42" s="309"/>
      <c r="R42" s="309"/>
      <c r="S42" s="311"/>
      <c r="T42" s="314" t="s">
        <v>272</v>
      </c>
      <c r="U42" s="314" t="s">
        <v>273</v>
      </c>
      <c r="V42" s="314" t="s">
        <v>274</v>
      </c>
      <c r="W42" s="315" t="s">
        <v>105</v>
      </c>
      <c r="X42" s="314" t="s">
        <v>275</v>
      </c>
      <c r="Y42" s="126"/>
      <c r="Z42" s="126"/>
      <c r="AA42" s="126"/>
      <c r="AB42" s="126"/>
      <c r="AC42" s="126"/>
      <c r="AD42" s="126"/>
      <c r="AE42" s="126"/>
      <c r="AF42" s="126"/>
      <c r="AG42" s="316"/>
      <c r="AH42" s="316"/>
      <c r="AI42" s="316"/>
      <c r="AJ42" s="313"/>
    </row>
    <row r="43" spans="1:36" s="41" customFormat="1" ht="87.75" customHeight="1" x14ac:dyDescent="0.25">
      <c r="A43" s="510"/>
      <c r="B43" s="115" t="s">
        <v>276</v>
      </c>
      <c r="C43" s="150" t="s">
        <v>277</v>
      </c>
      <c r="D43" s="125" t="s">
        <v>278</v>
      </c>
      <c r="E43" s="125" t="s">
        <v>279</v>
      </c>
      <c r="F43" s="118">
        <v>43191</v>
      </c>
      <c r="G43" s="118">
        <v>44986</v>
      </c>
      <c r="H43" s="119" t="s">
        <v>269</v>
      </c>
      <c r="I43" s="120">
        <v>20000</v>
      </c>
      <c r="J43" s="125" t="s">
        <v>280</v>
      </c>
      <c r="K43" s="125"/>
      <c r="L43" s="125"/>
      <c r="M43" s="125" t="s">
        <v>281</v>
      </c>
      <c r="N43" s="309"/>
      <c r="O43" s="309" t="s">
        <v>57</v>
      </c>
      <c r="P43" s="309"/>
      <c r="Q43" s="309"/>
      <c r="R43" s="309"/>
      <c r="S43" s="311"/>
      <c r="T43" s="315" t="s">
        <v>282</v>
      </c>
      <c r="U43" s="314" t="s">
        <v>283</v>
      </c>
      <c r="V43" s="314"/>
      <c r="W43" s="315" t="s">
        <v>105</v>
      </c>
      <c r="X43" s="314" t="s">
        <v>284</v>
      </c>
      <c r="Y43" s="126"/>
      <c r="Z43" s="126"/>
      <c r="AA43" s="126"/>
      <c r="AB43" s="126"/>
      <c r="AC43" s="126"/>
      <c r="AD43" s="126"/>
      <c r="AE43" s="126"/>
      <c r="AF43" s="126"/>
      <c r="AG43" s="316"/>
      <c r="AH43" s="316"/>
      <c r="AI43" s="316"/>
      <c r="AJ43" s="313"/>
    </row>
    <row r="44" spans="1:36" s="41" customFormat="1" ht="87.75" customHeight="1" x14ac:dyDescent="0.25">
      <c r="A44" s="510"/>
      <c r="B44" s="115" t="s">
        <v>285</v>
      </c>
      <c r="C44" s="151" t="s">
        <v>286</v>
      </c>
      <c r="D44" s="133" t="s">
        <v>287</v>
      </c>
      <c r="E44" s="125" t="s">
        <v>288</v>
      </c>
      <c r="F44" s="118">
        <v>43191</v>
      </c>
      <c r="G44" s="118">
        <v>44986</v>
      </c>
      <c r="H44" s="115" t="s">
        <v>187</v>
      </c>
      <c r="I44" s="120">
        <v>10000</v>
      </c>
      <c r="J44" s="121" t="s">
        <v>289</v>
      </c>
      <c r="K44" s="121"/>
      <c r="L44" s="121"/>
      <c r="M44" s="125" t="s">
        <v>290</v>
      </c>
      <c r="N44" s="309"/>
      <c r="O44" s="309"/>
      <c r="P44" s="309"/>
      <c r="Q44" s="309" t="s">
        <v>57</v>
      </c>
      <c r="R44" s="309"/>
      <c r="S44" s="311"/>
      <c r="T44" s="130" t="s">
        <v>291</v>
      </c>
      <c r="U44" s="130"/>
      <c r="V44" s="130"/>
      <c r="W44" s="123" t="s">
        <v>191</v>
      </c>
      <c r="X44" s="130" t="s">
        <v>292</v>
      </c>
      <c r="Y44" s="126"/>
      <c r="Z44" s="126"/>
      <c r="AA44" s="126"/>
      <c r="AB44" s="126"/>
      <c r="AC44" s="126"/>
      <c r="AD44" s="126"/>
      <c r="AE44" s="126"/>
      <c r="AF44" s="126"/>
      <c r="AG44" s="316"/>
      <c r="AH44" s="316"/>
      <c r="AI44" s="316"/>
      <c r="AJ44" s="313"/>
    </row>
    <row r="45" spans="1:36" s="41" customFormat="1" ht="156" customHeight="1" x14ac:dyDescent="0.25">
      <c r="A45" s="511"/>
      <c r="B45" s="115" t="s">
        <v>293</v>
      </c>
      <c r="C45" s="133" t="s">
        <v>294</v>
      </c>
      <c r="D45" s="133" t="s">
        <v>295</v>
      </c>
      <c r="E45" s="125" t="s">
        <v>296</v>
      </c>
      <c r="F45" s="118">
        <v>43191</v>
      </c>
      <c r="G45" s="118">
        <v>44986</v>
      </c>
      <c r="H45" s="119" t="s">
        <v>269</v>
      </c>
      <c r="I45" s="120">
        <v>20000</v>
      </c>
      <c r="J45" s="125" t="s">
        <v>297</v>
      </c>
      <c r="K45" s="147"/>
      <c r="L45" s="147"/>
      <c r="M45" s="146" t="s">
        <v>298</v>
      </c>
      <c r="N45" s="309"/>
      <c r="O45" s="309"/>
      <c r="P45" s="309" t="s">
        <v>57</v>
      </c>
      <c r="Q45" s="309"/>
      <c r="R45" s="309"/>
      <c r="S45" s="311"/>
      <c r="T45" s="130" t="s">
        <v>299</v>
      </c>
      <c r="U45" s="314" t="s">
        <v>300</v>
      </c>
      <c r="V45" s="314" t="s">
        <v>301</v>
      </c>
      <c r="W45" s="315" t="s">
        <v>105</v>
      </c>
      <c r="X45" s="315" t="s">
        <v>302</v>
      </c>
      <c r="Y45" s="126"/>
      <c r="Z45" s="126"/>
      <c r="AA45" s="126"/>
      <c r="AB45" s="126"/>
      <c r="AC45" s="126"/>
      <c r="AD45" s="126"/>
      <c r="AE45" s="126"/>
      <c r="AF45" s="126"/>
      <c r="AG45" s="316"/>
      <c r="AH45" s="316"/>
      <c r="AI45" s="316"/>
      <c r="AJ45" s="313"/>
    </row>
    <row r="46" spans="1:36" s="41" customFormat="1" ht="99" customHeight="1" x14ac:dyDescent="0.25">
      <c r="A46" s="512" t="s">
        <v>303</v>
      </c>
      <c r="B46" s="146" t="s">
        <v>304</v>
      </c>
      <c r="C46" s="130" t="s">
        <v>305</v>
      </c>
      <c r="D46" s="125" t="s">
        <v>306</v>
      </c>
      <c r="E46" s="125" t="s">
        <v>307</v>
      </c>
      <c r="F46" s="152">
        <v>43191</v>
      </c>
      <c r="G46" s="152">
        <v>44986</v>
      </c>
      <c r="H46" s="115" t="s">
        <v>187</v>
      </c>
      <c r="I46" s="120">
        <v>250000</v>
      </c>
      <c r="J46" s="116" t="s">
        <v>308</v>
      </c>
      <c r="K46" s="121"/>
      <c r="L46" s="121"/>
      <c r="M46" s="125"/>
      <c r="N46" s="323"/>
      <c r="O46" s="323"/>
      <c r="P46" s="323"/>
      <c r="Q46" s="323" t="s">
        <v>57</v>
      </c>
      <c r="R46" s="323"/>
      <c r="S46" s="324"/>
      <c r="T46" s="130" t="s">
        <v>309</v>
      </c>
      <c r="U46" s="130"/>
      <c r="V46" s="130"/>
      <c r="W46" s="123" t="s">
        <v>310</v>
      </c>
      <c r="X46" s="130"/>
      <c r="Y46" s="126"/>
      <c r="Z46" s="126"/>
      <c r="AA46" s="126"/>
      <c r="AB46" s="126"/>
      <c r="AC46" s="126"/>
      <c r="AD46" s="126"/>
      <c r="AE46" s="126"/>
      <c r="AF46" s="126"/>
      <c r="AG46" s="316"/>
      <c r="AH46" s="316"/>
      <c r="AI46" s="316"/>
      <c r="AJ46" s="313"/>
    </row>
    <row r="47" spans="1:36" s="41" customFormat="1" ht="62.25" customHeight="1" x14ac:dyDescent="0.25">
      <c r="A47" s="510"/>
      <c r="B47" s="146" t="s">
        <v>311</v>
      </c>
      <c r="C47" s="130" t="s">
        <v>312</v>
      </c>
      <c r="D47" s="125" t="s">
        <v>306</v>
      </c>
      <c r="E47" s="146"/>
      <c r="F47" s="152">
        <v>43191</v>
      </c>
      <c r="G47" s="152">
        <v>44986</v>
      </c>
      <c r="H47" s="115" t="s">
        <v>187</v>
      </c>
      <c r="I47" s="120">
        <v>100000</v>
      </c>
      <c r="J47" s="116" t="s">
        <v>313</v>
      </c>
      <c r="K47" s="125"/>
      <c r="L47" s="125"/>
      <c r="M47" s="125"/>
      <c r="N47" s="323"/>
      <c r="O47" s="323"/>
      <c r="P47" s="323"/>
      <c r="Q47" s="323" t="s">
        <v>57</v>
      </c>
      <c r="R47" s="323"/>
      <c r="S47" s="324"/>
      <c r="T47" s="325" t="s">
        <v>314</v>
      </c>
      <c r="U47" s="130"/>
      <c r="V47" s="130"/>
      <c r="W47" s="123" t="s">
        <v>315</v>
      </c>
      <c r="X47" s="130"/>
      <c r="Y47" s="126"/>
      <c r="Z47" s="126"/>
      <c r="AA47" s="126"/>
      <c r="AB47" s="126"/>
      <c r="AC47" s="126"/>
      <c r="AD47" s="126"/>
      <c r="AE47" s="126"/>
      <c r="AF47" s="126"/>
      <c r="AG47" s="316"/>
      <c r="AH47" s="316"/>
      <c r="AI47" s="316"/>
      <c r="AJ47" s="313"/>
    </row>
    <row r="48" spans="1:36" s="41" customFormat="1" ht="315" x14ac:dyDescent="0.25">
      <c r="A48" s="510"/>
      <c r="B48" s="146" t="s">
        <v>316</v>
      </c>
      <c r="C48" s="125" t="s">
        <v>317</v>
      </c>
      <c r="D48" s="125" t="s">
        <v>306</v>
      </c>
      <c r="E48" s="146"/>
      <c r="F48" s="152">
        <v>43191</v>
      </c>
      <c r="G48" s="152">
        <v>44986</v>
      </c>
      <c r="H48" s="115" t="s">
        <v>76</v>
      </c>
      <c r="I48" s="120">
        <v>50000</v>
      </c>
      <c r="J48" s="116" t="s">
        <v>318</v>
      </c>
      <c r="K48" s="121"/>
      <c r="L48" s="121"/>
      <c r="M48" s="125"/>
      <c r="N48" s="323"/>
      <c r="O48" s="323"/>
      <c r="P48" s="323"/>
      <c r="Q48" s="323" t="s">
        <v>57</v>
      </c>
      <c r="R48" s="323"/>
      <c r="S48" s="324"/>
      <c r="T48" s="314" t="s">
        <v>319</v>
      </c>
      <c r="U48" s="314" t="s">
        <v>320</v>
      </c>
      <c r="V48" s="314" t="s">
        <v>321</v>
      </c>
      <c r="W48" s="315" t="s">
        <v>322</v>
      </c>
      <c r="X48" s="315"/>
      <c r="Y48" s="126"/>
      <c r="Z48" s="126"/>
      <c r="AA48" s="126"/>
      <c r="AB48" s="126"/>
      <c r="AC48" s="126"/>
      <c r="AD48" s="126"/>
      <c r="AE48" s="126"/>
      <c r="AF48" s="126"/>
      <c r="AG48" s="316"/>
      <c r="AH48" s="316"/>
      <c r="AI48" s="316"/>
      <c r="AJ48" s="313"/>
    </row>
    <row r="49" spans="1:36" s="41" customFormat="1" ht="62.25" customHeight="1" x14ac:dyDescent="0.25">
      <c r="A49" s="510"/>
      <c r="B49" s="146" t="s">
        <v>323</v>
      </c>
      <c r="C49" s="130" t="s">
        <v>324</v>
      </c>
      <c r="D49" s="125" t="s">
        <v>306</v>
      </c>
      <c r="E49" s="146"/>
      <c r="F49" s="152">
        <v>43191</v>
      </c>
      <c r="G49" s="152">
        <v>44986</v>
      </c>
      <c r="H49" s="115" t="s">
        <v>187</v>
      </c>
      <c r="I49" s="120">
        <v>50000</v>
      </c>
      <c r="J49" s="116" t="s">
        <v>325</v>
      </c>
      <c r="K49" s="147"/>
      <c r="L49" s="147"/>
      <c r="M49" s="146"/>
      <c r="N49" s="323"/>
      <c r="O49" s="323" t="s">
        <v>57</v>
      </c>
      <c r="P49" s="323"/>
      <c r="Q49" s="323"/>
      <c r="R49" s="323"/>
      <c r="S49" s="324"/>
      <c r="T49" s="325" t="s">
        <v>326</v>
      </c>
      <c r="U49" s="130"/>
      <c r="V49" s="130"/>
      <c r="W49" s="123" t="s">
        <v>191</v>
      </c>
      <c r="X49" s="130"/>
      <c r="Y49" s="126"/>
      <c r="Z49" s="126"/>
      <c r="AA49" s="126"/>
      <c r="AB49" s="126"/>
      <c r="AC49" s="126"/>
      <c r="AD49" s="126"/>
      <c r="AE49" s="126"/>
      <c r="AF49" s="126"/>
      <c r="AG49" s="316"/>
      <c r="AH49" s="316"/>
      <c r="AI49" s="316"/>
      <c r="AJ49" s="313"/>
    </row>
    <row r="50" spans="1:36" s="41" customFormat="1" ht="99" customHeight="1" x14ac:dyDescent="0.25">
      <c r="A50" s="510"/>
      <c r="B50" s="115" t="s">
        <v>327</v>
      </c>
      <c r="C50" s="153" t="s">
        <v>328</v>
      </c>
      <c r="D50" s="125" t="s">
        <v>306</v>
      </c>
      <c r="E50" s="146"/>
      <c r="F50" s="152">
        <v>43191</v>
      </c>
      <c r="G50" s="152">
        <v>44986</v>
      </c>
      <c r="H50" s="115" t="s">
        <v>329</v>
      </c>
      <c r="I50" s="120">
        <v>15000</v>
      </c>
      <c r="J50" s="121" t="s">
        <v>330</v>
      </c>
      <c r="K50" s="147"/>
      <c r="L50" s="147"/>
      <c r="M50" s="146"/>
      <c r="N50" s="323"/>
      <c r="O50" s="323"/>
      <c r="P50" s="323"/>
      <c r="Q50" s="323" t="s">
        <v>57</v>
      </c>
      <c r="R50" s="323"/>
      <c r="S50" s="324"/>
      <c r="T50" s="130" t="s">
        <v>331</v>
      </c>
      <c r="U50" s="130"/>
      <c r="V50" s="130" t="s">
        <v>332</v>
      </c>
      <c r="W50" s="130" t="s">
        <v>315</v>
      </c>
      <c r="X50" s="130" t="s">
        <v>333</v>
      </c>
      <c r="Y50" s="126"/>
      <c r="Z50" s="126"/>
      <c r="AA50" s="126"/>
      <c r="AB50" s="126"/>
      <c r="AC50" s="126"/>
      <c r="AD50" s="126"/>
      <c r="AE50" s="126"/>
      <c r="AF50" s="126"/>
      <c r="AG50" s="316"/>
      <c r="AH50" s="316"/>
      <c r="AI50" s="316"/>
      <c r="AJ50" s="313"/>
    </row>
    <row r="51" spans="1:36" s="41" customFormat="1" ht="123" customHeight="1" x14ac:dyDescent="0.25">
      <c r="A51" s="511"/>
      <c r="B51" s="115" t="s">
        <v>334</v>
      </c>
      <c r="C51" s="154" t="s">
        <v>335</v>
      </c>
      <c r="D51" s="125" t="s">
        <v>336</v>
      </c>
      <c r="E51" s="155" t="s">
        <v>337</v>
      </c>
      <c r="F51" s="152">
        <v>43191</v>
      </c>
      <c r="G51" s="152">
        <v>44986</v>
      </c>
      <c r="H51" s="115" t="s">
        <v>65</v>
      </c>
      <c r="I51" s="120" t="s">
        <v>55</v>
      </c>
      <c r="J51" s="121" t="s">
        <v>338</v>
      </c>
      <c r="K51" s="147"/>
      <c r="L51" s="147"/>
      <c r="M51" s="146"/>
      <c r="N51" s="323"/>
      <c r="O51" s="323" t="s">
        <v>57</v>
      </c>
      <c r="P51" s="323"/>
      <c r="Q51" s="323"/>
      <c r="R51" s="323"/>
      <c r="S51" s="324"/>
      <c r="T51" s="314" t="s">
        <v>339</v>
      </c>
      <c r="U51" s="315"/>
      <c r="V51" s="314" t="s">
        <v>340</v>
      </c>
      <c r="W51" s="315" t="s">
        <v>210</v>
      </c>
      <c r="X51" s="314" t="s">
        <v>341</v>
      </c>
      <c r="Y51" s="126"/>
      <c r="Z51" s="126"/>
      <c r="AA51" s="126"/>
      <c r="AB51" s="126"/>
      <c r="AC51" s="126"/>
      <c r="AD51" s="126"/>
      <c r="AE51" s="126"/>
      <c r="AF51" s="126"/>
      <c r="AG51" s="316"/>
      <c r="AH51" s="316"/>
      <c r="AI51" s="316"/>
      <c r="AJ51" s="313"/>
    </row>
    <row r="52" spans="1:36" s="41" customFormat="1" ht="351.75" customHeight="1" x14ac:dyDescent="0.25">
      <c r="A52" s="512" t="s">
        <v>342</v>
      </c>
      <c r="B52" s="115" t="s">
        <v>343</v>
      </c>
      <c r="C52" s="144" t="s">
        <v>344</v>
      </c>
      <c r="D52" s="125" t="s">
        <v>345</v>
      </c>
      <c r="E52" s="125" t="s">
        <v>346</v>
      </c>
      <c r="F52" s="118">
        <v>43191</v>
      </c>
      <c r="G52" s="118">
        <v>44986</v>
      </c>
      <c r="H52" s="119" t="s">
        <v>229</v>
      </c>
      <c r="I52" s="120" t="s">
        <v>222</v>
      </c>
      <c r="J52" s="121" t="s">
        <v>347</v>
      </c>
      <c r="K52" s="121"/>
      <c r="L52" s="121"/>
      <c r="M52" s="125"/>
      <c r="N52" s="323"/>
      <c r="O52" s="323"/>
      <c r="P52" s="323"/>
      <c r="Q52" s="323" t="s">
        <v>57</v>
      </c>
      <c r="R52" s="323"/>
      <c r="S52" s="324"/>
      <c r="T52" s="130" t="s">
        <v>348</v>
      </c>
      <c r="U52" s="130" t="s">
        <v>349</v>
      </c>
      <c r="V52" s="314" t="s">
        <v>90</v>
      </c>
      <c r="W52" s="130" t="s">
        <v>350</v>
      </c>
      <c r="X52" s="314"/>
      <c r="Y52" s="126"/>
      <c r="Z52" s="126"/>
      <c r="AA52" s="126"/>
      <c r="AB52" s="126"/>
      <c r="AC52" s="126"/>
      <c r="AD52" s="126"/>
      <c r="AE52" s="126"/>
      <c r="AF52" s="126"/>
      <c r="AG52" s="316"/>
      <c r="AH52" s="316"/>
      <c r="AI52" s="316"/>
      <c r="AJ52" s="313"/>
    </row>
    <row r="53" spans="1:36" s="41" customFormat="1" ht="266.64999999999998" customHeight="1" x14ac:dyDescent="0.25">
      <c r="A53" s="510"/>
      <c r="B53" s="115" t="s">
        <v>351</v>
      </c>
      <c r="C53" s="125" t="s">
        <v>352</v>
      </c>
      <c r="D53" s="144" t="s">
        <v>353</v>
      </c>
      <c r="E53" s="125" t="s">
        <v>354</v>
      </c>
      <c r="F53" s="118">
        <v>43191</v>
      </c>
      <c r="G53" s="118">
        <v>44986</v>
      </c>
      <c r="H53" s="119" t="s">
        <v>355</v>
      </c>
      <c r="I53" s="120" t="s">
        <v>222</v>
      </c>
      <c r="J53" s="121" t="s">
        <v>356</v>
      </c>
      <c r="K53" s="125"/>
      <c r="L53" s="125"/>
      <c r="M53" s="125"/>
      <c r="N53" s="323"/>
      <c r="O53" s="323"/>
      <c r="P53" s="323"/>
      <c r="Q53" s="323" t="s">
        <v>57</v>
      </c>
      <c r="R53" s="323"/>
      <c r="S53" s="324"/>
      <c r="T53" s="130" t="s">
        <v>357</v>
      </c>
      <c r="U53" s="130" t="s">
        <v>358</v>
      </c>
      <c r="V53" s="326" t="s">
        <v>359</v>
      </c>
      <c r="W53" s="130" t="s">
        <v>360</v>
      </c>
      <c r="X53" s="130"/>
      <c r="Y53" s="126"/>
      <c r="Z53" s="126"/>
      <c r="AA53" s="126"/>
      <c r="AB53" s="126"/>
      <c r="AC53" s="126"/>
      <c r="AD53" s="126"/>
      <c r="AE53" s="126"/>
      <c r="AF53" s="126"/>
      <c r="AG53" s="316"/>
      <c r="AH53" s="316"/>
      <c r="AI53" s="316"/>
      <c r="AJ53" s="313"/>
    </row>
    <row r="54" spans="1:36" s="41" customFormat="1" ht="158.65" customHeight="1" x14ac:dyDescent="0.25">
      <c r="A54" s="510"/>
      <c r="B54" s="115" t="s">
        <v>361</v>
      </c>
      <c r="C54" s="125" t="s">
        <v>362</v>
      </c>
      <c r="D54" s="125" t="s">
        <v>363</v>
      </c>
      <c r="E54" s="125" t="s">
        <v>364</v>
      </c>
      <c r="F54" s="118">
        <v>43191</v>
      </c>
      <c r="G54" s="118">
        <v>44986</v>
      </c>
      <c r="H54" s="119" t="s">
        <v>355</v>
      </c>
      <c r="I54" s="120">
        <v>350000</v>
      </c>
      <c r="J54" s="121" t="s">
        <v>365</v>
      </c>
      <c r="K54" s="121"/>
      <c r="L54" s="121"/>
      <c r="M54" s="125"/>
      <c r="N54" s="323"/>
      <c r="O54" s="323"/>
      <c r="P54" s="323"/>
      <c r="Q54" s="323" t="s">
        <v>57</v>
      </c>
      <c r="R54" s="323"/>
      <c r="S54" s="324"/>
      <c r="T54" s="314" t="s">
        <v>366</v>
      </c>
      <c r="U54" s="314" t="s">
        <v>367</v>
      </c>
      <c r="V54" s="314" t="s">
        <v>90</v>
      </c>
      <c r="W54" s="314" t="s">
        <v>368</v>
      </c>
      <c r="X54" s="314"/>
      <c r="Y54" s="126"/>
      <c r="Z54" s="126"/>
      <c r="AA54" s="126"/>
      <c r="AB54" s="126"/>
      <c r="AC54" s="126"/>
      <c r="AD54" s="126"/>
      <c r="AE54" s="126"/>
      <c r="AF54" s="126"/>
      <c r="AG54" s="316"/>
      <c r="AH54" s="316"/>
      <c r="AI54" s="316"/>
      <c r="AJ54" s="313"/>
    </row>
    <row r="55" spans="1:36" s="41" customFormat="1" ht="175.15" customHeight="1" x14ac:dyDescent="0.25">
      <c r="A55" s="510"/>
      <c r="B55" s="115" t="s">
        <v>369</v>
      </c>
      <c r="C55" s="130" t="s">
        <v>370</v>
      </c>
      <c r="D55" s="125" t="s">
        <v>371</v>
      </c>
      <c r="E55" s="146"/>
      <c r="F55" s="118">
        <v>43191</v>
      </c>
      <c r="G55" s="118">
        <v>44986</v>
      </c>
      <c r="H55" s="115" t="s">
        <v>229</v>
      </c>
      <c r="I55" s="120">
        <v>15000</v>
      </c>
      <c r="J55" s="155" t="s">
        <v>372</v>
      </c>
      <c r="K55" s="147"/>
      <c r="L55" s="147"/>
      <c r="M55" s="146"/>
      <c r="N55" s="323"/>
      <c r="O55" s="323"/>
      <c r="P55" s="323"/>
      <c r="Q55" s="323" t="s">
        <v>57</v>
      </c>
      <c r="R55" s="323"/>
      <c r="S55" s="324"/>
      <c r="T55" s="125" t="s">
        <v>373</v>
      </c>
      <c r="U55" s="314"/>
      <c r="V55" s="156"/>
      <c r="W55" s="314" t="s">
        <v>71</v>
      </c>
      <c r="X55" s="314"/>
      <c r="Y55" s="126"/>
      <c r="Z55" s="126"/>
      <c r="AA55" s="126"/>
      <c r="AB55" s="126"/>
      <c r="AC55" s="126"/>
      <c r="AD55" s="126"/>
      <c r="AE55" s="126"/>
      <c r="AF55" s="126"/>
      <c r="AG55" s="316"/>
      <c r="AH55" s="316"/>
      <c r="AI55" s="316"/>
      <c r="AJ55" s="313"/>
    </row>
    <row r="56" spans="1:36" s="41" customFormat="1" ht="189.4" customHeight="1" x14ac:dyDescent="0.25">
      <c r="A56" s="510"/>
      <c r="B56" s="115" t="s">
        <v>374</v>
      </c>
      <c r="C56" s="137" t="s">
        <v>375</v>
      </c>
      <c r="D56" s="125" t="s">
        <v>376</v>
      </c>
      <c r="E56" s="125" t="s">
        <v>377</v>
      </c>
      <c r="F56" s="118">
        <v>43191</v>
      </c>
      <c r="G56" s="118">
        <v>44986</v>
      </c>
      <c r="H56" s="115" t="s">
        <v>109</v>
      </c>
      <c r="I56" s="120" t="s">
        <v>222</v>
      </c>
      <c r="J56" s="121" t="s">
        <v>378</v>
      </c>
      <c r="K56" s="147"/>
      <c r="L56" s="147"/>
      <c r="M56" s="146"/>
      <c r="N56" s="323"/>
      <c r="O56" s="323"/>
      <c r="P56" s="323"/>
      <c r="Q56" s="323" t="s">
        <v>57</v>
      </c>
      <c r="R56" s="323"/>
      <c r="S56" s="324"/>
      <c r="T56" s="130" t="s">
        <v>379</v>
      </c>
      <c r="U56" s="130" t="s">
        <v>380</v>
      </c>
      <c r="V56" s="130"/>
      <c r="W56" s="130" t="s">
        <v>381</v>
      </c>
      <c r="X56" s="157"/>
      <c r="Y56" s="126"/>
      <c r="Z56" s="126"/>
      <c r="AA56" s="126"/>
      <c r="AB56" s="126"/>
      <c r="AC56" s="126"/>
      <c r="AD56" s="126"/>
      <c r="AE56" s="126"/>
      <c r="AF56" s="126"/>
      <c r="AG56" s="316"/>
      <c r="AH56" s="316"/>
      <c r="AI56" s="316"/>
      <c r="AJ56" s="313"/>
    </row>
    <row r="57" spans="1:36" s="41" customFormat="1" ht="118.15" customHeight="1" x14ac:dyDescent="0.25">
      <c r="A57" s="513" t="s">
        <v>382</v>
      </c>
      <c r="B57" s="115" t="s">
        <v>383</v>
      </c>
      <c r="C57" s="158" t="s">
        <v>384</v>
      </c>
      <c r="D57" s="116" t="s">
        <v>385</v>
      </c>
      <c r="E57" s="125"/>
      <c r="F57" s="118">
        <v>43191</v>
      </c>
      <c r="G57" s="118">
        <v>43525</v>
      </c>
      <c r="H57" s="119" t="s">
        <v>174</v>
      </c>
      <c r="I57" s="120" t="s">
        <v>222</v>
      </c>
      <c r="J57" s="121" t="s">
        <v>386</v>
      </c>
      <c r="K57" s="121"/>
      <c r="L57" s="121"/>
      <c r="M57" s="125"/>
      <c r="N57" s="323"/>
      <c r="O57" s="323"/>
      <c r="P57" s="323"/>
      <c r="Q57" s="323"/>
      <c r="R57" s="323" t="s">
        <v>57</v>
      </c>
      <c r="S57" s="324"/>
      <c r="T57" s="314" t="s">
        <v>387</v>
      </c>
      <c r="U57" s="314" t="s">
        <v>388</v>
      </c>
      <c r="V57" s="315" t="s">
        <v>389</v>
      </c>
      <c r="W57" s="315" t="s">
        <v>181</v>
      </c>
      <c r="X57" s="315"/>
      <c r="Y57" s="126"/>
      <c r="Z57" s="126"/>
      <c r="AA57" s="126"/>
      <c r="AB57" s="126"/>
      <c r="AC57" s="126"/>
      <c r="AD57" s="126"/>
      <c r="AE57" s="126"/>
      <c r="AF57" s="126"/>
      <c r="AG57" s="316"/>
      <c r="AH57" s="316"/>
      <c r="AI57" s="316"/>
      <c r="AJ57" s="313"/>
    </row>
    <row r="58" spans="1:36" s="41" customFormat="1" ht="123" customHeight="1" x14ac:dyDescent="0.25">
      <c r="A58" s="510"/>
      <c r="B58" s="115" t="s">
        <v>390</v>
      </c>
      <c r="C58" s="130" t="s">
        <v>391</v>
      </c>
      <c r="D58" s="116" t="s">
        <v>392</v>
      </c>
      <c r="E58" s="125"/>
      <c r="F58" s="118">
        <v>43191</v>
      </c>
      <c r="G58" s="118">
        <v>43525</v>
      </c>
      <c r="H58" s="115" t="s">
        <v>229</v>
      </c>
      <c r="I58" s="120">
        <v>100000</v>
      </c>
      <c r="J58" s="125" t="s">
        <v>393</v>
      </c>
      <c r="K58" s="125"/>
      <c r="L58" s="125"/>
      <c r="M58" s="125"/>
      <c r="N58" s="323"/>
      <c r="O58" s="323"/>
      <c r="P58" s="323"/>
      <c r="Q58" s="323"/>
      <c r="R58" s="323" t="s">
        <v>57</v>
      </c>
      <c r="S58" s="324"/>
      <c r="T58" s="314" t="s">
        <v>394</v>
      </c>
      <c r="U58" s="314" t="s">
        <v>395</v>
      </c>
      <c r="V58" s="314" t="s">
        <v>90</v>
      </c>
      <c r="W58" s="314" t="s">
        <v>396</v>
      </c>
      <c r="X58" s="314"/>
      <c r="Y58" s="126"/>
      <c r="Z58" s="126"/>
      <c r="AA58" s="126"/>
      <c r="AB58" s="126"/>
      <c r="AC58" s="126"/>
      <c r="AD58" s="126"/>
      <c r="AE58" s="126"/>
      <c r="AF58" s="126"/>
      <c r="AG58" s="316"/>
      <c r="AH58" s="316"/>
      <c r="AI58" s="316"/>
      <c r="AJ58" s="313"/>
    </row>
    <row r="59" spans="1:36" s="41" customFormat="1" ht="157.5" x14ac:dyDescent="0.25">
      <c r="A59" s="513"/>
      <c r="B59" s="115" t="s">
        <v>397</v>
      </c>
      <c r="C59" s="125" t="s">
        <v>398</v>
      </c>
      <c r="D59" s="116" t="s">
        <v>399</v>
      </c>
      <c r="E59" s="125" t="s">
        <v>400</v>
      </c>
      <c r="F59" s="118">
        <v>43191</v>
      </c>
      <c r="G59" s="118">
        <v>43800</v>
      </c>
      <c r="H59" s="115" t="s">
        <v>174</v>
      </c>
      <c r="I59" s="120" t="s">
        <v>222</v>
      </c>
      <c r="J59" s="121" t="s">
        <v>401</v>
      </c>
      <c r="K59" s="121"/>
      <c r="L59" s="121"/>
      <c r="M59" s="125"/>
      <c r="N59" s="323"/>
      <c r="O59" s="323"/>
      <c r="P59" s="323" t="s">
        <v>57</v>
      </c>
      <c r="Q59" s="323"/>
      <c r="R59" s="323"/>
      <c r="S59" s="324"/>
      <c r="T59" s="314" t="s">
        <v>402</v>
      </c>
      <c r="U59" s="315"/>
      <c r="V59" s="314" t="s">
        <v>403</v>
      </c>
      <c r="W59" s="315" t="s">
        <v>181</v>
      </c>
      <c r="X59" s="315"/>
      <c r="Y59" s="126"/>
      <c r="Z59" s="126"/>
      <c r="AA59" s="126"/>
      <c r="AB59" s="126"/>
      <c r="AC59" s="126"/>
      <c r="AD59" s="126"/>
      <c r="AE59" s="126"/>
      <c r="AF59" s="126"/>
      <c r="AG59" s="316"/>
      <c r="AH59" s="316"/>
      <c r="AI59" s="316"/>
      <c r="AJ59" s="313"/>
    </row>
    <row r="60" spans="1:36" s="41" customFormat="1" ht="114.4" customHeight="1" x14ac:dyDescent="0.25">
      <c r="A60" s="510"/>
      <c r="B60" s="115" t="s">
        <v>404</v>
      </c>
      <c r="C60" s="125" t="s">
        <v>405</v>
      </c>
      <c r="D60" s="116" t="s">
        <v>406</v>
      </c>
      <c r="E60" s="146"/>
      <c r="F60" s="118">
        <v>43191</v>
      </c>
      <c r="G60" s="118">
        <v>44986</v>
      </c>
      <c r="H60" s="115" t="s">
        <v>407</v>
      </c>
      <c r="I60" s="120" t="s">
        <v>222</v>
      </c>
      <c r="J60" s="155" t="s">
        <v>408</v>
      </c>
      <c r="K60" s="147"/>
      <c r="L60" s="147"/>
      <c r="M60" s="146"/>
      <c r="N60" s="323"/>
      <c r="O60" s="323"/>
      <c r="P60" s="323"/>
      <c r="Q60" s="323" t="s">
        <v>57</v>
      </c>
      <c r="R60" s="323"/>
      <c r="S60" s="324"/>
      <c r="T60" s="314" t="s">
        <v>409</v>
      </c>
      <c r="U60" s="315"/>
      <c r="V60" s="315"/>
      <c r="W60" s="315" t="s">
        <v>71</v>
      </c>
      <c r="X60" s="315"/>
      <c r="Y60" s="126"/>
      <c r="Z60" s="126"/>
      <c r="AA60" s="126"/>
      <c r="AB60" s="126"/>
      <c r="AC60" s="126"/>
      <c r="AD60" s="126"/>
      <c r="AE60" s="126"/>
      <c r="AF60" s="126"/>
      <c r="AG60" s="316"/>
      <c r="AH60" s="316"/>
      <c r="AI60" s="316"/>
      <c r="AJ60" s="313"/>
    </row>
    <row r="61" spans="1:36" s="41" customFormat="1" ht="62.25" customHeight="1" x14ac:dyDescent="0.25">
      <c r="A61" s="510"/>
      <c r="B61" s="115" t="s">
        <v>410</v>
      </c>
      <c r="C61" s="159" t="s">
        <v>411</v>
      </c>
      <c r="D61" s="116" t="s">
        <v>306</v>
      </c>
      <c r="E61" s="146"/>
      <c r="F61" s="118">
        <v>43191</v>
      </c>
      <c r="G61" s="118">
        <v>44986</v>
      </c>
      <c r="H61" s="115" t="s">
        <v>187</v>
      </c>
      <c r="I61" s="120">
        <v>100000</v>
      </c>
      <c r="J61" s="160" t="s">
        <v>412</v>
      </c>
      <c r="K61" s="147"/>
      <c r="L61" s="147"/>
      <c r="M61" s="146"/>
      <c r="N61" s="323"/>
      <c r="O61" s="323"/>
      <c r="P61" s="323"/>
      <c r="Q61" s="323" t="s">
        <v>57</v>
      </c>
      <c r="R61" s="323"/>
      <c r="S61" s="324"/>
      <c r="T61" s="130" t="s">
        <v>413</v>
      </c>
      <c r="U61" s="130"/>
      <c r="V61" s="130"/>
      <c r="W61" s="123" t="s">
        <v>315</v>
      </c>
      <c r="X61" s="130"/>
      <c r="Y61" s="126"/>
      <c r="Z61" s="126"/>
      <c r="AA61" s="126"/>
      <c r="AB61" s="126"/>
      <c r="AC61" s="126"/>
      <c r="AD61" s="126"/>
      <c r="AE61" s="126"/>
      <c r="AF61" s="126"/>
      <c r="AG61" s="316"/>
      <c r="AH61" s="316"/>
      <c r="AI61" s="316"/>
      <c r="AJ61" s="313"/>
    </row>
    <row r="62" spans="1:36" s="41" customFormat="1" ht="194.65" customHeight="1" x14ac:dyDescent="0.25">
      <c r="A62" s="510"/>
      <c r="B62" s="115" t="s">
        <v>414</v>
      </c>
      <c r="C62" s="137" t="s">
        <v>415</v>
      </c>
      <c r="D62" s="116" t="s">
        <v>306</v>
      </c>
      <c r="E62" s="146"/>
      <c r="F62" s="118">
        <v>43191</v>
      </c>
      <c r="G62" s="118">
        <v>44986</v>
      </c>
      <c r="H62" s="115" t="s">
        <v>416</v>
      </c>
      <c r="I62" s="120">
        <v>100000</v>
      </c>
      <c r="J62" s="155" t="s">
        <v>417</v>
      </c>
      <c r="K62" s="147"/>
      <c r="L62" s="147"/>
      <c r="M62" s="146"/>
      <c r="N62" s="323"/>
      <c r="O62" s="323"/>
      <c r="P62" s="323"/>
      <c r="Q62" s="323" t="s">
        <v>57</v>
      </c>
      <c r="R62" s="323"/>
      <c r="S62" s="324"/>
      <c r="T62" s="314" t="s">
        <v>418</v>
      </c>
      <c r="U62" s="315"/>
      <c r="V62" s="314" t="s">
        <v>419</v>
      </c>
      <c r="W62" s="130" t="s">
        <v>420</v>
      </c>
      <c r="X62" s="315"/>
      <c r="Y62" s="126"/>
      <c r="Z62" s="126"/>
      <c r="AA62" s="126"/>
      <c r="AB62" s="126"/>
      <c r="AC62" s="126"/>
      <c r="AD62" s="126"/>
      <c r="AE62" s="126"/>
      <c r="AF62" s="126"/>
      <c r="AG62" s="316"/>
      <c r="AH62" s="316"/>
      <c r="AI62" s="316"/>
      <c r="AJ62" s="313"/>
    </row>
    <row r="63" spans="1:36" s="41" customFormat="1" ht="94.5" x14ac:dyDescent="0.25">
      <c r="A63" s="511"/>
      <c r="B63" s="115" t="s">
        <v>421</v>
      </c>
      <c r="C63" s="137" t="s">
        <v>422</v>
      </c>
      <c r="D63" s="116" t="s">
        <v>423</v>
      </c>
      <c r="E63" s="146"/>
      <c r="F63" s="118">
        <v>43191</v>
      </c>
      <c r="G63" s="118">
        <v>44986</v>
      </c>
      <c r="H63" s="115" t="s">
        <v>229</v>
      </c>
      <c r="I63" s="120" t="s">
        <v>222</v>
      </c>
      <c r="J63" s="155" t="s">
        <v>424</v>
      </c>
      <c r="K63" s="147"/>
      <c r="L63" s="147"/>
      <c r="M63" s="146"/>
      <c r="N63" s="323"/>
      <c r="O63" s="323"/>
      <c r="P63" s="323"/>
      <c r="Q63" s="323" t="s">
        <v>57</v>
      </c>
      <c r="R63" s="323"/>
      <c r="S63" s="324"/>
      <c r="T63" s="314" t="s">
        <v>425</v>
      </c>
      <c r="U63" s="314" t="s">
        <v>426</v>
      </c>
      <c r="V63" s="314" t="s">
        <v>90</v>
      </c>
      <c r="W63" s="314" t="s">
        <v>396</v>
      </c>
      <c r="X63" s="314"/>
      <c r="Y63" s="126"/>
      <c r="Z63" s="126"/>
      <c r="AA63" s="126"/>
      <c r="AB63" s="126"/>
      <c r="AC63" s="126"/>
      <c r="AD63" s="126"/>
      <c r="AE63" s="126"/>
      <c r="AF63" s="126"/>
      <c r="AG63" s="316"/>
      <c r="AH63" s="316"/>
      <c r="AI63" s="316"/>
      <c r="AJ63" s="313"/>
    </row>
    <row r="64" spans="1:36" s="41" customFormat="1" ht="6.75" customHeight="1" x14ac:dyDescent="0.25">
      <c r="A64" s="327"/>
      <c r="B64" s="327"/>
      <c r="C64" s="161"/>
      <c r="D64" s="161"/>
      <c r="E64" s="327"/>
      <c r="F64" s="327"/>
      <c r="G64" s="327"/>
      <c r="H64" s="327"/>
      <c r="I64" s="327"/>
      <c r="J64" s="327"/>
      <c r="K64" s="327"/>
      <c r="L64" s="327"/>
      <c r="M64" s="327"/>
      <c r="N64" s="308"/>
      <c r="O64" s="308"/>
      <c r="P64" s="308"/>
      <c r="Q64" s="308"/>
      <c r="R64" s="308"/>
      <c r="S64" s="327"/>
      <c r="T64" s="308"/>
      <c r="U64" s="308"/>
      <c r="V64" s="308"/>
      <c r="W64" s="308"/>
      <c r="X64" s="308"/>
      <c r="Y64" s="308"/>
      <c r="Z64" s="308"/>
      <c r="AA64" s="308"/>
      <c r="AB64" s="308"/>
      <c r="AC64" s="308"/>
      <c r="AD64" s="308"/>
      <c r="AE64" s="308"/>
      <c r="AF64" s="308"/>
      <c r="AG64" s="308"/>
      <c r="AH64" s="308"/>
      <c r="AI64" s="308"/>
      <c r="AJ64" s="313"/>
    </row>
    <row r="65" spans="1:36" s="41" customFormat="1" ht="7.5" customHeight="1" x14ac:dyDescent="0.25">
      <c r="A65" s="327"/>
      <c r="B65" s="327"/>
      <c r="C65" s="161"/>
      <c r="D65" s="161"/>
      <c r="E65" s="327"/>
      <c r="F65" s="327"/>
      <c r="G65" s="327"/>
      <c r="H65" s="327"/>
      <c r="I65" s="327"/>
      <c r="J65" s="327"/>
      <c r="K65" s="327"/>
      <c r="L65" s="327"/>
      <c r="M65" s="327"/>
      <c r="N65" s="308"/>
      <c r="O65" s="308"/>
      <c r="P65" s="308"/>
      <c r="Q65" s="308"/>
      <c r="R65" s="308"/>
      <c r="S65" s="327"/>
      <c r="T65" s="308"/>
      <c r="U65" s="308"/>
      <c r="V65" s="308"/>
      <c r="W65" s="308"/>
      <c r="X65" s="308"/>
      <c r="Y65" s="308"/>
      <c r="Z65" s="308"/>
      <c r="AA65" s="308"/>
      <c r="AB65" s="308"/>
      <c r="AC65" s="308"/>
      <c r="AD65" s="308"/>
      <c r="AE65" s="308"/>
      <c r="AF65" s="308"/>
      <c r="AG65" s="308"/>
      <c r="AH65" s="308"/>
      <c r="AI65" s="308"/>
      <c r="AJ65" s="313"/>
    </row>
    <row r="66" spans="1:36" ht="17.25" hidden="1" customHeight="1" x14ac:dyDescent="0.25">
      <c r="B66" s="58"/>
      <c r="C66" s="58"/>
      <c r="D66" s="58"/>
      <c r="AJ66" s="17"/>
    </row>
    <row r="67" spans="1:36" ht="9" customHeight="1" x14ac:dyDescent="0.25">
      <c r="B67" s="58"/>
      <c r="C67" s="58"/>
      <c r="D67" s="58"/>
      <c r="AJ67" s="17"/>
    </row>
    <row r="68" spans="1:36" ht="9.75" customHeight="1" x14ac:dyDescent="0.25">
      <c r="B68" s="58"/>
      <c r="C68" s="58"/>
      <c r="D68" s="58"/>
      <c r="AJ68" s="17"/>
    </row>
    <row r="69" spans="1:36" ht="1.5" customHeight="1" thickBot="1" x14ac:dyDescent="0.3">
      <c r="B69" s="58"/>
      <c r="C69" s="58"/>
      <c r="D69" s="58"/>
      <c r="AJ69" s="17"/>
    </row>
    <row r="70" spans="1:36" ht="26.25" customHeight="1" thickBot="1" x14ac:dyDescent="0.3">
      <c r="A70" s="62" t="s">
        <v>427</v>
      </c>
      <c r="B70" s="107"/>
      <c r="C70" s="107"/>
      <c r="D70" s="107"/>
      <c r="E70" s="63"/>
      <c r="F70" s="63"/>
      <c r="G70" s="63"/>
      <c r="H70" s="63"/>
      <c r="I70" s="63"/>
      <c r="J70" s="63"/>
      <c r="K70" s="63"/>
      <c r="L70" s="63"/>
      <c r="M70" s="64"/>
      <c r="AJ70" s="17"/>
    </row>
    <row r="71" spans="1:36" ht="26.25" customHeight="1" thickBot="1" x14ac:dyDescent="0.3">
      <c r="A71" s="44"/>
      <c r="B71" s="58"/>
      <c r="C71" s="58"/>
      <c r="D71" s="58"/>
      <c r="E71" s="46"/>
      <c r="F71" s="46"/>
      <c r="G71" s="46"/>
      <c r="H71" s="46"/>
      <c r="I71" s="46"/>
      <c r="J71" s="46"/>
      <c r="K71" s="46"/>
      <c r="L71" s="46"/>
      <c r="M71" s="46"/>
      <c r="N71" s="46"/>
      <c r="AJ71" s="17"/>
    </row>
    <row r="72" spans="1:36" ht="43.5" customHeight="1" thickBot="1" x14ac:dyDescent="0.3">
      <c r="A72" s="50" t="s">
        <v>428</v>
      </c>
      <c r="B72" s="58"/>
      <c r="AJ72" s="17"/>
    </row>
    <row r="73" spans="1:36" x14ac:dyDescent="0.25">
      <c r="B73" s="58"/>
      <c r="AJ73" s="17"/>
    </row>
    <row r="74" spans="1:36" ht="15.75" x14ac:dyDescent="0.25">
      <c r="A74" s="499" t="s">
        <v>429</v>
      </c>
      <c r="B74" s="453" t="s">
        <v>14</v>
      </c>
      <c r="C74" s="453" t="s">
        <v>15</v>
      </c>
      <c r="D74" s="453" t="s">
        <v>16</v>
      </c>
      <c r="E74" s="503" t="s">
        <v>17</v>
      </c>
      <c r="F74" s="453" t="s">
        <v>18</v>
      </c>
      <c r="G74" s="453"/>
      <c r="H74" s="453" t="s">
        <v>19</v>
      </c>
      <c r="I74" s="453" t="s">
        <v>20</v>
      </c>
      <c r="J74" s="463" t="s">
        <v>21</v>
      </c>
      <c r="K74" s="463" t="s">
        <v>22</v>
      </c>
      <c r="L74" s="463"/>
      <c r="M74" s="463" t="s">
        <v>23</v>
      </c>
      <c r="N74" s="43"/>
      <c r="AJ74" s="17"/>
    </row>
    <row r="75" spans="1:36" ht="31.5" x14ac:dyDescent="0.25">
      <c r="A75" s="500"/>
      <c r="B75" s="453"/>
      <c r="C75" s="453"/>
      <c r="D75" s="453"/>
      <c r="E75" s="503"/>
      <c r="F75" s="47" t="s">
        <v>46</v>
      </c>
      <c r="G75" s="47" t="s">
        <v>47</v>
      </c>
      <c r="H75" s="453"/>
      <c r="I75" s="453"/>
      <c r="J75" s="463"/>
      <c r="K75" s="90" t="s">
        <v>48</v>
      </c>
      <c r="L75" s="90" t="s">
        <v>49</v>
      </c>
      <c r="M75" s="463"/>
      <c r="N75" s="2"/>
      <c r="AJ75" s="17"/>
    </row>
    <row r="76" spans="1:36" ht="21" x14ac:dyDescent="0.25">
      <c r="A76" s="42"/>
      <c r="B76" s="108"/>
      <c r="C76" s="108"/>
      <c r="D76" s="108"/>
      <c r="E76" s="57"/>
      <c r="F76" s="57"/>
      <c r="G76" s="57"/>
      <c r="H76" s="57"/>
      <c r="I76" s="57"/>
      <c r="J76" s="57"/>
      <c r="K76" s="57"/>
      <c r="L76" s="57"/>
      <c r="M76" s="57"/>
      <c r="N76" s="2"/>
      <c r="AJ76" s="17"/>
    </row>
    <row r="77" spans="1:36" ht="23.25" x14ac:dyDescent="0.25">
      <c r="A77" s="42"/>
      <c r="B77" s="109"/>
      <c r="C77" s="109"/>
      <c r="D77" s="57"/>
      <c r="E77" s="57"/>
      <c r="F77" s="57"/>
      <c r="G77" s="57"/>
      <c r="H77" s="57"/>
      <c r="I77" s="57"/>
      <c r="J77" s="57"/>
      <c r="K77" s="57"/>
      <c r="L77" s="57"/>
      <c r="M77" s="57"/>
      <c r="N77" s="2"/>
      <c r="AJ77" s="17"/>
    </row>
    <row r="78" spans="1:36" x14ac:dyDescent="0.25">
      <c r="A78" s="42"/>
      <c r="B78" s="57"/>
      <c r="C78" s="57"/>
      <c r="D78" s="57"/>
      <c r="E78" s="57"/>
      <c r="F78" s="57"/>
      <c r="G78" s="57"/>
      <c r="H78" s="57"/>
      <c r="I78" s="57"/>
      <c r="J78" s="57"/>
      <c r="K78" s="57"/>
      <c r="L78" s="57"/>
      <c r="M78" s="57"/>
      <c r="N78" s="2"/>
      <c r="AJ78" s="17"/>
    </row>
    <row r="79" spans="1:36" ht="15" customHeight="1" x14ac:dyDescent="0.25">
      <c r="A79" s="42"/>
      <c r="B79" s="329"/>
      <c r="C79" s="329"/>
      <c r="D79" s="329"/>
      <c r="E79" s="57"/>
      <c r="F79" s="57"/>
      <c r="G79" s="57"/>
      <c r="H79" s="57"/>
      <c r="I79" s="57"/>
      <c r="J79" s="57"/>
      <c r="K79" s="57"/>
      <c r="L79" s="57"/>
      <c r="M79" s="57"/>
      <c r="N79" s="2"/>
      <c r="AJ79" s="17"/>
    </row>
    <row r="80" spans="1:36" ht="15" customHeight="1" x14ac:dyDescent="0.25">
      <c r="A80" s="42"/>
      <c r="B80" s="329"/>
      <c r="C80" s="329"/>
      <c r="D80" s="329"/>
      <c r="E80" s="57"/>
      <c r="F80" s="57"/>
      <c r="G80" s="57"/>
      <c r="H80" s="57"/>
      <c r="I80" s="57"/>
      <c r="J80" s="57"/>
      <c r="K80" s="57"/>
      <c r="L80" s="57"/>
      <c r="M80" s="57"/>
      <c r="N80" s="2"/>
      <c r="AJ80" s="17"/>
    </row>
    <row r="81" spans="1:36" x14ac:dyDescent="0.25">
      <c r="A81" s="42"/>
      <c r="B81" s="42"/>
      <c r="C81" s="98"/>
      <c r="D81" s="106"/>
      <c r="E81" s="57"/>
      <c r="F81" s="57"/>
      <c r="G81" s="57"/>
      <c r="H81" s="57"/>
      <c r="I81" s="57"/>
      <c r="J81" s="57"/>
      <c r="K81" s="57"/>
      <c r="L81" s="57"/>
      <c r="M81" s="57"/>
      <c r="N81" s="2"/>
      <c r="AJ81" s="17"/>
    </row>
    <row r="82" spans="1:36" x14ac:dyDescent="0.25">
      <c r="A82" s="42"/>
      <c r="B82" s="42"/>
      <c r="C82" s="98"/>
      <c r="D82" s="106"/>
      <c r="E82" s="57"/>
      <c r="F82" s="57"/>
      <c r="G82" s="57"/>
      <c r="H82" s="57"/>
      <c r="I82" s="57"/>
      <c r="J82" s="57"/>
      <c r="K82" s="57"/>
      <c r="L82" s="57"/>
      <c r="M82" s="57"/>
      <c r="N82" s="2"/>
      <c r="AJ82" s="17"/>
    </row>
    <row r="83" spans="1:36" x14ac:dyDescent="0.25">
      <c r="B83" s="42"/>
      <c r="C83" s="57"/>
      <c r="D83" s="57"/>
      <c r="AJ83" s="17"/>
    </row>
    <row r="84" spans="1:36" ht="15.75" x14ac:dyDescent="0.25">
      <c r="A84" s="499" t="s">
        <v>429</v>
      </c>
      <c r="B84" s="453" t="s">
        <v>14</v>
      </c>
      <c r="C84" s="453" t="s">
        <v>15</v>
      </c>
      <c r="D84" s="453" t="s">
        <v>16</v>
      </c>
      <c r="E84" s="503" t="s">
        <v>17</v>
      </c>
      <c r="F84" s="453" t="s">
        <v>18</v>
      </c>
      <c r="G84" s="453"/>
      <c r="H84" s="453" t="s">
        <v>19</v>
      </c>
      <c r="I84" s="453" t="s">
        <v>20</v>
      </c>
      <c r="J84" s="453" t="s">
        <v>21</v>
      </c>
      <c r="K84" s="463" t="s">
        <v>22</v>
      </c>
      <c r="L84" s="463"/>
      <c r="M84" s="453" t="s">
        <v>23</v>
      </c>
      <c r="N84" s="43"/>
      <c r="AJ84" s="17"/>
    </row>
    <row r="85" spans="1:36" ht="15" customHeight="1" x14ac:dyDescent="0.25">
      <c r="A85" s="500"/>
      <c r="B85" s="453"/>
      <c r="C85" s="453"/>
      <c r="D85" s="453"/>
      <c r="E85" s="503"/>
      <c r="F85" s="47" t="s">
        <v>46</v>
      </c>
      <c r="G85" s="47" t="s">
        <v>47</v>
      </c>
      <c r="H85" s="453"/>
      <c r="I85" s="453"/>
      <c r="J85" s="453"/>
      <c r="K85" s="90" t="s">
        <v>48</v>
      </c>
      <c r="L85" s="90" t="s">
        <v>49</v>
      </c>
      <c r="M85" s="453"/>
      <c r="N85" s="2"/>
      <c r="AJ85" s="17"/>
    </row>
    <row r="86" spans="1:36" x14ac:dyDescent="0.25">
      <c r="A86" s="42"/>
      <c r="B86" s="42"/>
      <c r="C86" s="57"/>
      <c r="D86" s="57"/>
      <c r="E86" s="57"/>
      <c r="F86" s="57"/>
      <c r="G86" s="57"/>
      <c r="H86" s="57"/>
      <c r="I86" s="57"/>
      <c r="J86" s="56"/>
      <c r="K86" s="56"/>
      <c r="L86" s="56"/>
      <c r="M86" s="56"/>
      <c r="N86" s="2"/>
      <c r="AJ86" s="17"/>
    </row>
    <row r="87" spans="1:36" x14ac:dyDescent="0.25">
      <c r="A87" s="42"/>
      <c r="B87" s="42"/>
      <c r="C87" s="57"/>
      <c r="D87" s="57"/>
      <c r="E87" s="57"/>
      <c r="F87" s="57"/>
      <c r="G87" s="57"/>
      <c r="H87" s="57"/>
      <c r="I87" s="57"/>
      <c r="J87" s="57"/>
      <c r="K87" s="57"/>
      <c r="L87" s="57"/>
      <c r="M87" s="57"/>
      <c r="N87" s="2"/>
      <c r="AJ87" s="17"/>
    </row>
    <row r="88" spans="1:36" x14ac:dyDescent="0.25">
      <c r="A88" s="42"/>
      <c r="B88" s="42"/>
      <c r="C88" s="57"/>
      <c r="D88" s="57"/>
      <c r="E88" s="57"/>
      <c r="F88" s="57"/>
      <c r="G88" s="57"/>
      <c r="H88" s="57"/>
      <c r="I88" s="57"/>
      <c r="J88" s="57"/>
      <c r="K88" s="57"/>
      <c r="L88" s="57"/>
      <c r="M88" s="57"/>
      <c r="N88" s="2"/>
      <c r="AJ88" s="17"/>
    </row>
    <row r="89" spans="1:36" x14ac:dyDescent="0.25">
      <c r="A89" s="42"/>
      <c r="B89" s="42"/>
      <c r="C89" s="57"/>
      <c r="D89" s="57"/>
      <c r="E89" s="57"/>
      <c r="F89" s="57"/>
      <c r="G89" s="57"/>
      <c r="H89" s="57"/>
      <c r="I89" s="57"/>
      <c r="J89" s="57"/>
      <c r="K89" s="57"/>
      <c r="L89" s="57"/>
      <c r="M89" s="57"/>
      <c r="N89" s="2"/>
      <c r="AJ89" s="17"/>
    </row>
    <row r="90" spans="1:36" x14ac:dyDescent="0.25">
      <c r="A90" s="42"/>
      <c r="B90" s="57"/>
      <c r="C90" s="57"/>
      <c r="D90" s="57"/>
      <c r="E90" s="57"/>
      <c r="F90" s="57"/>
      <c r="G90" s="57"/>
      <c r="H90" s="57"/>
      <c r="I90" s="57"/>
      <c r="J90" s="57"/>
      <c r="K90" s="57"/>
      <c r="L90" s="57"/>
      <c r="M90" s="57"/>
      <c r="N90" s="2"/>
      <c r="AJ90" s="17"/>
    </row>
    <row r="91" spans="1:36" ht="15" customHeight="1" x14ac:dyDescent="0.25">
      <c r="A91" s="42"/>
      <c r="B91" s="329"/>
      <c r="C91" s="329"/>
      <c r="D91" s="329"/>
      <c r="E91" s="57"/>
      <c r="F91" s="57"/>
      <c r="G91" s="57"/>
      <c r="H91" s="57"/>
      <c r="I91" s="57"/>
      <c r="J91" s="57"/>
      <c r="K91" s="57"/>
      <c r="L91" s="57"/>
      <c r="M91" s="57"/>
      <c r="N91" s="2"/>
      <c r="AJ91" s="17"/>
    </row>
    <row r="92" spans="1:36" ht="15" customHeight="1" x14ac:dyDescent="0.25">
      <c r="A92" s="42"/>
      <c r="B92" s="329"/>
      <c r="C92" s="329"/>
      <c r="D92" s="329"/>
      <c r="E92" s="57"/>
      <c r="F92" s="57"/>
      <c r="G92" s="57"/>
      <c r="H92" s="57"/>
      <c r="I92" s="57"/>
      <c r="J92" s="57"/>
      <c r="K92" s="57"/>
      <c r="L92" s="57"/>
      <c r="M92" s="57"/>
      <c r="N92" s="2"/>
      <c r="AJ92" s="17"/>
    </row>
    <row r="93" spans="1:36" x14ac:dyDescent="0.25">
      <c r="A93" s="42"/>
      <c r="B93" s="42"/>
      <c r="C93" s="57"/>
      <c r="D93" s="57"/>
      <c r="E93" s="57"/>
      <c r="F93" s="57"/>
      <c r="G93" s="57"/>
      <c r="H93" s="57"/>
      <c r="I93" s="57"/>
      <c r="J93" s="57"/>
      <c r="K93" s="57"/>
      <c r="L93" s="57"/>
      <c r="M93" s="57"/>
      <c r="N93" s="2"/>
      <c r="AJ93" s="17"/>
    </row>
    <row r="94" spans="1:36" x14ac:dyDescent="0.25">
      <c r="A94" s="42"/>
      <c r="B94" s="42"/>
      <c r="C94" s="57"/>
      <c r="D94" s="57"/>
      <c r="E94" s="57"/>
      <c r="F94" s="57"/>
      <c r="G94" s="57"/>
      <c r="H94" s="57"/>
      <c r="I94" s="57"/>
      <c r="J94" s="57"/>
      <c r="K94" s="57"/>
      <c r="L94" s="57"/>
      <c r="M94" s="57"/>
      <c r="N94" s="2"/>
      <c r="AJ94" s="17"/>
    </row>
    <row r="95" spans="1:36" x14ac:dyDescent="0.25">
      <c r="B95" s="42"/>
      <c r="C95" s="57"/>
      <c r="D95" s="57"/>
      <c r="AJ95" s="17"/>
    </row>
    <row r="96" spans="1:36" ht="15.75" x14ac:dyDescent="0.25">
      <c r="A96" s="499" t="s">
        <v>429</v>
      </c>
      <c r="B96" s="453" t="s">
        <v>14</v>
      </c>
      <c r="C96" s="453" t="s">
        <v>15</v>
      </c>
      <c r="D96" s="453" t="s">
        <v>16</v>
      </c>
      <c r="E96" s="503" t="s">
        <v>17</v>
      </c>
      <c r="F96" s="453" t="s">
        <v>18</v>
      </c>
      <c r="G96" s="453"/>
      <c r="H96" s="453" t="s">
        <v>19</v>
      </c>
      <c r="I96" s="453" t="s">
        <v>20</v>
      </c>
      <c r="J96" s="453" t="s">
        <v>21</v>
      </c>
      <c r="K96" s="463" t="s">
        <v>22</v>
      </c>
      <c r="L96" s="463"/>
      <c r="M96" s="453" t="s">
        <v>23</v>
      </c>
      <c r="N96" s="43"/>
      <c r="AJ96" s="17"/>
    </row>
    <row r="97" spans="1:36" ht="15" customHeight="1" x14ac:dyDescent="0.25">
      <c r="A97" s="500"/>
      <c r="B97" s="453"/>
      <c r="C97" s="453"/>
      <c r="D97" s="453"/>
      <c r="E97" s="503"/>
      <c r="F97" s="47" t="s">
        <v>46</v>
      </c>
      <c r="G97" s="47" t="s">
        <v>47</v>
      </c>
      <c r="H97" s="453"/>
      <c r="I97" s="453"/>
      <c r="J97" s="453"/>
      <c r="K97" s="90" t="s">
        <v>48</v>
      </c>
      <c r="L97" s="90" t="s">
        <v>49</v>
      </c>
      <c r="M97" s="453"/>
      <c r="N97" s="2"/>
      <c r="AJ97" s="17"/>
    </row>
    <row r="98" spans="1:36" x14ac:dyDescent="0.25">
      <c r="A98" s="42"/>
      <c r="B98" s="42"/>
      <c r="C98" s="57"/>
      <c r="D98" s="57"/>
      <c r="E98" s="57"/>
      <c r="F98" s="57"/>
      <c r="G98" s="57"/>
      <c r="H98" s="57"/>
      <c r="I98" s="57"/>
      <c r="J98" s="56"/>
      <c r="K98" s="56"/>
      <c r="L98" s="56"/>
      <c r="M98" s="56"/>
      <c r="N98" s="2"/>
      <c r="AJ98" s="17"/>
    </row>
    <row r="99" spans="1:36" x14ac:dyDescent="0.25">
      <c r="A99" s="42"/>
      <c r="B99" s="42"/>
      <c r="C99" s="57"/>
      <c r="D99" s="57"/>
      <c r="E99" s="57"/>
      <c r="F99" s="57"/>
      <c r="G99" s="57"/>
      <c r="H99" s="57"/>
      <c r="I99" s="57"/>
      <c r="J99" s="57"/>
      <c r="K99" s="57"/>
      <c r="L99" s="57"/>
      <c r="M99" s="57"/>
      <c r="N99" s="2"/>
      <c r="AJ99" s="17"/>
    </row>
    <row r="100" spans="1:36" x14ac:dyDescent="0.25">
      <c r="A100" s="42"/>
      <c r="B100" s="42"/>
      <c r="C100" s="57"/>
      <c r="D100" s="57"/>
      <c r="E100" s="57"/>
      <c r="F100" s="57"/>
      <c r="G100" s="57"/>
      <c r="H100" s="57"/>
      <c r="I100" s="57"/>
      <c r="J100" s="57"/>
      <c r="K100" s="57"/>
      <c r="L100" s="57"/>
      <c r="M100" s="57"/>
      <c r="N100" s="2"/>
      <c r="AJ100" s="17"/>
    </row>
    <row r="101" spans="1:36" x14ac:dyDescent="0.25">
      <c r="A101" s="42"/>
      <c r="B101" s="42"/>
      <c r="C101" s="57"/>
      <c r="D101" s="57"/>
      <c r="E101" s="57"/>
      <c r="F101" s="57"/>
      <c r="G101" s="57"/>
      <c r="H101" s="57"/>
      <c r="I101" s="57"/>
      <c r="J101" s="57"/>
      <c r="K101" s="57"/>
      <c r="L101" s="57"/>
      <c r="M101" s="57"/>
      <c r="N101" s="2"/>
      <c r="AJ101" s="17"/>
    </row>
    <row r="102" spans="1:36" x14ac:dyDescent="0.25">
      <c r="A102" s="42"/>
      <c r="B102" s="57"/>
      <c r="C102" s="57"/>
      <c r="D102" s="57"/>
      <c r="E102" s="57"/>
      <c r="F102" s="57"/>
      <c r="G102" s="57"/>
      <c r="H102" s="57"/>
      <c r="I102" s="57"/>
      <c r="J102" s="57"/>
      <c r="K102" s="57"/>
      <c r="L102" s="57"/>
      <c r="M102" s="57"/>
      <c r="N102" s="2"/>
      <c r="AJ102" s="17"/>
    </row>
    <row r="103" spans="1:36" ht="15" customHeight="1" x14ac:dyDescent="0.25">
      <c r="A103" s="42"/>
      <c r="B103" s="329"/>
      <c r="C103" s="329"/>
      <c r="D103" s="329"/>
      <c r="E103" s="57"/>
      <c r="F103" s="57"/>
      <c r="G103" s="57"/>
      <c r="H103" s="57"/>
      <c r="I103" s="57"/>
      <c r="J103" s="57"/>
      <c r="K103" s="57"/>
      <c r="L103" s="57"/>
      <c r="M103" s="57"/>
      <c r="N103" s="2"/>
      <c r="AJ103" s="17"/>
    </row>
    <row r="104" spans="1:36" ht="15" customHeight="1" x14ac:dyDescent="0.25">
      <c r="A104" s="42"/>
      <c r="B104" s="329"/>
      <c r="C104" s="329"/>
      <c r="D104" s="329"/>
      <c r="E104" s="57"/>
      <c r="F104" s="57"/>
      <c r="G104" s="57"/>
      <c r="H104" s="57"/>
      <c r="I104" s="57"/>
      <c r="J104" s="57"/>
      <c r="K104" s="57"/>
      <c r="L104" s="57"/>
      <c r="M104" s="57"/>
      <c r="N104" s="2"/>
      <c r="AJ104" s="17"/>
    </row>
    <row r="105" spans="1:36" x14ac:dyDescent="0.25">
      <c r="A105" s="42"/>
      <c r="B105" s="42"/>
      <c r="C105" s="57"/>
      <c r="D105" s="57"/>
      <c r="E105" s="57"/>
      <c r="F105" s="57"/>
      <c r="G105" s="57"/>
      <c r="H105" s="57"/>
      <c r="I105" s="57"/>
      <c r="J105" s="57"/>
      <c r="K105" s="57"/>
      <c r="L105" s="57"/>
      <c r="M105" s="57"/>
      <c r="N105" s="2"/>
      <c r="AJ105" s="17"/>
    </row>
    <row r="106" spans="1:36" x14ac:dyDescent="0.25">
      <c r="A106" s="42"/>
      <c r="B106" s="42"/>
      <c r="C106" s="57"/>
      <c r="D106" s="57"/>
      <c r="E106" s="57"/>
      <c r="F106" s="57"/>
      <c r="G106" s="57"/>
      <c r="H106" s="57"/>
      <c r="I106" s="57"/>
      <c r="J106" s="57"/>
      <c r="K106" s="57"/>
      <c r="L106" s="57"/>
      <c r="M106" s="57"/>
      <c r="N106" s="2"/>
      <c r="AJ106" s="17"/>
    </row>
    <row r="107" spans="1:36" x14ac:dyDescent="0.25">
      <c r="B107" s="42"/>
      <c r="C107" s="57"/>
      <c r="D107" s="57"/>
      <c r="AJ107" s="17"/>
    </row>
    <row r="108" spans="1:36" ht="15.75" x14ac:dyDescent="0.25">
      <c r="A108" s="508" t="s">
        <v>430</v>
      </c>
      <c r="B108" s="453" t="s">
        <v>14</v>
      </c>
      <c r="C108" s="453" t="s">
        <v>15</v>
      </c>
      <c r="D108" s="453" t="s">
        <v>16</v>
      </c>
      <c r="E108" s="503" t="s">
        <v>17</v>
      </c>
      <c r="F108" s="453" t="s">
        <v>18</v>
      </c>
      <c r="G108" s="453"/>
      <c r="H108" s="453" t="s">
        <v>19</v>
      </c>
      <c r="I108" s="453" t="s">
        <v>20</v>
      </c>
      <c r="J108" s="453" t="s">
        <v>21</v>
      </c>
      <c r="K108" s="463" t="s">
        <v>22</v>
      </c>
      <c r="L108" s="463"/>
      <c r="M108" s="453" t="s">
        <v>23</v>
      </c>
      <c r="N108" s="43"/>
      <c r="AJ108" s="17"/>
    </row>
    <row r="109" spans="1:36" ht="31.5" x14ac:dyDescent="0.25">
      <c r="A109" s="508"/>
      <c r="B109" s="453"/>
      <c r="C109" s="453"/>
      <c r="D109" s="453"/>
      <c r="E109" s="503"/>
      <c r="F109" s="47" t="s">
        <v>46</v>
      </c>
      <c r="G109" s="47" t="s">
        <v>47</v>
      </c>
      <c r="H109" s="453"/>
      <c r="I109" s="453"/>
      <c r="J109" s="453"/>
      <c r="K109" s="90" t="s">
        <v>48</v>
      </c>
      <c r="L109" s="90" t="s">
        <v>49</v>
      </c>
      <c r="M109" s="453"/>
      <c r="N109" s="2"/>
      <c r="AJ109" s="17"/>
    </row>
    <row r="110" spans="1:36" x14ac:dyDescent="0.25">
      <c r="A110" s="42"/>
      <c r="B110" s="42"/>
      <c r="C110" s="57"/>
      <c r="D110" s="57"/>
      <c r="E110" s="57"/>
      <c r="F110" s="57"/>
      <c r="G110" s="57"/>
      <c r="H110" s="57"/>
      <c r="I110" s="57"/>
      <c r="J110" s="56"/>
      <c r="K110" s="56"/>
      <c r="L110" s="56"/>
      <c r="M110" s="56"/>
      <c r="N110" s="2"/>
      <c r="AJ110" s="17"/>
    </row>
    <row r="111" spans="1:36" x14ac:dyDescent="0.25">
      <c r="A111" s="42"/>
      <c r="B111" s="42"/>
      <c r="C111" s="57"/>
      <c r="D111" s="57"/>
      <c r="E111" s="57"/>
      <c r="F111" s="57"/>
      <c r="G111" s="57"/>
      <c r="H111" s="57"/>
      <c r="I111" s="57"/>
      <c r="J111" s="57"/>
      <c r="K111" s="57"/>
      <c r="L111" s="57"/>
      <c r="M111" s="57"/>
      <c r="N111" s="2"/>
      <c r="AJ111" s="17"/>
    </row>
    <row r="112" spans="1:36" x14ac:dyDescent="0.25">
      <c r="A112" s="42"/>
      <c r="B112" s="42"/>
      <c r="C112" s="57"/>
      <c r="D112" s="57"/>
      <c r="E112" s="57"/>
      <c r="F112" s="57"/>
      <c r="G112" s="57"/>
      <c r="H112" s="57"/>
      <c r="I112" s="57"/>
      <c r="J112" s="57"/>
      <c r="K112" s="57"/>
      <c r="L112" s="57"/>
      <c r="M112" s="57"/>
      <c r="N112" s="2"/>
      <c r="AJ112" s="17"/>
    </row>
    <row r="113" spans="1:36" x14ac:dyDescent="0.25">
      <c r="A113" s="42"/>
      <c r="B113" s="42"/>
      <c r="C113" s="57"/>
      <c r="D113" s="57"/>
      <c r="E113" s="57"/>
      <c r="F113" s="57"/>
      <c r="G113" s="57"/>
      <c r="H113" s="57"/>
      <c r="I113" s="57"/>
      <c r="J113" s="57"/>
      <c r="K113" s="57"/>
      <c r="L113" s="57"/>
      <c r="M113" s="57"/>
      <c r="N113" s="2"/>
      <c r="AJ113" s="17"/>
    </row>
    <row r="114" spans="1:36" x14ac:dyDescent="0.25">
      <c r="A114" s="42"/>
      <c r="B114" s="57"/>
      <c r="C114" s="57"/>
      <c r="D114" s="57"/>
      <c r="E114" s="57"/>
      <c r="F114" s="57"/>
      <c r="G114" s="57"/>
      <c r="H114" s="57"/>
      <c r="I114" s="57"/>
      <c r="J114" s="57"/>
      <c r="K114" s="57"/>
      <c r="L114" s="57"/>
      <c r="M114" s="57"/>
      <c r="N114" s="2"/>
      <c r="AJ114" s="17"/>
    </row>
    <row r="115" spans="1:36" ht="15" customHeight="1" x14ac:dyDescent="0.25">
      <c r="A115" s="42"/>
      <c r="B115" s="329"/>
      <c r="C115" s="329"/>
      <c r="D115" s="329"/>
      <c r="E115" s="57"/>
      <c r="F115" s="57"/>
      <c r="G115" s="57"/>
      <c r="H115" s="57"/>
      <c r="I115" s="57"/>
      <c r="J115" s="57"/>
      <c r="K115" s="57"/>
      <c r="L115" s="57"/>
      <c r="M115" s="57"/>
      <c r="N115" s="2"/>
      <c r="AJ115" s="17"/>
    </row>
    <row r="116" spans="1:36" ht="15" customHeight="1" x14ac:dyDescent="0.25">
      <c r="A116" s="42"/>
      <c r="B116" s="329"/>
      <c r="C116" s="329"/>
      <c r="D116" s="329"/>
      <c r="E116" s="57"/>
      <c r="F116" s="57"/>
      <c r="G116" s="57"/>
      <c r="H116" s="57"/>
      <c r="I116" s="57"/>
      <c r="J116" s="57"/>
      <c r="K116" s="57"/>
      <c r="L116" s="57"/>
      <c r="M116" s="57"/>
      <c r="N116" s="2"/>
      <c r="AJ116" s="17"/>
    </row>
    <row r="117" spans="1:36" x14ac:dyDescent="0.25">
      <c r="A117" s="42"/>
      <c r="B117" s="42"/>
      <c r="C117" s="57"/>
      <c r="D117" s="57"/>
      <c r="E117" s="57"/>
      <c r="F117" s="57"/>
      <c r="G117" s="57"/>
      <c r="H117" s="57"/>
      <c r="I117" s="57"/>
      <c r="J117" s="57"/>
      <c r="K117" s="57"/>
      <c r="L117" s="57"/>
      <c r="M117" s="57"/>
      <c r="N117" s="2"/>
      <c r="AJ117" s="17"/>
    </row>
    <row r="118" spans="1:36" x14ac:dyDescent="0.25">
      <c r="A118" s="42"/>
      <c r="B118" s="42"/>
      <c r="C118" s="57"/>
      <c r="D118" s="57"/>
      <c r="E118" s="57"/>
      <c r="F118" s="57"/>
      <c r="G118" s="57"/>
      <c r="H118" s="57"/>
      <c r="I118" s="57"/>
      <c r="J118" s="57"/>
      <c r="K118" s="57"/>
      <c r="L118" s="57"/>
      <c r="M118" s="57"/>
      <c r="N118" s="2"/>
      <c r="AJ118" s="17"/>
    </row>
    <row r="119" spans="1:36" x14ac:dyDescent="0.25">
      <c r="A119" s="17"/>
      <c r="B119" s="17"/>
      <c r="C119" s="17"/>
      <c r="D119" s="17"/>
      <c r="E119" s="17"/>
      <c r="F119" s="17"/>
      <c r="G119" s="17"/>
      <c r="H119" s="17"/>
      <c r="I119" s="17"/>
      <c r="J119" s="17"/>
      <c r="K119" s="17"/>
      <c r="L119" s="17"/>
      <c r="M119" s="17"/>
      <c r="N119" s="53"/>
      <c r="O119" s="53"/>
      <c r="P119" s="53"/>
      <c r="Q119" s="53"/>
      <c r="R119" s="53"/>
      <c r="S119" s="53"/>
      <c r="T119" s="53"/>
      <c r="U119" s="53"/>
      <c r="V119" s="53"/>
      <c r="W119" s="53"/>
      <c r="X119" s="53"/>
      <c r="Y119" s="53"/>
      <c r="Z119" s="53"/>
      <c r="AA119" s="53"/>
      <c r="AB119" s="53"/>
      <c r="AC119" s="53"/>
      <c r="AD119" s="53"/>
      <c r="AE119" s="53"/>
      <c r="AF119" s="53"/>
      <c r="AG119" s="53"/>
      <c r="AH119" s="53"/>
      <c r="AI119" s="53"/>
      <c r="AJ119" s="17"/>
    </row>
    <row r="120" spans="1:36" x14ac:dyDescent="0.25">
      <c r="A120" s="17"/>
      <c r="B120" s="17"/>
      <c r="C120" s="17"/>
      <c r="D120" s="17"/>
      <c r="E120" s="17"/>
      <c r="F120" s="17"/>
      <c r="G120" s="17"/>
      <c r="H120" s="17"/>
      <c r="I120" s="17"/>
      <c r="J120" s="17"/>
      <c r="K120" s="17"/>
      <c r="L120" s="17"/>
      <c r="M120" s="17"/>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17"/>
    </row>
    <row r="121" spans="1:36" x14ac:dyDescent="0.25">
      <c r="B121" s="110"/>
      <c r="C121" s="104"/>
      <c r="D121" s="104"/>
    </row>
    <row r="122" spans="1:36" x14ac:dyDescent="0.25">
      <c r="B122" s="110"/>
      <c r="C122" s="104"/>
      <c r="D122" s="104"/>
    </row>
    <row r="123" spans="1:36" x14ac:dyDescent="0.25">
      <c r="B123" s="110"/>
      <c r="C123" s="104"/>
      <c r="D123" s="104"/>
    </row>
    <row r="124" spans="1:36" x14ac:dyDescent="0.25">
      <c r="B124" s="110"/>
      <c r="C124" s="104"/>
      <c r="D124" s="104"/>
    </row>
    <row r="125" spans="1:36" x14ac:dyDescent="0.25">
      <c r="B125" s="110"/>
      <c r="C125" s="104"/>
      <c r="D125" s="104"/>
    </row>
    <row r="126" spans="1:36" x14ac:dyDescent="0.25">
      <c r="B126" s="104"/>
      <c r="C126" s="104"/>
      <c r="D126" s="104"/>
    </row>
    <row r="127" spans="1:36" x14ac:dyDescent="0.25">
      <c r="B127" s="104"/>
      <c r="C127" s="104"/>
      <c r="D127" s="104"/>
    </row>
  </sheetData>
  <sheetProtection algorithmName="SHA-512" hashValue="EDVdJJhlkCEtTBN7Zt7ucxyfja6X+tyP6DAtIPOA0J6aIvefgUY8JinNitPSUHSsCFz/hE+Z8FkTT9HoDoFZTw==" saltValue="5JhrPz6jE1Gx66C/Z56LgQ==" spinCount="100000" sheet="1" objects="1" scenarios="1"/>
  <protectedRanges>
    <protectedRange sqref="E66:AI181 A66:A181 A1:AI7 B66:D80 B83:D188 A33:S34 X35:AI36 A23:T23 A24:S29 Y18:AI20 X21:AI21 A18:S22 Y22:AI22 A42:S43 Y42:AI43 A45:T45 Y45:AI45 A50:AI50 Y48:AI48 A64:AI65 W62 Y24:AI27 Y33:AI34 A51:S51 A60:S60 Y60:AI60 A52:U53 X53:AI53 Y51:AI52 W52:W53 A54:S55 A57:AI57 Y58:AI58 A62:S63 Y62:AI63 A59:AI59 A58:S58 T33 A35:T36 A47:S49 W36 AD31:AD32 A44:AI44 A46:AI46 U47:AI47 U49:AI49 A61:AI61 Y29:AI29 Y28:AC28 AE28:AI28 A56:W56 Y54:AI56 A14:AI17 V23:AI23 A30:AC32 AE30:AI32 A37:AI41" name="Intervalo1"/>
    <protectedRange sqref="B81:C82" name="Intervalo1_6"/>
    <protectedRange sqref="D81:D82" name="Intervalo1_7"/>
    <protectedRange sqref="U33:X33" name="Intervalo1_1"/>
    <protectedRange sqref="U35:W35 U36:V36" name="Intervalo1_2"/>
    <protectedRange sqref="T28:X28 AD28" name="Intervalo1_3"/>
    <protectedRange sqref="T27:X27" name="Intervalo1_8"/>
    <protectedRange sqref="A8:AI13" name="Intervalo1_10"/>
    <protectedRange sqref="T19:X19" name="Intervalo1_1_2"/>
    <protectedRange sqref="T48:V48 X48" name="Intervalo1_2_2"/>
    <protectedRange sqref="X56" name="Intervalo1_4"/>
  </protectedRanges>
  <mergeCells count="97">
    <mergeCell ref="D108:D109"/>
    <mergeCell ref="A17:A24"/>
    <mergeCell ref="A25:A31"/>
    <mergeCell ref="A32:A37"/>
    <mergeCell ref="A38:A41"/>
    <mergeCell ref="A42:A45"/>
    <mergeCell ref="B74:B75"/>
    <mergeCell ref="C74:C75"/>
    <mergeCell ref="D74:D75"/>
    <mergeCell ref="B84:B85"/>
    <mergeCell ref="C84:C85"/>
    <mergeCell ref="D84:D85"/>
    <mergeCell ref="A46:A51"/>
    <mergeCell ref="A52:A56"/>
    <mergeCell ref="A57:A63"/>
    <mergeCell ref="I108:I109"/>
    <mergeCell ref="J108:J109"/>
    <mergeCell ref="A108:A109"/>
    <mergeCell ref="E108:E109"/>
    <mergeCell ref="I96:I97"/>
    <mergeCell ref="A96:A97"/>
    <mergeCell ref="F108:G108"/>
    <mergeCell ref="H108:H109"/>
    <mergeCell ref="E96:E97"/>
    <mergeCell ref="F96:G96"/>
    <mergeCell ref="H96:H97"/>
    <mergeCell ref="B96:B97"/>
    <mergeCell ref="C96:C97"/>
    <mergeCell ref="D96:D97"/>
    <mergeCell ref="B108:B109"/>
    <mergeCell ref="C108:C109"/>
    <mergeCell ref="J96:J97"/>
    <mergeCell ref="M96:M97"/>
    <mergeCell ref="F84:G84"/>
    <mergeCell ref="H84:H85"/>
    <mergeCell ref="I84:I85"/>
    <mergeCell ref="J84:J85"/>
    <mergeCell ref="K84:L84"/>
    <mergeCell ref="K96:L96"/>
    <mergeCell ref="M84:M85"/>
    <mergeCell ref="A3:AI3"/>
    <mergeCell ref="A84:A85"/>
    <mergeCell ref="B15:B16"/>
    <mergeCell ref="K15:L15"/>
    <mergeCell ref="I74:I75"/>
    <mergeCell ref="J74:J75"/>
    <mergeCell ref="M74:M75"/>
    <mergeCell ref="K74:L74"/>
    <mergeCell ref="AC15:AC16"/>
    <mergeCell ref="AD15:AD16"/>
    <mergeCell ref="A74:A75"/>
    <mergeCell ref="E74:E75"/>
    <mergeCell ref="F74:G74"/>
    <mergeCell ref="R15:R16"/>
    <mergeCell ref="S15:S16"/>
    <mergeCell ref="E84:E85"/>
    <mergeCell ref="A1:AI1"/>
    <mergeCell ref="A2:AI2"/>
    <mergeCell ref="Y14:AI14"/>
    <mergeCell ref="F15:G15"/>
    <mergeCell ref="C15:C16"/>
    <mergeCell ref="A15:A16"/>
    <mergeCell ref="D15:D16"/>
    <mergeCell ref="E15:E16"/>
    <mergeCell ref="H15:H16"/>
    <mergeCell ref="I15:I16"/>
    <mergeCell ref="J15:J16"/>
    <mergeCell ref="M15:M16"/>
    <mergeCell ref="AI15:AI16"/>
    <mergeCell ref="C5:E5"/>
    <mergeCell ref="G5:AI5"/>
    <mergeCell ref="AE15:AE16"/>
    <mergeCell ref="K108:L108"/>
    <mergeCell ref="AG15:AG16"/>
    <mergeCell ref="AH15:AH16"/>
    <mergeCell ref="AA15:AA16"/>
    <mergeCell ref="N14:X14"/>
    <mergeCell ref="AB15:AB16"/>
    <mergeCell ref="M108:M109"/>
    <mergeCell ref="X15:X16"/>
    <mergeCell ref="Y15:Y16"/>
    <mergeCell ref="Z15:Z16"/>
    <mergeCell ref="N15:N16"/>
    <mergeCell ref="O15:O16"/>
    <mergeCell ref="T15:T16"/>
    <mergeCell ref="U15:U16"/>
    <mergeCell ref="AF15:AF16"/>
    <mergeCell ref="V15:V16"/>
    <mergeCell ref="A8:AI8"/>
    <mergeCell ref="A9:AI9"/>
    <mergeCell ref="B11:G11"/>
    <mergeCell ref="B13:C13"/>
    <mergeCell ref="H74:H75"/>
    <mergeCell ref="A14:M14"/>
    <mergeCell ref="W15:W16"/>
    <mergeCell ref="P15:P16"/>
    <mergeCell ref="Q15:Q16"/>
  </mergeCells>
  <conditionalFormatting sqref="N17:N65">
    <cfRule type="cellIs" dxfId="51" priority="332" stopIfTrue="1" operator="equal">
      <formula>"x"</formula>
    </cfRule>
  </conditionalFormatting>
  <conditionalFormatting sqref="O17:O65">
    <cfRule type="cellIs" dxfId="50" priority="331" operator="equal">
      <formula>"x"</formula>
    </cfRule>
  </conditionalFormatting>
  <conditionalFormatting sqref="P17:P65">
    <cfRule type="cellIs" dxfId="49" priority="330" operator="equal">
      <formula>"x"</formula>
    </cfRule>
  </conditionalFormatting>
  <conditionalFormatting sqref="Q17:Q65">
    <cfRule type="cellIs" dxfId="48" priority="329" stopIfTrue="1" operator="equal">
      <formula>"x"</formula>
    </cfRule>
  </conditionalFormatting>
  <conditionalFormatting sqref="R17:R65">
    <cfRule type="cellIs" dxfId="47" priority="328" operator="equal">
      <formula>"x"</formula>
    </cfRule>
  </conditionalFormatting>
  <conditionalFormatting sqref="S17:S65">
    <cfRule type="cellIs" dxfId="46" priority="20" stopIfTrue="1" operator="equal">
      <formula>$AN$7</formula>
    </cfRule>
    <cfRule type="cellIs" dxfId="45" priority="23" stopIfTrue="1" operator="equal">
      <formula>$AN$6</formula>
    </cfRule>
  </conditionalFormatting>
  <conditionalFormatting sqref="T19">
    <cfRule type="cellIs" dxfId="44" priority="9" stopIfTrue="1" operator="equal">
      <formula>"x"</formula>
    </cfRule>
  </conditionalFormatting>
  <conditionalFormatting sqref="T48">
    <cfRule type="cellIs" dxfId="43" priority="4" stopIfTrue="1" operator="equal">
      <formula>"x"</formula>
    </cfRule>
  </conditionalFormatting>
  <conditionalFormatting sqref="U19">
    <cfRule type="cellIs" dxfId="42" priority="8" operator="equal">
      <formula>"x"</formula>
    </cfRule>
  </conditionalFormatting>
  <conditionalFormatting sqref="U48">
    <cfRule type="cellIs" dxfId="41" priority="3" operator="equal">
      <formula>"x"</formula>
    </cfRule>
  </conditionalFormatting>
  <conditionalFormatting sqref="V17 V32">
    <cfRule type="cellIs" dxfId="40" priority="15" operator="equal">
      <formula>"x"</formula>
    </cfRule>
  </conditionalFormatting>
  <conditionalFormatting sqref="V19">
    <cfRule type="cellIs" dxfId="39" priority="7" operator="equal">
      <formula>"x"</formula>
    </cfRule>
  </conditionalFormatting>
  <conditionalFormatting sqref="V48">
    <cfRule type="cellIs" dxfId="38" priority="2" operator="equal">
      <formula>"x"</formula>
    </cfRule>
  </conditionalFormatting>
  <conditionalFormatting sqref="W19">
    <cfRule type="cellIs" dxfId="37" priority="6" stopIfTrue="1" operator="equal">
      <formula>"x"</formula>
    </cfRule>
  </conditionalFormatting>
  <conditionalFormatting sqref="X19">
    <cfRule type="cellIs" dxfId="36" priority="5" operator="equal">
      <formula>"x"</formula>
    </cfRule>
  </conditionalFormatting>
  <conditionalFormatting sqref="X48">
    <cfRule type="cellIs" dxfId="35" priority="1" operator="equal">
      <formula>"x"</formula>
    </cfRule>
  </conditionalFormatting>
  <conditionalFormatting sqref="AN6:AN7">
    <cfRule type="cellIs" dxfId="34" priority="333" stopIfTrue="1" operator="equal">
      <formula>$AN$6</formula>
    </cfRule>
  </conditionalFormatting>
  <dataValidations count="1">
    <dataValidation type="list" allowBlank="1" showInputMessage="1" showErrorMessage="1" sqref="S17:S65" xr:uid="{00000000-0002-0000-0000-000000000000}">
      <formula1>$AN$6:$AN$7</formula1>
    </dataValidation>
  </dataValidations>
  <pageMargins left="0.511811024" right="0.511811024" top="0.78740157499999996" bottom="0.78740157499999996" header="0.31496062000000002" footer="0.31496062000000002"/>
  <pageSetup scale="10" fitToHeight="0" orientation="landscape"/>
  <drawing r:id="rId1"/>
  <extLst>
    <ext xmlns:x14="http://schemas.microsoft.com/office/spreadsheetml/2009/9/main" uri="{78C0D931-6437-407d-A8EE-F0AAD7539E65}">
      <x14:conditionalFormattings>
        <x14:conditionalFormatting xmlns:xm="http://schemas.microsoft.com/office/excel/2006/main">
          <x14:cfRule type="cellIs" priority="14" stopIfTrue="1" operator="equal" id="{E2F6C17A-F743-4247-A526-D89514B1B316}">
            <xm:f>'Monitoria Anual - 2'!$AN$6</xm:f>
            <x14:dxf>
              <font>
                <color theme="0"/>
              </font>
              <fill>
                <patternFill patternType="solid">
                  <fgColor rgb="FFB15407"/>
                  <bgColor rgb="FFB15407"/>
                </patternFill>
              </fill>
            </x14:dxf>
          </x14:cfRule>
          <xm:sqref>AN13</xm:sqref>
        </x14:conditionalFormatting>
      </x14:conditionalFormatting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4"/>
  <sheetViews>
    <sheetView showGridLines="0" topLeftCell="A3" zoomScale="70" zoomScaleNormal="70" zoomScalePageLayoutView="125" workbookViewId="0">
      <selection activeCell="F15" sqref="F15"/>
    </sheetView>
  </sheetViews>
  <sheetFormatPr defaultColWidth="8.7109375" defaultRowHeight="15" x14ac:dyDescent="0.25"/>
  <cols>
    <col min="1" max="1" width="2.7109375" customWidth="1"/>
    <col min="2" max="2" width="3.7109375" customWidth="1"/>
    <col min="3" max="3" width="49.42578125" bestFit="1" customWidth="1"/>
    <col min="4" max="4" width="14.28515625" customWidth="1"/>
    <col min="5" max="7" width="9.42578125" customWidth="1"/>
    <col min="18" max="18" width="2.7109375" customWidth="1"/>
  </cols>
  <sheetData>
    <row r="1" spans="1:18" x14ac:dyDescent="0.25">
      <c r="A1" s="10"/>
      <c r="B1" s="10"/>
      <c r="C1" s="10"/>
      <c r="D1" s="10"/>
      <c r="E1" s="10"/>
      <c r="F1" s="10"/>
      <c r="G1" s="10"/>
      <c r="H1" s="10"/>
      <c r="I1" s="10"/>
      <c r="J1" s="10"/>
      <c r="K1" s="10"/>
      <c r="L1" s="10"/>
      <c r="M1" s="10"/>
      <c r="N1" s="10"/>
      <c r="O1" s="10"/>
      <c r="P1" s="10"/>
      <c r="Q1" s="10"/>
      <c r="R1" s="10"/>
    </row>
    <row r="2" spans="1:18" s="14" customFormat="1" ht="33.75" customHeight="1" x14ac:dyDescent="0.25">
      <c r="A2" s="15"/>
      <c r="B2" s="514" t="s">
        <v>8</v>
      </c>
      <c r="C2" s="514"/>
      <c r="D2" s="514"/>
      <c r="E2" s="514"/>
      <c r="F2" s="514"/>
      <c r="G2" s="514"/>
      <c r="H2" s="514"/>
      <c r="I2" s="514"/>
      <c r="J2" s="514"/>
      <c r="K2" s="514"/>
      <c r="L2" s="514"/>
      <c r="M2" s="514"/>
      <c r="N2" s="514"/>
      <c r="O2" s="514"/>
      <c r="P2" s="514"/>
      <c r="Q2" s="514"/>
      <c r="R2" s="15"/>
    </row>
    <row r="3" spans="1:18" ht="33.75" customHeight="1" x14ac:dyDescent="0.35">
      <c r="A3" s="10"/>
      <c r="B3" s="520" t="str">
        <f>'Monitoria Anual - 1'!A2</f>
        <v>PLANO DE AÇÃO NACIONAL PARA A CONSERVAÇÃO DO SAUIM-DE-COLEIRA</v>
      </c>
      <c r="C3" s="520"/>
      <c r="D3" s="520"/>
      <c r="E3" s="520"/>
      <c r="F3" s="520"/>
      <c r="G3" s="520"/>
      <c r="H3" s="520"/>
      <c r="I3" s="520"/>
      <c r="J3" s="520"/>
      <c r="K3" s="520"/>
      <c r="L3" s="520"/>
      <c r="M3" s="520"/>
      <c r="N3" s="520"/>
      <c r="O3" s="520"/>
      <c r="P3" s="520"/>
      <c r="Q3" s="520"/>
      <c r="R3" s="10"/>
    </row>
    <row r="4" spans="1:18" x14ac:dyDescent="0.25">
      <c r="A4" s="10"/>
      <c r="H4" s="11"/>
      <c r="I4" s="11"/>
      <c r="J4" s="11"/>
      <c r="K4" s="11"/>
      <c r="R4" s="10"/>
    </row>
    <row r="5" spans="1:18" s="2" customFormat="1" ht="18.75" x14ac:dyDescent="0.25">
      <c r="A5" s="17"/>
      <c r="B5" s="525" t="s">
        <v>2</v>
      </c>
      <c r="C5" s="525"/>
      <c r="D5" s="526" t="str">
        <f>'Monitoria Anual - 1'!B4</f>
        <v>Promover a conservação do sauim-de-coleira e de seu habitat, implementando ações para reverter a atual tendência de declínio populacional da espécie.</v>
      </c>
      <c r="E5" s="526"/>
      <c r="F5" s="526"/>
      <c r="G5" s="526"/>
      <c r="H5" s="526"/>
      <c r="I5" s="527"/>
      <c r="J5" s="12"/>
      <c r="K5" s="12"/>
      <c r="L5" s="12"/>
      <c r="M5" s="12"/>
      <c r="N5" s="12"/>
      <c r="R5" s="17"/>
    </row>
    <row r="6" spans="1:18" x14ac:dyDescent="0.25">
      <c r="A6" s="10"/>
      <c r="H6" s="11"/>
      <c r="I6" s="11"/>
      <c r="J6" s="11"/>
      <c r="K6" s="11"/>
      <c r="R6" s="10"/>
    </row>
    <row r="7" spans="1:18" ht="26.25" customHeight="1" x14ac:dyDescent="0.25">
      <c r="A7" s="10"/>
      <c r="B7" s="525" t="s">
        <v>4</v>
      </c>
      <c r="C7" s="525"/>
      <c r="D7" s="585" t="s">
        <v>1328</v>
      </c>
      <c r="E7" s="585"/>
      <c r="F7" s="585"/>
      <c r="G7" s="585"/>
      <c r="H7" s="585"/>
      <c r="I7" s="586"/>
      <c r="J7" s="308"/>
      <c r="K7" s="308"/>
      <c r="L7" s="308"/>
      <c r="M7" s="308"/>
      <c r="N7" s="308"/>
      <c r="O7" s="308"/>
      <c r="P7" s="308"/>
      <c r="Q7" s="308"/>
      <c r="R7" s="10"/>
    </row>
    <row r="8" spans="1:18" x14ac:dyDescent="0.25">
      <c r="A8" s="10"/>
      <c r="R8" s="10"/>
    </row>
    <row r="9" spans="1:18" ht="31.5" customHeight="1" x14ac:dyDescent="0.25">
      <c r="A9" s="10"/>
      <c r="B9" s="514" t="s">
        <v>432</v>
      </c>
      <c r="C9" s="514"/>
      <c r="D9" s="514"/>
      <c r="E9" s="514"/>
      <c r="F9" s="514"/>
      <c r="G9" s="514"/>
      <c r="H9" s="514"/>
      <c r="I9" s="514"/>
      <c r="J9" s="514"/>
      <c r="K9" s="514"/>
      <c r="L9" s="514"/>
      <c r="M9" s="514"/>
      <c r="N9" s="514"/>
      <c r="O9" s="514"/>
      <c r="P9" s="514"/>
      <c r="Q9" s="514"/>
      <c r="R9" s="10"/>
    </row>
    <row r="10" spans="1:18" x14ac:dyDescent="0.25">
      <c r="A10" s="10"/>
      <c r="F10" s="9"/>
      <c r="G10" s="9"/>
      <c r="R10" s="10"/>
    </row>
    <row r="11" spans="1:18" ht="18" customHeight="1" x14ac:dyDescent="0.25">
      <c r="A11" s="10"/>
      <c r="B11" s="515" t="s">
        <v>433</v>
      </c>
      <c r="C11" s="516"/>
      <c r="D11" s="308"/>
      <c r="E11" s="308"/>
      <c r="F11" s="308"/>
      <c r="G11" s="308"/>
      <c r="H11" s="308"/>
      <c r="I11" s="308"/>
      <c r="J11" s="308"/>
      <c r="K11" s="308"/>
      <c r="L11" s="308"/>
      <c r="M11" s="308"/>
      <c r="N11" s="308"/>
      <c r="O11" s="308"/>
      <c r="P11" s="308"/>
      <c r="Q11" s="308"/>
      <c r="R11" s="10"/>
    </row>
    <row r="12" spans="1:18" ht="15.75" thickBot="1" x14ac:dyDescent="0.3">
      <c r="A12" s="10"/>
      <c r="F12" s="201"/>
      <c r="R12" s="10"/>
    </row>
    <row r="13" spans="1:18" ht="60.75" customHeight="1" thickBot="1" x14ac:dyDescent="0.3">
      <c r="A13" s="10"/>
      <c r="C13" s="522" t="s">
        <v>1329</v>
      </c>
      <c r="D13" s="523"/>
      <c r="E13" s="524"/>
      <c r="F13" s="3"/>
      <c r="R13" s="10"/>
    </row>
    <row r="14" spans="1:18" s="2" customFormat="1" ht="31.9" customHeight="1" thickBot="1" x14ac:dyDescent="0.3">
      <c r="A14" s="17"/>
      <c r="C14" s="25" t="s">
        <v>435</v>
      </c>
      <c r="D14" s="6" t="s">
        <v>436</v>
      </c>
      <c r="E14" s="8" t="s">
        <v>437</v>
      </c>
      <c r="F14" s="5"/>
      <c r="R14" s="17"/>
    </row>
    <row r="15" spans="1:18" ht="15.75" x14ac:dyDescent="0.25">
      <c r="A15" s="10"/>
      <c r="C15" s="37" t="s">
        <v>1330</v>
      </c>
      <c r="D15" s="27">
        <f>COUNTA('Monitoria Final'!N11:N59)</f>
        <v>4</v>
      </c>
      <c r="E15" s="28">
        <f>D15/$D$18</f>
        <v>8.5106382978723402E-2</v>
      </c>
      <c r="F15" s="330"/>
      <c r="R15" s="10"/>
    </row>
    <row r="16" spans="1:18" ht="15.75" x14ac:dyDescent="0.25">
      <c r="A16" s="10"/>
      <c r="C16" s="38" t="s">
        <v>1331</v>
      </c>
      <c r="D16" s="27">
        <f>COUNTA('Monitoria Final'!O11:O59)</f>
        <v>23</v>
      </c>
      <c r="E16" s="28">
        <f>D16/$D$18</f>
        <v>0.48936170212765956</v>
      </c>
      <c r="F16" s="330"/>
      <c r="R16" s="10"/>
    </row>
    <row r="17" spans="1:18" ht="16.5" thickBot="1" x14ac:dyDescent="0.3">
      <c r="A17" s="10"/>
      <c r="C17" s="39" t="s">
        <v>1332</v>
      </c>
      <c r="D17" s="27">
        <f>COUNTA('Monitoria Final'!P11:P59)</f>
        <v>20</v>
      </c>
      <c r="E17" s="28">
        <f>D17/$D$18</f>
        <v>0.42553191489361702</v>
      </c>
      <c r="F17" s="330"/>
      <c r="R17" s="10"/>
    </row>
    <row r="18" spans="1:18" ht="15.75" thickBot="1" x14ac:dyDescent="0.3">
      <c r="A18" s="10"/>
      <c r="C18" s="40" t="s">
        <v>1333</v>
      </c>
      <c r="D18" s="30">
        <f>SUM(D15:D17)</f>
        <v>47</v>
      </c>
      <c r="E18" s="31">
        <f>SUM(E15:E17)</f>
        <v>1</v>
      </c>
      <c r="F18" s="4"/>
      <c r="R18" s="10"/>
    </row>
    <row r="19" spans="1:18" x14ac:dyDescent="0.25">
      <c r="A19" s="10"/>
      <c r="R19" s="10"/>
    </row>
    <row r="20" spans="1:18" ht="15.75" x14ac:dyDescent="0.25">
      <c r="A20" s="10"/>
      <c r="B20" s="412" t="s">
        <v>449</v>
      </c>
      <c r="C20" s="413"/>
      <c r="D20" s="308"/>
      <c r="E20" s="308"/>
      <c r="F20" s="308"/>
      <c r="G20" s="308"/>
      <c r="H20" s="308"/>
      <c r="I20" s="308"/>
      <c r="J20" s="308"/>
      <c r="K20" s="308"/>
      <c r="L20" s="308"/>
      <c r="M20" s="308"/>
      <c r="N20" s="308"/>
      <c r="O20" s="308"/>
      <c r="P20" s="308"/>
      <c r="Q20" s="308"/>
      <c r="R20" s="10"/>
    </row>
    <row r="21" spans="1:18" ht="16.5" thickBot="1" x14ac:dyDescent="0.3">
      <c r="A21" s="10"/>
      <c r="B21" s="16"/>
      <c r="C21" s="16"/>
      <c r="D21" s="16"/>
      <c r="E21" s="16"/>
      <c r="F21" s="16"/>
      <c r="G21" s="16"/>
      <c r="H21" s="16"/>
      <c r="I21" s="16"/>
      <c r="J21" s="16"/>
      <c r="K21" s="16"/>
      <c r="L21" s="16"/>
      <c r="M21" s="16"/>
      <c r="N21" s="16"/>
      <c r="O21" s="16"/>
      <c r="P21" s="16"/>
      <c r="Q21" s="16"/>
      <c r="R21" s="10"/>
    </row>
    <row r="22" spans="1:18" ht="36" customHeight="1" thickBot="1" x14ac:dyDescent="0.3">
      <c r="A22" s="10"/>
      <c r="C22" s="32" t="s">
        <v>450</v>
      </c>
      <c r="D22" s="61">
        <f>COUNTA('Monitoria Final'!A11:A59)</f>
        <v>8</v>
      </c>
      <c r="R22" s="10"/>
    </row>
    <row r="23" spans="1:18" ht="15.75" thickBot="1" x14ac:dyDescent="0.3">
      <c r="A23" s="10"/>
      <c r="R23" s="10"/>
    </row>
    <row r="24" spans="1:18" ht="15.75" thickBot="1" x14ac:dyDescent="0.3">
      <c r="A24" s="10"/>
      <c r="C24" s="71" t="s">
        <v>451</v>
      </c>
      <c r="D24" s="71" t="s">
        <v>452</v>
      </c>
      <c r="E24" s="20"/>
      <c r="F24" s="21"/>
      <c r="G24" s="24"/>
      <c r="R24" s="10"/>
    </row>
    <row r="25" spans="1:18" x14ac:dyDescent="0.25">
      <c r="A25" s="10"/>
      <c r="C25" s="69" t="s">
        <v>453</v>
      </c>
      <c r="D25" s="92">
        <f>SUM(E25:G25)</f>
        <v>8</v>
      </c>
      <c r="E25" s="33">
        <f>COUNTA('Monitoria Final'!N11:N19)</f>
        <v>1</v>
      </c>
      <c r="F25" s="59">
        <f>COUNTA('Monitoria Final'!O11:O19)</f>
        <v>3</v>
      </c>
      <c r="G25" s="60">
        <f>COUNTA('Monitoria Final'!P11:P19)</f>
        <v>4</v>
      </c>
      <c r="R25" s="10"/>
    </row>
    <row r="26" spans="1:18" x14ac:dyDescent="0.25">
      <c r="A26" s="10"/>
      <c r="C26" s="70" t="s">
        <v>454</v>
      </c>
      <c r="D26" s="69">
        <f t="shared" ref="D26:D32" si="0">SUM(E26:G26)</f>
        <v>7</v>
      </c>
      <c r="E26" s="34">
        <f>COUNTA('Monitoria Final'!N20:N26)</f>
        <v>0</v>
      </c>
      <c r="F26" s="35">
        <f>COUNTA('Monitoria Final'!O20:O26)</f>
        <v>5</v>
      </c>
      <c r="G26" s="36">
        <f>COUNTA('Monitoria Final'!P20:P26)</f>
        <v>2</v>
      </c>
      <c r="R26" s="10"/>
    </row>
    <row r="27" spans="1:18" x14ac:dyDescent="0.25">
      <c r="A27" s="10"/>
      <c r="C27" s="70" t="s">
        <v>455</v>
      </c>
      <c r="D27" s="69">
        <f t="shared" si="0"/>
        <v>5</v>
      </c>
      <c r="E27" s="34">
        <f>COUNTA('Monitoria Final'!N27:N32)</f>
        <v>0</v>
      </c>
      <c r="F27" s="35">
        <f>COUNTA('Monitoria Final'!O27:O32)</f>
        <v>3</v>
      </c>
      <c r="G27" s="36">
        <f>COUNTA('Monitoria Final'!P27:P32)</f>
        <v>2</v>
      </c>
      <c r="R27" s="10"/>
    </row>
    <row r="28" spans="1:18" x14ac:dyDescent="0.25">
      <c r="A28" s="10"/>
      <c r="C28" s="70" t="s">
        <v>456</v>
      </c>
      <c r="D28" s="69">
        <f t="shared" si="0"/>
        <v>4</v>
      </c>
      <c r="E28" s="34">
        <f>COUNTA('Monitoria Final'!N33:N36)</f>
        <v>1</v>
      </c>
      <c r="F28" s="35">
        <f>COUNTA('Monitoria Final'!O33:O36)</f>
        <v>2</v>
      </c>
      <c r="G28" s="36">
        <f>COUNTA('Monitoria Final'!P33:P36)</f>
        <v>1</v>
      </c>
      <c r="R28" s="10"/>
    </row>
    <row r="29" spans="1:18" x14ac:dyDescent="0.25">
      <c r="A29" s="10"/>
      <c r="C29" s="70" t="s">
        <v>457</v>
      </c>
      <c r="D29" s="69">
        <f t="shared" si="0"/>
        <v>4</v>
      </c>
      <c r="E29" s="34">
        <f>COUNTA('Monitoria Final'!N37:N40)</f>
        <v>2</v>
      </c>
      <c r="F29" s="35">
        <f>COUNTA('Monitoria Final'!O37:O40)</f>
        <v>2</v>
      </c>
      <c r="G29" s="36">
        <f>COUNTA('Monitoria Final'!P37:P40)</f>
        <v>0</v>
      </c>
      <c r="R29" s="10"/>
    </row>
    <row r="30" spans="1:18" x14ac:dyDescent="0.25">
      <c r="A30" s="10"/>
      <c r="C30" s="70" t="s">
        <v>458</v>
      </c>
      <c r="D30" s="69">
        <f t="shared" si="0"/>
        <v>6</v>
      </c>
      <c r="E30" s="34">
        <f>COUNTA('Monitoria Final'!N41:N46)</f>
        <v>0</v>
      </c>
      <c r="F30" s="35">
        <f>COUNTA('Monitoria Final'!O41:O46)</f>
        <v>3</v>
      </c>
      <c r="G30" s="36">
        <f>COUNTA('Monitoria Final'!P41:P46)</f>
        <v>3</v>
      </c>
      <c r="R30" s="10"/>
    </row>
    <row r="31" spans="1:18" x14ac:dyDescent="0.25">
      <c r="A31" s="10"/>
      <c r="C31" s="70" t="s">
        <v>459</v>
      </c>
      <c r="D31" s="69">
        <f t="shared" si="0"/>
        <v>5</v>
      </c>
      <c r="E31" s="34">
        <f>COUNTA('Monitoria Final'!N47:N51)</f>
        <v>0</v>
      </c>
      <c r="F31" s="35">
        <f>COUNTA('Monitoria Final'!O47:O51)</f>
        <v>2</v>
      </c>
      <c r="G31" s="36">
        <f>COUNTA('Monitoria Final'!P47:P51)</f>
        <v>3</v>
      </c>
      <c r="R31" s="10"/>
    </row>
    <row r="32" spans="1:18" x14ac:dyDescent="0.25">
      <c r="A32" s="10"/>
      <c r="C32" s="70" t="s">
        <v>460</v>
      </c>
      <c r="D32" s="69">
        <f t="shared" si="0"/>
        <v>8</v>
      </c>
      <c r="E32" s="34">
        <f>COUNTA('Monitoria Final'!N52:N59)</f>
        <v>0</v>
      </c>
      <c r="F32" s="35">
        <f>COUNTA('Monitoria Final'!O52:O59)</f>
        <v>3</v>
      </c>
      <c r="G32" s="36">
        <f>COUNTA('Monitoria Final'!P52:P59)</f>
        <v>5</v>
      </c>
      <c r="R32" s="10"/>
    </row>
    <row r="33" spans="1:18" x14ac:dyDescent="0.25">
      <c r="A33" s="10"/>
      <c r="R33" s="10"/>
    </row>
    <row r="34" spans="1:18" x14ac:dyDescent="0.25">
      <c r="A34" s="10"/>
      <c r="B34" s="10"/>
      <c r="C34" s="10"/>
      <c r="D34" s="10"/>
      <c r="E34" s="10"/>
      <c r="F34" s="10"/>
      <c r="G34" s="10"/>
      <c r="H34" s="10"/>
      <c r="I34" s="10"/>
      <c r="J34" s="10"/>
      <c r="K34" s="10"/>
      <c r="L34" s="10"/>
      <c r="M34" s="10"/>
      <c r="N34" s="10"/>
      <c r="O34" s="10"/>
      <c r="P34" s="10"/>
      <c r="Q34" s="10"/>
      <c r="R34" s="10"/>
    </row>
  </sheetData>
  <mergeCells count="9">
    <mergeCell ref="B9:Q9"/>
    <mergeCell ref="B11:C11"/>
    <mergeCell ref="C13:E13"/>
    <mergeCell ref="B2:Q2"/>
    <mergeCell ref="B3:Q3"/>
    <mergeCell ref="B5:C5"/>
    <mergeCell ref="D5:I5"/>
    <mergeCell ref="B7:C7"/>
    <mergeCell ref="D7:I7"/>
  </mergeCells>
  <conditionalFormatting sqref="E25:G25 F25:G32">
    <cfRule type="cellIs" dxfId="0" priority="5" stopIfTrue="1" operator="equal">
      <formula>0</formula>
    </cfRule>
  </conditionalFormatting>
  <pageMargins left="0.25" right="0.25" top="0.75" bottom="0.75" header="0.3" footer="0.3"/>
  <pageSetup paperSize="9" scale="73" fitToHeight="0" orientation="landscape"/>
  <colBreaks count="1" manualBreakCount="1">
    <brk id="7" max="1048575" man="1"/>
  </colBreaks>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5"/>
  <sheetViews>
    <sheetView showGridLines="0" zoomScale="70" zoomScaleNormal="70" zoomScalePageLayoutView="70" workbookViewId="0">
      <selection activeCell="D7" sqref="D7:G7"/>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11.710937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0"/>
      <c r="B1" s="514" t="s">
        <v>8</v>
      </c>
      <c r="C1" s="514"/>
      <c r="D1" s="514"/>
      <c r="E1" s="514"/>
      <c r="F1" s="514"/>
      <c r="G1" s="514"/>
      <c r="H1" s="514"/>
      <c r="I1" s="514"/>
      <c r="J1" s="514"/>
      <c r="K1" s="514"/>
      <c r="L1" s="514"/>
      <c r="M1" s="514"/>
      <c r="N1" s="514"/>
      <c r="O1" s="514"/>
      <c r="P1" s="514"/>
      <c r="Q1" s="514"/>
      <c r="R1" s="514"/>
      <c r="S1" s="514"/>
      <c r="T1" s="514"/>
      <c r="U1" s="514"/>
      <c r="V1" s="514"/>
      <c r="W1" s="514"/>
      <c r="X1" s="10"/>
    </row>
    <row r="2" spans="1:28" s="14" customFormat="1" ht="21" customHeight="1" x14ac:dyDescent="0.25">
      <c r="A2" s="15"/>
      <c r="B2" s="514"/>
      <c r="C2" s="514"/>
      <c r="D2" s="514"/>
      <c r="E2" s="514"/>
      <c r="F2" s="514"/>
      <c r="G2" s="514"/>
      <c r="H2" s="514"/>
      <c r="I2" s="514"/>
      <c r="J2" s="514"/>
      <c r="K2" s="514"/>
      <c r="L2" s="514"/>
      <c r="M2" s="514"/>
      <c r="N2" s="514"/>
      <c r="O2" s="514"/>
      <c r="P2" s="514"/>
      <c r="Q2" s="514"/>
      <c r="R2" s="514"/>
      <c r="S2" s="514"/>
      <c r="T2" s="514"/>
      <c r="U2" s="514"/>
      <c r="V2" s="514"/>
      <c r="W2" s="514"/>
      <c r="X2" s="15"/>
    </row>
    <row r="3" spans="1:28" ht="33.75" customHeight="1" x14ac:dyDescent="0.35">
      <c r="A3" s="10"/>
      <c r="B3" s="520" t="str">
        <f>'Monitoria Anual - 1'!A2</f>
        <v>PLANO DE AÇÃO NACIONAL PARA A CONSERVAÇÃO DO SAUIM-DE-COLEIRA</v>
      </c>
      <c r="C3" s="520"/>
      <c r="D3" s="520"/>
      <c r="E3" s="520"/>
      <c r="F3" s="520"/>
      <c r="G3" s="520"/>
      <c r="H3" s="520"/>
      <c r="I3" s="520"/>
      <c r="J3" s="520"/>
      <c r="K3" s="520"/>
      <c r="L3" s="520"/>
      <c r="M3" s="520"/>
      <c r="N3" s="520"/>
      <c r="O3" s="520"/>
      <c r="P3" s="520"/>
      <c r="Q3" s="520"/>
      <c r="R3" s="520"/>
      <c r="S3" s="520"/>
      <c r="T3" s="520"/>
      <c r="U3" s="520"/>
      <c r="V3" s="520"/>
      <c r="W3" s="520"/>
      <c r="X3" s="10"/>
    </row>
    <row r="4" spans="1:28" x14ac:dyDescent="0.25">
      <c r="A4" s="10"/>
      <c r="J4" s="11"/>
      <c r="K4" s="11"/>
      <c r="L4" s="11"/>
      <c r="M4" s="11"/>
      <c r="N4" s="11"/>
      <c r="O4" s="11"/>
      <c r="X4" s="10"/>
    </row>
    <row r="5" spans="1:28" s="2" customFormat="1" ht="45" customHeight="1" x14ac:dyDescent="0.25">
      <c r="A5" s="17"/>
      <c r="B5" s="525" t="s">
        <v>2</v>
      </c>
      <c r="C5" s="525"/>
      <c r="D5" s="526" t="str">
        <f>'Monitoria Anual - 1'!B4</f>
        <v>Promover a conservação do sauim-de-coleira e de seu habitat, implementando ações para reverter a atual tendência de declínio populacional da espécie.</v>
      </c>
      <c r="E5" s="526"/>
      <c r="F5" s="526"/>
      <c r="G5" s="526"/>
      <c r="H5" s="526"/>
      <c r="I5" s="526"/>
      <c r="J5" s="526"/>
      <c r="K5" s="526"/>
      <c r="L5" s="526"/>
      <c r="M5" s="527"/>
      <c r="N5" s="12"/>
      <c r="O5" s="12"/>
      <c r="P5" s="12"/>
      <c r="Q5" s="12"/>
      <c r="R5" s="12"/>
      <c r="X5" s="17"/>
    </row>
    <row r="6" spans="1:28" x14ac:dyDescent="0.25">
      <c r="A6" s="10"/>
      <c r="J6" s="11"/>
      <c r="K6" s="11"/>
      <c r="L6" s="11"/>
      <c r="M6" s="11"/>
      <c r="N6" s="11"/>
      <c r="O6" s="11"/>
      <c r="X6" s="10"/>
    </row>
    <row r="7" spans="1:28" ht="26.25" customHeight="1" x14ac:dyDescent="0.25">
      <c r="A7" s="10"/>
      <c r="B7" s="525" t="s">
        <v>4</v>
      </c>
      <c r="C7" s="525"/>
      <c r="D7" s="515" t="s">
        <v>431</v>
      </c>
      <c r="E7" s="515"/>
      <c r="F7" s="515"/>
      <c r="G7" s="516"/>
      <c r="H7" s="2"/>
      <c r="I7" s="13"/>
      <c r="J7" s="11"/>
      <c r="K7" s="11"/>
      <c r="L7" s="11"/>
      <c r="M7" s="11"/>
      <c r="N7" s="11"/>
      <c r="O7" s="11"/>
      <c r="X7" s="10"/>
    </row>
    <row r="8" spans="1:28" x14ac:dyDescent="0.25">
      <c r="A8" s="10"/>
      <c r="X8" s="10"/>
    </row>
    <row r="9" spans="1:28" ht="31.5" customHeight="1" x14ac:dyDescent="0.25">
      <c r="A9" s="10"/>
      <c r="B9" s="514" t="s">
        <v>432</v>
      </c>
      <c r="C9" s="514"/>
      <c r="D9" s="514"/>
      <c r="E9" s="514"/>
      <c r="F9" s="514"/>
      <c r="G9" s="514"/>
      <c r="H9" s="514"/>
      <c r="I9" s="514"/>
      <c r="J9" s="514"/>
      <c r="K9" s="514"/>
      <c r="L9" s="514"/>
      <c r="M9" s="514"/>
      <c r="N9" s="514"/>
      <c r="O9" s="514"/>
      <c r="P9" s="514"/>
      <c r="Q9" s="514"/>
      <c r="R9" s="514"/>
      <c r="S9" s="514"/>
      <c r="T9" s="514"/>
      <c r="U9" s="514"/>
      <c r="V9" s="514"/>
      <c r="W9" s="514"/>
      <c r="X9" s="10"/>
    </row>
    <row r="10" spans="1:28" x14ac:dyDescent="0.25">
      <c r="A10" s="10"/>
      <c r="G10" s="9"/>
      <c r="H10" s="9"/>
      <c r="I10" s="9"/>
      <c r="X10" s="10"/>
    </row>
    <row r="11" spans="1:28" ht="15.75" x14ac:dyDescent="0.25">
      <c r="A11" s="10"/>
      <c r="B11" s="515" t="s">
        <v>433</v>
      </c>
      <c r="C11" s="516"/>
      <c r="D11" s="308"/>
      <c r="E11" s="308"/>
      <c r="F11" s="308"/>
      <c r="G11" s="308"/>
      <c r="H11" s="308"/>
      <c r="I11" s="308"/>
      <c r="J11" s="308"/>
      <c r="K11" s="308"/>
      <c r="L11" s="308"/>
      <c r="M11" s="308"/>
      <c r="N11" s="308"/>
      <c r="O11" s="308"/>
      <c r="P11" s="308"/>
      <c r="Q11" s="308"/>
      <c r="R11" s="308"/>
      <c r="S11" s="308"/>
      <c r="T11" s="308"/>
      <c r="U11" s="308"/>
      <c r="V11" s="308"/>
      <c r="W11" s="308"/>
      <c r="X11" s="10"/>
    </row>
    <row r="12" spans="1:28" ht="15.75" thickBot="1" x14ac:dyDescent="0.3">
      <c r="A12" s="10"/>
      <c r="F12" s="521"/>
      <c r="G12" s="521"/>
      <c r="H12" s="201"/>
      <c r="X12" s="10"/>
    </row>
    <row r="13" spans="1:28" ht="33.75" customHeight="1" thickBot="1" x14ac:dyDescent="0.3">
      <c r="A13" s="10"/>
      <c r="C13" s="522" t="s">
        <v>434</v>
      </c>
      <c r="D13" s="523"/>
      <c r="E13" s="523"/>
      <c r="F13" s="523"/>
      <c r="G13" s="524"/>
      <c r="H13" s="3"/>
      <c r="X13" s="10"/>
    </row>
    <row r="14" spans="1:28" s="2" customFormat="1" ht="34.5" customHeight="1" thickBot="1" x14ac:dyDescent="0.3">
      <c r="A14" s="17"/>
      <c r="C14" s="25" t="s">
        <v>435</v>
      </c>
      <c r="D14" s="6" t="s">
        <v>436</v>
      </c>
      <c r="E14" s="7" t="s">
        <v>437</v>
      </c>
      <c r="F14" s="6" t="s">
        <v>438</v>
      </c>
      <c r="G14" s="8" t="s">
        <v>437</v>
      </c>
      <c r="H14" s="5"/>
      <c r="X14" s="17"/>
    </row>
    <row r="15" spans="1:28" ht="15.75" x14ac:dyDescent="0.25">
      <c r="A15" s="10"/>
      <c r="C15" s="72" t="s">
        <v>439</v>
      </c>
      <c r="D15" s="82"/>
      <c r="E15" s="83"/>
      <c r="F15" s="79">
        <f>COUNTA('Monitoria Anual - 1'!S17:S903)</f>
        <v>0</v>
      </c>
      <c r="G15" s="26">
        <f t="shared" ref="G15:G21" si="0">F15/$F$22</f>
        <v>0</v>
      </c>
      <c r="H15" s="330"/>
      <c r="X15" s="10"/>
    </row>
    <row r="16" spans="1:28" ht="15.75" x14ac:dyDescent="0.25">
      <c r="A16" s="10"/>
      <c r="C16" s="73" t="s">
        <v>440</v>
      </c>
      <c r="D16" s="84">
        <f>COUNTA('Monitoria Anual - 1'!N17:N903)</f>
        <v>0</v>
      </c>
      <c r="E16" s="28">
        <f>D16/$D$22</f>
        <v>0</v>
      </c>
      <c r="F16" s="80">
        <f>D16-AB16</f>
        <v>0</v>
      </c>
      <c r="G16" s="28">
        <f t="shared" si="0"/>
        <v>0</v>
      </c>
      <c r="H16" s="330"/>
      <c r="X16" s="10"/>
      <c r="Z16">
        <f>COUNTIFS('Monitoria Anual - 1'!N:N,"x",'Monitoria Anual - 1'!S:S,"Excluída")</f>
        <v>0</v>
      </c>
      <c r="AA16">
        <f>COUNTIFS('Monitoria Anual - 1'!N:N,"x",'Monitoria Anual - 1'!S:S,"Agrupada")</f>
        <v>0</v>
      </c>
      <c r="AB16">
        <f>Z16+AA16</f>
        <v>0</v>
      </c>
    </row>
    <row r="17" spans="1:28" ht="15.75" x14ac:dyDescent="0.25">
      <c r="A17" s="10"/>
      <c r="C17" s="74" t="s">
        <v>441</v>
      </c>
      <c r="D17" s="84">
        <f>COUNTA('Monitoria Anual - 1'!O17:O903)</f>
        <v>14</v>
      </c>
      <c r="E17" s="28">
        <f>D17/$D$22</f>
        <v>0.2978723404255319</v>
      </c>
      <c r="F17" s="80">
        <f>D17-AB17</f>
        <v>14</v>
      </c>
      <c r="G17" s="28">
        <f t="shared" si="0"/>
        <v>0.2978723404255319</v>
      </c>
      <c r="H17" s="330"/>
      <c r="X17" s="10"/>
      <c r="Z17">
        <f t="array" ref="Z17">COUNTIFS('Monitoria Anual - 1'!O:O,"x",'Monitoria Anual - 1'!S:S,"Excluída")</f>
        <v>0</v>
      </c>
      <c r="AA17">
        <f t="array" ref="AA17">COUNTIFS('Monitoria Anual - 1'!O:O,"x",'Monitoria Anual - 1'!S:S,"Agrupada")</f>
        <v>0</v>
      </c>
      <c r="AB17">
        <f>Z17+AA17</f>
        <v>0</v>
      </c>
    </row>
    <row r="18" spans="1:28" ht="15.75" x14ac:dyDescent="0.25">
      <c r="A18" s="10"/>
      <c r="C18" s="75" t="s">
        <v>442</v>
      </c>
      <c r="D18" s="84">
        <f>COUNTA('Monitoria Anual - 1'!P17:P903)</f>
        <v>8</v>
      </c>
      <c r="E18" s="28">
        <f>D18/$D$22</f>
        <v>0.1702127659574468</v>
      </c>
      <c r="F18" s="80">
        <f>D18-AB18</f>
        <v>8</v>
      </c>
      <c r="G18" s="28">
        <f t="shared" si="0"/>
        <v>0.1702127659574468</v>
      </c>
      <c r="H18" s="330"/>
      <c r="X18" s="10"/>
      <c r="Z18">
        <f t="array" ref="Z18">COUNTIFS('Monitoria Anual - 1'!P:P,"x",'Monitoria Anual - 1'!S:S,"Excluída")</f>
        <v>0</v>
      </c>
      <c r="AA18">
        <f t="array" ref="AA18">COUNTIFS('Monitoria Anual - 1'!P:P,"x",'Monitoria Anual - 1'!S:S,"Agrupada")</f>
        <v>0</v>
      </c>
      <c r="AB18">
        <f>Z18+AA18</f>
        <v>0</v>
      </c>
    </row>
    <row r="19" spans="1:28" ht="15.75" x14ac:dyDescent="0.25">
      <c r="A19" s="10"/>
      <c r="C19" s="76" t="s">
        <v>443</v>
      </c>
      <c r="D19" s="84">
        <f>COUNTA('Monitoria Anual - 1'!Q17:Q903)</f>
        <v>21</v>
      </c>
      <c r="E19" s="28">
        <f>D19/$D$22</f>
        <v>0.44680851063829785</v>
      </c>
      <c r="F19" s="80">
        <f t="shared" ref="F19:F20" si="1">D19-AB19</f>
        <v>21</v>
      </c>
      <c r="G19" s="28">
        <f t="shared" si="0"/>
        <v>0.44680851063829785</v>
      </c>
      <c r="H19" s="330"/>
      <c r="X19" s="10"/>
      <c r="Z19">
        <f t="array" ref="Z19">COUNTIFS('Monitoria Anual - 1'!Q:Q,"x",'Monitoria Anual - 1'!S:S,"Excluída")</f>
        <v>0</v>
      </c>
      <c r="AA19">
        <f t="array" ref="AA19">COUNTIFS('Monitoria Anual - 1'!Q:Q,"x",'Monitoria Anual - 1'!S:S,"Agrupada")</f>
        <v>0</v>
      </c>
      <c r="AB19">
        <f>Z19+AA19</f>
        <v>0</v>
      </c>
    </row>
    <row r="20" spans="1:28" ht="15.75" x14ac:dyDescent="0.25">
      <c r="A20" s="10"/>
      <c r="C20" s="77" t="s">
        <v>444</v>
      </c>
      <c r="D20" s="84">
        <f>COUNTA('Monitoria Anual - 1'!R17:R903)</f>
        <v>4</v>
      </c>
      <c r="E20" s="28">
        <f>D20/$D$22</f>
        <v>8.5106382978723402E-2</v>
      </c>
      <c r="F20" s="80">
        <f t="shared" si="1"/>
        <v>4</v>
      </c>
      <c r="G20" s="28">
        <f t="shared" si="0"/>
        <v>8.5106382978723402E-2</v>
      </c>
      <c r="H20" s="330"/>
      <c r="X20" s="10"/>
      <c r="Z20">
        <f t="array" ref="Z20">COUNTIFS('Monitoria Anual - 1'!R:R,"x",'Monitoria Anual - 1'!S:S,"Excluída")</f>
        <v>0</v>
      </c>
      <c r="AA20">
        <f t="array" ref="AA20">COUNTIFS('Monitoria Anual - 1'!R:R,"x",'Monitoria Anual - 1'!S:S,"Agrupada")</f>
        <v>0</v>
      </c>
      <c r="AB20">
        <f>Z20+AA20</f>
        <v>0</v>
      </c>
    </row>
    <row r="21" spans="1:28" ht="16.5" thickBot="1" x14ac:dyDescent="0.3">
      <c r="A21" s="10"/>
      <c r="C21" s="78" t="s">
        <v>445</v>
      </c>
      <c r="D21" s="85"/>
      <c r="E21" s="86"/>
      <c r="F21" s="81">
        <f>'Monitoria Anual - 1'!C77</f>
        <v>0</v>
      </c>
      <c r="G21" s="29">
        <f t="shared" si="0"/>
        <v>0</v>
      </c>
      <c r="H21" s="330"/>
      <c r="X21" s="10"/>
    </row>
    <row r="22" spans="1:28" ht="16.5" thickBot="1" x14ac:dyDescent="0.3">
      <c r="A22" s="10"/>
      <c r="C22" s="87" t="s">
        <v>446</v>
      </c>
      <c r="D22" s="89">
        <f>SUM(D16:D20)</f>
        <v>47</v>
      </c>
      <c r="E22" s="31">
        <f>SUM(E15:E21)</f>
        <v>1</v>
      </c>
      <c r="F22" s="88">
        <f>SUM(F16:F21)</f>
        <v>47</v>
      </c>
      <c r="G22" s="31">
        <f>SUM(G16:G21)</f>
        <v>1</v>
      </c>
      <c r="H22" s="330"/>
      <c r="X22" s="10"/>
    </row>
    <row r="23" spans="1:28" ht="15.75" thickBot="1" x14ac:dyDescent="0.3">
      <c r="A23" s="10"/>
      <c r="C23" s="68" t="s">
        <v>447</v>
      </c>
      <c r="D23" s="517">
        <f>COUNTIF('Monitoria Anual - 1'!S17:S903,"Agrupada")</f>
        <v>0</v>
      </c>
      <c r="E23" s="518"/>
      <c r="F23" s="518"/>
      <c r="G23" s="519"/>
      <c r="H23" s="4"/>
      <c r="X23" s="10"/>
    </row>
    <row r="24" spans="1:28" ht="15.75" thickBot="1" x14ac:dyDescent="0.3">
      <c r="A24" s="10"/>
      <c r="C24" s="67" t="s">
        <v>448</v>
      </c>
      <c r="D24" s="517">
        <f>COUNTIF('Monitoria Anual - 1'!S17:S64,"Excluída")</f>
        <v>0</v>
      </c>
      <c r="E24" s="518"/>
      <c r="F24" s="518"/>
      <c r="G24" s="519"/>
      <c r="X24" s="10"/>
    </row>
    <row r="25" spans="1:28" x14ac:dyDescent="0.25">
      <c r="A25" s="10"/>
      <c r="X25" s="10"/>
    </row>
    <row r="26" spans="1:28" x14ac:dyDescent="0.25">
      <c r="A26" s="10"/>
      <c r="X26" s="10"/>
    </row>
    <row r="27" spans="1:28" ht="15.75" x14ac:dyDescent="0.25">
      <c r="A27" s="10"/>
      <c r="B27" s="515" t="s">
        <v>449</v>
      </c>
      <c r="C27" s="516"/>
      <c r="D27" s="308"/>
      <c r="E27" s="308"/>
      <c r="F27" s="308"/>
      <c r="G27" s="308"/>
      <c r="X27" s="10"/>
    </row>
    <row r="28" spans="1:28" ht="16.5" thickBot="1" x14ac:dyDescent="0.3">
      <c r="A28" s="10"/>
      <c r="B28" s="308"/>
      <c r="C28" s="16"/>
      <c r="D28" s="16"/>
      <c r="E28" s="16"/>
      <c r="F28" s="16"/>
      <c r="G28" s="16"/>
      <c r="H28" s="308"/>
      <c r="I28" s="308"/>
      <c r="J28" s="308"/>
      <c r="K28" s="308"/>
      <c r="L28" s="308"/>
      <c r="M28" s="308"/>
      <c r="N28" s="308"/>
      <c r="O28" s="308"/>
      <c r="P28" s="308"/>
      <c r="Q28" s="308"/>
      <c r="R28" s="308"/>
      <c r="S28" s="308"/>
      <c r="T28" s="308"/>
      <c r="U28" s="308"/>
      <c r="V28" s="308"/>
      <c r="W28" s="308"/>
      <c r="X28" s="10"/>
    </row>
    <row r="29" spans="1:28" ht="16.5" thickBot="1" x14ac:dyDescent="0.3">
      <c r="A29" s="10"/>
      <c r="B29" s="16"/>
      <c r="C29" s="32" t="s">
        <v>450</v>
      </c>
      <c r="D29" s="61">
        <f>COUNTA('Monitoria Anual - 1'!A17:A64)</f>
        <v>8</v>
      </c>
      <c r="H29" s="16"/>
      <c r="I29" s="16"/>
      <c r="J29" s="16"/>
      <c r="K29" s="16"/>
      <c r="L29" s="16"/>
      <c r="M29" s="16"/>
      <c r="N29" s="16"/>
      <c r="O29" s="16"/>
      <c r="P29" s="16"/>
      <c r="Q29" s="16"/>
      <c r="R29" s="16"/>
      <c r="S29" s="16"/>
      <c r="T29" s="16"/>
      <c r="U29" s="16"/>
      <c r="V29" s="16"/>
      <c r="W29" s="16"/>
      <c r="X29" s="10"/>
    </row>
    <row r="30" spans="1:28" ht="15.75" thickBot="1" x14ac:dyDescent="0.3">
      <c r="A30" s="10"/>
      <c r="X30" s="10"/>
    </row>
    <row r="31" spans="1:28" ht="15.75" thickBot="1" x14ac:dyDescent="0.3">
      <c r="A31" s="10"/>
      <c r="C31" s="71" t="s">
        <v>451</v>
      </c>
      <c r="D31" s="71" t="s">
        <v>452</v>
      </c>
      <c r="E31" s="18"/>
      <c r="F31" s="19"/>
      <c r="G31" s="20"/>
      <c r="H31" s="22"/>
      <c r="I31" s="23"/>
      <c r="J31" s="24"/>
      <c r="W31" s="1"/>
      <c r="X31" s="10"/>
    </row>
    <row r="32" spans="1:28" x14ac:dyDescent="0.25">
      <c r="A32" s="10"/>
      <c r="C32" s="69" t="s">
        <v>453</v>
      </c>
      <c r="D32" s="92">
        <f>SUM(F32:J32)</f>
        <v>8</v>
      </c>
      <c r="E32" s="33">
        <f>COUNTA('Monitoria Anual - 1'!S17:S24)</f>
        <v>0</v>
      </c>
      <c r="F32" s="33">
        <f>COUNTA('Monitoria Anual - 1'!N17:N24)</f>
        <v>0</v>
      </c>
      <c r="G32" s="59">
        <f>COUNTA('Monitoria Anual - 1'!O17:O24)</f>
        <v>6</v>
      </c>
      <c r="H32" s="59">
        <f>COUNTA('Monitoria Anual - 1'!P17:P24)</f>
        <v>0</v>
      </c>
      <c r="I32" s="59">
        <f>COUNTA('Monitoria Anual - 1'!Q17:Q24)</f>
        <v>1</v>
      </c>
      <c r="J32" s="59">
        <f>COUNTA('Monitoria Anual - 1'!R17:R24)</f>
        <v>1</v>
      </c>
      <c r="W32" s="1"/>
      <c r="X32" s="10"/>
    </row>
    <row r="33" spans="1:30" x14ac:dyDescent="0.25">
      <c r="A33" s="10"/>
      <c r="C33" s="70" t="s">
        <v>454</v>
      </c>
      <c r="D33" s="69">
        <f>SUM(F33:J33)</f>
        <v>7</v>
      </c>
      <c r="E33" s="34">
        <f>COUNTA('Monitoria Anual - 1'!S25:S31)</f>
        <v>0</v>
      </c>
      <c r="F33" s="34">
        <f>COUNTA('Monitoria Anual - 1'!N25:N31)</f>
        <v>0</v>
      </c>
      <c r="G33" s="34">
        <f>COUNTA('Monitoria Anual - 1'!O25:O31)</f>
        <v>1</v>
      </c>
      <c r="H33" s="34">
        <f>COUNTA('Monitoria Anual - 1'!P25:P31)</f>
        <v>2</v>
      </c>
      <c r="I33" s="34">
        <f>COUNTA('Monitoria Anual - 1'!Q25:Q31)</f>
        <v>3</v>
      </c>
      <c r="J33" s="34">
        <f>COUNTA('Monitoria Anual - 1'!R25:R31)</f>
        <v>1</v>
      </c>
      <c r="W33" s="1"/>
      <c r="X33" s="10"/>
    </row>
    <row r="34" spans="1:30" x14ac:dyDescent="0.25">
      <c r="A34" s="10"/>
      <c r="C34" s="70" t="s">
        <v>455</v>
      </c>
      <c r="D34" s="69">
        <f t="shared" ref="D34:D39" si="2">SUM(F34:J34)</f>
        <v>6</v>
      </c>
      <c r="E34" s="34">
        <f>COUNTA('Monitoria Anual - 1'!S32:S37)</f>
        <v>0</v>
      </c>
      <c r="F34" s="34">
        <f>COUNTA('Monitoria Anual - 1'!N32:N37)</f>
        <v>0</v>
      </c>
      <c r="G34" s="34">
        <f>COUNTA('Monitoria Anual - 1'!O32:O37)</f>
        <v>3</v>
      </c>
      <c r="H34" s="34">
        <f>COUNTA('Monitoria Anual - 1'!P32:P37)</f>
        <v>1</v>
      </c>
      <c r="I34" s="34">
        <f>COUNTA('Monitoria Anual - 1'!Q32:Q37)</f>
        <v>2</v>
      </c>
      <c r="J34" s="34">
        <f>COUNTA('Monitoria Anual - 1'!R32:R37)</f>
        <v>0</v>
      </c>
      <c r="W34" s="1"/>
      <c r="X34" s="10"/>
    </row>
    <row r="35" spans="1:30" x14ac:dyDescent="0.25">
      <c r="A35" s="10"/>
      <c r="C35" s="70" t="s">
        <v>456</v>
      </c>
      <c r="D35" s="69">
        <f t="shared" si="2"/>
        <v>4</v>
      </c>
      <c r="E35" s="34">
        <f>COUNTA('Monitoria Anual - 1'!S38:S41)</f>
        <v>0</v>
      </c>
      <c r="F35" s="34">
        <f>COUNTA('Monitoria Anual - 1'!N38:N41)</f>
        <v>0</v>
      </c>
      <c r="G35" s="34">
        <f>COUNTA('Monitoria Anual - 1'!O38:O41)</f>
        <v>1</v>
      </c>
      <c r="H35" s="34">
        <f>COUNTA('Monitoria Anual - 1'!P38:P41)</f>
        <v>2</v>
      </c>
      <c r="I35" s="34">
        <f>COUNTA('Monitoria Anual - 1'!Q38:Q41)</f>
        <v>1</v>
      </c>
      <c r="J35" s="34">
        <f>COUNTA('Monitoria Anual - 1'!R38:R41)</f>
        <v>0</v>
      </c>
      <c r="W35" s="1"/>
      <c r="X35" s="10"/>
    </row>
    <row r="36" spans="1:30" x14ac:dyDescent="0.25">
      <c r="A36" s="10"/>
      <c r="C36" s="70" t="s">
        <v>457</v>
      </c>
      <c r="D36" s="69">
        <f t="shared" si="2"/>
        <v>4</v>
      </c>
      <c r="E36" s="34">
        <f>COUNTA('Monitoria Anual - 1'!S42:S45)</f>
        <v>0</v>
      </c>
      <c r="F36" s="34">
        <f>COUNTA('Monitoria Anual - 1'!N42:N45)</f>
        <v>0</v>
      </c>
      <c r="G36" s="34">
        <f>COUNTA('Monitoria Anual - 1'!O42:O45)</f>
        <v>1</v>
      </c>
      <c r="H36" s="34">
        <f>COUNTA('Monitoria Anual - 1'!P42:P45)</f>
        <v>2</v>
      </c>
      <c r="I36" s="34">
        <f>COUNTA('Monitoria Anual - 1'!Q42:Q45)</f>
        <v>1</v>
      </c>
      <c r="J36" s="34">
        <f>COUNTA('Monitoria Anual - 1'!R42:R45)</f>
        <v>0</v>
      </c>
      <c r="W36" s="1"/>
      <c r="X36" s="10"/>
    </row>
    <row r="37" spans="1:30" x14ac:dyDescent="0.25">
      <c r="A37" s="10"/>
      <c r="C37" s="70" t="s">
        <v>458</v>
      </c>
      <c r="D37" s="69">
        <f t="shared" si="2"/>
        <v>6</v>
      </c>
      <c r="E37" s="34">
        <f>COUNTA('Monitoria Anual - 1'!S46:S51)</f>
        <v>0</v>
      </c>
      <c r="F37" s="34">
        <f>COUNTA('Monitoria Anual - 1'!N46:N51)</f>
        <v>0</v>
      </c>
      <c r="G37" s="34">
        <f>COUNTA('Monitoria Anual - 1'!O46:O51)</f>
        <v>2</v>
      </c>
      <c r="H37" s="34">
        <f>COUNTA('Monitoria Anual - 1'!P46:P51)</f>
        <v>0</v>
      </c>
      <c r="I37" s="34">
        <f>COUNTA('Monitoria Anual - 1'!Q46:Q51)</f>
        <v>4</v>
      </c>
      <c r="J37" s="34">
        <f>COUNTA('Monitoria Anual - 1'!R46:R51)</f>
        <v>0</v>
      </c>
      <c r="W37" s="1"/>
      <c r="X37" s="10"/>
    </row>
    <row r="38" spans="1:30" x14ac:dyDescent="0.25">
      <c r="A38" s="10"/>
      <c r="C38" s="70" t="s">
        <v>459</v>
      </c>
      <c r="D38" s="69">
        <f t="shared" si="2"/>
        <v>5</v>
      </c>
      <c r="E38" s="34">
        <f>COUNTA('Monitoria Anual - 1'!S52:S56)</f>
        <v>0</v>
      </c>
      <c r="F38" s="34">
        <f>COUNTA('Monitoria Anual - 1'!N52:N56)</f>
        <v>0</v>
      </c>
      <c r="G38" s="34">
        <f>COUNTA('Monitoria Anual - 1'!O52:O56)</f>
        <v>0</v>
      </c>
      <c r="H38" s="34">
        <f>COUNTA('Monitoria Anual - 1'!P52:P56)</f>
        <v>0</v>
      </c>
      <c r="I38" s="34">
        <f>COUNTA('Monitoria Anual - 1'!Q52:Q56)</f>
        <v>5</v>
      </c>
      <c r="J38" s="34">
        <f>COUNTA('Monitoria Anual - 1'!R52:R56)</f>
        <v>0</v>
      </c>
      <c r="W38" s="1"/>
      <c r="X38" s="10"/>
    </row>
    <row r="39" spans="1:30" x14ac:dyDescent="0.25">
      <c r="A39" s="10"/>
      <c r="C39" s="70" t="s">
        <v>460</v>
      </c>
      <c r="D39" s="69">
        <f t="shared" si="2"/>
        <v>7</v>
      </c>
      <c r="E39" s="34">
        <f>COUNTA('Monitoria Anual - 1'!S57:S63)</f>
        <v>0</v>
      </c>
      <c r="F39" s="34">
        <f>COUNTA('Monitoria Anual - 1'!N57:N63)</f>
        <v>0</v>
      </c>
      <c r="G39" s="34">
        <f>COUNTA('Monitoria Anual - 1'!O57:O63)</f>
        <v>0</v>
      </c>
      <c r="H39" s="34">
        <f>COUNTA('Monitoria Anual - 1'!P57:P63)</f>
        <v>1</v>
      </c>
      <c r="I39" s="34">
        <f>COUNTA('Monitoria Anual - 1'!Q57:Q63)</f>
        <v>4</v>
      </c>
      <c r="J39" s="34">
        <f>COUNTA('Monitoria Anual - 1'!R57:R63)</f>
        <v>2</v>
      </c>
      <c r="W39" s="1"/>
      <c r="X39" s="10"/>
    </row>
    <row r="40" spans="1:30" x14ac:dyDescent="0.25">
      <c r="A40" s="10"/>
      <c r="X40" s="10"/>
    </row>
    <row r="41" spans="1:30" x14ac:dyDescent="0.25">
      <c r="A41" s="10"/>
      <c r="B41" s="10"/>
      <c r="C41" s="10"/>
      <c r="D41" s="10"/>
      <c r="E41" s="10"/>
      <c r="F41" s="10"/>
      <c r="G41" s="10"/>
      <c r="H41" s="10"/>
      <c r="I41" s="10"/>
      <c r="J41" s="10"/>
      <c r="K41" s="10"/>
      <c r="L41" s="10"/>
      <c r="M41" s="10"/>
      <c r="N41" s="10"/>
      <c r="O41" s="10"/>
      <c r="P41" s="10"/>
      <c r="Q41" s="10"/>
      <c r="R41" s="10"/>
      <c r="S41" s="10"/>
      <c r="T41" s="10"/>
      <c r="U41" s="10"/>
      <c r="V41" s="10"/>
      <c r="W41" s="10"/>
      <c r="X41" s="10"/>
    </row>
    <row r="43" spans="1:30" x14ac:dyDescent="0.25">
      <c r="A43" s="93"/>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row>
    <row r="44" spans="1:30" x14ac:dyDescent="0.25">
      <c r="A44" s="93"/>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row>
    <row r="45" spans="1:30" x14ac:dyDescent="0.25">
      <c r="A45" s="93"/>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row>
  </sheetData>
  <sheetProtection algorithmName="SHA-512" hashValue="qOxr/HqEBt9wYJIev8dQ2nLyl7gVvmk0pIJdQkCXNFuiFMuBYllN3l4l05UwNxDjF7nNq9N7PQ2qEgKCJ6YOlA==" saltValue="G1MwKc/BsDQwtzniTTMKUw==" spinCount="100000" sheet="1" objects="1" scenarios="1"/>
  <protectedRanges>
    <protectedRange algorithmName="SHA-512" hashValue="tvxlcMFBXQAa/8srrUk6GkwoVEeJDfEPuHklvMxkyzKbNoNhXG3ec4qyCq3VLK0TBwlLcM92W3BNhZDjOvLYjg==" saltValue="lRAKICHMAG5bZattocZcfQ==" spinCount="100000" sqref="A40:AD45 A1:AD39"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J32">
    <cfRule type="cellIs" dxfId="32" priority="5" stopIfTrue="1" operator="equal">
      <formula>0</formula>
    </cfRule>
  </conditionalFormatting>
  <pageMargins left="0.25" right="0.25" top="0.75" bottom="0.75" header="0.3" footer="0.3"/>
  <pageSetup paperSize="9" scale="57" fitToHeight="0" orientation="landscape"/>
  <colBreaks count="1" manualBreakCount="1">
    <brk id="11" max="1048575" man="1"/>
  </colBreaks>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12"/>
  <sheetViews>
    <sheetView showGridLines="0" workbookViewId="0">
      <pane xSplit="3" ySplit="10" topLeftCell="U43" activePane="bottomRight" state="frozen"/>
      <selection pane="topRight" activeCell="D8" sqref="D8"/>
      <selection pane="bottomLeft" activeCell="A11" sqref="A11"/>
      <selection pane="bottomRight" activeCell="U44" sqref="U44"/>
    </sheetView>
  </sheetViews>
  <sheetFormatPr defaultColWidth="8.7109375" defaultRowHeight="15" x14ac:dyDescent="0.25"/>
  <cols>
    <col min="1" max="1" width="22.7109375" style="2" customWidth="1"/>
    <col min="2" max="2" width="5" style="2" customWidth="1"/>
    <col min="3" max="3" width="41" style="2" customWidth="1"/>
    <col min="4" max="4" width="31.42578125" style="2" customWidth="1"/>
    <col min="5" max="5" width="24.7109375" style="2" customWidth="1"/>
    <col min="6" max="6" width="10.7109375" style="2" customWidth="1"/>
    <col min="7" max="7" width="25.28515625" style="2" customWidth="1"/>
    <col min="8" max="8" width="22.7109375" style="2" customWidth="1"/>
    <col min="9" max="9" width="23.7109375" style="2" customWidth="1"/>
    <col min="10" max="10" width="72" style="2" customWidth="1"/>
    <col min="11" max="11" width="16.140625" style="2" customWidth="1"/>
    <col min="12" max="12" width="23.42578125" style="2" customWidth="1"/>
    <col min="13" max="13" width="54.42578125" style="2" customWidth="1"/>
    <col min="14" max="19" width="26.7109375" style="54" customWidth="1"/>
    <col min="20" max="20" width="103.7109375" style="2" customWidth="1"/>
    <col min="21" max="21" width="49.42578125" style="2" customWidth="1"/>
    <col min="22" max="22" width="50.140625" style="2" customWidth="1"/>
    <col min="23" max="23" width="26.7109375" style="2" customWidth="1"/>
    <col min="24" max="24" width="62.28515625" style="2" customWidth="1"/>
    <col min="25" max="27" width="28.71093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8" width="8.7109375" style="2"/>
    <col min="39" max="41" width="14" style="2" customWidth="1"/>
    <col min="42" max="16384" width="8.7109375" style="2"/>
  </cols>
  <sheetData>
    <row r="1" spans="1:40" ht="33.75" customHeight="1" x14ac:dyDescent="0.25">
      <c r="A1" s="447" t="s">
        <v>8</v>
      </c>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447"/>
      <c r="AD1" s="447"/>
      <c r="AE1" s="447"/>
      <c r="AF1" s="447"/>
      <c r="AG1" s="447"/>
      <c r="AH1" s="447"/>
      <c r="AI1" s="447"/>
      <c r="AJ1" s="17"/>
    </row>
    <row r="2" spans="1:40" ht="25.15" customHeight="1" thickBot="1" x14ac:dyDescent="0.3">
      <c r="A2" s="448" t="s">
        <v>1</v>
      </c>
      <c r="B2" s="448"/>
      <c r="C2" s="448"/>
      <c r="D2" s="448"/>
      <c r="E2" s="448"/>
      <c r="F2" s="448"/>
      <c r="G2" s="448"/>
      <c r="H2" s="448"/>
      <c r="I2" s="448"/>
      <c r="J2" s="448"/>
      <c r="K2" s="448"/>
      <c r="L2" s="448"/>
      <c r="M2" s="448"/>
      <c r="N2" s="448"/>
      <c r="O2" s="448"/>
      <c r="P2" s="448"/>
      <c r="Q2" s="448"/>
      <c r="R2" s="448"/>
      <c r="S2" s="448"/>
      <c r="T2" s="448"/>
      <c r="U2" s="448"/>
      <c r="V2" s="448"/>
      <c r="W2" s="448"/>
      <c r="X2" s="448"/>
      <c r="Y2" s="448"/>
      <c r="Z2" s="448"/>
      <c r="AA2" s="448"/>
      <c r="AB2" s="448"/>
      <c r="AC2" s="448"/>
      <c r="AD2" s="448"/>
      <c r="AE2" s="448"/>
      <c r="AF2" s="448"/>
      <c r="AG2" s="448"/>
      <c r="AH2" s="448"/>
      <c r="AI2" s="448"/>
      <c r="AJ2" s="17"/>
    </row>
    <row r="3" spans="1:40" ht="3" customHeight="1" thickTop="1" x14ac:dyDescent="0.25">
      <c r="AJ3" s="17"/>
    </row>
    <row r="4" spans="1:40" ht="29.25" customHeight="1" x14ac:dyDescent="0.25">
      <c r="A4" s="49" t="s">
        <v>9</v>
      </c>
      <c r="B4" s="449" t="s">
        <v>3</v>
      </c>
      <c r="C4" s="449"/>
      <c r="D4" s="449"/>
      <c r="E4" s="449"/>
      <c r="F4" s="449"/>
      <c r="G4" s="450"/>
      <c r="H4" s="12"/>
      <c r="I4" s="12"/>
      <c r="J4" s="12"/>
      <c r="K4" s="12"/>
      <c r="L4" s="12"/>
      <c r="M4" s="12"/>
      <c r="N4" s="12"/>
      <c r="O4" s="12"/>
      <c r="P4" s="12"/>
      <c r="Q4" s="12"/>
      <c r="R4" s="12"/>
      <c r="S4" s="2"/>
      <c r="AJ4" s="17"/>
    </row>
    <row r="5" spans="1:40" ht="6" customHeight="1" x14ac:dyDescent="0.25">
      <c r="AJ5" s="17"/>
    </row>
    <row r="6" spans="1:40" ht="24.4" customHeight="1" x14ac:dyDescent="0.25">
      <c r="A6" s="49" t="s">
        <v>4</v>
      </c>
      <c r="B6" s="528" t="s">
        <v>461</v>
      </c>
      <c r="C6" s="452"/>
      <c r="M6" s="54"/>
      <c r="AJ6" s="17"/>
      <c r="AN6" s="2" t="s">
        <v>5</v>
      </c>
    </row>
    <row r="7" spans="1:40" ht="21.75" customHeight="1" thickBot="1" x14ac:dyDescent="0.3">
      <c r="AJ7" s="17"/>
      <c r="AN7" s="55" t="s">
        <v>7</v>
      </c>
    </row>
    <row r="8" spans="1:40" ht="27" customHeight="1" thickBot="1" x14ac:dyDescent="0.3">
      <c r="A8" s="454" t="s">
        <v>10</v>
      </c>
      <c r="B8" s="455"/>
      <c r="C8" s="455"/>
      <c r="D8" s="455"/>
      <c r="E8" s="455"/>
      <c r="F8" s="455"/>
      <c r="G8" s="455"/>
      <c r="H8" s="455"/>
      <c r="I8" s="455"/>
      <c r="J8" s="455"/>
      <c r="K8" s="455"/>
      <c r="L8" s="455"/>
      <c r="M8" s="456"/>
      <c r="N8" s="468" t="s">
        <v>11</v>
      </c>
      <c r="O8" s="469"/>
      <c r="P8" s="469"/>
      <c r="Q8" s="469"/>
      <c r="R8" s="469"/>
      <c r="S8" s="469"/>
      <c r="T8" s="469"/>
      <c r="U8" s="469"/>
      <c r="V8" s="469"/>
      <c r="W8" s="469"/>
      <c r="X8" s="470"/>
      <c r="Y8" s="483" t="s">
        <v>12</v>
      </c>
      <c r="Z8" s="484"/>
      <c r="AA8" s="484"/>
      <c r="AB8" s="484"/>
      <c r="AC8" s="484"/>
      <c r="AD8" s="484"/>
      <c r="AE8" s="484"/>
      <c r="AF8" s="484"/>
      <c r="AG8" s="484"/>
      <c r="AH8" s="484"/>
      <c r="AI8" s="485"/>
      <c r="AJ8" s="17"/>
    </row>
    <row r="9" spans="1:40" ht="35.25" customHeight="1" x14ac:dyDescent="0.25">
      <c r="A9" s="488" t="s">
        <v>13</v>
      </c>
      <c r="B9" s="486" t="s">
        <v>14</v>
      </c>
      <c r="C9" s="486" t="s">
        <v>15</v>
      </c>
      <c r="D9" s="486" t="s">
        <v>16</v>
      </c>
      <c r="E9" s="490" t="s">
        <v>17</v>
      </c>
      <c r="F9" s="486" t="s">
        <v>18</v>
      </c>
      <c r="G9" s="486"/>
      <c r="H9" s="486" t="s">
        <v>19</v>
      </c>
      <c r="I9" s="486" t="s">
        <v>20</v>
      </c>
      <c r="J9" s="486" t="s">
        <v>21</v>
      </c>
      <c r="K9" s="501" t="s">
        <v>22</v>
      </c>
      <c r="L9" s="502"/>
      <c r="M9" s="486" t="s">
        <v>23</v>
      </c>
      <c r="N9" s="475" t="s">
        <v>24</v>
      </c>
      <c r="O9" s="477" t="s">
        <v>462</v>
      </c>
      <c r="P9" s="459" t="s">
        <v>26</v>
      </c>
      <c r="Q9" s="461" t="s">
        <v>27</v>
      </c>
      <c r="R9" s="504" t="s">
        <v>28</v>
      </c>
      <c r="S9" s="506" t="s">
        <v>29</v>
      </c>
      <c r="T9" s="457" t="s">
        <v>30</v>
      </c>
      <c r="U9" s="457" t="s">
        <v>31</v>
      </c>
      <c r="V9" s="457" t="s">
        <v>32</v>
      </c>
      <c r="W9" s="457" t="s">
        <v>33</v>
      </c>
      <c r="X9" s="471" t="s">
        <v>34</v>
      </c>
      <c r="Y9" s="473" t="s">
        <v>35</v>
      </c>
      <c r="Z9" s="464" t="s">
        <v>36</v>
      </c>
      <c r="AA9" s="466" t="s">
        <v>37</v>
      </c>
      <c r="AB9" s="464" t="s">
        <v>38</v>
      </c>
      <c r="AC9" s="464" t="s">
        <v>39</v>
      </c>
      <c r="AD9" s="464" t="s">
        <v>40</v>
      </c>
      <c r="AE9" s="464" t="s">
        <v>41</v>
      </c>
      <c r="AF9" s="479" t="s">
        <v>42</v>
      </c>
      <c r="AG9" s="464" t="s">
        <v>43</v>
      </c>
      <c r="AH9" s="464" t="s">
        <v>44</v>
      </c>
      <c r="AI9" s="494" t="s">
        <v>45</v>
      </c>
      <c r="AJ9" s="17"/>
    </row>
    <row r="10" spans="1:40" ht="21" customHeight="1" thickBot="1" x14ac:dyDescent="0.3">
      <c r="A10" s="529"/>
      <c r="B10" s="487"/>
      <c r="C10" s="487"/>
      <c r="D10" s="487"/>
      <c r="E10" s="491"/>
      <c r="F10" s="48" t="s">
        <v>46</v>
      </c>
      <c r="G10" s="48" t="s">
        <v>47</v>
      </c>
      <c r="H10" s="487"/>
      <c r="I10" s="487"/>
      <c r="J10" s="487"/>
      <c r="K10" s="91" t="s">
        <v>48</v>
      </c>
      <c r="L10" s="91" t="s">
        <v>49</v>
      </c>
      <c r="M10" s="487"/>
      <c r="N10" s="476"/>
      <c r="O10" s="478"/>
      <c r="P10" s="460"/>
      <c r="Q10" s="462"/>
      <c r="R10" s="505"/>
      <c r="S10" s="507"/>
      <c r="T10" s="530"/>
      <c r="U10" s="530"/>
      <c r="V10" s="530"/>
      <c r="W10" s="530"/>
      <c r="X10" s="531"/>
      <c r="Y10" s="474"/>
      <c r="Z10" s="465"/>
      <c r="AA10" s="467"/>
      <c r="AB10" s="465"/>
      <c r="AC10" s="465"/>
      <c r="AD10" s="465"/>
      <c r="AE10" s="465"/>
      <c r="AF10" s="480"/>
      <c r="AG10" s="465"/>
      <c r="AH10" s="465"/>
      <c r="AI10" s="495"/>
      <c r="AJ10" s="17"/>
    </row>
    <row r="11" spans="1:40" ht="119.65" customHeight="1" x14ac:dyDescent="0.25">
      <c r="A11" s="535" t="s">
        <v>50</v>
      </c>
      <c r="B11" s="331">
        <v>43831</v>
      </c>
      <c r="C11" s="332" t="s">
        <v>52</v>
      </c>
      <c r="D11" s="333" t="s">
        <v>53</v>
      </c>
      <c r="E11" s="334"/>
      <c r="F11" s="335">
        <v>43939</v>
      </c>
      <c r="G11" s="335">
        <v>44122</v>
      </c>
      <c r="H11" s="336" t="s">
        <v>463</v>
      </c>
      <c r="I11" s="337">
        <v>0</v>
      </c>
      <c r="J11" s="333" t="s">
        <v>464</v>
      </c>
      <c r="K11" s="334"/>
      <c r="L11" s="334"/>
      <c r="M11" s="167"/>
      <c r="N11" s="309"/>
      <c r="O11" s="310" t="s">
        <v>57</v>
      </c>
      <c r="P11" s="309"/>
      <c r="Q11" s="309"/>
      <c r="R11" s="309"/>
      <c r="S11" s="338"/>
      <c r="T11" s="325" t="s">
        <v>465</v>
      </c>
      <c r="U11" s="325"/>
      <c r="V11" s="325" t="s">
        <v>466</v>
      </c>
      <c r="W11" s="325" t="s">
        <v>159</v>
      </c>
      <c r="X11" s="325" t="s">
        <v>467</v>
      </c>
      <c r="Y11" s="168"/>
      <c r="Z11" s="56"/>
      <c r="AA11" s="56"/>
      <c r="AB11" s="56"/>
      <c r="AC11" s="204">
        <v>44531</v>
      </c>
      <c r="AD11" s="197" t="s">
        <v>468</v>
      </c>
      <c r="AE11" s="56"/>
      <c r="AF11" s="56"/>
      <c r="AG11" s="56"/>
      <c r="AH11" s="56"/>
      <c r="AI11" s="198" t="s">
        <v>469</v>
      </c>
      <c r="AJ11" s="17"/>
    </row>
    <row r="12" spans="1:40" ht="165.75" customHeight="1" x14ac:dyDescent="0.25">
      <c r="A12" s="535"/>
      <c r="B12" s="339">
        <v>43862</v>
      </c>
      <c r="C12" s="340" t="s">
        <v>63</v>
      </c>
      <c r="D12" s="341" t="s">
        <v>64</v>
      </c>
      <c r="E12" s="341"/>
      <c r="F12" s="342">
        <v>43939</v>
      </c>
      <c r="G12" s="342">
        <v>44185</v>
      </c>
      <c r="H12" s="343" t="s">
        <v>65</v>
      </c>
      <c r="I12" s="344">
        <v>20000</v>
      </c>
      <c r="J12" s="341" t="s">
        <v>66</v>
      </c>
      <c r="K12" s="343" t="s">
        <v>67</v>
      </c>
      <c r="L12" s="343" t="s">
        <v>67</v>
      </c>
      <c r="M12" s="169" t="s">
        <v>470</v>
      </c>
      <c r="N12" s="309"/>
      <c r="O12" s="309"/>
      <c r="P12" s="309" t="s">
        <v>57</v>
      </c>
      <c r="Q12" s="309"/>
      <c r="R12" s="309"/>
      <c r="S12" s="338"/>
      <c r="T12" s="325" t="s">
        <v>471</v>
      </c>
      <c r="U12" s="325" t="s">
        <v>472</v>
      </c>
      <c r="V12" s="325" t="s">
        <v>473</v>
      </c>
      <c r="W12" s="325" t="s">
        <v>71</v>
      </c>
      <c r="X12" s="325" t="s">
        <v>474</v>
      </c>
      <c r="Y12" s="170"/>
      <c r="Z12" s="57"/>
      <c r="AA12" s="57"/>
      <c r="AB12" s="57"/>
      <c r="AC12" s="205">
        <v>44531</v>
      </c>
      <c r="AD12" s="57"/>
      <c r="AE12" s="57"/>
      <c r="AF12" s="57"/>
      <c r="AG12" s="57"/>
      <c r="AH12" s="57"/>
      <c r="AI12" s="57"/>
      <c r="AJ12" s="17"/>
    </row>
    <row r="13" spans="1:40" ht="143.25" customHeight="1" x14ac:dyDescent="0.25">
      <c r="A13" s="535"/>
      <c r="B13" s="339">
        <v>43891</v>
      </c>
      <c r="C13" s="195" t="s">
        <v>475</v>
      </c>
      <c r="D13" s="169" t="s">
        <v>476</v>
      </c>
      <c r="E13" s="341"/>
      <c r="F13" s="342">
        <v>43939</v>
      </c>
      <c r="G13" s="342">
        <v>43913</v>
      </c>
      <c r="H13" s="343" t="s">
        <v>76</v>
      </c>
      <c r="I13" s="345">
        <v>0</v>
      </c>
      <c r="J13" s="341" t="s">
        <v>77</v>
      </c>
      <c r="K13" s="343"/>
      <c r="L13" s="341"/>
      <c r="M13" s="169"/>
      <c r="N13" s="309"/>
      <c r="O13" s="309"/>
      <c r="P13" s="309"/>
      <c r="Q13" s="309" t="s">
        <v>57</v>
      </c>
      <c r="R13" s="309"/>
      <c r="S13" s="338"/>
      <c r="T13" s="325" t="s">
        <v>477</v>
      </c>
      <c r="U13" s="325"/>
      <c r="V13" s="325"/>
      <c r="W13" s="325" t="s">
        <v>241</v>
      </c>
      <c r="X13" s="325" t="s">
        <v>478</v>
      </c>
      <c r="Y13" s="170"/>
      <c r="Z13" s="57"/>
      <c r="AA13" s="57"/>
      <c r="AB13" s="57"/>
      <c r="AC13" s="57"/>
      <c r="AD13" s="57"/>
      <c r="AE13" s="57"/>
      <c r="AF13" s="57"/>
      <c r="AG13" s="57"/>
      <c r="AH13" s="57"/>
      <c r="AI13" s="57"/>
      <c r="AJ13" s="17"/>
    </row>
    <row r="14" spans="1:40" ht="165.75" customHeight="1" x14ac:dyDescent="0.25">
      <c r="A14" s="535"/>
      <c r="B14" s="339">
        <v>43922</v>
      </c>
      <c r="C14" s="340" t="s">
        <v>479</v>
      </c>
      <c r="D14" s="171" t="s">
        <v>480</v>
      </c>
      <c r="E14" s="346" t="s">
        <v>85</v>
      </c>
      <c r="F14" s="342">
        <v>43939</v>
      </c>
      <c r="G14" s="342">
        <v>43913</v>
      </c>
      <c r="H14" s="343" t="s">
        <v>86</v>
      </c>
      <c r="I14" s="337">
        <v>0</v>
      </c>
      <c r="J14" s="341" t="s">
        <v>481</v>
      </c>
      <c r="K14" s="343"/>
      <c r="L14" s="343"/>
      <c r="M14" s="341" t="s">
        <v>482</v>
      </c>
      <c r="N14" s="309"/>
      <c r="O14" s="309"/>
      <c r="P14" s="309"/>
      <c r="Q14" s="309" t="s">
        <v>57</v>
      </c>
      <c r="R14" s="309"/>
      <c r="S14" s="338"/>
      <c r="T14" s="325" t="s">
        <v>483</v>
      </c>
      <c r="U14" s="325"/>
      <c r="V14" s="325" t="s">
        <v>484</v>
      </c>
      <c r="W14" s="325" t="s">
        <v>92</v>
      </c>
      <c r="X14" s="325" t="s">
        <v>485</v>
      </c>
      <c r="Y14" s="170"/>
      <c r="Z14" s="57"/>
      <c r="AA14" s="57"/>
      <c r="AB14" s="57"/>
      <c r="AC14" s="57"/>
      <c r="AD14" s="57"/>
      <c r="AE14" s="57"/>
      <c r="AF14" s="57"/>
      <c r="AG14" s="57"/>
      <c r="AH14" s="57"/>
      <c r="AI14" s="57"/>
      <c r="AJ14" s="17"/>
    </row>
    <row r="15" spans="1:40" ht="213.75" customHeight="1" x14ac:dyDescent="0.25">
      <c r="A15" s="535"/>
      <c r="B15" s="339">
        <v>43952</v>
      </c>
      <c r="C15" s="172" t="s">
        <v>486</v>
      </c>
      <c r="D15" s="333" t="s">
        <v>487</v>
      </c>
      <c r="E15" s="341" t="s">
        <v>96</v>
      </c>
      <c r="F15" s="342">
        <v>43939</v>
      </c>
      <c r="G15" s="342">
        <v>43940</v>
      </c>
      <c r="H15" s="343" t="s">
        <v>86</v>
      </c>
      <c r="I15" s="337">
        <v>0</v>
      </c>
      <c r="J15" s="341" t="s">
        <v>481</v>
      </c>
      <c r="K15" s="343" t="s">
        <v>206</v>
      </c>
      <c r="L15" s="343"/>
      <c r="M15" s="343"/>
      <c r="N15" s="309"/>
      <c r="O15" s="309" t="s">
        <v>57</v>
      </c>
      <c r="P15" s="309"/>
      <c r="Q15" s="309"/>
      <c r="R15" s="309"/>
      <c r="S15" s="338"/>
      <c r="T15" s="325" t="s">
        <v>488</v>
      </c>
      <c r="U15" s="325"/>
      <c r="V15" s="325" t="s">
        <v>489</v>
      </c>
      <c r="W15" s="325" t="s">
        <v>92</v>
      </c>
      <c r="X15" s="325" t="s">
        <v>490</v>
      </c>
      <c r="Y15" s="170"/>
      <c r="Z15" s="57"/>
      <c r="AA15" s="57"/>
      <c r="AB15" s="57"/>
      <c r="AC15" s="205">
        <v>44348</v>
      </c>
      <c r="AD15" s="57"/>
      <c r="AE15" s="57"/>
      <c r="AF15" s="57"/>
      <c r="AG15" s="57"/>
      <c r="AH15" s="57"/>
      <c r="AI15" s="57"/>
      <c r="AJ15" s="17"/>
    </row>
    <row r="16" spans="1:40" ht="225" customHeight="1" x14ac:dyDescent="0.25">
      <c r="A16" s="535"/>
      <c r="B16" s="339">
        <v>43983</v>
      </c>
      <c r="C16" s="172" t="s">
        <v>99</v>
      </c>
      <c r="D16" s="341" t="s">
        <v>100</v>
      </c>
      <c r="E16" s="341"/>
      <c r="F16" s="342">
        <v>43939</v>
      </c>
      <c r="G16" s="342">
        <v>44122</v>
      </c>
      <c r="H16" s="343" t="s">
        <v>101</v>
      </c>
      <c r="I16" s="337">
        <v>0</v>
      </c>
      <c r="J16" s="341" t="s">
        <v>102</v>
      </c>
      <c r="K16" s="343"/>
      <c r="L16" s="343"/>
      <c r="M16" s="343"/>
      <c r="N16" s="309"/>
      <c r="O16" s="309"/>
      <c r="P16" s="309"/>
      <c r="Q16" s="309"/>
      <c r="R16" s="309" t="s">
        <v>57</v>
      </c>
      <c r="S16" s="338"/>
      <c r="T16" s="325" t="s">
        <v>491</v>
      </c>
      <c r="U16" s="325" t="s">
        <v>492</v>
      </c>
      <c r="V16" s="325" t="s">
        <v>493</v>
      </c>
      <c r="W16" s="325" t="s">
        <v>494</v>
      </c>
      <c r="X16" s="325" t="s">
        <v>495</v>
      </c>
      <c r="Y16" s="170"/>
      <c r="Z16" s="57"/>
      <c r="AA16" s="57"/>
      <c r="AB16" s="57"/>
      <c r="AC16" s="57"/>
      <c r="AD16" s="57"/>
      <c r="AE16" s="57"/>
      <c r="AF16" s="57"/>
      <c r="AG16" s="57"/>
      <c r="AH16" s="57"/>
      <c r="AI16" s="57"/>
      <c r="AJ16" s="17"/>
    </row>
    <row r="17" spans="1:36" ht="264.75" customHeight="1" x14ac:dyDescent="0.25">
      <c r="A17" s="535"/>
      <c r="B17" s="339">
        <v>44013</v>
      </c>
      <c r="C17" s="172" t="s">
        <v>496</v>
      </c>
      <c r="D17" s="171" t="s">
        <v>497</v>
      </c>
      <c r="E17" s="347"/>
      <c r="F17" s="342">
        <v>43939</v>
      </c>
      <c r="G17" s="342">
        <v>43913</v>
      </c>
      <c r="H17" s="343" t="s">
        <v>109</v>
      </c>
      <c r="I17" s="337">
        <v>0</v>
      </c>
      <c r="J17" s="341" t="s">
        <v>110</v>
      </c>
      <c r="K17" s="348"/>
      <c r="L17" s="348"/>
      <c r="M17" s="348"/>
      <c r="N17" s="309"/>
      <c r="O17" s="309" t="s">
        <v>57</v>
      </c>
      <c r="P17" s="309"/>
      <c r="Q17" s="309"/>
      <c r="R17" s="309"/>
      <c r="S17" s="338"/>
      <c r="T17" s="349" t="s">
        <v>498</v>
      </c>
      <c r="U17" s="325"/>
      <c r="V17" s="349" t="s">
        <v>499</v>
      </c>
      <c r="W17" s="325" t="s">
        <v>500</v>
      </c>
      <c r="X17" s="325" t="s">
        <v>501</v>
      </c>
      <c r="Y17" s="170"/>
      <c r="Z17" s="57"/>
      <c r="AA17" s="57"/>
      <c r="AB17" s="57"/>
      <c r="AC17" s="57"/>
      <c r="AD17" s="57"/>
      <c r="AE17" s="57"/>
      <c r="AF17" s="57"/>
      <c r="AG17" s="57"/>
      <c r="AH17" s="57"/>
      <c r="AI17" s="57"/>
      <c r="AJ17" s="17"/>
    </row>
    <row r="18" spans="1:36" ht="226.5" customHeight="1" x14ac:dyDescent="0.25">
      <c r="A18" s="535"/>
      <c r="B18" s="190">
        <v>44044</v>
      </c>
      <c r="C18" s="340" t="s">
        <v>502</v>
      </c>
      <c r="D18" s="167" t="s">
        <v>503</v>
      </c>
      <c r="E18" s="169"/>
      <c r="F18" s="173">
        <v>43941</v>
      </c>
      <c r="G18" s="173">
        <v>43913</v>
      </c>
      <c r="H18" s="174" t="s">
        <v>65</v>
      </c>
      <c r="I18" s="337">
        <v>0</v>
      </c>
      <c r="J18" s="341" t="s">
        <v>504</v>
      </c>
      <c r="K18" s="174"/>
      <c r="L18" s="174"/>
      <c r="M18" s="169" t="s">
        <v>505</v>
      </c>
      <c r="N18" s="309"/>
      <c r="O18" s="309"/>
      <c r="P18" s="309"/>
      <c r="Q18" s="309" t="s">
        <v>57</v>
      </c>
      <c r="R18" s="309"/>
      <c r="S18" s="338"/>
      <c r="T18" s="325" t="s">
        <v>506</v>
      </c>
      <c r="U18" s="325"/>
      <c r="V18" s="325" t="s">
        <v>507</v>
      </c>
      <c r="W18" s="325" t="s">
        <v>71</v>
      </c>
      <c r="X18" s="325" t="s">
        <v>508</v>
      </c>
      <c r="Y18" s="168"/>
      <c r="Z18" s="56"/>
      <c r="AA18" s="56"/>
      <c r="AB18" s="56"/>
      <c r="AC18" s="56"/>
      <c r="AD18" s="56"/>
      <c r="AE18" s="56"/>
      <c r="AF18" s="56"/>
      <c r="AG18" s="56"/>
      <c r="AH18" s="56"/>
      <c r="AI18" s="56"/>
      <c r="AJ18" s="17"/>
    </row>
    <row r="19" spans="1:36" ht="83.25" customHeight="1" x14ac:dyDescent="0.25">
      <c r="A19" s="536" t="s">
        <v>121</v>
      </c>
      <c r="B19" s="350">
        <v>43832</v>
      </c>
      <c r="C19" s="333" t="s">
        <v>123</v>
      </c>
      <c r="D19" s="333" t="s">
        <v>509</v>
      </c>
      <c r="E19" s="333"/>
      <c r="F19" s="335">
        <v>43939</v>
      </c>
      <c r="G19" s="335">
        <v>43913</v>
      </c>
      <c r="H19" s="334" t="s">
        <v>125</v>
      </c>
      <c r="I19" s="337">
        <v>0</v>
      </c>
      <c r="J19" s="333" t="s">
        <v>126</v>
      </c>
      <c r="K19" s="333"/>
      <c r="L19" s="333"/>
      <c r="M19" s="333"/>
      <c r="N19" s="309"/>
      <c r="O19" s="309"/>
      <c r="P19" s="309"/>
      <c r="Q19" s="309" t="s">
        <v>57</v>
      </c>
      <c r="R19" s="309"/>
      <c r="S19" s="338"/>
      <c r="T19" s="325" t="s">
        <v>510</v>
      </c>
      <c r="U19" s="325"/>
      <c r="V19" s="325" t="s">
        <v>511</v>
      </c>
      <c r="W19" s="325" t="s">
        <v>512</v>
      </c>
      <c r="X19" s="325" t="s">
        <v>513</v>
      </c>
      <c r="Y19" s="168"/>
      <c r="Z19" s="56"/>
      <c r="AA19" s="56"/>
      <c r="AB19" s="56"/>
      <c r="AC19" s="56"/>
      <c r="AD19" s="56"/>
      <c r="AE19" s="56"/>
      <c r="AF19" s="56"/>
      <c r="AG19" s="56"/>
      <c r="AH19" s="56"/>
      <c r="AI19" s="56"/>
      <c r="AJ19" s="17"/>
    </row>
    <row r="20" spans="1:36" ht="186" customHeight="1" x14ac:dyDescent="0.25">
      <c r="A20" s="536"/>
      <c r="B20" s="351">
        <v>43863</v>
      </c>
      <c r="C20" s="341" t="s">
        <v>132</v>
      </c>
      <c r="D20" s="320" t="s">
        <v>133</v>
      </c>
      <c r="E20" s="346"/>
      <c r="F20" s="342">
        <v>43939</v>
      </c>
      <c r="G20" s="342">
        <v>43942</v>
      </c>
      <c r="H20" s="343" t="s">
        <v>514</v>
      </c>
      <c r="I20" s="344">
        <v>50000</v>
      </c>
      <c r="J20" s="341" t="s">
        <v>515</v>
      </c>
      <c r="K20" s="341"/>
      <c r="L20" s="341"/>
      <c r="M20" s="341" t="s">
        <v>136</v>
      </c>
      <c r="N20" s="309"/>
      <c r="O20" s="309"/>
      <c r="P20" s="309" t="s">
        <v>57</v>
      </c>
      <c r="Q20" s="309"/>
      <c r="R20" s="309"/>
      <c r="S20" s="338"/>
      <c r="T20" s="325" t="s">
        <v>516</v>
      </c>
      <c r="U20" s="325"/>
      <c r="V20" s="325"/>
      <c r="W20" s="175" t="s">
        <v>517</v>
      </c>
      <c r="X20" s="325" t="s">
        <v>518</v>
      </c>
      <c r="Y20" s="168"/>
      <c r="Z20" s="56"/>
      <c r="AA20" s="56"/>
      <c r="AB20" s="56"/>
      <c r="AC20" s="204">
        <v>44531</v>
      </c>
      <c r="AD20" s="56"/>
      <c r="AE20" s="56"/>
      <c r="AF20" s="56"/>
      <c r="AG20" s="56"/>
      <c r="AH20" s="56"/>
      <c r="AI20" s="56"/>
      <c r="AJ20" s="17"/>
    </row>
    <row r="21" spans="1:36" ht="150.75" customHeight="1" x14ac:dyDescent="0.25">
      <c r="A21" s="536"/>
      <c r="B21" s="351">
        <v>43892</v>
      </c>
      <c r="C21" s="341" t="s">
        <v>142</v>
      </c>
      <c r="D21" s="333" t="s">
        <v>143</v>
      </c>
      <c r="E21" s="341"/>
      <c r="F21" s="342">
        <v>43939</v>
      </c>
      <c r="G21" s="342">
        <v>43913</v>
      </c>
      <c r="H21" s="343" t="s">
        <v>144</v>
      </c>
      <c r="I21" s="344">
        <v>20000</v>
      </c>
      <c r="J21" s="341" t="s">
        <v>519</v>
      </c>
      <c r="K21" s="341"/>
      <c r="L21" s="341"/>
      <c r="M21" s="341" t="s">
        <v>146</v>
      </c>
      <c r="N21" s="309"/>
      <c r="O21" s="309"/>
      <c r="P21" s="309"/>
      <c r="Q21" s="309"/>
      <c r="R21" s="309" t="s">
        <v>57</v>
      </c>
      <c r="S21" s="338"/>
      <c r="T21" s="325" t="s">
        <v>520</v>
      </c>
      <c r="U21" s="325"/>
      <c r="V21" s="325" t="s">
        <v>521</v>
      </c>
      <c r="W21" s="325" t="s">
        <v>522</v>
      </c>
      <c r="X21" s="325"/>
      <c r="Y21" s="168"/>
      <c r="Z21" s="56"/>
      <c r="AA21" s="56"/>
      <c r="AB21" s="56"/>
      <c r="AC21" s="56"/>
      <c r="AD21" s="56"/>
      <c r="AE21" s="56"/>
      <c r="AF21" s="56"/>
      <c r="AG21" s="56"/>
      <c r="AH21" s="56"/>
      <c r="AI21" s="56"/>
      <c r="AJ21" s="17"/>
    </row>
    <row r="22" spans="1:36" ht="74.25" customHeight="1" x14ac:dyDescent="0.25">
      <c r="A22" s="536"/>
      <c r="B22" s="351">
        <v>43923</v>
      </c>
      <c r="C22" s="320" t="s">
        <v>153</v>
      </c>
      <c r="D22" s="346" t="s">
        <v>154</v>
      </c>
      <c r="E22" s="341"/>
      <c r="F22" s="342">
        <v>43939</v>
      </c>
      <c r="G22" s="342">
        <v>43913</v>
      </c>
      <c r="H22" s="352" t="s">
        <v>463</v>
      </c>
      <c r="I22" s="344">
        <v>20000</v>
      </c>
      <c r="J22" s="341" t="s">
        <v>156</v>
      </c>
      <c r="K22" s="341"/>
      <c r="L22" s="341"/>
      <c r="M22" s="341" t="s">
        <v>157</v>
      </c>
      <c r="N22" s="309"/>
      <c r="O22" s="309"/>
      <c r="P22" s="309"/>
      <c r="Q22" s="309" t="s">
        <v>57</v>
      </c>
      <c r="R22" s="309"/>
      <c r="S22" s="338"/>
      <c r="T22" s="325" t="s">
        <v>523</v>
      </c>
      <c r="U22" s="325"/>
      <c r="V22" s="325" t="s">
        <v>524</v>
      </c>
      <c r="W22" s="325" t="s">
        <v>159</v>
      </c>
      <c r="X22" s="325" t="s">
        <v>525</v>
      </c>
      <c r="Y22" s="168"/>
      <c r="Z22" s="56"/>
      <c r="AA22" s="56"/>
      <c r="AB22" s="56"/>
      <c r="AC22" s="56"/>
      <c r="AD22" s="101" t="s">
        <v>468</v>
      </c>
      <c r="AE22" s="56"/>
      <c r="AF22" s="56"/>
      <c r="AG22" s="56"/>
      <c r="AH22" s="56"/>
      <c r="AI22" s="198" t="s">
        <v>469</v>
      </c>
      <c r="AJ22" s="17"/>
    </row>
    <row r="23" spans="1:36" ht="118.5" customHeight="1" x14ac:dyDescent="0.25">
      <c r="A23" s="536"/>
      <c r="B23" s="351">
        <v>43953</v>
      </c>
      <c r="C23" s="333" t="s">
        <v>526</v>
      </c>
      <c r="D23" s="341" t="s">
        <v>527</v>
      </c>
      <c r="E23" s="341"/>
      <c r="F23" s="342">
        <v>43939</v>
      </c>
      <c r="G23" s="342">
        <v>43913</v>
      </c>
      <c r="H23" s="343" t="s">
        <v>101</v>
      </c>
      <c r="I23" s="337">
        <v>0</v>
      </c>
      <c r="J23" s="341" t="s">
        <v>163</v>
      </c>
      <c r="K23" s="341"/>
      <c r="L23" s="341"/>
      <c r="M23" s="341"/>
      <c r="N23" s="309"/>
      <c r="O23" s="309"/>
      <c r="P23" s="309"/>
      <c r="Q23" s="309" t="s">
        <v>57</v>
      </c>
      <c r="R23" s="309"/>
      <c r="S23" s="338"/>
      <c r="T23" s="175" t="s">
        <v>528</v>
      </c>
      <c r="U23" s="325"/>
      <c r="V23" s="325"/>
      <c r="W23" s="325" t="s">
        <v>529</v>
      </c>
      <c r="X23" s="325" t="s">
        <v>530</v>
      </c>
      <c r="Y23" s="176"/>
      <c r="Z23" s="177"/>
      <c r="AA23" s="177"/>
      <c r="AB23" s="177"/>
      <c r="AC23" s="177"/>
      <c r="AD23" s="177"/>
      <c r="AE23" s="177"/>
      <c r="AF23" s="177"/>
      <c r="AG23" s="57"/>
      <c r="AH23" s="57"/>
      <c r="AI23" s="57"/>
      <c r="AJ23" s="17"/>
    </row>
    <row r="24" spans="1:36" ht="73.5" customHeight="1" x14ac:dyDescent="0.25">
      <c r="A24" s="536"/>
      <c r="B24" s="351">
        <v>43984</v>
      </c>
      <c r="C24" s="341" t="s">
        <v>167</v>
      </c>
      <c r="D24" s="320" t="s">
        <v>168</v>
      </c>
      <c r="E24" s="346"/>
      <c r="F24" s="342">
        <v>43939</v>
      </c>
      <c r="G24" s="342">
        <v>43913</v>
      </c>
      <c r="H24" s="343" t="s">
        <v>101</v>
      </c>
      <c r="I24" s="337">
        <v>0</v>
      </c>
      <c r="J24" s="341" t="s">
        <v>169</v>
      </c>
      <c r="K24" s="341"/>
      <c r="L24" s="341"/>
      <c r="M24" s="341"/>
      <c r="N24" s="309"/>
      <c r="O24" s="309"/>
      <c r="P24" s="309"/>
      <c r="Q24" s="309" t="s">
        <v>57</v>
      </c>
      <c r="R24" s="309"/>
      <c r="S24" s="338"/>
      <c r="T24" s="325" t="s">
        <v>531</v>
      </c>
      <c r="U24" s="353"/>
      <c r="V24" s="325" t="s">
        <v>532</v>
      </c>
      <c r="W24" s="325" t="s">
        <v>529</v>
      </c>
      <c r="X24" s="325" t="s">
        <v>533</v>
      </c>
      <c r="Y24" s="176"/>
      <c r="Z24" s="177"/>
      <c r="AA24" s="177"/>
      <c r="AB24" s="177"/>
      <c r="AC24" s="177"/>
      <c r="AD24" s="99" t="s">
        <v>468</v>
      </c>
      <c r="AE24" s="177"/>
      <c r="AF24" s="177"/>
      <c r="AG24" s="57"/>
      <c r="AH24" s="57"/>
      <c r="AI24" s="198" t="s">
        <v>469</v>
      </c>
      <c r="AJ24" s="17"/>
    </row>
    <row r="25" spans="1:36" ht="143.25" customHeight="1" x14ac:dyDescent="0.25">
      <c r="A25" s="536"/>
      <c r="B25" s="351">
        <v>44014</v>
      </c>
      <c r="C25" s="341" t="s">
        <v>172</v>
      </c>
      <c r="D25" s="333" t="s">
        <v>173</v>
      </c>
      <c r="E25" s="341"/>
      <c r="F25" s="342">
        <v>43939</v>
      </c>
      <c r="G25" s="342">
        <v>43913</v>
      </c>
      <c r="H25" s="343" t="s">
        <v>534</v>
      </c>
      <c r="I25" s="337">
        <v>0</v>
      </c>
      <c r="J25" s="341" t="s">
        <v>175</v>
      </c>
      <c r="K25" s="341" t="s">
        <v>176</v>
      </c>
      <c r="L25" s="341"/>
      <c r="M25" s="341" t="s">
        <v>535</v>
      </c>
      <c r="N25" s="309"/>
      <c r="O25" s="309"/>
      <c r="P25" s="309" t="s">
        <v>57</v>
      </c>
      <c r="Q25" s="309"/>
      <c r="R25" s="309"/>
      <c r="S25" s="338"/>
      <c r="T25" s="325" t="s">
        <v>536</v>
      </c>
      <c r="U25" s="325"/>
      <c r="V25" s="175" t="s">
        <v>537</v>
      </c>
      <c r="W25" s="325" t="s">
        <v>181</v>
      </c>
      <c r="X25" s="325" t="s">
        <v>538</v>
      </c>
      <c r="Y25" s="176"/>
      <c r="Z25" s="177"/>
      <c r="AA25" s="177"/>
      <c r="AB25" s="177"/>
      <c r="AC25" s="177"/>
      <c r="AD25" s="177"/>
      <c r="AE25" s="177"/>
      <c r="AF25" s="177"/>
      <c r="AG25" s="57"/>
      <c r="AH25" s="57"/>
      <c r="AI25" s="57"/>
      <c r="AJ25" s="17"/>
    </row>
    <row r="26" spans="1:36" s="104" customFormat="1" ht="103.5" customHeight="1" x14ac:dyDescent="0.25">
      <c r="A26" s="532" t="s">
        <v>539</v>
      </c>
      <c r="B26" s="331">
        <v>43833</v>
      </c>
      <c r="C26" s="354" t="s">
        <v>184</v>
      </c>
      <c r="D26" s="333" t="s">
        <v>540</v>
      </c>
      <c r="E26" s="333" t="s">
        <v>186</v>
      </c>
      <c r="F26" s="335">
        <v>43972</v>
      </c>
      <c r="G26" s="335">
        <v>43913</v>
      </c>
      <c r="H26" s="334" t="s">
        <v>187</v>
      </c>
      <c r="I26" s="355">
        <v>50000</v>
      </c>
      <c r="J26" s="333" t="s">
        <v>188</v>
      </c>
      <c r="K26" s="333"/>
      <c r="L26" s="333"/>
      <c r="M26" s="333" t="s">
        <v>541</v>
      </c>
      <c r="N26" s="356" t="s">
        <v>57</v>
      </c>
      <c r="O26" s="356"/>
      <c r="P26" s="356"/>
      <c r="Q26" s="356"/>
      <c r="R26" s="356"/>
      <c r="S26" s="357"/>
      <c r="T26" s="325" t="s">
        <v>542</v>
      </c>
      <c r="U26" s="325"/>
      <c r="V26" s="325" t="s">
        <v>543</v>
      </c>
      <c r="W26" s="325" t="s">
        <v>191</v>
      </c>
      <c r="X26" s="325" t="s">
        <v>544</v>
      </c>
      <c r="Y26" s="178"/>
      <c r="Z26" s="179"/>
      <c r="AA26" s="180"/>
      <c r="AB26" s="180"/>
      <c r="AC26" s="180"/>
      <c r="AD26" s="180"/>
      <c r="AE26" s="179"/>
      <c r="AF26" s="97"/>
      <c r="AG26" s="166"/>
      <c r="AH26" s="166"/>
      <c r="AI26" s="97"/>
      <c r="AJ26" s="17"/>
    </row>
    <row r="27" spans="1:36" ht="126" x14ac:dyDescent="0.25">
      <c r="A27" s="533"/>
      <c r="B27" s="339">
        <v>43864</v>
      </c>
      <c r="C27" s="358" t="s">
        <v>193</v>
      </c>
      <c r="D27" s="320" t="s">
        <v>545</v>
      </c>
      <c r="E27" s="346" t="s">
        <v>195</v>
      </c>
      <c r="F27" s="342">
        <v>43939</v>
      </c>
      <c r="G27" s="342">
        <v>43913</v>
      </c>
      <c r="H27" s="343" t="s">
        <v>109</v>
      </c>
      <c r="I27" s="344">
        <v>50000</v>
      </c>
      <c r="J27" s="341" t="s">
        <v>546</v>
      </c>
      <c r="K27" s="341"/>
      <c r="L27" s="341"/>
      <c r="M27" s="341"/>
      <c r="N27" s="309"/>
      <c r="O27" s="309"/>
      <c r="P27" s="309"/>
      <c r="Q27" s="309" t="s">
        <v>57</v>
      </c>
      <c r="R27" s="309"/>
      <c r="S27" s="338"/>
      <c r="T27" s="325" t="s">
        <v>547</v>
      </c>
      <c r="U27" s="325"/>
      <c r="V27" s="325" t="s">
        <v>548</v>
      </c>
      <c r="W27" s="325" t="s">
        <v>549</v>
      </c>
      <c r="X27" s="325" t="s">
        <v>550</v>
      </c>
      <c r="Y27" s="192" t="s">
        <v>551</v>
      </c>
      <c r="Z27" s="179"/>
      <c r="AA27" s="180"/>
      <c r="AB27" s="180"/>
      <c r="AC27" s="180"/>
      <c r="AD27" s="180"/>
      <c r="AE27" s="179"/>
      <c r="AF27" s="97"/>
      <c r="AG27" s="56"/>
      <c r="AH27" s="56"/>
      <c r="AI27" s="97"/>
      <c r="AJ27" s="17"/>
    </row>
    <row r="28" spans="1:36" s="104" customFormat="1" ht="81" customHeight="1" x14ac:dyDescent="0.25">
      <c r="A28" s="533"/>
      <c r="B28" s="339">
        <v>43893</v>
      </c>
      <c r="C28" s="358" t="s">
        <v>202</v>
      </c>
      <c r="D28" s="333" t="s">
        <v>203</v>
      </c>
      <c r="E28" s="341" t="s">
        <v>204</v>
      </c>
      <c r="F28" s="342">
        <v>43939</v>
      </c>
      <c r="G28" s="342">
        <v>43913</v>
      </c>
      <c r="H28" s="343" t="s">
        <v>65</v>
      </c>
      <c r="I28" s="359">
        <v>100000</v>
      </c>
      <c r="J28" s="346" t="s">
        <v>205</v>
      </c>
      <c r="K28" s="343" t="s">
        <v>206</v>
      </c>
      <c r="L28" s="341"/>
      <c r="M28" s="341" t="s">
        <v>552</v>
      </c>
      <c r="N28" s="356"/>
      <c r="O28" s="356"/>
      <c r="P28" s="356" t="s">
        <v>57</v>
      </c>
      <c r="Q28" s="356"/>
      <c r="R28" s="356"/>
      <c r="S28" s="357"/>
      <c r="T28" s="325" t="s">
        <v>553</v>
      </c>
      <c r="U28" s="325"/>
      <c r="V28" s="325" t="s">
        <v>554</v>
      </c>
      <c r="W28" s="325" t="s">
        <v>71</v>
      </c>
      <c r="X28" s="325" t="s">
        <v>555</v>
      </c>
      <c r="Y28" s="178"/>
      <c r="Z28" s="179"/>
      <c r="AA28" s="180"/>
      <c r="AB28" s="180"/>
      <c r="AC28" s="180"/>
      <c r="AD28" s="180"/>
      <c r="AE28" s="179"/>
      <c r="AF28" s="97"/>
      <c r="AG28" s="166"/>
      <c r="AH28" s="166"/>
      <c r="AI28" s="97"/>
    </row>
    <row r="29" spans="1:36" ht="78.75" customHeight="1" x14ac:dyDescent="0.25">
      <c r="A29" s="533"/>
      <c r="B29" s="339">
        <v>43924</v>
      </c>
      <c r="C29" s="341" t="s">
        <v>212</v>
      </c>
      <c r="D29" s="341" t="s">
        <v>213</v>
      </c>
      <c r="E29" s="341" t="s">
        <v>195</v>
      </c>
      <c r="F29" s="342">
        <v>43939</v>
      </c>
      <c r="G29" s="342">
        <v>43913</v>
      </c>
      <c r="H29" s="352" t="s">
        <v>214</v>
      </c>
      <c r="I29" s="355">
        <v>100000</v>
      </c>
      <c r="J29" s="341" t="s">
        <v>215</v>
      </c>
      <c r="K29" s="341"/>
      <c r="L29" s="341"/>
      <c r="M29" s="341" t="s">
        <v>556</v>
      </c>
      <c r="N29" s="309"/>
      <c r="O29" s="309"/>
      <c r="P29" s="309" t="s">
        <v>57</v>
      </c>
      <c r="Q29" s="309"/>
      <c r="R29" s="309"/>
      <c r="S29" s="338"/>
      <c r="T29" s="325" t="s">
        <v>557</v>
      </c>
      <c r="U29" s="325"/>
      <c r="V29" s="325" t="s">
        <v>558</v>
      </c>
      <c r="W29" s="325" t="s">
        <v>159</v>
      </c>
      <c r="X29" s="199" t="s">
        <v>559</v>
      </c>
      <c r="Y29" s="178"/>
      <c r="Z29" s="179"/>
      <c r="AA29" s="180"/>
      <c r="AB29" s="180"/>
      <c r="AC29" s="100"/>
      <c r="AD29" s="100" t="s">
        <v>468</v>
      </c>
      <c r="AE29" s="179"/>
      <c r="AF29" s="97"/>
      <c r="AG29" s="56"/>
      <c r="AH29" s="56"/>
      <c r="AI29" s="198" t="s">
        <v>469</v>
      </c>
      <c r="AJ29" s="17"/>
    </row>
    <row r="30" spans="1:36" ht="109.5" customHeight="1" x14ac:dyDescent="0.25">
      <c r="A30" s="533"/>
      <c r="B30" s="339">
        <v>43954</v>
      </c>
      <c r="C30" s="341" t="s">
        <v>219</v>
      </c>
      <c r="D30" s="341" t="s">
        <v>560</v>
      </c>
      <c r="E30" s="341" t="s">
        <v>221</v>
      </c>
      <c r="F30" s="342">
        <v>43939</v>
      </c>
      <c r="G30" s="342">
        <v>43913</v>
      </c>
      <c r="H30" s="343" t="s">
        <v>187</v>
      </c>
      <c r="I30" s="337">
        <v>0</v>
      </c>
      <c r="J30" s="341" t="s">
        <v>223</v>
      </c>
      <c r="K30" s="341"/>
      <c r="L30" s="341"/>
      <c r="M30" s="341"/>
      <c r="N30" s="309"/>
      <c r="O30" s="309"/>
      <c r="P30" s="309"/>
      <c r="Q30" s="309" t="s">
        <v>57</v>
      </c>
      <c r="R30" s="309"/>
      <c r="S30" s="338"/>
      <c r="T30" s="325" t="s">
        <v>561</v>
      </c>
      <c r="U30" s="325"/>
      <c r="V30" s="325" t="s">
        <v>562</v>
      </c>
      <c r="W30" s="325" t="s">
        <v>191</v>
      </c>
      <c r="X30" s="325" t="s">
        <v>563</v>
      </c>
      <c r="Y30" s="178"/>
      <c r="Z30" s="179"/>
      <c r="AA30" s="179"/>
      <c r="AB30" s="180"/>
      <c r="AC30" s="180"/>
      <c r="AD30" s="180"/>
      <c r="AE30" s="179"/>
      <c r="AF30" s="179"/>
      <c r="AG30" s="56"/>
      <c r="AH30" s="56"/>
      <c r="AI30" s="97"/>
      <c r="AJ30" s="17"/>
    </row>
    <row r="31" spans="1:36" ht="92.25" customHeight="1" x14ac:dyDescent="0.25">
      <c r="A31" s="534"/>
      <c r="B31" s="339">
        <v>43985</v>
      </c>
      <c r="C31" s="341" t="s">
        <v>226</v>
      </c>
      <c r="D31" s="341" t="s">
        <v>227</v>
      </c>
      <c r="E31" s="343" t="s">
        <v>228</v>
      </c>
      <c r="F31" s="342">
        <v>43939</v>
      </c>
      <c r="G31" s="342">
        <v>43913</v>
      </c>
      <c r="H31" s="343" t="s">
        <v>174</v>
      </c>
      <c r="I31" s="337">
        <v>0</v>
      </c>
      <c r="J31" s="341" t="s">
        <v>229</v>
      </c>
      <c r="K31" s="343" t="s">
        <v>176</v>
      </c>
      <c r="L31" s="343"/>
      <c r="M31" s="343"/>
      <c r="N31" s="309"/>
      <c r="O31" s="309"/>
      <c r="P31" s="309" t="s">
        <v>57</v>
      </c>
      <c r="Q31" s="309"/>
      <c r="R31" s="309"/>
      <c r="S31" s="338"/>
      <c r="T31" s="325" t="s">
        <v>564</v>
      </c>
      <c r="U31" s="325"/>
      <c r="V31" s="202" t="s">
        <v>565</v>
      </c>
      <c r="W31" s="325" t="s">
        <v>181</v>
      </c>
      <c r="X31" s="325" t="s">
        <v>566</v>
      </c>
      <c r="Y31" s="170"/>
      <c r="Z31" s="57"/>
      <c r="AA31" s="57"/>
      <c r="AB31" s="181"/>
      <c r="AC31" s="181"/>
      <c r="AD31" s="181"/>
      <c r="AE31" s="57"/>
      <c r="AF31" s="182"/>
      <c r="AG31" s="57"/>
      <c r="AH31" s="57"/>
      <c r="AI31" s="57"/>
      <c r="AJ31" s="17"/>
    </row>
    <row r="32" spans="1:36" ht="156.75" customHeight="1" x14ac:dyDescent="0.25">
      <c r="A32" s="537" t="s">
        <v>233</v>
      </c>
      <c r="B32" s="350">
        <v>43834</v>
      </c>
      <c r="C32" s="333" t="s">
        <v>235</v>
      </c>
      <c r="D32" s="333" t="s">
        <v>567</v>
      </c>
      <c r="E32" s="333" t="s">
        <v>568</v>
      </c>
      <c r="F32" s="335">
        <v>43939</v>
      </c>
      <c r="G32" s="335">
        <v>43913</v>
      </c>
      <c r="H32" s="334" t="s">
        <v>187</v>
      </c>
      <c r="I32" s="337">
        <v>0</v>
      </c>
      <c r="J32" s="354" t="s">
        <v>238</v>
      </c>
      <c r="K32" s="333"/>
      <c r="L32" s="333"/>
      <c r="M32" s="333" t="s">
        <v>569</v>
      </c>
      <c r="N32" s="309"/>
      <c r="O32" s="309"/>
      <c r="P32" s="309"/>
      <c r="Q32" s="309" t="s">
        <v>57</v>
      </c>
      <c r="R32" s="309"/>
      <c r="S32" s="338"/>
      <c r="T32" s="325" t="s">
        <v>570</v>
      </c>
      <c r="U32" s="325"/>
      <c r="V32" s="325" t="s">
        <v>571</v>
      </c>
      <c r="W32" s="325" t="s">
        <v>191</v>
      </c>
      <c r="X32" s="325" t="s">
        <v>572</v>
      </c>
      <c r="Y32" s="170"/>
      <c r="Z32" s="187" t="s">
        <v>573</v>
      </c>
      <c r="AA32" s="57"/>
      <c r="AB32" s="181"/>
      <c r="AC32" s="181"/>
      <c r="AD32" s="181"/>
      <c r="AE32" s="57"/>
      <c r="AF32" s="182"/>
      <c r="AG32" s="57"/>
      <c r="AH32" s="57"/>
      <c r="AI32" s="57"/>
      <c r="AJ32" s="17"/>
    </row>
    <row r="33" spans="1:36" ht="133.5" customHeight="1" x14ac:dyDescent="0.25">
      <c r="A33" s="536"/>
      <c r="B33" s="351">
        <v>43865</v>
      </c>
      <c r="C33" s="341" t="s">
        <v>243</v>
      </c>
      <c r="D33" s="341" t="s">
        <v>244</v>
      </c>
      <c r="E33" s="341" t="s">
        <v>574</v>
      </c>
      <c r="F33" s="342">
        <v>43939</v>
      </c>
      <c r="G33" s="342">
        <v>44184</v>
      </c>
      <c r="H33" s="343" t="s">
        <v>174</v>
      </c>
      <c r="I33" s="344">
        <v>8000</v>
      </c>
      <c r="J33" s="341" t="s">
        <v>246</v>
      </c>
      <c r="K33" s="341"/>
      <c r="L33" s="341"/>
      <c r="M33" s="341" t="s">
        <v>247</v>
      </c>
      <c r="N33" s="309"/>
      <c r="O33" s="309" t="s">
        <v>57</v>
      </c>
      <c r="P33" s="309"/>
      <c r="Q33" s="309"/>
      <c r="R33" s="309"/>
      <c r="S33" s="338"/>
      <c r="T33" s="175" t="s">
        <v>575</v>
      </c>
      <c r="U33" s="325"/>
      <c r="V33" s="191" t="s">
        <v>576</v>
      </c>
      <c r="W33" s="325" t="s">
        <v>577</v>
      </c>
      <c r="X33" s="325" t="s">
        <v>578</v>
      </c>
      <c r="Y33" s="170"/>
      <c r="Z33" s="57"/>
      <c r="AA33" s="57"/>
      <c r="AB33" s="181"/>
      <c r="AC33" s="181">
        <v>44531</v>
      </c>
      <c r="AD33" s="181"/>
      <c r="AE33" s="57"/>
      <c r="AF33" s="182"/>
      <c r="AG33" s="57"/>
      <c r="AH33" s="57"/>
      <c r="AI33" s="57"/>
      <c r="AJ33" s="17"/>
    </row>
    <row r="34" spans="1:36" ht="223.5" customHeight="1" x14ac:dyDescent="0.25">
      <c r="A34" s="536"/>
      <c r="B34" s="351">
        <v>43894</v>
      </c>
      <c r="C34" s="341" t="s">
        <v>253</v>
      </c>
      <c r="D34" s="341" t="s">
        <v>579</v>
      </c>
      <c r="E34" s="341" t="s">
        <v>255</v>
      </c>
      <c r="F34" s="342">
        <v>43939</v>
      </c>
      <c r="G34" s="342">
        <v>43913</v>
      </c>
      <c r="H34" s="343" t="s">
        <v>109</v>
      </c>
      <c r="I34" s="337">
        <v>0</v>
      </c>
      <c r="J34" s="341" t="s">
        <v>256</v>
      </c>
      <c r="K34" s="341"/>
      <c r="L34" s="341"/>
      <c r="M34" s="341"/>
      <c r="N34" s="309"/>
      <c r="O34" s="309"/>
      <c r="P34" s="309"/>
      <c r="Q34" s="309" t="s">
        <v>57</v>
      </c>
      <c r="R34" s="309"/>
      <c r="S34" s="338"/>
      <c r="T34" s="325" t="s">
        <v>580</v>
      </c>
      <c r="U34" s="325"/>
      <c r="V34" s="349" t="s">
        <v>581</v>
      </c>
      <c r="W34" s="325" t="s">
        <v>109</v>
      </c>
      <c r="X34" s="325" t="s">
        <v>582</v>
      </c>
      <c r="Y34" s="170"/>
      <c r="Z34" s="57"/>
      <c r="AA34" s="57"/>
      <c r="AB34" s="181"/>
      <c r="AC34" s="181"/>
      <c r="AD34" s="181"/>
      <c r="AE34" s="57"/>
      <c r="AF34" s="182"/>
      <c r="AG34" s="57"/>
      <c r="AH34" s="57"/>
      <c r="AI34" s="57"/>
      <c r="AJ34" s="17"/>
    </row>
    <row r="35" spans="1:36" ht="177" customHeight="1" x14ac:dyDescent="0.25">
      <c r="A35" s="538"/>
      <c r="B35" s="351">
        <v>43925</v>
      </c>
      <c r="C35" s="341" t="s">
        <v>259</v>
      </c>
      <c r="D35" s="341" t="s">
        <v>583</v>
      </c>
      <c r="E35" s="341" t="s">
        <v>261</v>
      </c>
      <c r="F35" s="342">
        <v>43939</v>
      </c>
      <c r="G35" s="342">
        <v>43913</v>
      </c>
      <c r="H35" s="343" t="s">
        <v>187</v>
      </c>
      <c r="I35" s="360">
        <v>20000</v>
      </c>
      <c r="J35" s="341" t="s">
        <v>262</v>
      </c>
      <c r="K35" s="361"/>
      <c r="L35" s="361"/>
      <c r="M35" s="361"/>
      <c r="N35" s="309"/>
      <c r="O35" s="309"/>
      <c r="P35" s="309"/>
      <c r="Q35" s="309" t="s">
        <v>57</v>
      </c>
      <c r="R35" s="309"/>
      <c r="S35" s="338"/>
      <c r="T35" s="325" t="s">
        <v>584</v>
      </c>
      <c r="U35" s="325"/>
      <c r="V35" s="325" t="s">
        <v>585</v>
      </c>
      <c r="W35" s="325" t="s">
        <v>191</v>
      </c>
      <c r="X35" s="325" t="s">
        <v>586</v>
      </c>
      <c r="Y35" s="170"/>
      <c r="Z35" s="57"/>
      <c r="AA35" s="57"/>
      <c r="AB35" s="57"/>
      <c r="AC35" s="57"/>
      <c r="AD35" s="57"/>
      <c r="AE35" s="57"/>
      <c r="AF35" s="57"/>
      <c r="AG35" s="57"/>
      <c r="AH35" s="57"/>
      <c r="AI35" s="57"/>
      <c r="AJ35" s="17"/>
    </row>
    <row r="36" spans="1:36" ht="101.25" customHeight="1" x14ac:dyDescent="0.25">
      <c r="A36" s="532" t="s">
        <v>264</v>
      </c>
      <c r="B36" s="331">
        <v>43835</v>
      </c>
      <c r="C36" s="333" t="s">
        <v>266</v>
      </c>
      <c r="D36" s="333" t="s">
        <v>587</v>
      </c>
      <c r="E36" s="333" t="s">
        <v>268</v>
      </c>
      <c r="F36" s="335">
        <v>43939</v>
      </c>
      <c r="G36" s="335">
        <v>43913</v>
      </c>
      <c r="H36" s="334" t="s">
        <v>269</v>
      </c>
      <c r="I36" s="355">
        <v>20000</v>
      </c>
      <c r="J36" s="333" t="s">
        <v>270</v>
      </c>
      <c r="K36" s="333"/>
      <c r="L36" s="333"/>
      <c r="M36" s="333" t="s">
        <v>588</v>
      </c>
      <c r="N36" s="309"/>
      <c r="O36" s="309"/>
      <c r="P36" s="309"/>
      <c r="Q36" s="309" t="s">
        <v>57</v>
      </c>
      <c r="R36" s="309"/>
      <c r="S36" s="338"/>
      <c r="T36" s="325" t="s">
        <v>589</v>
      </c>
      <c r="U36" s="353"/>
      <c r="V36" s="325" t="s">
        <v>590</v>
      </c>
      <c r="W36" s="325" t="s">
        <v>494</v>
      </c>
      <c r="X36" s="325" t="s">
        <v>591</v>
      </c>
      <c r="Y36" s="170"/>
      <c r="Z36" s="57"/>
      <c r="AA36" s="57"/>
      <c r="AB36" s="57"/>
      <c r="AC36" s="57"/>
      <c r="AD36" s="57"/>
      <c r="AE36" s="57"/>
      <c r="AF36" s="57"/>
      <c r="AG36" s="57"/>
      <c r="AH36" s="57"/>
      <c r="AI36" s="57"/>
      <c r="AJ36" s="17"/>
    </row>
    <row r="37" spans="1:36" ht="75" customHeight="1" x14ac:dyDescent="0.25">
      <c r="A37" s="533"/>
      <c r="B37" s="339">
        <v>43866</v>
      </c>
      <c r="C37" s="362" t="s">
        <v>277</v>
      </c>
      <c r="D37" s="346" t="s">
        <v>278</v>
      </c>
      <c r="E37" s="341" t="s">
        <v>279</v>
      </c>
      <c r="F37" s="342">
        <v>43939</v>
      </c>
      <c r="G37" s="342">
        <v>43913</v>
      </c>
      <c r="H37" s="343" t="s">
        <v>269</v>
      </c>
      <c r="I37" s="344">
        <v>20000</v>
      </c>
      <c r="J37" s="341" t="s">
        <v>280</v>
      </c>
      <c r="K37" s="341"/>
      <c r="L37" s="341"/>
      <c r="M37" s="341" t="s">
        <v>592</v>
      </c>
      <c r="N37" s="309"/>
      <c r="O37" s="309" t="s">
        <v>57</v>
      </c>
      <c r="P37" s="309"/>
      <c r="Q37" s="309"/>
      <c r="R37" s="309"/>
      <c r="S37" s="338"/>
      <c r="T37" s="325" t="s">
        <v>593</v>
      </c>
      <c r="U37" s="325"/>
      <c r="V37" s="325" t="s">
        <v>594</v>
      </c>
      <c r="W37" s="325" t="s">
        <v>529</v>
      </c>
      <c r="X37" s="325" t="s">
        <v>595</v>
      </c>
      <c r="Y37" s="170"/>
      <c r="Z37" s="57"/>
      <c r="AA37" s="57"/>
      <c r="AB37" s="57"/>
      <c r="AC37" s="57"/>
      <c r="AD37" s="57" t="s">
        <v>191</v>
      </c>
      <c r="AE37" s="57"/>
      <c r="AF37" s="57"/>
      <c r="AG37" s="57"/>
      <c r="AH37" s="57"/>
      <c r="AI37" s="57"/>
      <c r="AJ37" s="17"/>
    </row>
    <row r="38" spans="1:36" ht="153" customHeight="1" x14ac:dyDescent="0.25">
      <c r="A38" s="533"/>
      <c r="B38" s="339">
        <v>43895</v>
      </c>
      <c r="C38" s="362" t="s">
        <v>286</v>
      </c>
      <c r="D38" s="347" t="s">
        <v>596</v>
      </c>
      <c r="E38" s="341" t="s">
        <v>288</v>
      </c>
      <c r="F38" s="342">
        <v>43939</v>
      </c>
      <c r="G38" s="342">
        <v>43913</v>
      </c>
      <c r="H38" s="343" t="s">
        <v>187</v>
      </c>
      <c r="I38" s="344">
        <v>10000</v>
      </c>
      <c r="J38" s="341" t="s">
        <v>289</v>
      </c>
      <c r="K38" s="341"/>
      <c r="L38" s="341"/>
      <c r="M38" s="341" t="s">
        <v>597</v>
      </c>
      <c r="N38" s="309"/>
      <c r="O38" s="309"/>
      <c r="P38" s="309"/>
      <c r="Q38" s="309" t="s">
        <v>57</v>
      </c>
      <c r="R38" s="309"/>
      <c r="S38" s="338"/>
      <c r="T38" s="325" t="s">
        <v>598</v>
      </c>
      <c r="U38" s="325"/>
      <c r="V38" s="325" t="s">
        <v>599</v>
      </c>
      <c r="W38" s="325" t="s">
        <v>191</v>
      </c>
      <c r="X38" s="325" t="s">
        <v>600</v>
      </c>
      <c r="Y38" s="170"/>
      <c r="Z38" s="57"/>
      <c r="AA38" s="57"/>
      <c r="AB38" s="57"/>
      <c r="AC38" s="57"/>
      <c r="AD38" s="57"/>
      <c r="AE38" s="57"/>
      <c r="AF38" s="57"/>
      <c r="AG38" s="57"/>
      <c r="AH38" s="57"/>
      <c r="AI38" s="57"/>
      <c r="AJ38" s="17"/>
    </row>
    <row r="39" spans="1:36" ht="142.5" customHeight="1" x14ac:dyDescent="0.25">
      <c r="A39" s="534"/>
      <c r="B39" s="339">
        <v>43926</v>
      </c>
      <c r="C39" s="358" t="s">
        <v>294</v>
      </c>
      <c r="D39" s="358" t="s">
        <v>601</v>
      </c>
      <c r="E39" s="341" t="s">
        <v>296</v>
      </c>
      <c r="F39" s="342">
        <v>43939</v>
      </c>
      <c r="G39" s="342">
        <v>43913</v>
      </c>
      <c r="H39" s="343" t="s">
        <v>269</v>
      </c>
      <c r="I39" s="344">
        <v>20000</v>
      </c>
      <c r="J39" s="341" t="s">
        <v>297</v>
      </c>
      <c r="K39" s="361"/>
      <c r="L39" s="361"/>
      <c r="M39" s="341" t="s">
        <v>602</v>
      </c>
      <c r="N39" s="309"/>
      <c r="O39" s="309"/>
      <c r="P39" s="309" t="s">
        <v>57</v>
      </c>
      <c r="Q39" s="309"/>
      <c r="R39" s="309"/>
      <c r="S39" s="338"/>
      <c r="T39" s="325" t="s">
        <v>603</v>
      </c>
      <c r="U39" s="353"/>
      <c r="V39" s="325" t="s">
        <v>604</v>
      </c>
      <c r="W39" s="325" t="s">
        <v>529</v>
      </c>
      <c r="X39" s="325" t="s">
        <v>605</v>
      </c>
      <c r="Y39" s="170"/>
      <c r="Z39" s="57"/>
      <c r="AA39" s="57"/>
      <c r="AB39" s="57"/>
      <c r="AC39" s="57"/>
      <c r="AD39" s="57"/>
      <c r="AE39" s="57"/>
      <c r="AF39" s="57"/>
      <c r="AG39" s="57"/>
      <c r="AH39" s="57"/>
      <c r="AI39" s="57"/>
      <c r="AJ39" s="17"/>
    </row>
    <row r="40" spans="1:36" s="104" customFormat="1" ht="118.5" customHeight="1" x14ac:dyDescent="0.25">
      <c r="A40" s="532" t="s">
        <v>606</v>
      </c>
      <c r="B40" s="331">
        <v>43836</v>
      </c>
      <c r="C40" s="333" t="s">
        <v>607</v>
      </c>
      <c r="D40" s="333" t="s">
        <v>608</v>
      </c>
      <c r="E40" s="333" t="s">
        <v>609</v>
      </c>
      <c r="F40" s="335">
        <v>43939</v>
      </c>
      <c r="G40" s="335">
        <v>43913</v>
      </c>
      <c r="H40" s="334" t="s">
        <v>187</v>
      </c>
      <c r="I40" s="355">
        <v>250000</v>
      </c>
      <c r="J40" s="332" t="s">
        <v>308</v>
      </c>
      <c r="K40" s="333"/>
      <c r="L40" s="333"/>
      <c r="M40" s="333"/>
      <c r="N40" s="164"/>
      <c r="O40" s="164"/>
      <c r="P40" s="164"/>
      <c r="Q40" s="164" t="s">
        <v>57</v>
      </c>
      <c r="R40" s="164"/>
      <c r="S40" s="162"/>
      <c r="T40" s="325" t="s">
        <v>610</v>
      </c>
      <c r="U40" s="325"/>
      <c r="V40" s="325" t="s">
        <v>611</v>
      </c>
      <c r="W40" s="175" t="s">
        <v>612</v>
      </c>
      <c r="X40" s="325" t="s">
        <v>613</v>
      </c>
      <c r="Y40" s="163"/>
      <c r="Z40" s="105"/>
      <c r="AA40" s="105"/>
      <c r="AB40" s="105"/>
      <c r="AC40" s="105"/>
      <c r="AD40" s="105"/>
      <c r="AE40" s="105"/>
      <c r="AF40" s="105"/>
      <c r="AG40" s="105"/>
      <c r="AH40" s="105"/>
      <c r="AI40" s="105"/>
      <c r="AJ40" s="17"/>
    </row>
    <row r="41" spans="1:36" ht="77.25" customHeight="1" x14ac:dyDescent="0.25">
      <c r="A41" s="533"/>
      <c r="B41" s="339">
        <v>43867</v>
      </c>
      <c r="C41" s="341" t="s">
        <v>312</v>
      </c>
      <c r="D41" s="341" t="s">
        <v>608</v>
      </c>
      <c r="E41" s="361"/>
      <c r="F41" s="342">
        <v>43939</v>
      </c>
      <c r="G41" s="342">
        <v>43913</v>
      </c>
      <c r="H41" s="343" t="s">
        <v>187</v>
      </c>
      <c r="I41" s="344">
        <v>100000</v>
      </c>
      <c r="J41" s="340" t="s">
        <v>313</v>
      </c>
      <c r="K41" s="341"/>
      <c r="L41" s="341"/>
      <c r="M41" s="341"/>
      <c r="N41" s="309"/>
      <c r="O41" s="309"/>
      <c r="P41" s="309"/>
      <c r="Q41" s="309" t="s">
        <v>57</v>
      </c>
      <c r="R41" s="309"/>
      <c r="S41" s="338"/>
      <c r="T41" s="194" t="s">
        <v>614</v>
      </c>
      <c r="U41" s="325"/>
      <c r="V41" s="325" t="s">
        <v>615</v>
      </c>
      <c r="W41" s="325" t="s">
        <v>191</v>
      </c>
      <c r="X41" s="325" t="s">
        <v>616</v>
      </c>
      <c r="Y41" s="170"/>
      <c r="Z41" s="57"/>
      <c r="AA41" s="57"/>
      <c r="AB41" s="57"/>
      <c r="AC41" s="57"/>
      <c r="AD41" s="57"/>
      <c r="AE41" s="57"/>
      <c r="AF41" s="57"/>
      <c r="AG41" s="57"/>
      <c r="AH41" s="57"/>
      <c r="AI41" s="57"/>
      <c r="AJ41" s="17"/>
    </row>
    <row r="42" spans="1:36" ht="168.75" customHeight="1" x14ac:dyDescent="0.25">
      <c r="A42" s="533"/>
      <c r="B42" s="339">
        <v>43896</v>
      </c>
      <c r="C42" s="341" t="s">
        <v>617</v>
      </c>
      <c r="D42" s="341" t="s">
        <v>608</v>
      </c>
      <c r="E42" s="361"/>
      <c r="F42" s="342">
        <v>43939</v>
      </c>
      <c r="G42" s="342">
        <v>43913</v>
      </c>
      <c r="H42" s="343" t="s">
        <v>76</v>
      </c>
      <c r="I42" s="344">
        <v>50000</v>
      </c>
      <c r="J42" s="340" t="s">
        <v>318</v>
      </c>
      <c r="K42" s="341"/>
      <c r="L42" s="341"/>
      <c r="M42" s="341"/>
      <c r="N42" s="309"/>
      <c r="O42" s="309"/>
      <c r="P42" s="309"/>
      <c r="Q42" s="309" t="s">
        <v>57</v>
      </c>
      <c r="R42" s="309"/>
      <c r="S42" s="338"/>
      <c r="T42" s="325" t="s">
        <v>618</v>
      </c>
      <c r="U42" s="325" t="s">
        <v>619</v>
      </c>
      <c r="V42" s="325"/>
      <c r="W42" s="183" t="s">
        <v>620</v>
      </c>
      <c r="X42" s="325" t="s">
        <v>621</v>
      </c>
      <c r="Y42" s="170"/>
      <c r="Z42" s="57"/>
      <c r="AA42" s="57"/>
      <c r="AB42" s="57"/>
      <c r="AC42" s="57"/>
      <c r="AD42" s="57"/>
      <c r="AE42" s="57"/>
      <c r="AF42" s="57"/>
      <c r="AG42" s="57"/>
      <c r="AH42" s="57"/>
      <c r="AI42" s="57"/>
      <c r="AJ42" s="17"/>
    </row>
    <row r="43" spans="1:36" ht="72" customHeight="1" x14ac:dyDescent="0.25">
      <c r="A43" s="533"/>
      <c r="B43" s="339">
        <v>43927</v>
      </c>
      <c r="C43" s="341" t="s">
        <v>622</v>
      </c>
      <c r="D43" s="341" t="s">
        <v>608</v>
      </c>
      <c r="E43" s="361"/>
      <c r="F43" s="342">
        <v>43939</v>
      </c>
      <c r="G43" s="342">
        <v>43913</v>
      </c>
      <c r="H43" s="343" t="s">
        <v>187</v>
      </c>
      <c r="I43" s="344">
        <v>50000</v>
      </c>
      <c r="J43" s="340" t="s">
        <v>325</v>
      </c>
      <c r="K43" s="361"/>
      <c r="L43" s="361"/>
      <c r="M43" s="361"/>
      <c r="N43" s="309"/>
      <c r="O43" s="309" t="s">
        <v>57</v>
      </c>
      <c r="P43" s="309"/>
      <c r="Q43" s="309"/>
      <c r="R43" s="309"/>
      <c r="S43" s="338"/>
      <c r="T43" s="325" t="s">
        <v>536</v>
      </c>
      <c r="U43" s="325"/>
      <c r="V43" s="325" t="s">
        <v>623</v>
      </c>
      <c r="W43" s="325" t="s">
        <v>191</v>
      </c>
      <c r="X43" s="325"/>
      <c r="Y43" s="170"/>
      <c r="Z43" s="57"/>
      <c r="AA43" s="57"/>
      <c r="AB43" s="57"/>
      <c r="AC43" s="57"/>
      <c r="AD43" s="57"/>
      <c r="AE43" s="57"/>
      <c r="AF43" s="57"/>
      <c r="AG43" s="57"/>
      <c r="AH43" s="57"/>
      <c r="AI43" s="57"/>
      <c r="AJ43" s="17"/>
    </row>
    <row r="44" spans="1:36" ht="113.25" customHeight="1" x14ac:dyDescent="0.25">
      <c r="A44" s="533"/>
      <c r="B44" s="339">
        <v>43957</v>
      </c>
      <c r="C44" s="341" t="s">
        <v>624</v>
      </c>
      <c r="D44" s="341" t="s">
        <v>608</v>
      </c>
      <c r="E44" s="361"/>
      <c r="F44" s="342">
        <v>43939</v>
      </c>
      <c r="G44" s="342">
        <v>43913</v>
      </c>
      <c r="H44" s="343" t="s">
        <v>329</v>
      </c>
      <c r="I44" s="344">
        <v>15000</v>
      </c>
      <c r="J44" s="341" t="s">
        <v>625</v>
      </c>
      <c r="K44" s="361"/>
      <c r="L44" s="361"/>
      <c r="M44" s="361"/>
      <c r="N44" s="309"/>
      <c r="O44" s="309"/>
      <c r="P44" s="309"/>
      <c r="Q44" s="309" t="s">
        <v>57</v>
      </c>
      <c r="R44" s="309"/>
      <c r="S44" s="338"/>
      <c r="T44" s="325" t="s">
        <v>626</v>
      </c>
      <c r="U44" s="325"/>
      <c r="V44" s="325" t="s">
        <v>627</v>
      </c>
      <c r="W44" s="325" t="s">
        <v>191</v>
      </c>
      <c r="X44" s="325" t="s">
        <v>628</v>
      </c>
      <c r="Y44" s="170"/>
      <c r="Z44" s="57"/>
      <c r="AA44" s="57"/>
      <c r="AB44" s="57"/>
      <c r="AC44" s="57"/>
      <c r="AD44" s="57"/>
      <c r="AE44" s="57"/>
      <c r="AF44" s="57"/>
      <c r="AG44" s="57"/>
      <c r="AH44" s="57"/>
      <c r="AI44" s="57"/>
      <c r="AJ44" s="17"/>
    </row>
    <row r="45" spans="1:36" s="189" customFormat="1" ht="85.5" customHeight="1" x14ac:dyDescent="0.25">
      <c r="A45" s="534"/>
      <c r="B45" s="339">
        <v>43988</v>
      </c>
      <c r="C45" s="341" t="s">
        <v>629</v>
      </c>
      <c r="D45" s="341" t="s">
        <v>336</v>
      </c>
      <c r="E45" s="341" t="s">
        <v>337</v>
      </c>
      <c r="F45" s="342">
        <v>43939</v>
      </c>
      <c r="G45" s="342">
        <v>43913</v>
      </c>
      <c r="H45" s="343" t="s">
        <v>65</v>
      </c>
      <c r="I45" s="337">
        <v>0</v>
      </c>
      <c r="J45" s="341" t="s">
        <v>338</v>
      </c>
      <c r="K45" s="343"/>
      <c r="L45" s="343"/>
      <c r="M45" s="343"/>
      <c r="N45" s="312"/>
      <c r="O45" s="312" t="s">
        <v>57</v>
      </c>
      <c r="P45" s="312"/>
      <c r="Q45" s="312"/>
      <c r="R45" s="312"/>
      <c r="S45" s="363"/>
      <c r="T45" s="325" t="s">
        <v>630</v>
      </c>
      <c r="U45" s="325"/>
      <c r="V45" s="325"/>
      <c r="W45" s="325" t="s">
        <v>71</v>
      </c>
      <c r="X45" s="325" t="s">
        <v>631</v>
      </c>
      <c r="Y45" s="193" t="s">
        <v>632</v>
      </c>
      <c r="Z45" s="185"/>
      <c r="AA45" s="185"/>
      <c r="AB45" s="186"/>
      <c r="AC45" s="186"/>
      <c r="AD45" s="185"/>
      <c r="AE45" s="185"/>
      <c r="AF45" s="187"/>
      <c r="AG45" s="185"/>
      <c r="AH45" s="185"/>
      <c r="AI45" s="185"/>
      <c r="AJ45" s="188"/>
    </row>
    <row r="46" spans="1:36" ht="408.75" customHeight="1" x14ac:dyDescent="0.25">
      <c r="A46" s="537" t="s">
        <v>342</v>
      </c>
      <c r="B46" s="350">
        <v>43837</v>
      </c>
      <c r="C46" s="320" t="s">
        <v>344</v>
      </c>
      <c r="D46" s="364" t="s">
        <v>345</v>
      </c>
      <c r="E46" s="333" t="s">
        <v>346</v>
      </c>
      <c r="F46" s="335">
        <v>43939</v>
      </c>
      <c r="G46" s="335">
        <v>43913</v>
      </c>
      <c r="H46" s="334" t="s">
        <v>229</v>
      </c>
      <c r="I46" s="337">
        <v>0</v>
      </c>
      <c r="J46" s="333" t="s">
        <v>347</v>
      </c>
      <c r="K46" s="333"/>
      <c r="L46" s="333"/>
      <c r="M46" s="333"/>
      <c r="N46" s="309"/>
      <c r="O46" s="309"/>
      <c r="P46" s="309"/>
      <c r="Q46" s="309" t="s">
        <v>57</v>
      </c>
      <c r="R46" s="309"/>
      <c r="S46" s="338"/>
      <c r="T46" s="325" t="s">
        <v>633</v>
      </c>
      <c r="U46" s="325" t="s">
        <v>634</v>
      </c>
      <c r="V46" s="325"/>
      <c r="W46" s="325" t="s">
        <v>635</v>
      </c>
      <c r="X46" s="325" t="s">
        <v>636</v>
      </c>
      <c r="Y46" s="170"/>
      <c r="Z46" s="57"/>
      <c r="AA46" s="57"/>
      <c r="AB46" s="57"/>
      <c r="AC46" s="57"/>
      <c r="AD46" s="57"/>
      <c r="AE46" s="99"/>
      <c r="AF46" s="98" t="s">
        <v>637</v>
      </c>
      <c r="AG46" s="57"/>
      <c r="AH46" s="57"/>
      <c r="AI46" s="57"/>
      <c r="AJ46" s="17"/>
    </row>
    <row r="47" spans="1:36" ht="121.5" customHeight="1" x14ac:dyDescent="0.25">
      <c r="A47" s="536"/>
      <c r="B47" s="351">
        <v>43868</v>
      </c>
      <c r="C47" s="333" t="s">
        <v>352</v>
      </c>
      <c r="D47" s="320" t="s">
        <v>638</v>
      </c>
      <c r="E47" s="346" t="s">
        <v>354</v>
      </c>
      <c r="F47" s="342">
        <v>43939</v>
      </c>
      <c r="G47" s="342">
        <v>43913</v>
      </c>
      <c r="H47" s="343" t="s">
        <v>229</v>
      </c>
      <c r="I47" s="337">
        <v>0</v>
      </c>
      <c r="J47" s="341" t="s">
        <v>356</v>
      </c>
      <c r="K47" s="341"/>
      <c r="L47" s="341"/>
      <c r="M47" s="341"/>
      <c r="N47" s="309"/>
      <c r="O47" s="309"/>
      <c r="P47" s="309"/>
      <c r="Q47" s="309" t="s">
        <v>57</v>
      </c>
      <c r="R47" s="309"/>
      <c r="S47" s="338"/>
      <c r="T47" s="325" t="s">
        <v>639</v>
      </c>
      <c r="U47" s="325" t="s">
        <v>634</v>
      </c>
      <c r="V47" s="325"/>
      <c r="W47" s="325" t="s">
        <v>640</v>
      </c>
      <c r="X47" s="325" t="s">
        <v>641</v>
      </c>
      <c r="Y47" s="170"/>
      <c r="Z47" s="57"/>
      <c r="AA47" s="57"/>
      <c r="AB47" s="57"/>
      <c r="AC47" s="57"/>
      <c r="AD47" s="57"/>
      <c r="AE47" s="57"/>
      <c r="AF47" s="57"/>
      <c r="AG47" s="57"/>
      <c r="AH47" s="57"/>
      <c r="AI47" s="57"/>
      <c r="AJ47" s="17"/>
    </row>
    <row r="48" spans="1:36" ht="108.75" customHeight="1" x14ac:dyDescent="0.25">
      <c r="A48" s="536"/>
      <c r="B48" s="351">
        <v>43897</v>
      </c>
      <c r="C48" s="341" t="s">
        <v>642</v>
      </c>
      <c r="D48" s="333" t="s">
        <v>643</v>
      </c>
      <c r="E48" s="341" t="s">
        <v>364</v>
      </c>
      <c r="F48" s="342">
        <v>43939</v>
      </c>
      <c r="G48" s="342">
        <v>43913</v>
      </c>
      <c r="H48" s="343" t="s">
        <v>229</v>
      </c>
      <c r="I48" s="344">
        <v>350000</v>
      </c>
      <c r="J48" s="341" t="s">
        <v>365</v>
      </c>
      <c r="K48" s="341"/>
      <c r="L48" s="341"/>
      <c r="M48" s="341"/>
      <c r="N48" s="309"/>
      <c r="O48" s="309"/>
      <c r="P48" s="309"/>
      <c r="Q48" s="309" t="s">
        <v>57</v>
      </c>
      <c r="R48" s="309"/>
      <c r="S48" s="338"/>
      <c r="T48" s="325" t="s">
        <v>644</v>
      </c>
      <c r="U48" s="203" t="s">
        <v>645</v>
      </c>
      <c r="V48" s="325"/>
      <c r="W48" s="325" t="s">
        <v>646</v>
      </c>
      <c r="X48" s="325"/>
      <c r="Y48" s="57"/>
      <c r="Z48" s="57"/>
      <c r="AA48" s="57"/>
      <c r="AB48" s="57"/>
      <c r="AC48" s="57"/>
      <c r="AD48" s="57"/>
      <c r="AE48" s="57"/>
      <c r="AF48" s="57"/>
      <c r="AG48" s="57"/>
      <c r="AH48" s="57"/>
      <c r="AI48" s="57"/>
      <c r="AJ48" s="17"/>
    </row>
    <row r="49" spans="1:36" ht="117" customHeight="1" x14ac:dyDescent="0.25">
      <c r="A49" s="536"/>
      <c r="B49" s="351">
        <v>43928</v>
      </c>
      <c r="C49" s="341" t="s">
        <v>647</v>
      </c>
      <c r="D49" s="341" t="s">
        <v>648</v>
      </c>
      <c r="E49" s="361"/>
      <c r="F49" s="342">
        <v>43939</v>
      </c>
      <c r="G49" s="342">
        <v>43913</v>
      </c>
      <c r="H49" s="343" t="s">
        <v>229</v>
      </c>
      <c r="I49" s="344">
        <v>15000</v>
      </c>
      <c r="J49" s="341" t="s">
        <v>372</v>
      </c>
      <c r="K49" s="361"/>
      <c r="L49" s="361"/>
      <c r="M49" s="361"/>
      <c r="N49" s="309"/>
      <c r="O49" s="309"/>
      <c r="P49" s="309"/>
      <c r="Q49" s="309" t="s">
        <v>57</v>
      </c>
      <c r="R49" s="309"/>
      <c r="S49" s="338"/>
      <c r="T49" s="175" t="s">
        <v>649</v>
      </c>
      <c r="U49" s="165" t="s">
        <v>650</v>
      </c>
      <c r="V49" s="325"/>
      <c r="W49" s="175" t="s">
        <v>651</v>
      </c>
      <c r="X49" s="325" t="s">
        <v>652</v>
      </c>
      <c r="Y49" s="57"/>
      <c r="Z49" s="57"/>
      <c r="AA49" s="57"/>
      <c r="AB49" s="57"/>
      <c r="AC49" s="57"/>
      <c r="AD49" s="57"/>
      <c r="AE49" s="57"/>
      <c r="AF49" s="98" t="s">
        <v>653</v>
      </c>
      <c r="AG49" s="57"/>
      <c r="AH49" s="57"/>
      <c r="AI49" s="57"/>
      <c r="AJ49" s="17"/>
    </row>
    <row r="50" spans="1:36" ht="168" customHeight="1" x14ac:dyDescent="0.25">
      <c r="A50" s="538"/>
      <c r="B50" s="351">
        <v>43958</v>
      </c>
      <c r="C50" s="340" t="s">
        <v>654</v>
      </c>
      <c r="D50" s="341" t="s">
        <v>376</v>
      </c>
      <c r="E50" s="341" t="s">
        <v>377</v>
      </c>
      <c r="F50" s="342">
        <v>43939</v>
      </c>
      <c r="G50" s="342">
        <v>43913</v>
      </c>
      <c r="H50" s="343" t="s">
        <v>109</v>
      </c>
      <c r="I50" s="337">
        <v>0</v>
      </c>
      <c r="J50" s="341" t="s">
        <v>378</v>
      </c>
      <c r="K50" s="361"/>
      <c r="L50" s="361"/>
      <c r="M50" s="361"/>
      <c r="N50" s="309"/>
      <c r="O50" s="309"/>
      <c r="P50" s="309"/>
      <c r="Q50" s="309" t="s">
        <v>57</v>
      </c>
      <c r="R50" s="309"/>
      <c r="S50" s="338"/>
      <c r="T50" s="325" t="s">
        <v>655</v>
      </c>
      <c r="U50" s="325"/>
      <c r="V50" s="325" t="s">
        <v>656</v>
      </c>
      <c r="W50" s="175" t="s">
        <v>651</v>
      </c>
      <c r="X50" s="325"/>
      <c r="Y50" s="57"/>
      <c r="Z50" s="57"/>
      <c r="AA50" s="57"/>
      <c r="AB50" s="57"/>
      <c r="AC50" s="57"/>
      <c r="AD50" s="57"/>
      <c r="AE50" s="57"/>
      <c r="AF50" s="98" t="s">
        <v>653</v>
      </c>
      <c r="AG50" s="57"/>
      <c r="AH50" s="57"/>
      <c r="AI50" s="57"/>
      <c r="AJ50" s="17"/>
    </row>
    <row r="51" spans="1:36" ht="131.25" customHeight="1" x14ac:dyDescent="0.25">
      <c r="A51" s="532" t="s">
        <v>382</v>
      </c>
      <c r="B51" s="331">
        <v>43838</v>
      </c>
      <c r="C51" s="320" t="s">
        <v>657</v>
      </c>
      <c r="D51" s="365" t="s">
        <v>385</v>
      </c>
      <c r="E51" s="333"/>
      <c r="F51" s="335">
        <v>43939</v>
      </c>
      <c r="G51" s="335">
        <v>43909</v>
      </c>
      <c r="H51" s="334" t="s">
        <v>174</v>
      </c>
      <c r="I51" s="337">
        <v>0</v>
      </c>
      <c r="J51" s="333" t="s">
        <v>386</v>
      </c>
      <c r="K51" s="333"/>
      <c r="L51" s="333"/>
      <c r="M51" s="333"/>
      <c r="N51" s="309"/>
      <c r="O51" s="309"/>
      <c r="P51" s="309"/>
      <c r="Q51" s="309"/>
      <c r="R51" s="309" t="s">
        <v>57</v>
      </c>
      <c r="S51" s="338"/>
      <c r="T51" s="325"/>
      <c r="U51" s="325"/>
      <c r="V51" s="317"/>
      <c r="W51" s="325"/>
      <c r="X51" s="325"/>
      <c r="Y51" s="57"/>
      <c r="Z51" s="57"/>
      <c r="AA51" s="57"/>
      <c r="AB51" s="57"/>
      <c r="AC51" s="103"/>
      <c r="AD51" s="57"/>
      <c r="AE51" s="57"/>
      <c r="AF51" s="57"/>
      <c r="AG51" s="57"/>
      <c r="AH51" s="57"/>
      <c r="AI51" s="57"/>
      <c r="AJ51" s="17"/>
    </row>
    <row r="52" spans="1:36" ht="47.25" x14ac:dyDescent="0.25">
      <c r="A52" s="533"/>
      <c r="B52" s="339">
        <v>43869</v>
      </c>
      <c r="C52" s="333" t="s">
        <v>658</v>
      </c>
      <c r="D52" s="184" t="s">
        <v>659</v>
      </c>
      <c r="E52" s="341"/>
      <c r="F52" s="342">
        <v>43939</v>
      </c>
      <c r="G52" s="342">
        <v>43909</v>
      </c>
      <c r="H52" s="343" t="s">
        <v>229</v>
      </c>
      <c r="I52" s="344">
        <v>100000</v>
      </c>
      <c r="J52" s="341" t="s">
        <v>393</v>
      </c>
      <c r="K52" s="341"/>
      <c r="L52" s="341"/>
      <c r="M52" s="341"/>
      <c r="N52" s="309"/>
      <c r="O52" s="309"/>
      <c r="P52" s="309"/>
      <c r="Q52" s="309"/>
      <c r="R52" s="309" t="s">
        <v>57</v>
      </c>
      <c r="S52" s="338"/>
      <c r="T52" s="349" t="s">
        <v>660</v>
      </c>
      <c r="U52" s="325"/>
      <c r="V52" s="325"/>
      <c r="W52" s="325"/>
      <c r="X52" s="325"/>
      <c r="Y52" s="57"/>
      <c r="Z52" s="57"/>
      <c r="AA52" s="57"/>
      <c r="AB52" s="57"/>
      <c r="AC52" s="57"/>
      <c r="AD52" s="57"/>
      <c r="AE52" s="57"/>
      <c r="AF52" s="57"/>
      <c r="AG52" s="57"/>
      <c r="AH52" s="57"/>
      <c r="AI52" s="57"/>
      <c r="AJ52" s="17"/>
    </row>
    <row r="53" spans="1:36" ht="297" customHeight="1" x14ac:dyDescent="0.25">
      <c r="A53" s="533"/>
      <c r="B53" s="339">
        <v>43898</v>
      </c>
      <c r="C53" s="341" t="s">
        <v>398</v>
      </c>
      <c r="D53" s="340" t="s">
        <v>399</v>
      </c>
      <c r="E53" s="341" t="s">
        <v>661</v>
      </c>
      <c r="F53" s="342">
        <v>43939</v>
      </c>
      <c r="G53" s="342">
        <v>44184</v>
      </c>
      <c r="H53" s="343" t="s">
        <v>174</v>
      </c>
      <c r="I53" s="337">
        <v>0</v>
      </c>
      <c r="J53" s="341" t="s">
        <v>401</v>
      </c>
      <c r="K53" s="341"/>
      <c r="L53" s="341"/>
      <c r="M53" s="341"/>
      <c r="N53" s="309"/>
      <c r="O53" s="309" t="s">
        <v>57</v>
      </c>
      <c r="P53" s="309"/>
      <c r="Q53" s="309"/>
      <c r="R53" s="309"/>
      <c r="S53" s="338"/>
      <c r="T53" s="325" t="s">
        <v>662</v>
      </c>
      <c r="U53" s="317" t="s">
        <v>663</v>
      </c>
      <c r="V53" s="325" t="s">
        <v>664</v>
      </c>
      <c r="W53" s="325" t="s">
        <v>665</v>
      </c>
      <c r="X53" s="325" t="s">
        <v>666</v>
      </c>
      <c r="Y53" s="57"/>
      <c r="Z53" s="57"/>
      <c r="AA53" s="57"/>
      <c r="AB53" s="57"/>
      <c r="AC53" s="103">
        <v>44531</v>
      </c>
      <c r="AD53" s="57"/>
      <c r="AE53" s="57"/>
      <c r="AF53" s="57"/>
      <c r="AG53" s="57"/>
      <c r="AH53" s="57"/>
      <c r="AI53" s="57"/>
      <c r="AJ53" s="17"/>
    </row>
    <row r="54" spans="1:36" ht="87.75" customHeight="1" x14ac:dyDescent="0.25">
      <c r="A54" s="533"/>
      <c r="B54" s="339">
        <v>43929</v>
      </c>
      <c r="C54" s="341" t="s">
        <v>405</v>
      </c>
      <c r="D54" s="340" t="s">
        <v>406</v>
      </c>
      <c r="E54" s="361"/>
      <c r="F54" s="342">
        <v>43939</v>
      </c>
      <c r="G54" s="342">
        <v>43913</v>
      </c>
      <c r="H54" s="343" t="s">
        <v>65</v>
      </c>
      <c r="I54" s="337">
        <v>0</v>
      </c>
      <c r="J54" s="341" t="s">
        <v>408</v>
      </c>
      <c r="K54" s="361"/>
      <c r="L54" s="361"/>
      <c r="M54" s="361"/>
      <c r="N54" s="309"/>
      <c r="O54" s="309"/>
      <c r="P54" s="309"/>
      <c r="Q54" s="309" t="s">
        <v>57</v>
      </c>
      <c r="R54" s="309"/>
      <c r="S54" s="338"/>
      <c r="T54" s="325" t="s">
        <v>667</v>
      </c>
      <c r="U54" s="325"/>
      <c r="V54" s="325"/>
      <c r="W54" s="325" t="s">
        <v>668</v>
      </c>
      <c r="X54" s="325" t="s">
        <v>669</v>
      </c>
      <c r="Y54" s="57"/>
      <c r="Z54" s="57"/>
      <c r="AA54" s="57"/>
      <c r="AB54" s="57"/>
      <c r="AC54" s="57"/>
      <c r="AD54" s="57"/>
      <c r="AE54" s="57"/>
      <c r="AF54" s="57"/>
      <c r="AG54" s="57"/>
      <c r="AH54" s="57"/>
      <c r="AI54" s="57"/>
      <c r="AJ54" s="17"/>
    </row>
    <row r="55" spans="1:36" ht="67.5" customHeight="1" x14ac:dyDescent="0.25">
      <c r="A55" s="533"/>
      <c r="B55" s="339">
        <v>43959</v>
      </c>
      <c r="C55" s="340" t="s">
        <v>670</v>
      </c>
      <c r="D55" s="340" t="s">
        <v>608</v>
      </c>
      <c r="E55" s="361"/>
      <c r="F55" s="342">
        <v>43939</v>
      </c>
      <c r="G55" s="342">
        <v>43913</v>
      </c>
      <c r="H55" s="343" t="s">
        <v>187</v>
      </c>
      <c r="I55" s="344">
        <v>100000</v>
      </c>
      <c r="J55" s="341" t="s">
        <v>412</v>
      </c>
      <c r="K55" s="361"/>
      <c r="L55" s="361"/>
      <c r="M55" s="361"/>
      <c r="N55" s="309"/>
      <c r="O55" s="309"/>
      <c r="P55" s="309"/>
      <c r="Q55" s="309" t="s">
        <v>57</v>
      </c>
      <c r="R55" s="309"/>
      <c r="S55" s="338"/>
      <c r="T55" s="325" t="s">
        <v>671</v>
      </c>
      <c r="U55" s="325"/>
      <c r="V55" s="325" t="s">
        <v>672</v>
      </c>
      <c r="W55" s="325" t="s">
        <v>191</v>
      </c>
      <c r="X55" s="325" t="s">
        <v>673</v>
      </c>
      <c r="Y55" s="57"/>
      <c r="Z55" s="57"/>
      <c r="AA55" s="57"/>
      <c r="AB55" s="57"/>
      <c r="AC55" s="57"/>
      <c r="AD55" s="57"/>
      <c r="AE55" s="57"/>
      <c r="AF55" s="57"/>
      <c r="AG55" s="57"/>
      <c r="AH55" s="57"/>
      <c r="AI55" s="57"/>
      <c r="AJ55" s="17"/>
    </row>
    <row r="56" spans="1:36" ht="121.5" customHeight="1" x14ac:dyDescent="0.25">
      <c r="A56" s="533"/>
      <c r="B56" s="339">
        <v>43990</v>
      </c>
      <c r="C56" s="340" t="s">
        <v>674</v>
      </c>
      <c r="D56" s="340" t="s">
        <v>608</v>
      </c>
      <c r="E56" s="361"/>
      <c r="F56" s="342">
        <v>43939</v>
      </c>
      <c r="G56" s="342">
        <v>43913</v>
      </c>
      <c r="H56" s="343" t="s">
        <v>329</v>
      </c>
      <c r="I56" s="344">
        <v>100000</v>
      </c>
      <c r="J56" s="341" t="s">
        <v>417</v>
      </c>
      <c r="K56" s="361"/>
      <c r="L56" s="361"/>
      <c r="M56" s="361"/>
      <c r="N56" s="309"/>
      <c r="O56" s="309"/>
      <c r="P56" s="309"/>
      <c r="Q56" s="309" t="s">
        <v>57</v>
      </c>
      <c r="R56" s="309"/>
      <c r="S56" s="338"/>
      <c r="T56" s="325" t="s">
        <v>675</v>
      </c>
      <c r="U56" s="325"/>
      <c r="V56" s="325"/>
      <c r="W56" s="325" t="s">
        <v>676</v>
      </c>
      <c r="X56" s="325"/>
      <c r="Y56" s="57"/>
      <c r="Z56" s="57"/>
      <c r="AA56" s="57"/>
      <c r="AB56" s="57"/>
      <c r="AC56" s="57"/>
      <c r="AD56" s="57"/>
      <c r="AE56" s="57"/>
      <c r="AF56" s="57"/>
      <c r="AG56" s="57"/>
      <c r="AH56" s="57"/>
      <c r="AI56" s="57"/>
      <c r="AJ56" s="17"/>
    </row>
    <row r="57" spans="1:36" ht="108" customHeight="1" x14ac:dyDescent="0.25">
      <c r="A57" s="534"/>
      <c r="B57" s="339">
        <v>44020</v>
      </c>
      <c r="C57" s="340" t="s">
        <v>677</v>
      </c>
      <c r="D57" s="340" t="s">
        <v>678</v>
      </c>
      <c r="E57" s="361"/>
      <c r="F57" s="342">
        <v>43939</v>
      </c>
      <c r="G57" s="342">
        <v>43913</v>
      </c>
      <c r="H57" s="343" t="s">
        <v>229</v>
      </c>
      <c r="I57" s="337">
        <v>0</v>
      </c>
      <c r="J57" s="341" t="s">
        <v>679</v>
      </c>
      <c r="K57" s="361"/>
      <c r="L57" s="361"/>
      <c r="M57" s="361"/>
      <c r="N57" s="309"/>
      <c r="O57" s="309"/>
      <c r="P57" s="309"/>
      <c r="Q57" s="309" t="s">
        <v>57</v>
      </c>
      <c r="R57" s="309"/>
      <c r="S57" s="338"/>
      <c r="T57" s="325" t="s">
        <v>680</v>
      </c>
      <c r="U57" s="325"/>
      <c r="V57" s="325"/>
      <c r="W57" s="325" t="s">
        <v>681</v>
      </c>
      <c r="X57" s="325"/>
      <c r="Y57" s="57"/>
      <c r="Z57" s="57"/>
      <c r="AA57" s="57"/>
      <c r="AB57" s="57"/>
      <c r="AC57" s="57"/>
      <c r="AD57" s="57"/>
      <c r="AE57" s="57"/>
      <c r="AF57" s="57"/>
      <c r="AG57" s="57"/>
      <c r="AH57" s="57"/>
      <c r="AI57" s="57"/>
      <c r="AJ57" s="17"/>
    </row>
    <row r="58" spans="1:36" x14ac:dyDescent="0.25">
      <c r="B58" s="58"/>
      <c r="AJ58" s="17"/>
    </row>
    <row r="59" spans="1:36" ht="15.75" thickBot="1" x14ac:dyDescent="0.3">
      <c r="L59" s="66"/>
      <c r="AJ59" s="17"/>
    </row>
    <row r="60" spans="1:36" ht="26.25" customHeight="1" thickBot="1" x14ac:dyDescent="0.3">
      <c r="A60" s="62" t="s">
        <v>427</v>
      </c>
      <c r="B60" s="63"/>
      <c r="C60" s="63"/>
      <c r="D60" s="63"/>
      <c r="E60" s="63"/>
      <c r="F60" s="63"/>
      <c r="G60" s="63"/>
      <c r="H60" s="63"/>
      <c r="I60" s="63"/>
      <c r="J60" s="63"/>
      <c r="K60" s="63"/>
      <c r="L60" s="65"/>
      <c r="M60" s="64"/>
      <c r="AJ60" s="17"/>
    </row>
    <row r="61" spans="1:36" ht="26.25" customHeight="1" thickBot="1" x14ac:dyDescent="0.3">
      <c r="A61" s="44"/>
      <c r="B61" s="45"/>
      <c r="C61" s="45"/>
      <c r="D61" s="46"/>
      <c r="E61" s="46"/>
      <c r="F61" s="46"/>
      <c r="G61" s="46"/>
      <c r="H61" s="46"/>
      <c r="I61" s="46"/>
      <c r="J61" s="46"/>
      <c r="K61" s="46"/>
      <c r="L61" s="46"/>
      <c r="M61" s="46"/>
      <c r="N61" s="46"/>
      <c r="AJ61" s="17"/>
    </row>
    <row r="62" spans="1:36" ht="43.5" customHeight="1" thickBot="1" x14ac:dyDescent="0.3">
      <c r="A62" s="50" t="s">
        <v>428</v>
      </c>
      <c r="B62" s="51"/>
      <c r="C62" s="52">
        <f>COUNTA(C66)</f>
        <v>1</v>
      </c>
      <c r="AJ62" s="17"/>
    </row>
    <row r="63" spans="1:36" x14ac:dyDescent="0.25">
      <c r="AJ63" s="17"/>
    </row>
    <row r="64" spans="1:36" ht="15.75" x14ac:dyDescent="0.25">
      <c r="A64" s="499" t="s">
        <v>429</v>
      </c>
      <c r="B64" s="453" t="s">
        <v>14</v>
      </c>
      <c r="C64" s="453" t="s">
        <v>15</v>
      </c>
      <c r="D64" s="453" t="s">
        <v>16</v>
      </c>
      <c r="E64" s="503" t="s">
        <v>17</v>
      </c>
      <c r="F64" s="453" t="s">
        <v>18</v>
      </c>
      <c r="G64" s="453"/>
      <c r="H64" s="453" t="s">
        <v>19</v>
      </c>
      <c r="I64" s="453" t="s">
        <v>20</v>
      </c>
      <c r="J64" s="463" t="s">
        <v>21</v>
      </c>
      <c r="K64" s="463" t="s">
        <v>22</v>
      </c>
      <c r="L64" s="463"/>
      <c r="M64" s="463" t="s">
        <v>23</v>
      </c>
      <c r="N64" s="43"/>
      <c r="AJ64" s="17"/>
    </row>
    <row r="65" spans="1:36" ht="15.75" x14ac:dyDescent="0.25">
      <c r="A65" s="500"/>
      <c r="B65" s="453"/>
      <c r="C65" s="453"/>
      <c r="D65" s="453"/>
      <c r="E65" s="503"/>
      <c r="F65" s="47" t="s">
        <v>46</v>
      </c>
      <c r="G65" s="47" t="s">
        <v>47</v>
      </c>
      <c r="H65" s="453"/>
      <c r="I65" s="453"/>
      <c r="J65" s="463"/>
      <c r="K65" s="90" t="s">
        <v>48</v>
      </c>
      <c r="L65" s="90" t="s">
        <v>49</v>
      </c>
      <c r="M65" s="463"/>
      <c r="N65" s="2"/>
      <c r="AJ65" s="17"/>
    </row>
    <row r="66" spans="1:36" ht="60" x14ac:dyDescent="0.25">
      <c r="A66" s="196" t="s">
        <v>382</v>
      </c>
      <c r="B66" s="42" t="s">
        <v>682</v>
      </c>
      <c r="C66" s="98" t="s">
        <v>683</v>
      </c>
      <c r="D66" s="98" t="s">
        <v>684</v>
      </c>
      <c r="E66" s="57"/>
      <c r="F66" s="103">
        <v>44166</v>
      </c>
      <c r="G66" s="103">
        <v>44986</v>
      </c>
      <c r="H66" s="98" t="s">
        <v>468</v>
      </c>
      <c r="I66" s="57"/>
      <c r="J66" s="101" t="s">
        <v>685</v>
      </c>
      <c r="K66" s="56"/>
      <c r="L66" s="56"/>
      <c r="M66" s="56"/>
      <c r="N66" s="2"/>
      <c r="AJ66" s="17"/>
    </row>
    <row r="67" spans="1:36" x14ac:dyDescent="0.25">
      <c r="A67" s="42"/>
      <c r="B67" s="42"/>
      <c r="C67" s="57"/>
      <c r="D67" s="57"/>
      <c r="E67" s="57"/>
      <c r="F67" s="57"/>
      <c r="G67" s="57"/>
      <c r="H67" s="57"/>
      <c r="I67" s="57"/>
      <c r="J67" s="57"/>
      <c r="K67" s="57"/>
      <c r="L67" s="57"/>
      <c r="M67" s="57"/>
      <c r="N67" s="2"/>
      <c r="AJ67" s="17"/>
    </row>
    <row r="68" spans="1:36" x14ac:dyDescent="0.25">
      <c r="A68" s="42"/>
      <c r="B68" s="42"/>
      <c r="C68" s="57"/>
      <c r="D68" s="57"/>
      <c r="E68" s="57"/>
      <c r="F68" s="57"/>
      <c r="G68" s="57"/>
      <c r="H68" s="57"/>
      <c r="I68" s="57"/>
      <c r="J68" s="57"/>
      <c r="K68" s="57"/>
      <c r="L68" s="57"/>
      <c r="M68" s="57"/>
      <c r="N68" s="2"/>
      <c r="AJ68" s="17"/>
    </row>
    <row r="69" spans="1:36" x14ac:dyDescent="0.25">
      <c r="A69" s="42"/>
      <c r="B69" s="42"/>
      <c r="C69" s="57"/>
      <c r="D69" s="57"/>
      <c r="E69" s="57"/>
      <c r="F69" s="57"/>
      <c r="G69" s="57"/>
      <c r="H69" s="57"/>
      <c r="I69" s="57"/>
      <c r="J69" s="57"/>
      <c r="K69" s="57"/>
      <c r="L69" s="57"/>
      <c r="M69" s="57"/>
      <c r="N69" s="2"/>
      <c r="AJ69" s="17"/>
    </row>
    <row r="70" spans="1:36" x14ac:dyDescent="0.25">
      <c r="A70" s="42"/>
      <c r="B70" s="42"/>
      <c r="C70" s="57"/>
      <c r="D70" s="57"/>
      <c r="E70" s="57"/>
      <c r="F70" s="57"/>
      <c r="G70" s="57"/>
      <c r="H70" s="57"/>
      <c r="I70" s="57"/>
      <c r="J70" s="57"/>
      <c r="K70" s="57"/>
      <c r="L70" s="57"/>
      <c r="M70" s="57"/>
      <c r="N70" s="2"/>
      <c r="AJ70" s="17"/>
    </row>
    <row r="71" spans="1:36" x14ac:dyDescent="0.25">
      <c r="A71" s="42"/>
      <c r="B71" s="42"/>
      <c r="C71" s="57"/>
      <c r="D71" s="57"/>
      <c r="E71" s="57"/>
      <c r="F71" s="57"/>
      <c r="G71" s="57"/>
      <c r="H71" s="57"/>
      <c r="I71" s="57"/>
      <c r="J71" s="57"/>
      <c r="K71" s="57"/>
      <c r="L71" s="57"/>
      <c r="M71" s="57"/>
      <c r="N71" s="2"/>
      <c r="AJ71" s="17"/>
    </row>
    <row r="72" spans="1:36" x14ac:dyDescent="0.25">
      <c r="A72" s="42"/>
      <c r="B72" s="42"/>
      <c r="C72" s="57"/>
      <c r="D72" s="57"/>
      <c r="E72" s="57"/>
      <c r="F72" s="57"/>
      <c r="G72" s="57"/>
      <c r="H72" s="57"/>
      <c r="I72" s="57"/>
      <c r="J72" s="57"/>
      <c r="K72" s="57"/>
      <c r="L72" s="57"/>
      <c r="M72" s="57"/>
      <c r="N72" s="2"/>
      <c r="AJ72" s="17"/>
    </row>
    <row r="73" spans="1:36" x14ac:dyDescent="0.25">
      <c r="A73" s="42"/>
      <c r="B73" s="42"/>
      <c r="C73" s="57"/>
      <c r="D73" s="57"/>
      <c r="E73" s="57"/>
      <c r="F73" s="57"/>
      <c r="G73" s="57"/>
      <c r="H73" s="57"/>
      <c r="I73" s="57"/>
      <c r="J73" s="57"/>
      <c r="K73" s="57"/>
      <c r="L73" s="57"/>
      <c r="M73" s="57"/>
      <c r="N73" s="2"/>
      <c r="AJ73" s="17"/>
    </row>
    <row r="74" spans="1:36" x14ac:dyDescent="0.25">
      <c r="A74" s="42"/>
      <c r="B74" s="42"/>
      <c r="C74" s="57"/>
      <c r="D74" s="57"/>
      <c r="E74" s="57"/>
      <c r="F74" s="57"/>
      <c r="G74" s="57"/>
      <c r="H74" s="57"/>
      <c r="I74" s="57"/>
      <c r="J74" s="57"/>
      <c r="K74" s="57"/>
      <c r="L74" s="57"/>
      <c r="M74" s="57"/>
      <c r="N74" s="2"/>
      <c r="AJ74" s="17"/>
    </row>
    <row r="75" spans="1:36" x14ac:dyDescent="0.25">
      <c r="AJ75" s="17"/>
    </row>
    <row r="76" spans="1:36" ht="15.75" x14ac:dyDescent="0.25">
      <c r="A76" s="499" t="s">
        <v>429</v>
      </c>
      <c r="B76" s="453" t="s">
        <v>14</v>
      </c>
      <c r="C76" s="453" t="s">
        <v>15</v>
      </c>
      <c r="D76" s="453" t="s">
        <v>16</v>
      </c>
      <c r="E76" s="503" t="s">
        <v>17</v>
      </c>
      <c r="F76" s="453" t="s">
        <v>18</v>
      </c>
      <c r="G76" s="453"/>
      <c r="H76" s="453" t="s">
        <v>19</v>
      </c>
      <c r="I76" s="453" t="s">
        <v>20</v>
      </c>
      <c r="J76" s="453" t="s">
        <v>21</v>
      </c>
      <c r="K76" s="463" t="s">
        <v>22</v>
      </c>
      <c r="L76" s="463"/>
      <c r="M76" s="453" t="s">
        <v>23</v>
      </c>
      <c r="N76" s="43"/>
      <c r="AJ76" s="17"/>
    </row>
    <row r="77" spans="1:36" ht="15" customHeight="1" x14ac:dyDescent="0.25">
      <c r="A77" s="500"/>
      <c r="B77" s="453"/>
      <c r="C77" s="453"/>
      <c r="D77" s="453"/>
      <c r="E77" s="503"/>
      <c r="F77" s="47" t="s">
        <v>46</v>
      </c>
      <c r="G77" s="47" t="s">
        <v>47</v>
      </c>
      <c r="H77" s="453"/>
      <c r="I77" s="453"/>
      <c r="J77" s="453"/>
      <c r="K77" s="90" t="s">
        <v>48</v>
      </c>
      <c r="L77" s="90" t="s">
        <v>49</v>
      </c>
      <c r="M77" s="453"/>
      <c r="N77" s="2"/>
      <c r="AJ77" s="17"/>
    </row>
    <row r="78" spans="1:36" x14ac:dyDescent="0.25">
      <c r="A78" s="42" t="s">
        <v>686</v>
      </c>
      <c r="B78" s="42"/>
      <c r="C78" s="57" t="s">
        <v>687</v>
      </c>
      <c r="D78" s="57"/>
      <c r="E78" s="57"/>
      <c r="F78" s="57"/>
      <c r="G78" s="57"/>
      <c r="H78" s="57"/>
      <c r="I78" s="57"/>
      <c r="J78" s="56"/>
      <c r="K78" s="56"/>
      <c r="L78" s="56"/>
      <c r="M78" s="56"/>
      <c r="N78" s="2"/>
      <c r="AJ78" s="17"/>
    </row>
    <row r="79" spans="1:36" x14ac:dyDescent="0.25">
      <c r="A79" s="42"/>
      <c r="B79" s="42"/>
      <c r="C79" s="57"/>
      <c r="D79" s="57"/>
      <c r="E79" s="57"/>
      <c r="F79" s="57"/>
      <c r="G79" s="57"/>
      <c r="H79" s="57"/>
      <c r="I79" s="57"/>
      <c r="J79" s="57"/>
      <c r="K79" s="57"/>
      <c r="L79" s="57"/>
      <c r="M79" s="57"/>
      <c r="N79" s="2"/>
      <c r="AJ79" s="17"/>
    </row>
    <row r="80" spans="1:36" x14ac:dyDescent="0.25">
      <c r="A80" s="42"/>
      <c r="B80" s="42"/>
      <c r="C80" s="57"/>
      <c r="D80" s="57"/>
      <c r="E80" s="57"/>
      <c r="F80" s="57"/>
      <c r="G80" s="57"/>
      <c r="H80" s="57"/>
      <c r="I80" s="57"/>
      <c r="J80" s="57"/>
      <c r="K80" s="57"/>
      <c r="L80" s="57"/>
      <c r="M80" s="57"/>
      <c r="N80" s="2"/>
      <c r="AJ80" s="17"/>
    </row>
    <row r="81" spans="1:36" x14ac:dyDescent="0.25">
      <c r="A81" s="42"/>
      <c r="B81" s="42"/>
      <c r="C81" s="57"/>
      <c r="D81" s="57"/>
      <c r="E81" s="57"/>
      <c r="F81" s="57"/>
      <c r="G81" s="57"/>
      <c r="H81" s="57"/>
      <c r="I81" s="57"/>
      <c r="J81" s="57"/>
      <c r="K81" s="57"/>
      <c r="L81" s="57"/>
      <c r="M81" s="57"/>
      <c r="N81" s="2"/>
      <c r="AJ81" s="17"/>
    </row>
    <row r="82" spans="1:36" x14ac:dyDescent="0.25">
      <c r="A82" s="42"/>
      <c r="B82" s="42"/>
      <c r="C82" s="57"/>
      <c r="D82" s="57"/>
      <c r="E82" s="57"/>
      <c r="F82" s="57"/>
      <c r="G82" s="57"/>
      <c r="H82" s="57"/>
      <c r="I82" s="57"/>
      <c r="J82" s="57"/>
      <c r="K82" s="57"/>
      <c r="L82" s="57"/>
      <c r="M82" s="57"/>
      <c r="N82" s="2"/>
      <c r="AJ82" s="17"/>
    </row>
    <row r="83" spans="1:36" x14ac:dyDescent="0.25">
      <c r="A83" s="42"/>
      <c r="B83" s="42"/>
      <c r="C83" s="57"/>
      <c r="D83" s="57"/>
      <c r="E83" s="57"/>
      <c r="F83" s="57"/>
      <c r="G83" s="57"/>
      <c r="H83" s="57"/>
      <c r="I83" s="57"/>
      <c r="J83" s="57"/>
      <c r="K83" s="57"/>
      <c r="L83" s="57"/>
      <c r="M83" s="57"/>
      <c r="N83" s="2"/>
      <c r="AJ83" s="17"/>
    </row>
    <row r="84" spans="1:36" x14ac:dyDescent="0.25">
      <c r="A84" s="42"/>
      <c r="B84" s="42"/>
      <c r="C84" s="57"/>
      <c r="D84" s="57"/>
      <c r="E84" s="57"/>
      <c r="F84" s="57"/>
      <c r="G84" s="57"/>
      <c r="H84" s="57"/>
      <c r="I84" s="57"/>
      <c r="J84" s="57"/>
      <c r="K84" s="57"/>
      <c r="L84" s="57"/>
      <c r="M84" s="57"/>
      <c r="N84" s="2"/>
      <c r="AJ84" s="17"/>
    </row>
    <row r="85" spans="1:36" x14ac:dyDescent="0.25">
      <c r="A85" s="42"/>
      <c r="B85" s="42"/>
      <c r="C85" s="57"/>
      <c r="D85" s="57"/>
      <c r="E85" s="57"/>
      <c r="F85" s="57"/>
      <c r="G85" s="57"/>
      <c r="H85" s="57"/>
      <c r="I85" s="57"/>
      <c r="J85" s="57"/>
      <c r="K85" s="57"/>
      <c r="L85" s="57"/>
      <c r="M85" s="57"/>
      <c r="N85" s="2"/>
      <c r="AJ85" s="17"/>
    </row>
    <row r="86" spans="1:36" x14ac:dyDescent="0.25">
      <c r="A86" s="42"/>
      <c r="B86" s="42"/>
      <c r="C86" s="57"/>
      <c r="D86" s="57"/>
      <c r="E86" s="57"/>
      <c r="F86" s="57"/>
      <c r="G86" s="57"/>
      <c r="H86" s="57"/>
      <c r="I86" s="57"/>
      <c r="J86" s="57"/>
      <c r="K86" s="57"/>
      <c r="L86" s="57"/>
      <c r="M86" s="57"/>
      <c r="N86" s="2"/>
      <c r="AJ86" s="17"/>
    </row>
    <row r="87" spans="1:36" x14ac:dyDescent="0.25">
      <c r="AJ87" s="17"/>
    </row>
    <row r="88" spans="1:36" ht="15.75" x14ac:dyDescent="0.25">
      <c r="A88" s="499" t="s">
        <v>429</v>
      </c>
      <c r="B88" s="453" t="s">
        <v>14</v>
      </c>
      <c r="C88" s="453" t="s">
        <v>15</v>
      </c>
      <c r="D88" s="453" t="s">
        <v>16</v>
      </c>
      <c r="E88" s="503" t="s">
        <v>17</v>
      </c>
      <c r="F88" s="453" t="s">
        <v>18</v>
      </c>
      <c r="G88" s="453"/>
      <c r="H88" s="453" t="s">
        <v>19</v>
      </c>
      <c r="I88" s="453" t="s">
        <v>20</v>
      </c>
      <c r="J88" s="453" t="s">
        <v>21</v>
      </c>
      <c r="K88" s="463" t="s">
        <v>22</v>
      </c>
      <c r="L88" s="463"/>
      <c r="M88" s="453" t="s">
        <v>23</v>
      </c>
      <c r="N88" s="43"/>
      <c r="AJ88" s="17"/>
    </row>
    <row r="89" spans="1:36" ht="15" customHeight="1" x14ac:dyDescent="0.25">
      <c r="A89" s="500"/>
      <c r="B89" s="453"/>
      <c r="C89" s="453"/>
      <c r="D89" s="453"/>
      <c r="E89" s="503"/>
      <c r="F89" s="47" t="s">
        <v>46</v>
      </c>
      <c r="G89" s="47" t="s">
        <v>47</v>
      </c>
      <c r="H89" s="453"/>
      <c r="I89" s="453"/>
      <c r="J89" s="453"/>
      <c r="K89" s="90" t="s">
        <v>48</v>
      </c>
      <c r="L89" s="90" t="s">
        <v>49</v>
      </c>
      <c r="M89" s="453"/>
      <c r="N89" s="2"/>
      <c r="AJ89" s="17"/>
    </row>
    <row r="90" spans="1:36" x14ac:dyDescent="0.25">
      <c r="A90" s="42"/>
      <c r="B90" s="42"/>
      <c r="C90" s="57" t="s">
        <v>687</v>
      </c>
      <c r="D90" s="57"/>
      <c r="E90" s="57"/>
      <c r="F90" s="57"/>
      <c r="G90" s="57"/>
      <c r="H90" s="57"/>
      <c r="I90" s="57"/>
      <c r="J90" s="56"/>
      <c r="K90" s="56"/>
      <c r="L90" s="56"/>
      <c r="M90" s="56"/>
      <c r="N90" s="2"/>
      <c r="AJ90" s="17"/>
    </row>
    <row r="91" spans="1:36" x14ac:dyDescent="0.25">
      <c r="A91" s="42"/>
      <c r="B91" s="42"/>
      <c r="C91" s="57"/>
      <c r="D91" s="57"/>
      <c r="E91" s="57"/>
      <c r="F91" s="57"/>
      <c r="G91" s="57"/>
      <c r="H91" s="57"/>
      <c r="I91" s="57"/>
      <c r="J91" s="57"/>
      <c r="K91" s="57"/>
      <c r="L91" s="57"/>
      <c r="M91" s="57"/>
      <c r="N91" s="2"/>
      <c r="AJ91" s="17"/>
    </row>
    <row r="92" spans="1:36" x14ac:dyDescent="0.25">
      <c r="A92" s="42"/>
      <c r="B92" s="42"/>
      <c r="C92" s="57"/>
      <c r="D92" s="57"/>
      <c r="E92" s="57"/>
      <c r="F92" s="57"/>
      <c r="G92" s="57"/>
      <c r="H92" s="57"/>
      <c r="I92" s="57"/>
      <c r="J92" s="57"/>
      <c r="K92" s="57"/>
      <c r="L92" s="57"/>
      <c r="M92" s="57"/>
      <c r="N92" s="2"/>
      <c r="AJ92" s="17"/>
    </row>
    <row r="93" spans="1:36" x14ac:dyDescent="0.25">
      <c r="A93" s="42"/>
      <c r="B93" s="42"/>
      <c r="C93" s="57"/>
      <c r="D93" s="57"/>
      <c r="E93" s="57"/>
      <c r="F93" s="57"/>
      <c r="G93" s="57"/>
      <c r="H93" s="57"/>
      <c r="I93" s="57"/>
      <c r="J93" s="57"/>
      <c r="K93" s="57"/>
      <c r="L93" s="57"/>
      <c r="M93" s="57"/>
      <c r="N93" s="2"/>
      <c r="AJ93" s="17"/>
    </row>
    <row r="94" spans="1:36" x14ac:dyDescent="0.25">
      <c r="A94" s="42"/>
      <c r="B94" s="42"/>
      <c r="C94" s="57"/>
      <c r="D94" s="57"/>
      <c r="E94" s="57"/>
      <c r="F94" s="57"/>
      <c r="G94" s="57"/>
      <c r="H94" s="57"/>
      <c r="I94" s="57"/>
      <c r="J94" s="57"/>
      <c r="K94" s="57"/>
      <c r="L94" s="57"/>
      <c r="M94" s="57"/>
      <c r="N94" s="2"/>
      <c r="AJ94" s="17"/>
    </row>
    <row r="95" spans="1:36" x14ac:dyDescent="0.25">
      <c r="A95" s="42"/>
      <c r="B95" s="42"/>
      <c r="C95" s="57"/>
      <c r="D95" s="57"/>
      <c r="E95" s="57"/>
      <c r="F95" s="57"/>
      <c r="G95" s="57"/>
      <c r="H95" s="57"/>
      <c r="I95" s="57"/>
      <c r="J95" s="57"/>
      <c r="K95" s="57"/>
      <c r="L95" s="57"/>
      <c r="M95" s="57"/>
      <c r="N95" s="2"/>
      <c r="AJ95" s="17"/>
    </row>
    <row r="96" spans="1:36" x14ac:dyDescent="0.25">
      <c r="A96" s="42"/>
      <c r="B96" s="42"/>
      <c r="C96" s="57"/>
      <c r="D96" s="57"/>
      <c r="E96" s="57"/>
      <c r="F96" s="57"/>
      <c r="G96" s="57"/>
      <c r="H96" s="57"/>
      <c r="I96" s="57"/>
      <c r="J96" s="57"/>
      <c r="K96" s="57"/>
      <c r="L96" s="57"/>
      <c r="M96" s="57"/>
      <c r="N96" s="2"/>
      <c r="AJ96" s="17"/>
    </row>
    <row r="97" spans="1:36" x14ac:dyDescent="0.25">
      <c r="A97" s="42"/>
      <c r="B97" s="42"/>
      <c r="C97" s="57"/>
      <c r="D97" s="57"/>
      <c r="E97" s="57"/>
      <c r="F97" s="57"/>
      <c r="G97" s="57"/>
      <c r="H97" s="57"/>
      <c r="I97" s="57"/>
      <c r="J97" s="57"/>
      <c r="K97" s="57"/>
      <c r="L97" s="57"/>
      <c r="M97" s="57"/>
      <c r="N97" s="2"/>
      <c r="AJ97" s="17"/>
    </row>
    <row r="98" spans="1:36" x14ac:dyDescent="0.25">
      <c r="A98" s="42"/>
      <c r="B98" s="42"/>
      <c r="C98" s="57"/>
      <c r="D98" s="57"/>
      <c r="E98" s="57"/>
      <c r="F98" s="57"/>
      <c r="G98" s="57"/>
      <c r="H98" s="57"/>
      <c r="I98" s="57"/>
      <c r="J98" s="57"/>
      <c r="K98" s="57"/>
      <c r="L98" s="57"/>
      <c r="M98" s="57"/>
      <c r="N98" s="2"/>
      <c r="AJ98" s="17"/>
    </row>
    <row r="99" spans="1:36" x14ac:dyDescent="0.25">
      <c r="AJ99" s="17"/>
    </row>
    <row r="100" spans="1:36" ht="15.75" x14ac:dyDescent="0.25">
      <c r="A100" s="508" t="s">
        <v>430</v>
      </c>
      <c r="B100" s="453" t="s">
        <v>14</v>
      </c>
      <c r="C100" s="453" t="s">
        <v>15</v>
      </c>
      <c r="D100" s="453" t="s">
        <v>16</v>
      </c>
      <c r="E100" s="503" t="s">
        <v>17</v>
      </c>
      <c r="F100" s="453" t="s">
        <v>18</v>
      </c>
      <c r="G100" s="453"/>
      <c r="H100" s="453" t="s">
        <v>19</v>
      </c>
      <c r="I100" s="453" t="s">
        <v>20</v>
      </c>
      <c r="J100" s="453" t="s">
        <v>21</v>
      </c>
      <c r="K100" s="463" t="s">
        <v>22</v>
      </c>
      <c r="L100" s="463"/>
      <c r="M100" s="453" t="s">
        <v>23</v>
      </c>
      <c r="N100" s="43"/>
      <c r="AJ100" s="17"/>
    </row>
    <row r="101" spans="1:36" ht="15.75" x14ac:dyDescent="0.25">
      <c r="A101" s="508"/>
      <c r="B101" s="453"/>
      <c r="C101" s="453"/>
      <c r="D101" s="453"/>
      <c r="E101" s="503"/>
      <c r="F101" s="47" t="s">
        <v>46</v>
      </c>
      <c r="G101" s="47" t="s">
        <v>47</v>
      </c>
      <c r="H101" s="453"/>
      <c r="I101" s="453"/>
      <c r="J101" s="453"/>
      <c r="K101" s="90" t="s">
        <v>48</v>
      </c>
      <c r="L101" s="90" t="s">
        <v>49</v>
      </c>
      <c r="M101" s="453"/>
      <c r="N101" s="2"/>
      <c r="AJ101" s="17"/>
    </row>
    <row r="102" spans="1:36" x14ac:dyDescent="0.25">
      <c r="A102" s="42"/>
      <c r="B102" s="42"/>
      <c r="C102" s="57"/>
      <c r="D102" s="57"/>
      <c r="E102" s="57"/>
      <c r="F102" s="57"/>
      <c r="G102" s="57"/>
      <c r="H102" s="57"/>
      <c r="I102" s="57"/>
      <c r="J102" s="56"/>
      <c r="K102" s="56"/>
      <c r="L102" s="56"/>
      <c r="M102" s="56"/>
      <c r="N102" s="2"/>
      <c r="AJ102" s="17"/>
    </row>
    <row r="103" spans="1:36" x14ac:dyDescent="0.25">
      <c r="A103" s="42"/>
      <c r="B103" s="42"/>
      <c r="C103" s="57"/>
      <c r="D103" s="57"/>
      <c r="E103" s="57"/>
      <c r="F103" s="57"/>
      <c r="G103" s="57"/>
      <c r="H103" s="57"/>
      <c r="I103" s="57"/>
      <c r="J103" s="57"/>
      <c r="K103" s="57"/>
      <c r="L103" s="57"/>
      <c r="M103" s="57"/>
      <c r="N103" s="2"/>
      <c r="AJ103" s="17"/>
    </row>
    <row r="104" spans="1:36" x14ac:dyDescent="0.25">
      <c r="A104" s="42"/>
      <c r="B104" s="42"/>
      <c r="C104" s="57"/>
      <c r="D104" s="57"/>
      <c r="E104" s="57"/>
      <c r="F104" s="57"/>
      <c r="G104" s="57"/>
      <c r="H104" s="57"/>
      <c r="I104" s="57"/>
      <c r="J104" s="57"/>
      <c r="K104" s="57"/>
      <c r="L104" s="57"/>
      <c r="M104" s="57"/>
      <c r="N104" s="2"/>
      <c r="AJ104" s="17"/>
    </row>
    <row r="105" spans="1:36" x14ac:dyDescent="0.25">
      <c r="A105" s="42"/>
      <c r="B105" s="42"/>
      <c r="C105" s="57"/>
      <c r="D105" s="57"/>
      <c r="E105" s="57"/>
      <c r="F105" s="57"/>
      <c r="G105" s="57"/>
      <c r="H105" s="57"/>
      <c r="I105" s="57"/>
      <c r="J105" s="57"/>
      <c r="K105" s="57"/>
      <c r="L105" s="57"/>
      <c r="M105" s="57"/>
      <c r="N105" s="2"/>
      <c r="AJ105" s="17"/>
    </row>
    <row r="106" spans="1:36" x14ac:dyDescent="0.25">
      <c r="A106" s="42"/>
      <c r="B106" s="42"/>
      <c r="C106" s="57"/>
      <c r="D106" s="57"/>
      <c r="E106" s="57"/>
      <c r="F106" s="57"/>
      <c r="G106" s="57"/>
      <c r="H106" s="57"/>
      <c r="I106" s="57"/>
      <c r="J106" s="57"/>
      <c r="K106" s="57"/>
      <c r="L106" s="57"/>
      <c r="M106" s="57"/>
      <c r="N106" s="2"/>
      <c r="AJ106" s="17"/>
    </row>
    <row r="107" spans="1:36" x14ac:dyDescent="0.25">
      <c r="A107" s="42"/>
      <c r="B107" s="42"/>
      <c r="C107" s="57"/>
      <c r="D107" s="57"/>
      <c r="E107" s="57"/>
      <c r="F107" s="57"/>
      <c r="G107" s="57"/>
      <c r="H107" s="57"/>
      <c r="I107" s="57"/>
      <c r="J107" s="57"/>
      <c r="K107" s="57"/>
      <c r="L107" s="57"/>
      <c r="M107" s="57"/>
      <c r="N107" s="2"/>
      <c r="AJ107" s="17"/>
    </row>
    <row r="108" spans="1:36" x14ac:dyDescent="0.25">
      <c r="A108" s="42"/>
      <c r="B108" s="42"/>
      <c r="C108" s="57"/>
      <c r="D108" s="57"/>
      <c r="E108" s="57"/>
      <c r="F108" s="57"/>
      <c r="G108" s="57"/>
      <c r="H108" s="57"/>
      <c r="I108" s="57"/>
      <c r="J108" s="57"/>
      <c r="K108" s="57"/>
      <c r="L108" s="57"/>
      <c r="M108" s="57"/>
      <c r="N108" s="2"/>
      <c r="AJ108" s="17"/>
    </row>
    <row r="109" spans="1:36" x14ac:dyDescent="0.25">
      <c r="A109" s="42"/>
      <c r="B109" s="42"/>
      <c r="C109" s="57"/>
      <c r="D109" s="57"/>
      <c r="E109" s="57"/>
      <c r="F109" s="57"/>
      <c r="G109" s="57"/>
      <c r="H109" s="57"/>
      <c r="I109" s="57"/>
      <c r="J109" s="57"/>
      <c r="K109" s="57"/>
      <c r="L109" s="57"/>
      <c r="M109" s="57"/>
      <c r="N109" s="2"/>
      <c r="AJ109" s="17"/>
    </row>
    <row r="110" spans="1:36" x14ac:dyDescent="0.25">
      <c r="A110" s="42"/>
      <c r="B110" s="42"/>
      <c r="C110" s="57"/>
      <c r="D110" s="57"/>
      <c r="E110" s="57"/>
      <c r="F110" s="57"/>
      <c r="G110" s="57"/>
      <c r="H110" s="57"/>
      <c r="I110" s="57"/>
      <c r="J110" s="57"/>
      <c r="K110" s="57"/>
      <c r="L110" s="57"/>
      <c r="M110" s="57"/>
      <c r="N110" s="2"/>
      <c r="AJ110" s="17"/>
    </row>
    <row r="111" spans="1:36" x14ac:dyDescent="0.25">
      <c r="A111" s="17"/>
      <c r="B111" s="17"/>
      <c r="C111" s="17"/>
      <c r="D111" s="17"/>
      <c r="E111" s="17"/>
      <c r="F111" s="17"/>
      <c r="G111" s="17"/>
      <c r="H111" s="17"/>
      <c r="I111" s="17"/>
      <c r="J111" s="17"/>
      <c r="K111" s="17"/>
      <c r="L111" s="17"/>
      <c r="M111" s="17"/>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17"/>
    </row>
    <row r="112" spans="1:36" x14ac:dyDescent="0.25">
      <c r="A112" s="17"/>
      <c r="B112" s="17"/>
      <c r="C112" s="17"/>
      <c r="D112" s="17"/>
      <c r="E112" s="17"/>
      <c r="F112" s="17"/>
      <c r="G112" s="17"/>
      <c r="H112" s="17"/>
      <c r="I112" s="17"/>
      <c r="J112" s="17"/>
      <c r="K112" s="17"/>
      <c r="L112" s="17"/>
      <c r="M112" s="17"/>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17"/>
    </row>
  </sheetData>
  <sheetProtection algorithmName="SHA-512" hashValue="SCPAQwiBhNnTiaoRZCV6+6jO+OCpFBRihCW1tVcReQuFNd7/nWjv3ru1VLcWkjAu6Fjsuue9qNHpgR28nbVPwg==" saltValue="CoqCU4lk95hvjXQr841dNw==" spinCount="100000" sheet="1" objects="1" scenarios="1"/>
  <protectedRanges>
    <protectedRange sqref="A1:AI10 A11:B50 E11:I13 D16:H18 D41:T41 V41:AI41 E19:I19 K27:AI27 D27:H27 E14:H15 I14:I18 D20:I26 A51:AI135 J11:AI26 D28:AI40 D42:AI50" name="Intervalo1"/>
    <protectedRange sqref="C11:C15" name="Intervalo1_2"/>
    <protectedRange sqref="C16:C22" name="Intervalo1_3"/>
    <protectedRange sqref="C23:C30" name="Intervalo1_4"/>
    <protectedRange sqref="C31:C37" name="Intervalo1_5"/>
    <protectedRange sqref="C38:C47" name="Intervalo1_6"/>
    <protectedRange sqref="C48:C50" name="Intervalo1_7"/>
    <protectedRange sqref="D11:D15" name="Intervalo1_8"/>
    <protectedRange sqref="U41" name="Intervalo1_1"/>
    <protectedRange sqref="D19" name="Intervalo1_9"/>
    <protectedRange sqref="I27:J27" name="Intervalo1_10"/>
  </protectedRanges>
  <mergeCells count="92">
    <mergeCell ref="A51:A57"/>
    <mergeCell ref="A11:A18"/>
    <mergeCell ref="A19:A25"/>
    <mergeCell ref="A40:A45"/>
    <mergeCell ref="A46:A50"/>
    <mergeCell ref="A26:A31"/>
    <mergeCell ref="A32:A35"/>
    <mergeCell ref="A36:A39"/>
    <mergeCell ref="K100:L100"/>
    <mergeCell ref="M100:M101"/>
    <mergeCell ref="A100:A101"/>
    <mergeCell ref="B100:B101"/>
    <mergeCell ref="C100:C101"/>
    <mergeCell ref="D100:D101"/>
    <mergeCell ref="E100:E101"/>
    <mergeCell ref="F100:G100"/>
    <mergeCell ref="F88:G88"/>
    <mergeCell ref="H88:H89"/>
    <mergeCell ref="I88:I89"/>
    <mergeCell ref="J88:J89"/>
    <mergeCell ref="H100:H101"/>
    <mergeCell ref="I100:I101"/>
    <mergeCell ref="J100:J101"/>
    <mergeCell ref="K88:L88"/>
    <mergeCell ref="M88:M89"/>
    <mergeCell ref="H76:H77"/>
    <mergeCell ref="I76:I77"/>
    <mergeCell ref="J76:J77"/>
    <mergeCell ref="K76:L76"/>
    <mergeCell ref="M76:M77"/>
    <mergeCell ref="A88:A89"/>
    <mergeCell ref="B88:B89"/>
    <mergeCell ref="C88:C89"/>
    <mergeCell ref="D88:D89"/>
    <mergeCell ref="E88:E89"/>
    <mergeCell ref="A76:A77"/>
    <mergeCell ref="B76:B77"/>
    <mergeCell ref="C76:C77"/>
    <mergeCell ref="D76:D77"/>
    <mergeCell ref="E76:E77"/>
    <mergeCell ref="F76:G76"/>
    <mergeCell ref="F64:G64"/>
    <mergeCell ref="H64:H65"/>
    <mergeCell ref="I64:I65"/>
    <mergeCell ref="J64:J65"/>
    <mergeCell ref="K64:L64"/>
    <mergeCell ref="M64:M65"/>
    <mergeCell ref="A64:A65"/>
    <mergeCell ref="B64:B65"/>
    <mergeCell ref="C64:C65"/>
    <mergeCell ref="D64:D65"/>
    <mergeCell ref="E64:E65"/>
    <mergeCell ref="AG9:AG10"/>
    <mergeCell ref="AH9:AH10"/>
    <mergeCell ref="O9:O10"/>
    <mergeCell ref="P9:P10"/>
    <mergeCell ref="Q9:Q10"/>
    <mergeCell ref="R9:R10"/>
    <mergeCell ref="S9:S10"/>
    <mergeCell ref="T9:T10"/>
    <mergeCell ref="AA9:AA10"/>
    <mergeCell ref="AB9:AB10"/>
    <mergeCell ref="U9:U10"/>
    <mergeCell ref="V9:V10"/>
    <mergeCell ref="W9:W10"/>
    <mergeCell ref="X9:X10"/>
    <mergeCell ref="B9:B10"/>
    <mergeCell ref="C9:C10"/>
    <mergeCell ref="D9:D10"/>
    <mergeCell ref="K9:L9"/>
    <mergeCell ref="M9:M10"/>
    <mergeCell ref="E9:E10"/>
    <mergeCell ref="F9:G9"/>
    <mergeCell ref="H9:H10"/>
    <mergeCell ref="I9:I10"/>
    <mergeCell ref="J9:J10"/>
    <mergeCell ref="AI9:AI10"/>
    <mergeCell ref="AC9:AC10"/>
    <mergeCell ref="A1:AI1"/>
    <mergeCell ref="A2:AI2"/>
    <mergeCell ref="B4:G4"/>
    <mergeCell ref="B6:C6"/>
    <mergeCell ref="A8:M8"/>
    <mergeCell ref="N8:X8"/>
    <mergeCell ref="Y8:AI8"/>
    <mergeCell ref="AD9:AD10"/>
    <mergeCell ref="AE9:AE10"/>
    <mergeCell ref="AF9:AF10"/>
    <mergeCell ref="Y9:Y10"/>
    <mergeCell ref="Z9:Z10"/>
    <mergeCell ref="N9:N10"/>
    <mergeCell ref="A9:A10"/>
  </mergeCells>
  <conditionalFormatting sqref="N11:N57">
    <cfRule type="cellIs" dxfId="31" priority="11" stopIfTrue="1" operator="equal">
      <formula>"x"</formula>
    </cfRule>
  </conditionalFormatting>
  <conditionalFormatting sqref="O11:O57">
    <cfRule type="cellIs" dxfId="30" priority="10" operator="equal">
      <formula>"x"</formula>
    </cfRule>
  </conditionalFormatting>
  <conditionalFormatting sqref="P11:P57">
    <cfRule type="cellIs" dxfId="29" priority="9" operator="equal">
      <formula>"x"</formula>
    </cfRule>
  </conditionalFormatting>
  <conditionalFormatting sqref="Q11:Q57">
    <cfRule type="cellIs" dxfId="28" priority="8" stopIfTrue="1" operator="equal">
      <formula>"x"</formula>
    </cfRule>
  </conditionalFormatting>
  <conditionalFormatting sqref="R11:R57">
    <cfRule type="cellIs" dxfId="27" priority="7" operator="equal">
      <formula>"x"</formula>
    </cfRule>
  </conditionalFormatting>
  <conditionalFormatting sqref="S11:S57">
    <cfRule type="cellIs" dxfId="26" priority="4" stopIfTrue="1" operator="equal">
      <formula>$AN$7</formula>
    </cfRule>
    <cfRule type="cellIs" dxfId="25" priority="5" stopIfTrue="1" operator="equal">
      <formula>$AN$6</formula>
    </cfRule>
  </conditionalFormatting>
  <conditionalFormatting sqref="AN6:AN7">
    <cfRule type="cellIs" dxfId="24" priority="12" stopIfTrue="1" operator="equal">
      <formula>$AN$6</formula>
    </cfRule>
  </conditionalFormatting>
  <dataValidations count="1">
    <dataValidation type="list" allowBlank="1" showInputMessage="1" showErrorMessage="1" sqref="S12:S57 S11" xr:uid="{00000000-0002-0000-0200-000000000000}">
      <formula1>$AN$6:$AN$7</formula1>
    </dataValidation>
  </dataValidations>
  <hyperlinks>
    <hyperlink ref="U49" r:id="rId1" display="http://epea.tmp.br/epea2019_anais/pdfs/plenary/0256-1-B-01.pdf" xr:uid="{00000000-0004-0000-0200-000000000000}"/>
    <hyperlink ref="U48" r:id="rId2" display="www.institutosauimdecoleira.org.br" xr:uid="{00000000-0004-0000-0200-000001000000}"/>
  </hyperlinks>
  <pageMargins left="0.511811024" right="0.511811024" top="0.78740157499999996" bottom="0.78740157499999996" header="0.31496062000000002" footer="0.31496062000000002"/>
  <pageSetup orientation="portrait"/>
  <drawing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43"/>
  <sheetViews>
    <sheetView showGridLines="0" workbookViewId="0">
      <selection activeCell="D7" sqref="D7:G7"/>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9.7109375" customWidth="1"/>
    <col min="6" max="6" width="12" bestFit="1" customWidth="1"/>
    <col min="7" max="7" width="11.7109375" customWidth="1"/>
    <col min="8" max="8" width="9.140625" customWidth="1"/>
    <col min="24" max="24" width="2.7109375" customWidth="1"/>
    <col min="27" max="29" width="4.140625" customWidth="1"/>
  </cols>
  <sheetData>
    <row r="1" spans="1:28" x14ac:dyDescent="0.25">
      <c r="A1" s="10"/>
      <c r="B1" s="514" t="s">
        <v>8</v>
      </c>
      <c r="C1" s="514"/>
      <c r="D1" s="514"/>
      <c r="E1" s="514"/>
      <c r="F1" s="514"/>
      <c r="G1" s="514"/>
      <c r="H1" s="514"/>
      <c r="I1" s="514"/>
      <c r="J1" s="514"/>
      <c r="K1" s="514"/>
      <c r="L1" s="514"/>
      <c r="M1" s="514"/>
      <c r="N1" s="514"/>
      <c r="O1" s="514"/>
      <c r="P1" s="514"/>
      <c r="Q1" s="514"/>
      <c r="R1" s="514"/>
      <c r="S1" s="514"/>
      <c r="T1" s="514"/>
      <c r="U1" s="514"/>
      <c r="V1" s="514"/>
      <c r="W1" s="514"/>
      <c r="X1" s="10"/>
    </row>
    <row r="2" spans="1:28" s="14" customFormat="1" ht="21" customHeight="1" x14ac:dyDescent="0.25">
      <c r="A2" s="15"/>
      <c r="B2" s="514"/>
      <c r="C2" s="514"/>
      <c r="D2" s="514"/>
      <c r="E2" s="514"/>
      <c r="F2" s="514"/>
      <c r="G2" s="514"/>
      <c r="H2" s="514"/>
      <c r="I2" s="514"/>
      <c r="J2" s="514"/>
      <c r="K2" s="514"/>
      <c r="L2" s="514"/>
      <c r="M2" s="514"/>
      <c r="N2" s="514"/>
      <c r="O2" s="514"/>
      <c r="P2" s="514"/>
      <c r="Q2" s="514"/>
      <c r="R2" s="514"/>
      <c r="S2" s="514"/>
      <c r="T2" s="514"/>
      <c r="U2" s="514"/>
      <c r="V2" s="514"/>
      <c r="W2" s="514"/>
      <c r="X2" s="15"/>
    </row>
    <row r="3" spans="1:28" ht="33.75" customHeight="1" x14ac:dyDescent="0.35">
      <c r="A3" s="10"/>
      <c r="B3" s="520" t="str">
        <f>'Monitoria Anual - 2'!A2</f>
        <v>PLANO DE AÇÃO NACIONAL PARA A CONSERVAÇÃO DO SAUIM-DE-COLEIRA</v>
      </c>
      <c r="C3" s="520"/>
      <c r="D3" s="520"/>
      <c r="E3" s="520"/>
      <c r="F3" s="520"/>
      <c r="G3" s="520"/>
      <c r="H3" s="520"/>
      <c r="I3" s="520"/>
      <c r="J3" s="520"/>
      <c r="K3" s="520"/>
      <c r="L3" s="520"/>
      <c r="M3" s="520"/>
      <c r="N3" s="520"/>
      <c r="O3" s="520"/>
      <c r="P3" s="520"/>
      <c r="Q3" s="520"/>
      <c r="R3" s="520"/>
      <c r="S3" s="520"/>
      <c r="T3" s="520"/>
      <c r="U3" s="520"/>
      <c r="V3" s="520"/>
      <c r="W3" s="520"/>
      <c r="X3" s="10"/>
    </row>
    <row r="4" spans="1:28" x14ac:dyDescent="0.25">
      <c r="A4" s="10"/>
      <c r="J4" s="11"/>
      <c r="K4" s="11"/>
      <c r="L4" s="11"/>
      <c r="M4" s="11"/>
      <c r="N4" s="11"/>
      <c r="O4" s="11"/>
      <c r="X4" s="10"/>
    </row>
    <row r="5" spans="1:28" s="2" customFormat="1" ht="45" customHeight="1" x14ac:dyDescent="0.25">
      <c r="A5" s="17"/>
      <c r="B5" s="525" t="s">
        <v>2</v>
      </c>
      <c r="C5" s="525"/>
      <c r="D5" s="526" t="str">
        <f>'Monitoria Anual - 2'!B4</f>
        <v>Promover a conservação do sauim-de-coleira e de seu habitat, implementando ações para reverter a atual tendência de declínio populacional da espécie.</v>
      </c>
      <c r="E5" s="526"/>
      <c r="F5" s="526"/>
      <c r="G5" s="526"/>
      <c r="H5" s="526"/>
      <c r="I5" s="526"/>
      <c r="J5" s="526"/>
      <c r="K5" s="526"/>
      <c r="L5" s="526"/>
      <c r="M5" s="527"/>
      <c r="N5" s="12"/>
      <c r="O5" s="12"/>
      <c r="P5" s="12"/>
      <c r="Q5" s="12"/>
      <c r="R5" s="12"/>
      <c r="X5" s="17"/>
    </row>
    <row r="6" spans="1:28" x14ac:dyDescent="0.25">
      <c r="A6" s="10"/>
      <c r="J6" s="11"/>
      <c r="K6" s="11"/>
      <c r="L6" s="11"/>
      <c r="M6" s="11"/>
      <c r="N6" s="11"/>
      <c r="O6" s="11"/>
      <c r="X6" s="10"/>
    </row>
    <row r="7" spans="1:28" ht="26.25" customHeight="1" x14ac:dyDescent="0.25">
      <c r="A7" s="10"/>
      <c r="B7" s="525" t="s">
        <v>4</v>
      </c>
      <c r="C7" s="525"/>
      <c r="D7" s="515" t="str">
        <f>'Monitoria Anual - 2'!B6</f>
        <v>18 e 19/11/2020</v>
      </c>
      <c r="E7" s="515"/>
      <c r="F7" s="515"/>
      <c r="G7" s="516"/>
      <c r="H7" s="2"/>
      <c r="I7" s="13"/>
      <c r="J7" s="11"/>
      <c r="K7" s="11"/>
      <c r="L7" s="11"/>
      <c r="M7" s="11"/>
      <c r="N7" s="11"/>
      <c r="O7" s="11"/>
      <c r="X7" s="10"/>
    </row>
    <row r="8" spans="1:28" x14ac:dyDescent="0.25">
      <c r="A8" s="10"/>
      <c r="X8" s="10"/>
    </row>
    <row r="9" spans="1:28" ht="31.5" customHeight="1" x14ac:dyDescent="0.25">
      <c r="A9" s="10"/>
      <c r="B9" s="514" t="s">
        <v>432</v>
      </c>
      <c r="C9" s="514"/>
      <c r="D9" s="514"/>
      <c r="E9" s="514"/>
      <c r="F9" s="514"/>
      <c r="G9" s="514"/>
      <c r="H9" s="514"/>
      <c r="I9" s="514"/>
      <c r="J9" s="514"/>
      <c r="K9" s="514"/>
      <c r="L9" s="514"/>
      <c r="M9" s="514"/>
      <c r="N9" s="514"/>
      <c r="O9" s="514"/>
      <c r="P9" s="514"/>
      <c r="Q9" s="514"/>
      <c r="R9" s="514"/>
      <c r="S9" s="514"/>
      <c r="T9" s="514"/>
      <c r="U9" s="514"/>
      <c r="V9" s="514"/>
      <c r="W9" s="514"/>
      <c r="X9" s="10"/>
    </row>
    <row r="10" spans="1:28" x14ac:dyDescent="0.25">
      <c r="A10" s="10"/>
      <c r="G10" s="9"/>
      <c r="H10" s="9"/>
      <c r="I10" s="9"/>
      <c r="X10" s="10"/>
    </row>
    <row r="11" spans="1:28" ht="15.75" x14ac:dyDescent="0.25">
      <c r="A11" s="10"/>
      <c r="B11" s="515" t="s">
        <v>433</v>
      </c>
      <c r="C11" s="516"/>
      <c r="D11" s="308"/>
      <c r="E11" s="308"/>
      <c r="F11" s="308"/>
      <c r="G11" s="308"/>
      <c r="H11" s="308"/>
      <c r="I11" s="308"/>
      <c r="J11" s="308"/>
      <c r="K11" s="308"/>
      <c r="L11" s="308"/>
      <c r="M11" s="308"/>
      <c r="N11" s="308"/>
      <c r="O11" s="308"/>
      <c r="P11" s="308"/>
      <c r="Q11" s="308"/>
      <c r="R11" s="308"/>
      <c r="S11" s="308"/>
      <c r="T11" s="308"/>
      <c r="U11" s="308"/>
      <c r="V11" s="308"/>
      <c r="W11" s="308"/>
      <c r="X11" s="10"/>
    </row>
    <row r="12" spans="1:28" ht="15.75" thickBot="1" x14ac:dyDescent="0.3">
      <c r="A12" s="10"/>
      <c r="F12" s="521"/>
      <c r="G12" s="521"/>
      <c r="H12" s="201"/>
      <c r="X12" s="10"/>
    </row>
    <row r="13" spans="1:28" ht="33.75" customHeight="1" thickBot="1" x14ac:dyDescent="0.3">
      <c r="A13" s="10"/>
      <c r="C13" s="522" t="s">
        <v>688</v>
      </c>
      <c r="D13" s="523"/>
      <c r="E13" s="523"/>
      <c r="F13" s="523"/>
      <c r="G13" s="524"/>
      <c r="H13" s="3"/>
      <c r="X13" s="10"/>
    </row>
    <row r="14" spans="1:28" s="2" customFormat="1" ht="34.5" customHeight="1" thickBot="1" x14ac:dyDescent="0.3">
      <c r="A14" s="17"/>
      <c r="C14" s="25" t="s">
        <v>435</v>
      </c>
      <c r="D14" s="6" t="s">
        <v>436</v>
      </c>
      <c r="E14" s="7" t="s">
        <v>437</v>
      </c>
      <c r="F14" s="6" t="s">
        <v>438</v>
      </c>
      <c r="G14" s="8" t="s">
        <v>437</v>
      </c>
      <c r="H14" s="5"/>
      <c r="X14" s="17"/>
    </row>
    <row r="15" spans="1:28" ht="15.75" x14ac:dyDescent="0.25">
      <c r="A15" s="10"/>
      <c r="C15" s="72" t="s">
        <v>439</v>
      </c>
      <c r="D15" s="82"/>
      <c r="E15" s="83"/>
      <c r="F15" s="79">
        <f>COUNTA('Monitoria Anual - 2'!S11:S895)</f>
        <v>0</v>
      </c>
      <c r="G15" s="26">
        <f t="shared" ref="G15:G21" si="0">F15/$F$22</f>
        <v>0</v>
      </c>
      <c r="H15" s="330"/>
      <c r="X15" s="10"/>
    </row>
    <row r="16" spans="1:28" ht="15.75" x14ac:dyDescent="0.25">
      <c r="A16" s="10"/>
      <c r="C16" s="73" t="s">
        <v>440</v>
      </c>
      <c r="D16" s="84">
        <f>COUNTA('Monitoria Anual - 2'!N11:N895)</f>
        <v>1</v>
      </c>
      <c r="E16" s="28">
        <f>D16/$D$22</f>
        <v>2.1276595744680851E-2</v>
      </c>
      <c r="F16" s="80">
        <f>D16-AB16</f>
        <v>1</v>
      </c>
      <c r="G16" s="28">
        <f t="shared" si="0"/>
        <v>2.0833333333333332E-2</v>
      </c>
      <c r="H16" s="330"/>
      <c r="X16" s="10"/>
      <c r="Z16">
        <f>COUNTIFS('Monitoria Anual - 2'!N:N,"x",'Monitoria Anual - 2'!S:S,"Excluída")</f>
        <v>0</v>
      </c>
      <c r="AA16">
        <f>COUNTIFS('Monitoria Anual - 2'!N:N,"x",'Monitoria Anual - 2'!S:S,"Agrupada")</f>
        <v>0</v>
      </c>
      <c r="AB16">
        <f>Z16+AA16</f>
        <v>0</v>
      </c>
    </row>
    <row r="17" spans="1:28" ht="15.75" x14ac:dyDescent="0.25">
      <c r="A17" s="10"/>
      <c r="C17" s="74" t="s">
        <v>441</v>
      </c>
      <c r="D17" s="84">
        <f>COUNTA('Monitoria Anual - 2'!O11:O895)</f>
        <v>8</v>
      </c>
      <c r="E17" s="28">
        <f>D17/$D$22</f>
        <v>0.1702127659574468</v>
      </c>
      <c r="F17" s="80">
        <f>D17-AB17</f>
        <v>8</v>
      </c>
      <c r="G17" s="28">
        <f t="shared" si="0"/>
        <v>0.16666666666666666</v>
      </c>
      <c r="H17" s="330"/>
      <c r="X17" s="10"/>
      <c r="Z17">
        <f t="array" ref="Z17">COUNTIFS('Monitoria Anual - 2'!O:O,"x",'Monitoria Anual - 2'!S:S,"Excluída")</f>
        <v>0</v>
      </c>
      <c r="AA17">
        <f t="array" ref="AA17">COUNTIFS('Monitoria Anual - 2'!O:O,"x",'Monitoria Anual - 2'!S:S,"Agrupada")</f>
        <v>0</v>
      </c>
      <c r="AB17">
        <f>Z17+AA17</f>
        <v>0</v>
      </c>
    </row>
    <row r="18" spans="1:28" ht="15.75" x14ac:dyDescent="0.25">
      <c r="A18" s="10"/>
      <c r="C18" s="75" t="s">
        <v>442</v>
      </c>
      <c r="D18" s="84">
        <f>COUNTA('Monitoria Anual - 2'!P11:P895)</f>
        <v>7</v>
      </c>
      <c r="E18" s="28">
        <f>D18/$D$22</f>
        <v>0.14893617021276595</v>
      </c>
      <c r="F18" s="80">
        <f>D18-AB18</f>
        <v>7</v>
      </c>
      <c r="G18" s="28">
        <f t="shared" si="0"/>
        <v>0.14583333333333334</v>
      </c>
      <c r="H18" s="330"/>
      <c r="X18" s="10"/>
      <c r="Z18">
        <f t="array" ref="Z18">COUNTIFS('Monitoria Anual - 2'!P:P,"x",'Monitoria Anual - 2'!S:S,"Excluída")</f>
        <v>0</v>
      </c>
      <c r="AA18">
        <f t="array" ref="AA18">COUNTIFS('Monitoria Anual - 2'!P:P,"x",'Monitoria Anual - 2'!S:S,"Agrupada")</f>
        <v>0</v>
      </c>
      <c r="AB18">
        <f>Z18+AA18</f>
        <v>0</v>
      </c>
    </row>
    <row r="19" spans="1:28" ht="15.75" x14ac:dyDescent="0.25">
      <c r="A19" s="10"/>
      <c r="C19" s="76" t="s">
        <v>443</v>
      </c>
      <c r="D19" s="84">
        <f>COUNTA('Monitoria Anual - 2'!Q11:Q895)</f>
        <v>27</v>
      </c>
      <c r="E19" s="28">
        <f>D19/$D$22</f>
        <v>0.57446808510638303</v>
      </c>
      <c r="F19" s="80">
        <f t="shared" ref="F19:F20" si="1">D19-AB19</f>
        <v>27</v>
      </c>
      <c r="G19" s="28">
        <f t="shared" si="0"/>
        <v>0.5625</v>
      </c>
      <c r="H19" s="330"/>
      <c r="X19" s="10"/>
      <c r="Z19">
        <f t="array" ref="Z19">COUNTIFS('Monitoria Anual - 2'!Q:Q,"x",'Monitoria Anual - 2'!S:S,"Excluída")</f>
        <v>0</v>
      </c>
      <c r="AA19">
        <f t="array" ref="AA19">COUNTIFS('Monitoria Anual - 2'!Q:Q,"x",'Monitoria Anual - 2'!S:S,"Agrupada")</f>
        <v>0</v>
      </c>
      <c r="AB19">
        <f>Z19+AA19</f>
        <v>0</v>
      </c>
    </row>
    <row r="20" spans="1:28" ht="15.75" x14ac:dyDescent="0.25">
      <c r="A20" s="10"/>
      <c r="C20" s="77" t="s">
        <v>444</v>
      </c>
      <c r="D20" s="84">
        <f>COUNTA('Monitoria Anual - 2'!R11:R895)</f>
        <v>4</v>
      </c>
      <c r="E20" s="28">
        <f>D20/$D$22</f>
        <v>8.5106382978723402E-2</v>
      </c>
      <c r="F20" s="80">
        <f t="shared" si="1"/>
        <v>4</v>
      </c>
      <c r="G20" s="28">
        <f t="shared" si="0"/>
        <v>8.3333333333333329E-2</v>
      </c>
      <c r="H20" s="330"/>
      <c r="X20" s="10"/>
      <c r="Z20">
        <f t="array" ref="Z20">COUNTIFS('Monitoria Anual - 2'!R:R,"x",'Monitoria Anual - 2'!S:S,"Excluída")</f>
        <v>0</v>
      </c>
      <c r="AA20">
        <f t="array" ref="AA20">COUNTIFS('Monitoria Anual - 2'!R:R,"x",'Monitoria Anual - 2'!S:S,"Agrupada")</f>
        <v>0</v>
      </c>
      <c r="AB20">
        <f>Z20+AA20</f>
        <v>0</v>
      </c>
    </row>
    <row r="21" spans="1:28" ht="16.5" thickBot="1" x14ac:dyDescent="0.3">
      <c r="A21" s="10"/>
      <c r="C21" s="78" t="s">
        <v>445</v>
      </c>
      <c r="D21" s="85"/>
      <c r="E21" s="86"/>
      <c r="F21" s="81">
        <v>1</v>
      </c>
      <c r="G21" s="29">
        <f t="shared" si="0"/>
        <v>2.0833333333333332E-2</v>
      </c>
      <c r="H21" s="330"/>
      <c r="X21" s="10"/>
    </row>
    <row r="22" spans="1:28" ht="16.5" thickBot="1" x14ac:dyDescent="0.3">
      <c r="A22" s="10"/>
      <c r="C22" s="87" t="s">
        <v>446</v>
      </c>
      <c r="D22" s="89">
        <f>SUM(D16:D20)</f>
        <v>47</v>
      </c>
      <c r="E22" s="31">
        <f>SUM(E15:E21)</f>
        <v>1</v>
      </c>
      <c r="F22" s="88">
        <f>SUM(F16:F21)</f>
        <v>48</v>
      </c>
      <c r="G22" s="31">
        <f>SUM(G16:G21)</f>
        <v>1</v>
      </c>
      <c r="H22" s="330"/>
      <c r="X22" s="10"/>
    </row>
    <row r="23" spans="1:28" ht="15.75" thickBot="1" x14ac:dyDescent="0.3">
      <c r="A23" s="10"/>
      <c r="C23" s="68" t="s">
        <v>447</v>
      </c>
      <c r="D23" s="517">
        <f>COUNTIF('Monitoria Anual - 2'!S11:S895,"Agrupada")</f>
        <v>0</v>
      </c>
      <c r="E23" s="518"/>
      <c r="F23" s="518"/>
      <c r="G23" s="519"/>
      <c r="H23" s="4"/>
      <c r="X23" s="10"/>
    </row>
    <row r="24" spans="1:28" ht="15.75" thickBot="1" x14ac:dyDescent="0.3">
      <c r="A24" s="10"/>
      <c r="C24" s="67" t="s">
        <v>448</v>
      </c>
      <c r="D24" s="517">
        <f>COUNTIF('Monitoria Anual - 2'!S11:S51,"Excluída")</f>
        <v>0</v>
      </c>
      <c r="E24" s="518"/>
      <c r="F24" s="518"/>
      <c r="G24" s="519"/>
      <c r="X24" s="10"/>
    </row>
    <row r="25" spans="1:28" x14ac:dyDescent="0.25">
      <c r="A25" s="10"/>
      <c r="X25" s="10"/>
    </row>
    <row r="26" spans="1:28" x14ac:dyDescent="0.25">
      <c r="A26" s="10"/>
      <c r="X26" s="10"/>
    </row>
    <row r="27" spans="1:28" ht="15.75" x14ac:dyDescent="0.25">
      <c r="A27" s="10"/>
      <c r="B27" s="515" t="s">
        <v>449</v>
      </c>
      <c r="C27" s="516"/>
      <c r="D27" s="308"/>
      <c r="E27" s="308"/>
      <c r="F27" s="308"/>
      <c r="G27" s="308"/>
      <c r="X27" s="10"/>
    </row>
    <row r="28" spans="1:28" ht="16.5" thickBot="1" x14ac:dyDescent="0.3">
      <c r="A28" s="10"/>
      <c r="B28" s="308"/>
      <c r="C28" s="16"/>
      <c r="D28" s="16"/>
      <c r="E28" s="16"/>
      <c r="F28" s="16"/>
      <c r="G28" s="16"/>
      <c r="H28" s="308"/>
      <c r="I28" s="308"/>
      <c r="J28" s="308"/>
      <c r="K28" s="308"/>
      <c r="L28" s="308"/>
      <c r="M28" s="308"/>
      <c r="N28" s="308"/>
      <c r="O28" s="308"/>
      <c r="P28" s="308"/>
      <c r="Q28" s="308"/>
      <c r="R28" s="308"/>
      <c r="S28" s="308"/>
      <c r="T28" s="308"/>
      <c r="U28" s="308"/>
      <c r="V28" s="308"/>
      <c r="W28" s="308"/>
      <c r="X28" s="10"/>
    </row>
    <row r="29" spans="1:28" ht="16.5" thickBot="1" x14ac:dyDescent="0.3">
      <c r="A29" s="10"/>
      <c r="B29" s="16"/>
      <c r="C29" s="32" t="s">
        <v>450</v>
      </c>
      <c r="D29" s="61">
        <f>COUNTA('Monitoria Anual - 2'!A11:A57)</f>
        <v>8</v>
      </c>
      <c r="H29" s="16"/>
      <c r="I29" s="16"/>
      <c r="J29" s="16"/>
      <c r="K29" s="16"/>
      <c r="L29" s="16"/>
      <c r="M29" s="16"/>
      <c r="N29" s="16"/>
      <c r="O29" s="16"/>
      <c r="P29" s="16"/>
      <c r="Q29" s="16"/>
      <c r="R29" s="16"/>
      <c r="S29" s="16"/>
      <c r="T29" s="16"/>
      <c r="U29" s="16"/>
      <c r="V29" s="16"/>
      <c r="W29" s="16"/>
      <c r="X29" s="10"/>
    </row>
    <row r="30" spans="1:28" ht="15.75" thickBot="1" x14ac:dyDescent="0.3">
      <c r="A30" s="10"/>
      <c r="X30" s="10"/>
    </row>
    <row r="31" spans="1:28" ht="15.75" thickBot="1" x14ac:dyDescent="0.3">
      <c r="A31" s="10"/>
      <c r="C31" s="71" t="s">
        <v>451</v>
      </c>
      <c r="D31" s="71" t="s">
        <v>452</v>
      </c>
      <c r="E31" s="18"/>
      <c r="F31" s="19"/>
      <c r="G31" s="20"/>
      <c r="H31" s="22"/>
      <c r="I31" s="23"/>
      <c r="J31" s="24"/>
      <c r="W31" s="1"/>
      <c r="X31" s="10"/>
    </row>
    <row r="32" spans="1:28" x14ac:dyDescent="0.25">
      <c r="A32" s="10"/>
      <c r="C32" s="69" t="s">
        <v>453</v>
      </c>
      <c r="D32" s="92">
        <f>SUM(F32:J32)</f>
        <v>8</v>
      </c>
      <c r="E32" s="33">
        <f>COUNTA('Monitoria Anual - 2'!S11:S18)</f>
        <v>0</v>
      </c>
      <c r="F32" s="59">
        <f>COUNTA('Monitoria Anual - 2'!N11:N18)</f>
        <v>0</v>
      </c>
      <c r="G32" s="59">
        <f>COUNTA('Monitoria Anual - 2'!O11:O18)</f>
        <v>3</v>
      </c>
      <c r="H32" s="59">
        <f>COUNTA('Monitoria Anual - 2'!P11:P18)</f>
        <v>1</v>
      </c>
      <c r="I32" s="59">
        <f>COUNTA('Monitoria Anual - 2'!Q11:Q18)</f>
        <v>3</v>
      </c>
      <c r="J32" s="60">
        <f>COUNTA('Monitoria Anual - 2'!R11:R18)</f>
        <v>1</v>
      </c>
      <c r="W32" s="1"/>
      <c r="X32" s="10"/>
    </row>
    <row r="33" spans="1:24" x14ac:dyDescent="0.25">
      <c r="A33" s="10"/>
      <c r="C33" s="70" t="s">
        <v>454</v>
      </c>
      <c r="D33" s="69">
        <f>SUM(F33:J33)</f>
        <v>7</v>
      </c>
      <c r="E33" s="34">
        <f>COUNTA('Monitoria Anual - 2'!S19:S25)</f>
        <v>0</v>
      </c>
      <c r="F33" s="35">
        <f>COUNTA('Monitoria Anual - 2'!N19:N25)</f>
        <v>0</v>
      </c>
      <c r="G33" s="35">
        <f>COUNTA('Monitoria Anual - 2'!O19:O25)</f>
        <v>0</v>
      </c>
      <c r="H33" s="35">
        <f>COUNTA('Monitoria Anual - 2'!P19:P25)</f>
        <v>2</v>
      </c>
      <c r="I33" s="35">
        <f>COUNTA('Monitoria Anual - 2'!Q19:Q25)</f>
        <v>4</v>
      </c>
      <c r="J33" s="36">
        <f>COUNTA('Monitoria Anual - 2'!R19:R25)</f>
        <v>1</v>
      </c>
      <c r="W33" s="1"/>
      <c r="X33" s="10"/>
    </row>
    <row r="34" spans="1:24" x14ac:dyDescent="0.25">
      <c r="A34" s="10"/>
      <c r="C34" s="70" t="s">
        <v>455</v>
      </c>
      <c r="D34" s="69">
        <f t="shared" ref="D34:D39" si="2">SUM(F34:J34)</f>
        <v>6</v>
      </c>
      <c r="E34" s="34">
        <f>COUNTA('Monitoria Anual - 2'!S26:S31)</f>
        <v>0</v>
      </c>
      <c r="F34" s="35">
        <f>COUNTA('Monitoria Anual - 2'!N26:N31)</f>
        <v>1</v>
      </c>
      <c r="G34" s="35">
        <f>COUNTA('Monitoria Anual - 2'!O26:O31)</f>
        <v>0</v>
      </c>
      <c r="H34" s="35">
        <f>COUNTA('Monitoria Anual - 2'!P26:P31)</f>
        <v>3</v>
      </c>
      <c r="I34" s="35">
        <f>COUNTA('Monitoria Anual - 2'!Q26:Q31)</f>
        <v>2</v>
      </c>
      <c r="J34" s="36">
        <f>COUNTA('Monitoria Anual - 2'!R26:R31)</f>
        <v>0</v>
      </c>
      <c r="W34" s="1"/>
      <c r="X34" s="10"/>
    </row>
    <row r="35" spans="1:24" x14ac:dyDescent="0.25">
      <c r="A35" s="10"/>
      <c r="C35" s="70" t="s">
        <v>456</v>
      </c>
      <c r="D35" s="69">
        <f t="shared" si="2"/>
        <v>4</v>
      </c>
      <c r="E35" s="34">
        <f>COUNTA('Monitoria Anual - 2'!S32:S35)</f>
        <v>0</v>
      </c>
      <c r="F35" s="35">
        <f>COUNTA('Monitoria Anual - 2'!N32:N35)</f>
        <v>0</v>
      </c>
      <c r="G35" s="35">
        <f>COUNTA('Monitoria Anual - 2'!O32:O35)</f>
        <v>1</v>
      </c>
      <c r="H35" s="35">
        <f>COUNTA('Monitoria Anual - 2'!P32:P35)</f>
        <v>0</v>
      </c>
      <c r="I35" s="35">
        <f>COUNTA('Monitoria Anual - 2'!Q32:Q35)</f>
        <v>3</v>
      </c>
      <c r="J35" s="36">
        <f>COUNTA('Monitoria Anual - 2'!R32:R35)</f>
        <v>0</v>
      </c>
      <c r="W35" s="1"/>
      <c r="X35" s="10"/>
    </row>
    <row r="36" spans="1:24" x14ac:dyDescent="0.25">
      <c r="A36" s="10"/>
      <c r="C36" s="70" t="s">
        <v>457</v>
      </c>
      <c r="D36" s="69">
        <f t="shared" si="2"/>
        <v>4</v>
      </c>
      <c r="E36" s="34">
        <f>COUNTA('Monitoria Anual - 2'!S36:S39)</f>
        <v>0</v>
      </c>
      <c r="F36" s="35">
        <f>COUNTA('Monitoria Anual - 2'!N36:N39)</f>
        <v>0</v>
      </c>
      <c r="G36" s="35">
        <f>COUNTA('Monitoria Anual - 2'!O36:O39)</f>
        <v>1</v>
      </c>
      <c r="H36" s="35">
        <f>COUNTA('Monitoria Anual - 2'!P36:P39)</f>
        <v>1</v>
      </c>
      <c r="I36" s="35">
        <f>COUNTA('Monitoria Anual - 2'!Q36:Q39)</f>
        <v>2</v>
      </c>
      <c r="J36" s="36">
        <f>COUNTA('Monitoria Anual - 2'!R36:R39)</f>
        <v>0</v>
      </c>
      <c r="W36" s="1"/>
      <c r="X36" s="10"/>
    </row>
    <row r="37" spans="1:24" x14ac:dyDescent="0.25">
      <c r="A37" s="10"/>
      <c r="C37" s="70" t="s">
        <v>458</v>
      </c>
      <c r="D37" s="69">
        <f t="shared" si="2"/>
        <v>6</v>
      </c>
      <c r="E37" s="34">
        <f>COUNTA('Monitoria Anual - 2'!S40:S45)</f>
        <v>0</v>
      </c>
      <c r="F37" s="35">
        <f>COUNTA('Monitoria Anual - 2'!N40:N45)</f>
        <v>0</v>
      </c>
      <c r="G37" s="35">
        <f>COUNTA('Monitoria Anual - 2'!O40:O45)</f>
        <v>2</v>
      </c>
      <c r="H37" s="35">
        <f>COUNTA('Monitoria Anual - 2'!P40:P45)</f>
        <v>0</v>
      </c>
      <c r="I37" s="35">
        <f>COUNTA('Monitoria Anual - 2'!Q40:Q45)</f>
        <v>4</v>
      </c>
      <c r="J37" s="36">
        <f>COUNTA('Monitoria Anual - 2'!R40:R45)</f>
        <v>0</v>
      </c>
      <c r="W37" s="1"/>
      <c r="X37" s="10"/>
    </row>
    <row r="38" spans="1:24" x14ac:dyDescent="0.25">
      <c r="A38" s="10"/>
      <c r="C38" s="70" t="s">
        <v>459</v>
      </c>
      <c r="D38" s="69">
        <f t="shared" si="2"/>
        <v>5</v>
      </c>
      <c r="E38" s="34">
        <f>COUNTA('Monitoria Anual - 2'!S46:S50)</f>
        <v>0</v>
      </c>
      <c r="F38" s="35">
        <f>COUNTA('Monitoria Anual - 2'!N46:N50)</f>
        <v>0</v>
      </c>
      <c r="G38" s="35">
        <f>COUNTA('Monitoria Anual - 2'!O46:O50)</f>
        <v>0</v>
      </c>
      <c r="H38" s="35">
        <f>COUNTA('Monitoria Anual - 2'!P46:P50)</f>
        <v>0</v>
      </c>
      <c r="I38" s="35">
        <f>COUNTA('Monitoria Anual - 2'!Q46:Q50)</f>
        <v>5</v>
      </c>
      <c r="J38" s="36">
        <f>COUNTA('Monitoria Anual - 2'!R46:R50)</f>
        <v>0</v>
      </c>
      <c r="W38" s="1"/>
      <c r="X38" s="10"/>
    </row>
    <row r="39" spans="1:24" x14ac:dyDescent="0.25">
      <c r="A39" s="10"/>
      <c r="C39" s="70" t="s">
        <v>460</v>
      </c>
      <c r="D39" s="69">
        <f t="shared" si="2"/>
        <v>7</v>
      </c>
      <c r="E39" s="34">
        <f>COUNTA('Monitoria Anual - 2'!S51:S57)</f>
        <v>0</v>
      </c>
      <c r="F39" s="35">
        <f>COUNTA('Monitoria Anual - 2'!N51:N57)</f>
        <v>0</v>
      </c>
      <c r="G39" s="35">
        <f>COUNTA('Monitoria Anual - 2'!O51:O57)</f>
        <v>1</v>
      </c>
      <c r="H39" s="35">
        <f>COUNTA('Monitoria Anual - 2'!P51:P57)</f>
        <v>0</v>
      </c>
      <c r="I39" s="35">
        <f>COUNTA('Monitoria Anual - 2'!Q51:Q57)</f>
        <v>4</v>
      </c>
      <c r="J39" s="36">
        <f>COUNTA('Monitoria Anual - 2'!R51:R57)</f>
        <v>2</v>
      </c>
      <c r="W39" s="1"/>
      <c r="X39" s="10"/>
    </row>
    <row r="40" spans="1:24" x14ac:dyDescent="0.25">
      <c r="A40" s="10"/>
      <c r="W40" s="1"/>
      <c r="X40" s="10"/>
    </row>
    <row r="41" spans="1:24" x14ac:dyDescent="0.25">
      <c r="A41" s="10"/>
      <c r="W41" s="1"/>
      <c r="X41" s="10"/>
    </row>
    <row r="42" spans="1:24" x14ac:dyDescent="0.25">
      <c r="A42" s="10"/>
      <c r="X42" s="10"/>
    </row>
    <row r="43" spans="1:24" x14ac:dyDescent="0.25">
      <c r="A43" s="10"/>
      <c r="B43" s="10"/>
      <c r="C43" s="10"/>
      <c r="D43" s="10"/>
      <c r="E43" s="10"/>
      <c r="F43" s="10"/>
      <c r="G43" s="10"/>
      <c r="H43" s="10"/>
      <c r="I43" s="10"/>
      <c r="J43" s="10"/>
      <c r="K43" s="10"/>
      <c r="L43" s="10"/>
      <c r="M43" s="10"/>
      <c r="N43" s="10"/>
      <c r="O43" s="10"/>
      <c r="P43" s="10"/>
      <c r="Q43" s="10"/>
      <c r="R43" s="10"/>
      <c r="S43" s="10"/>
      <c r="T43" s="10"/>
      <c r="U43" s="10"/>
      <c r="V43" s="10"/>
      <c r="W43" s="10"/>
      <c r="X43" s="10"/>
    </row>
  </sheetData>
  <sheetProtection algorithmName="SHA-512" hashValue="StiBEkcFU6VBl9DiUwUkn5YW0cXtRLWVbD1w1IWnXa6ZlEWu8hF9EHEpieo+ZbpvQ4eJ/B7xWEhcRypJAmn1nw==" saltValue="pfXDhxF4WQ3Zj1whAQEmlw=="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9 F33:F39">
    <cfRule type="cellIs" dxfId="23" priority="1" stopIfTrue="1" operator="equal">
      <formula>0</formula>
    </cfRule>
  </conditionalFormatting>
  <pageMargins left="0.25" right="0.25" top="0.75" bottom="0.75" header="0.3" footer="0.3"/>
  <pageSetup paperSize="9" scale="51" fitToHeight="0" orientation="landscape"/>
  <colBreaks count="1" manualBreakCount="1">
    <brk id="11" max="1048575" man="1"/>
  </colBreaks>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N342"/>
  <sheetViews>
    <sheetView showGridLines="0" topLeftCell="A6" zoomScale="80" zoomScaleNormal="80" zoomScalePageLayoutView="80" workbookViewId="0">
      <pane xSplit="2" ySplit="10" topLeftCell="N30" activePane="bottomRight" state="frozen"/>
      <selection pane="topRight"/>
      <selection pane="bottomLeft"/>
      <selection pane="bottomRight" activeCell="N31" sqref="N31"/>
    </sheetView>
  </sheetViews>
  <sheetFormatPr defaultColWidth="8.7109375" defaultRowHeight="15" x14ac:dyDescent="0.25"/>
  <cols>
    <col min="1" max="1" width="29.7109375" style="2" customWidth="1"/>
    <col min="2" max="2" width="6.7109375" style="2" customWidth="1"/>
    <col min="3" max="3" width="45.28515625" style="2" customWidth="1"/>
    <col min="4" max="4" width="29.42578125" style="2" customWidth="1"/>
    <col min="5" max="5" width="24.140625" style="2" customWidth="1"/>
    <col min="6" max="6" width="14.7109375" style="2" customWidth="1"/>
    <col min="7" max="7" width="16.7109375" style="2" customWidth="1"/>
    <col min="8" max="8" width="25.140625" style="2" customWidth="1"/>
    <col min="9" max="9" width="13.42578125" style="2" customWidth="1"/>
    <col min="10" max="10" width="54.7109375" style="2" customWidth="1"/>
    <col min="11" max="11" width="14" style="2" customWidth="1"/>
    <col min="12" max="12" width="17.42578125" style="2" customWidth="1"/>
    <col min="13" max="13" width="47.42578125" style="2" customWidth="1"/>
    <col min="14" max="14" width="24.7109375" style="54" customWidth="1"/>
    <col min="15" max="15" width="22.7109375" style="54" customWidth="1"/>
    <col min="16" max="16" width="27.28515625" style="54" customWidth="1"/>
    <col min="17" max="17" width="23.28515625" style="54" customWidth="1"/>
    <col min="18" max="18" width="17.140625" style="54" customWidth="1"/>
    <col min="19" max="19" width="27.28515625" style="54" customWidth="1"/>
    <col min="20" max="20" width="100.7109375" style="2" customWidth="1"/>
    <col min="21" max="21" width="53.42578125" style="2" customWidth="1"/>
    <col min="22" max="22" width="48.42578125" style="2" customWidth="1"/>
    <col min="23" max="23" width="27.140625" style="2" customWidth="1"/>
    <col min="24" max="24" width="68.7109375" style="2" customWidth="1"/>
    <col min="25" max="25" width="39.7109375" style="2" customWidth="1"/>
    <col min="26" max="27" width="28.7109375" style="2" customWidth="1"/>
    <col min="28" max="32" width="18.7109375" style="2" customWidth="1"/>
    <col min="33" max="33" width="23" style="2" bestFit="1" customWidth="1"/>
    <col min="34" max="34" width="18.7109375" style="2" customWidth="1"/>
    <col min="35" max="35" width="41.7109375" style="2" customWidth="1"/>
    <col min="36" max="36" width="7" style="2" customWidth="1"/>
    <col min="37" max="38" width="8.7109375" style="2"/>
    <col min="39" max="39" width="0" style="2" hidden="1" customWidth="1"/>
    <col min="40" max="40" width="8.7109375" style="2" hidden="1" customWidth="1"/>
    <col min="41" max="41" width="0" style="2" hidden="1" customWidth="1"/>
    <col min="42" max="16384" width="8.7109375" style="2"/>
  </cols>
  <sheetData>
    <row r="1" spans="1:40" ht="33.75" hidden="1" customHeight="1" thickTop="1" x14ac:dyDescent="0.25">
      <c r="A1" s="447" t="s">
        <v>8</v>
      </c>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447"/>
      <c r="AD1" s="447"/>
      <c r="AE1" s="447"/>
      <c r="AF1" s="447"/>
      <c r="AG1" s="447"/>
      <c r="AH1" s="447"/>
      <c r="AI1" s="447"/>
      <c r="AJ1" s="17"/>
    </row>
    <row r="2" spans="1:40" ht="40.5" hidden="1" customHeight="1" thickBot="1" x14ac:dyDescent="0.3">
      <c r="A2" s="448" t="s">
        <v>1</v>
      </c>
      <c r="B2" s="448"/>
      <c r="C2" s="448"/>
      <c r="D2" s="448"/>
      <c r="E2" s="448"/>
      <c r="F2" s="448"/>
      <c r="G2" s="448"/>
      <c r="H2" s="448"/>
      <c r="I2" s="448"/>
      <c r="J2" s="448"/>
      <c r="K2" s="448"/>
      <c r="L2" s="448"/>
      <c r="M2" s="448"/>
      <c r="N2" s="448"/>
      <c r="O2" s="448"/>
      <c r="P2" s="448"/>
      <c r="Q2" s="448"/>
      <c r="R2" s="448"/>
      <c r="S2" s="448"/>
      <c r="T2" s="448"/>
      <c r="U2" s="448"/>
      <c r="V2" s="448"/>
      <c r="W2" s="448"/>
      <c r="X2" s="448"/>
      <c r="Y2" s="448"/>
      <c r="Z2" s="448"/>
      <c r="AA2" s="448"/>
      <c r="AB2" s="448"/>
      <c r="AC2" s="448"/>
      <c r="AD2" s="448"/>
      <c r="AE2" s="448"/>
      <c r="AF2" s="448"/>
      <c r="AG2" s="448"/>
      <c r="AH2" s="448"/>
      <c r="AI2" s="448"/>
      <c r="AJ2" s="17"/>
    </row>
    <row r="3" spans="1:40" ht="59.25" hidden="1" customHeight="1" thickTop="1" x14ac:dyDescent="0.25">
      <c r="A3" s="94" t="s">
        <v>9</v>
      </c>
      <c r="B3" s="552" t="s">
        <v>3</v>
      </c>
      <c r="C3" s="552"/>
      <c r="D3" s="552"/>
      <c r="E3" s="552"/>
      <c r="F3" s="552"/>
      <c r="G3" s="553"/>
      <c r="H3" s="12"/>
      <c r="I3" s="12"/>
      <c r="J3" s="12"/>
      <c r="K3" s="12"/>
      <c r="L3" s="12"/>
      <c r="M3" s="12"/>
      <c r="N3" s="12"/>
      <c r="O3" s="12"/>
      <c r="P3" s="12"/>
      <c r="Q3" s="12"/>
      <c r="R3" s="12"/>
      <c r="S3" s="2"/>
      <c r="AJ3" s="17"/>
    </row>
    <row r="4" spans="1:40" ht="20.25" hidden="1" customHeight="1" x14ac:dyDescent="0.25">
      <c r="A4" s="94" t="s">
        <v>4</v>
      </c>
      <c r="B4" s="207" t="s">
        <v>689</v>
      </c>
      <c r="C4" s="208"/>
      <c r="M4" s="54"/>
      <c r="AJ4" s="17"/>
      <c r="AN4" s="209" t="s">
        <v>5</v>
      </c>
    </row>
    <row r="5" spans="1:40" ht="23.25" hidden="1" customHeight="1" thickBot="1" x14ac:dyDescent="0.3">
      <c r="A5" s="49" t="s">
        <v>4</v>
      </c>
      <c r="B5" s="528"/>
      <c r="C5" s="452"/>
      <c r="M5" s="54"/>
      <c r="AJ5" s="17"/>
      <c r="AN5" s="209" t="s">
        <v>7</v>
      </c>
    </row>
    <row r="6" spans="1:40" ht="23.25" customHeight="1" x14ac:dyDescent="0.25">
      <c r="A6" s="447" t="s">
        <v>8</v>
      </c>
      <c r="B6" s="447"/>
      <c r="C6" s="447"/>
      <c r="D6" s="447"/>
      <c r="E6" s="447"/>
      <c r="F6" s="447"/>
      <c r="G6" s="447"/>
      <c r="H6" s="447"/>
      <c r="I6" s="447"/>
      <c r="J6" s="447"/>
      <c r="K6" s="447"/>
      <c r="L6" s="447"/>
      <c r="M6" s="447"/>
      <c r="N6" s="447"/>
      <c r="O6" s="447"/>
      <c r="P6" s="447"/>
      <c r="Q6" s="447"/>
      <c r="R6" s="447"/>
      <c r="S6" s="447"/>
      <c r="T6" s="447"/>
      <c r="U6" s="447"/>
      <c r="V6" s="447"/>
      <c r="W6" s="447"/>
      <c r="X6" s="447"/>
      <c r="Y6" s="447"/>
      <c r="Z6" s="447"/>
      <c r="AA6" s="447"/>
      <c r="AB6" s="447"/>
      <c r="AC6" s="447"/>
      <c r="AD6" s="447"/>
      <c r="AE6" s="447"/>
      <c r="AF6" s="447"/>
      <c r="AG6" s="447"/>
      <c r="AH6" s="447"/>
      <c r="AI6" s="447"/>
      <c r="AJ6" s="17"/>
      <c r="AN6" s="209"/>
    </row>
    <row r="7" spans="1:40" ht="16.5" customHeight="1" thickBot="1" x14ac:dyDescent="0.3">
      <c r="A7" s="448" t="s">
        <v>1</v>
      </c>
      <c r="B7" s="448"/>
      <c r="C7" s="448"/>
      <c r="D7" s="448"/>
      <c r="E7" s="448"/>
      <c r="F7" s="448"/>
      <c r="G7" s="448"/>
      <c r="H7" s="448"/>
      <c r="I7" s="448"/>
      <c r="J7" s="448"/>
      <c r="K7" s="448"/>
      <c r="L7" s="448"/>
      <c r="M7" s="448"/>
      <c r="N7" s="448"/>
      <c r="O7" s="448"/>
      <c r="P7" s="448"/>
      <c r="Q7" s="448"/>
      <c r="R7" s="448"/>
      <c r="S7" s="448"/>
      <c r="T7" s="448"/>
      <c r="U7" s="448"/>
      <c r="V7" s="448"/>
      <c r="W7" s="448"/>
      <c r="X7" s="448"/>
      <c r="Y7" s="448"/>
      <c r="Z7" s="448"/>
      <c r="AA7" s="448"/>
      <c r="AB7" s="448"/>
      <c r="AC7" s="448"/>
      <c r="AD7" s="448"/>
      <c r="AE7" s="448"/>
      <c r="AF7" s="448"/>
      <c r="AG7" s="448"/>
      <c r="AH7" s="448"/>
      <c r="AI7" s="448"/>
      <c r="AJ7" s="17"/>
      <c r="AN7" s="209"/>
    </row>
    <row r="8" spans="1:40" ht="7.15" customHeight="1" thickTop="1" x14ac:dyDescent="0.25">
      <c r="AJ8" s="17"/>
      <c r="AN8" s="209"/>
    </row>
    <row r="9" spans="1:40" ht="23.25" customHeight="1" x14ac:dyDescent="0.25">
      <c r="A9" s="94" t="s">
        <v>9</v>
      </c>
      <c r="B9" s="449" t="s">
        <v>3</v>
      </c>
      <c r="C9" s="449"/>
      <c r="D9" s="449"/>
      <c r="E9" s="449"/>
      <c r="F9" s="449"/>
      <c r="G9" s="450"/>
      <c r="H9" s="12"/>
      <c r="I9" s="12"/>
      <c r="J9" s="12"/>
      <c r="K9" s="12"/>
      <c r="L9" s="12"/>
      <c r="M9" s="12"/>
      <c r="N9" s="12"/>
      <c r="O9" s="12"/>
      <c r="P9" s="12"/>
      <c r="Q9" s="12"/>
      <c r="R9" s="12"/>
      <c r="S9" s="2"/>
      <c r="AJ9" s="17"/>
      <c r="AN9" s="209"/>
    </row>
    <row r="10" spans="1:40" ht="6.4" customHeight="1" x14ac:dyDescent="0.25">
      <c r="AJ10" s="17"/>
      <c r="AN10" s="209"/>
    </row>
    <row r="11" spans="1:40" ht="18.75" customHeight="1" x14ac:dyDescent="0.25">
      <c r="A11" s="94" t="s">
        <v>4</v>
      </c>
      <c r="B11" s="528" t="s">
        <v>690</v>
      </c>
      <c r="C11" s="452"/>
      <c r="M11" s="54"/>
      <c r="AJ11" s="17"/>
      <c r="AN11" s="209"/>
    </row>
    <row r="12" spans="1:40" ht="3.4" customHeight="1" thickBot="1" x14ac:dyDescent="0.3">
      <c r="A12" s="49"/>
      <c r="B12" s="239"/>
      <c r="C12" s="239"/>
      <c r="M12" s="54"/>
      <c r="AJ12" s="17"/>
      <c r="AN12" s="209"/>
    </row>
    <row r="13" spans="1:40" ht="27" customHeight="1" thickBot="1" x14ac:dyDescent="0.3">
      <c r="A13" s="454" t="s">
        <v>10</v>
      </c>
      <c r="B13" s="455"/>
      <c r="C13" s="455"/>
      <c r="D13" s="455"/>
      <c r="E13" s="455"/>
      <c r="F13" s="455"/>
      <c r="G13" s="455"/>
      <c r="H13" s="455"/>
      <c r="I13" s="455"/>
      <c r="J13" s="455"/>
      <c r="K13" s="455"/>
      <c r="L13" s="455"/>
      <c r="M13" s="456"/>
      <c r="N13" s="468" t="s">
        <v>11</v>
      </c>
      <c r="O13" s="469"/>
      <c r="P13" s="469"/>
      <c r="Q13" s="469"/>
      <c r="R13" s="469"/>
      <c r="S13" s="469"/>
      <c r="T13" s="469"/>
      <c r="U13" s="469"/>
      <c r="V13" s="469"/>
      <c r="W13" s="469"/>
      <c r="X13" s="470"/>
      <c r="Y13" s="483" t="s">
        <v>12</v>
      </c>
      <c r="Z13" s="484"/>
      <c r="AA13" s="484"/>
      <c r="AB13" s="484"/>
      <c r="AC13" s="484"/>
      <c r="AD13" s="484"/>
      <c r="AE13" s="484"/>
      <c r="AF13" s="484"/>
      <c r="AG13" s="484"/>
      <c r="AH13" s="484"/>
      <c r="AI13" s="485"/>
      <c r="AJ13" s="17"/>
      <c r="AN13" s="209"/>
    </row>
    <row r="14" spans="1:40" s="114" customFormat="1" ht="28.5" customHeight="1" x14ac:dyDescent="0.25">
      <c r="A14" s="544" t="s">
        <v>691</v>
      </c>
      <c r="B14" s="500" t="s">
        <v>14</v>
      </c>
      <c r="C14" s="500" t="s">
        <v>15</v>
      </c>
      <c r="D14" s="500" t="s">
        <v>16</v>
      </c>
      <c r="E14" s="546" t="s">
        <v>17</v>
      </c>
      <c r="F14" s="500" t="s">
        <v>18</v>
      </c>
      <c r="G14" s="500"/>
      <c r="H14" s="500" t="s">
        <v>19</v>
      </c>
      <c r="I14" s="539" t="s">
        <v>20</v>
      </c>
      <c r="J14" s="500" t="s">
        <v>21</v>
      </c>
      <c r="K14" s="542" t="s">
        <v>22</v>
      </c>
      <c r="L14" s="543"/>
      <c r="M14" s="539" t="s">
        <v>23</v>
      </c>
      <c r="N14" s="475" t="s">
        <v>692</v>
      </c>
      <c r="O14" s="477" t="s">
        <v>693</v>
      </c>
      <c r="P14" s="459" t="s">
        <v>26</v>
      </c>
      <c r="Q14" s="461" t="s">
        <v>694</v>
      </c>
      <c r="R14" s="504" t="s">
        <v>28</v>
      </c>
      <c r="S14" s="506" t="s">
        <v>29</v>
      </c>
      <c r="T14" s="560" t="s">
        <v>30</v>
      </c>
      <c r="U14" s="560" t="s">
        <v>31</v>
      </c>
      <c r="V14" s="560" t="s">
        <v>32</v>
      </c>
      <c r="W14" s="560" t="s">
        <v>33</v>
      </c>
      <c r="X14" s="556" t="s">
        <v>34</v>
      </c>
      <c r="Y14" s="558" t="s">
        <v>35</v>
      </c>
      <c r="Z14" s="548" t="s">
        <v>36</v>
      </c>
      <c r="AA14" s="562" t="s">
        <v>37</v>
      </c>
      <c r="AB14" s="548" t="s">
        <v>38</v>
      </c>
      <c r="AC14" s="548" t="s">
        <v>39</v>
      </c>
      <c r="AD14" s="548" t="s">
        <v>40</v>
      </c>
      <c r="AE14" s="548" t="s">
        <v>41</v>
      </c>
      <c r="AF14" s="554" t="s">
        <v>42</v>
      </c>
      <c r="AG14" s="548" t="s">
        <v>43</v>
      </c>
      <c r="AH14" s="548" t="s">
        <v>44</v>
      </c>
      <c r="AI14" s="550" t="s">
        <v>45</v>
      </c>
      <c r="AJ14" s="229"/>
    </row>
    <row r="15" spans="1:40" s="114" customFormat="1" ht="16.5" customHeight="1" x14ac:dyDescent="0.25">
      <c r="A15" s="545"/>
      <c r="B15" s="541"/>
      <c r="C15" s="541"/>
      <c r="D15" s="541"/>
      <c r="E15" s="547"/>
      <c r="F15" s="230" t="s">
        <v>46</v>
      </c>
      <c r="G15" s="230" t="s">
        <v>47</v>
      </c>
      <c r="H15" s="541"/>
      <c r="I15" s="540"/>
      <c r="J15" s="541"/>
      <c r="K15" s="231" t="s">
        <v>48</v>
      </c>
      <c r="L15" s="231" t="s">
        <v>49</v>
      </c>
      <c r="M15" s="540"/>
      <c r="N15" s="476"/>
      <c r="O15" s="478"/>
      <c r="P15" s="460"/>
      <c r="Q15" s="462"/>
      <c r="R15" s="505"/>
      <c r="S15" s="507"/>
      <c r="T15" s="561"/>
      <c r="U15" s="561"/>
      <c r="V15" s="561"/>
      <c r="W15" s="561"/>
      <c r="X15" s="557"/>
      <c r="Y15" s="559"/>
      <c r="Z15" s="549"/>
      <c r="AA15" s="563"/>
      <c r="AB15" s="549"/>
      <c r="AC15" s="549"/>
      <c r="AD15" s="549"/>
      <c r="AE15" s="549"/>
      <c r="AF15" s="555"/>
      <c r="AG15" s="549"/>
      <c r="AH15" s="549"/>
      <c r="AI15" s="551"/>
      <c r="AJ15" s="229"/>
    </row>
    <row r="16" spans="1:40" ht="110.25" x14ac:dyDescent="0.25">
      <c r="A16" s="535" t="s">
        <v>695</v>
      </c>
      <c r="B16" s="219">
        <v>43831</v>
      </c>
      <c r="C16" s="366" t="s">
        <v>52</v>
      </c>
      <c r="D16" s="367" t="s">
        <v>53</v>
      </c>
      <c r="E16" s="368"/>
      <c r="F16" s="369">
        <v>44304</v>
      </c>
      <c r="G16" s="369">
        <v>44551</v>
      </c>
      <c r="H16" s="368" t="s">
        <v>468</v>
      </c>
      <c r="I16" s="368">
        <v>0</v>
      </c>
      <c r="J16" s="367" t="s">
        <v>696</v>
      </c>
      <c r="K16" s="368"/>
      <c r="L16" s="368"/>
      <c r="M16" s="370" t="s">
        <v>697</v>
      </c>
      <c r="N16" s="309"/>
      <c r="O16" s="310"/>
      <c r="P16" s="309"/>
      <c r="Q16" s="309" t="s">
        <v>57</v>
      </c>
      <c r="R16" s="309"/>
      <c r="S16" s="311"/>
      <c r="T16" s="365" t="s">
        <v>698</v>
      </c>
      <c r="U16" s="365" t="s">
        <v>699</v>
      </c>
      <c r="V16" s="365"/>
      <c r="W16" s="365" t="s">
        <v>700</v>
      </c>
      <c r="X16" s="365" t="s">
        <v>701</v>
      </c>
      <c r="Y16" s="56"/>
      <c r="Z16" s="56"/>
      <c r="AA16" s="56"/>
      <c r="AB16" s="56"/>
      <c r="AC16" s="102">
        <v>44713</v>
      </c>
      <c r="AD16" s="56"/>
      <c r="AE16" s="56"/>
      <c r="AF16" s="56"/>
      <c r="AG16" s="56"/>
      <c r="AH16" s="247"/>
      <c r="AI16" s="248" t="s">
        <v>701</v>
      </c>
      <c r="AJ16" s="17"/>
    </row>
    <row r="17" spans="1:36" ht="150" customHeight="1" x14ac:dyDescent="0.25">
      <c r="A17" s="535"/>
      <c r="B17" s="220">
        <v>43862</v>
      </c>
      <c r="C17" s="371" t="s">
        <v>63</v>
      </c>
      <c r="D17" s="370" t="s">
        <v>64</v>
      </c>
      <c r="E17" s="370"/>
      <c r="F17" s="372">
        <v>44304</v>
      </c>
      <c r="G17" s="372">
        <v>44551</v>
      </c>
      <c r="H17" s="373" t="s">
        <v>65</v>
      </c>
      <c r="I17" s="374">
        <v>20000</v>
      </c>
      <c r="J17" s="370" t="s">
        <v>702</v>
      </c>
      <c r="K17" s="373" t="s">
        <v>67</v>
      </c>
      <c r="L17" s="373" t="s">
        <v>67</v>
      </c>
      <c r="M17" s="212" t="s">
        <v>703</v>
      </c>
      <c r="N17" s="309"/>
      <c r="O17" s="309"/>
      <c r="P17" s="309" t="s">
        <v>57</v>
      </c>
      <c r="Q17" s="309"/>
      <c r="R17" s="309"/>
      <c r="S17" s="311"/>
      <c r="T17" s="364" t="s">
        <v>704</v>
      </c>
      <c r="U17" s="365"/>
      <c r="V17" s="365" t="s">
        <v>705</v>
      </c>
      <c r="W17" s="224" t="s">
        <v>700</v>
      </c>
      <c r="X17" s="365"/>
      <c r="Y17" s="57"/>
      <c r="Z17" s="57"/>
      <c r="AA17" s="57"/>
      <c r="AB17" s="57"/>
      <c r="AC17" s="103">
        <v>44896</v>
      </c>
      <c r="AD17" s="57"/>
      <c r="AE17" s="57"/>
      <c r="AF17" s="57"/>
      <c r="AG17" s="57"/>
      <c r="AH17" s="57"/>
      <c r="AI17" s="56"/>
      <c r="AJ17" s="17"/>
    </row>
    <row r="18" spans="1:36" ht="129" customHeight="1" x14ac:dyDescent="0.25">
      <c r="A18" s="535"/>
      <c r="B18" s="220">
        <v>43891</v>
      </c>
      <c r="C18" s="371" t="s">
        <v>475</v>
      </c>
      <c r="D18" s="212" t="s">
        <v>476</v>
      </c>
      <c r="E18" s="370"/>
      <c r="F18" s="372">
        <v>44304</v>
      </c>
      <c r="G18" s="372">
        <v>44278</v>
      </c>
      <c r="H18" s="373" t="s">
        <v>76</v>
      </c>
      <c r="I18" s="373">
        <v>0</v>
      </c>
      <c r="J18" s="370" t="s">
        <v>706</v>
      </c>
      <c r="K18" s="373"/>
      <c r="L18" s="370"/>
      <c r="M18" s="212"/>
      <c r="N18" s="309"/>
      <c r="O18" s="309"/>
      <c r="P18" s="309" t="s">
        <v>57</v>
      </c>
      <c r="Q18" s="309"/>
      <c r="R18" s="309"/>
      <c r="S18" s="311"/>
      <c r="T18" s="240" t="s">
        <v>707</v>
      </c>
      <c r="U18" s="365"/>
      <c r="V18" s="365" t="s">
        <v>708</v>
      </c>
      <c r="W18" s="365" t="s">
        <v>76</v>
      </c>
      <c r="X18" s="365"/>
      <c r="Y18" s="57"/>
      <c r="Z18" s="57"/>
      <c r="AA18" s="57"/>
      <c r="AB18" s="57"/>
      <c r="AC18" s="57"/>
      <c r="AD18" s="57"/>
      <c r="AE18" s="57"/>
      <c r="AF18" s="57"/>
      <c r="AG18" s="57"/>
      <c r="AH18" s="57"/>
      <c r="AI18" s="56"/>
      <c r="AJ18" s="17"/>
    </row>
    <row r="19" spans="1:36" ht="180" customHeight="1" x14ac:dyDescent="0.25">
      <c r="A19" s="535"/>
      <c r="B19" s="220">
        <v>43922</v>
      </c>
      <c r="C19" s="371" t="s">
        <v>479</v>
      </c>
      <c r="D19" s="213" t="s">
        <v>709</v>
      </c>
      <c r="E19" s="375" t="s">
        <v>710</v>
      </c>
      <c r="F19" s="372">
        <v>44304</v>
      </c>
      <c r="G19" s="372">
        <v>44278</v>
      </c>
      <c r="H19" s="373" t="s">
        <v>86</v>
      </c>
      <c r="I19" s="373">
        <v>0</v>
      </c>
      <c r="J19" s="370" t="s">
        <v>711</v>
      </c>
      <c r="K19" s="373"/>
      <c r="L19" s="373"/>
      <c r="M19" s="370" t="s">
        <v>482</v>
      </c>
      <c r="N19" s="309"/>
      <c r="O19" s="309"/>
      <c r="P19" s="309" t="s">
        <v>57</v>
      </c>
      <c r="Q19" s="309"/>
      <c r="R19" s="309"/>
      <c r="S19" s="311"/>
      <c r="T19" s="365" t="s">
        <v>712</v>
      </c>
      <c r="U19" s="365"/>
      <c r="V19" s="365" t="s">
        <v>713</v>
      </c>
      <c r="W19" s="365" t="s">
        <v>714</v>
      </c>
      <c r="X19" s="226" t="s">
        <v>715</v>
      </c>
      <c r="Y19" s="57"/>
      <c r="Z19" s="57"/>
      <c r="AA19" s="57"/>
      <c r="AB19" s="57"/>
      <c r="AC19" s="57"/>
      <c r="AD19" s="98" t="s">
        <v>468</v>
      </c>
      <c r="AE19" s="57"/>
      <c r="AF19" s="57"/>
      <c r="AG19" s="57"/>
      <c r="AH19" s="57"/>
      <c r="AI19" s="56"/>
      <c r="AJ19" s="17"/>
    </row>
    <row r="20" spans="1:36" ht="181.5" customHeight="1" x14ac:dyDescent="0.25">
      <c r="A20" s="535"/>
      <c r="B20" s="220">
        <v>43952</v>
      </c>
      <c r="C20" s="214" t="s">
        <v>486</v>
      </c>
      <c r="D20" s="367" t="s">
        <v>716</v>
      </c>
      <c r="E20" s="370" t="s">
        <v>717</v>
      </c>
      <c r="F20" s="372">
        <v>44304</v>
      </c>
      <c r="G20" s="372">
        <v>44368</v>
      </c>
      <c r="H20" s="373" t="s">
        <v>86</v>
      </c>
      <c r="I20" s="373">
        <v>0</v>
      </c>
      <c r="J20" s="370" t="s">
        <v>718</v>
      </c>
      <c r="K20" s="373" t="s">
        <v>206</v>
      </c>
      <c r="L20" s="373"/>
      <c r="M20" s="373"/>
      <c r="N20" s="309"/>
      <c r="O20" s="309" t="s">
        <v>57</v>
      </c>
      <c r="P20" s="309"/>
      <c r="Q20" s="309"/>
      <c r="R20" s="309"/>
      <c r="S20" s="311"/>
      <c r="T20" s="365" t="s">
        <v>719</v>
      </c>
      <c r="U20" s="365"/>
      <c r="V20" s="365" t="s">
        <v>713</v>
      </c>
      <c r="W20" s="365" t="s">
        <v>714</v>
      </c>
      <c r="X20" s="226" t="s">
        <v>720</v>
      </c>
      <c r="Y20" s="187" t="s">
        <v>721</v>
      </c>
      <c r="Z20" s="57"/>
      <c r="AA20" s="57"/>
      <c r="AB20" s="57"/>
      <c r="AC20" s="103">
        <v>44713</v>
      </c>
      <c r="AD20" s="103"/>
      <c r="AE20" s="57"/>
      <c r="AF20" s="57"/>
      <c r="AG20" s="57"/>
      <c r="AH20" s="57"/>
      <c r="AI20" s="56"/>
      <c r="AJ20" s="17"/>
    </row>
    <row r="21" spans="1:36" ht="105.75" customHeight="1" x14ac:dyDescent="0.25">
      <c r="A21" s="535"/>
      <c r="B21" s="206">
        <v>43983</v>
      </c>
      <c r="C21" s="214" t="s">
        <v>99</v>
      </c>
      <c r="D21" s="370" t="s">
        <v>100</v>
      </c>
      <c r="E21" s="370"/>
      <c r="F21" s="372">
        <v>44304</v>
      </c>
      <c r="G21" s="372">
        <v>44487</v>
      </c>
      <c r="H21" s="373" t="s">
        <v>101</v>
      </c>
      <c r="I21" s="373">
        <v>0</v>
      </c>
      <c r="J21" s="370" t="s">
        <v>722</v>
      </c>
      <c r="K21" s="373"/>
      <c r="L21" s="373"/>
      <c r="M21" s="373"/>
      <c r="N21" s="309"/>
      <c r="O21" s="309"/>
      <c r="P21" s="309"/>
      <c r="Q21" s="309"/>
      <c r="R21" s="309" t="s">
        <v>57</v>
      </c>
      <c r="S21" s="311"/>
      <c r="T21" s="365" t="s">
        <v>723</v>
      </c>
      <c r="U21" s="225" t="s">
        <v>724</v>
      </c>
      <c r="V21" s="365"/>
      <c r="W21" s="365"/>
      <c r="X21" s="365"/>
      <c r="Y21" s="57"/>
      <c r="Z21" s="57"/>
      <c r="AA21" s="57"/>
      <c r="AB21" s="57"/>
      <c r="AC21" s="57"/>
      <c r="AD21" s="57"/>
      <c r="AE21" s="57"/>
      <c r="AF21" s="57"/>
      <c r="AG21" s="57"/>
      <c r="AH21" s="57"/>
      <c r="AI21" s="56"/>
      <c r="AJ21" s="17"/>
    </row>
    <row r="22" spans="1:36" ht="203.25" customHeight="1" x14ac:dyDescent="0.25">
      <c r="A22" s="535"/>
      <c r="B22" s="220">
        <v>44013</v>
      </c>
      <c r="C22" s="214" t="s">
        <v>496</v>
      </c>
      <c r="D22" s="213" t="s">
        <v>725</v>
      </c>
      <c r="E22" s="375"/>
      <c r="F22" s="372">
        <v>44304</v>
      </c>
      <c r="G22" s="372">
        <v>44278</v>
      </c>
      <c r="H22" s="373" t="s">
        <v>109</v>
      </c>
      <c r="I22" s="373">
        <v>0</v>
      </c>
      <c r="J22" s="370" t="s">
        <v>726</v>
      </c>
      <c r="K22" s="373"/>
      <c r="L22" s="373"/>
      <c r="M22" s="373"/>
      <c r="N22" s="309"/>
      <c r="O22" s="309" t="s">
        <v>57</v>
      </c>
      <c r="P22" s="309"/>
      <c r="Q22" s="309"/>
      <c r="R22" s="309"/>
      <c r="S22" s="311" t="s">
        <v>7</v>
      </c>
      <c r="T22" s="376" t="s">
        <v>727</v>
      </c>
      <c r="U22" s="365"/>
      <c r="V22" s="376"/>
      <c r="W22" s="365" t="s">
        <v>728</v>
      </c>
      <c r="X22" s="365" t="s">
        <v>729</v>
      </c>
      <c r="Y22" s="57"/>
      <c r="Z22" s="57"/>
      <c r="AA22" s="57"/>
      <c r="AB22" s="57"/>
      <c r="AC22" s="57"/>
      <c r="AD22" s="98"/>
      <c r="AE22" s="57"/>
      <c r="AF22" s="57"/>
      <c r="AG22" s="57"/>
      <c r="AH22" s="57"/>
      <c r="AI22" s="98"/>
      <c r="AJ22" s="17"/>
    </row>
    <row r="23" spans="1:36" ht="192.75" customHeight="1" x14ac:dyDescent="0.25">
      <c r="A23" s="535"/>
      <c r="B23" s="221">
        <v>44044</v>
      </c>
      <c r="C23" s="371" t="s">
        <v>502</v>
      </c>
      <c r="D23" s="215" t="s">
        <v>730</v>
      </c>
      <c r="E23" s="212"/>
      <c r="F23" s="216">
        <v>44306</v>
      </c>
      <c r="G23" s="216">
        <v>44278</v>
      </c>
      <c r="H23" s="217" t="s">
        <v>65</v>
      </c>
      <c r="I23" s="373">
        <v>0</v>
      </c>
      <c r="J23" s="370" t="s">
        <v>711</v>
      </c>
      <c r="K23" s="217"/>
      <c r="L23" s="217"/>
      <c r="M23" s="212" t="s">
        <v>731</v>
      </c>
      <c r="N23" s="309"/>
      <c r="O23" s="309"/>
      <c r="P23" s="309"/>
      <c r="Q23" s="309" t="s">
        <v>57</v>
      </c>
      <c r="R23" s="309"/>
      <c r="S23" s="311"/>
      <c r="T23" s="365" t="s">
        <v>732</v>
      </c>
      <c r="U23" s="365"/>
      <c r="V23" s="255" t="s">
        <v>733</v>
      </c>
      <c r="W23" s="224" t="s">
        <v>700</v>
      </c>
      <c r="X23" s="365"/>
      <c r="Y23" s="56"/>
      <c r="Z23" s="56"/>
      <c r="AA23" s="56"/>
      <c r="AB23" s="56"/>
      <c r="AC23" s="56"/>
      <c r="AD23" s="56"/>
      <c r="AE23" s="56"/>
      <c r="AF23" s="56"/>
      <c r="AG23" s="56"/>
      <c r="AH23" s="56"/>
      <c r="AI23" s="56"/>
      <c r="AJ23" s="17"/>
    </row>
    <row r="24" spans="1:36" ht="122.25" customHeight="1" x14ac:dyDescent="0.25">
      <c r="A24" s="535" t="s">
        <v>121</v>
      </c>
      <c r="B24" s="219">
        <v>43832</v>
      </c>
      <c r="C24" s="375" t="s">
        <v>123</v>
      </c>
      <c r="D24" s="370" t="s">
        <v>734</v>
      </c>
      <c r="E24" s="370"/>
      <c r="F24" s="372">
        <v>44304</v>
      </c>
      <c r="G24" s="372">
        <v>44278</v>
      </c>
      <c r="H24" s="373" t="s">
        <v>125</v>
      </c>
      <c r="I24" s="373">
        <v>0</v>
      </c>
      <c r="J24" s="370" t="s">
        <v>735</v>
      </c>
      <c r="K24" s="370"/>
      <c r="L24" s="370"/>
      <c r="M24" s="370"/>
      <c r="N24" s="309"/>
      <c r="O24" s="309"/>
      <c r="P24" s="309"/>
      <c r="Q24" s="309" t="s">
        <v>57</v>
      </c>
      <c r="R24" s="309"/>
      <c r="S24" s="311"/>
      <c r="T24" s="250" t="s">
        <v>736</v>
      </c>
      <c r="U24" s="365"/>
      <c r="V24" s="226"/>
      <c r="W24" s="226" t="s">
        <v>125</v>
      </c>
      <c r="X24" s="226" t="s">
        <v>737</v>
      </c>
      <c r="Y24" s="56"/>
      <c r="Z24" s="56"/>
      <c r="AA24" s="56"/>
      <c r="AB24" s="56"/>
      <c r="AC24" s="56"/>
      <c r="AD24" s="56"/>
      <c r="AE24" s="56"/>
      <c r="AF24" s="56"/>
      <c r="AG24" s="56"/>
      <c r="AH24" s="56"/>
      <c r="AI24" s="56"/>
      <c r="AJ24" s="17"/>
    </row>
    <row r="25" spans="1:36" ht="172.5" customHeight="1" x14ac:dyDescent="0.25">
      <c r="A25" s="535"/>
      <c r="B25" s="220">
        <v>43863</v>
      </c>
      <c r="C25" s="375" t="s">
        <v>132</v>
      </c>
      <c r="D25" s="377" t="s">
        <v>738</v>
      </c>
      <c r="E25" s="375"/>
      <c r="F25" s="372">
        <v>44304</v>
      </c>
      <c r="G25" s="372">
        <v>44551</v>
      </c>
      <c r="H25" s="373" t="s">
        <v>514</v>
      </c>
      <c r="I25" s="374">
        <v>50000</v>
      </c>
      <c r="J25" s="370" t="s">
        <v>739</v>
      </c>
      <c r="K25" s="370"/>
      <c r="L25" s="370"/>
      <c r="M25" s="370" t="s">
        <v>136</v>
      </c>
      <c r="N25" s="309"/>
      <c r="O25" s="309"/>
      <c r="P25" s="309"/>
      <c r="Q25" s="309" t="s">
        <v>57</v>
      </c>
      <c r="R25" s="309"/>
      <c r="S25" s="311"/>
      <c r="T25" s="365" t="s">
        <v>740</v>
      </c>
      <c r="U25" s="365"/>
      <c r="V25" s="365"/>
      <c r="W25" s="224" t="s">
        <v>700</v>
      </c>
      <c r="X25" s="226" t="s">
        <v>741</v>
      </c>
      <c r="Y25" s="56"/>
      <c r="Z25" s="56"/>
      <c r="AA25" s="56"/>
      <c r="AB25" s="56"/>
      <c r="AC25" s="102">
        <v>44896</v>
      </c>
      <c r="AD25" s="235" t="s">
        <v>742</v>
      </c>
      <c r="AE25" s="56"/>
      <c r="AF25" s="56"/>
      <c r="AG25" s="56"/>
      <c r="AH25" s="56"/>
      <c r="AI25" s="56"/>
      <c r="AJ25" s="17"/>
    </row>
    <row r="26" spans="1:36" ht="197.25" customHeight="1" x14ac:dyDescent="0.25">
      <c r="A26" s="535"/>
      <c r="B26" s="206">
        <v>43892</v>
      </c>
      <c r="C26" s="375" t="s">
        <v>142</v>
      </c>
      <c r="D26" s="367" t="s">
        <v>743</v>
      </c>
      <c r="E26" s="370"/>
      <c r="F26" s="372">
        <v>44304</v>
      </c>
      <c r="G26" s="372">
        <v>44278</v>
      </c>
      <c r="H26" s="373" t="s">
        <v>144</v>
      </c>
      <c r="I26" s="374">
        <v>20000</v>
      </c>
      <c r="J26" s="370" t="s">
        <v>744</v>
      </c>
      <c r="K26" s="370"/>
      <c r="L26" s="370"/>
      <c r="M26" s="370" t="s">
        <v>146</v>
      </c>
      <c r="N26" s="309"/>
      <c r="O26" s="309"/>
      <c r="P26" s="309"/>
      <c r="Q26" s="309"/>
      <c r="R26" s="309" t="s">
        <v>57</v>
      </c>
      <c r="S26" s="311"/>
      <c r="T26" s="226" t="s">
        <v>745</v>
      </c>
      <c r="U26" s="365"/>
      <c r="V26" s="226" t="s">
        <v>746</v>
      </c>
      <c r="W26" s="226" t="s">
        <v>125</v>
      </c>
      <c r="X26" s="226" t="s">
        <v>747</v>
      </c>
      <c r="Y26" s="56"/>
      <c r="Z26" s="56"/>
      <c r="AA26" s="56"/>
      <c r="AB26" s="56"/>
      <c r="AC26" s="56"/>
      <c r="AD26" s="56"/>
      <c r="AE26" s="56"/>
      <c r="AF26" s="56"/>
      <c r="AG26" s="56"/>
      <c r="AH26" s="56"/>
      <c r="AI26" s="56"/>
      <c r="AJ26" s="17"/>
    </row>
    <row r="27" spans="1:36" ht="165.75" customHeight="1" x14ac:dyDescent="0.25">
      <c r="A27" s="535"/>
      <c r="B27" s="220">
        <v>43923</v>
      </c>
      <c r="C27" s="377" t="s">
        <v>153</v>
      </c>
      <c r="D27" s="375" t="s">
        <v>748</v>
      </c>
      <c r="E27" s="370"/>
      <c r="F27" s="372">
        <v>44304</v>
      </c>
      <c r="G27" s="372">
        <v>44278</v>
      </c>
      <c r="H27" s="373" t="s">
        <v>144</v>
      </c>
      <c r="I27" s="374">
        <v>20000</v>
      </c>
      <c r="J27" s="370" t="s">
        <v>749</v>
      </c>
      <c r="K27" s="370"/>
      <c r="L27" s="370"/>
      <c r="M27" s="370" t="s">
        <v>750</v>
      </c>
      <c r="N27" s="309"/>
      <c r="O27" s="309"/>
      <c r="P27" s="309" t="s">
        <v>57</v>
      </c>
      <c r="Q27" s="309"/>
      <c r="R27" s="309"/>
      <c r="S27" s="311"/>
      <c r="T27" s="365" t="s">
        <v>217</v>
      </c>
      <c r="U27" s="365"/>
      <c r="V27" s="250" t="s">
        <v>751</v>
      </c>
      <c r="W27" s="365"/>
      <c r="X27" s="226" t="s">
        <v>752</v>
      </c>
      <c r="Y27" s="56"/>
      <c r="Z27" s="56"/>
      <c r="AA27" s="56"/>
      <c r="AB27" s="56"/>
      <c r="AC27" s="56"/>
      <c r="AD27" s="101" t="s">
        <v>753</v>
      </c>
      <c r="AE27" s="56"/>
      <c r="AF27" s="56"/>
      <c r="AG27" s="56"/>
      <c r="AH27" s="56"/>
      <c r="AI27" s="56"/>
      <c r="AJ27" s="17"/>
    </row>
    <row r="28" spans="1:36" ht="113.25" customHeight="1" x14ac:dyDescent="0.25">
      <c r="A28" s="535"/>
      <c r="B28" s="220">
        <v>43953</v>
      </c>
      <c r="C28" s="378" t="s">
        <v>526</v>
      </c>
      <c r="D28" s="370" t="s">
        <v>754</v>
      </c>
      <c r="E28" s="370"/>
      <c r="F28" s="372">
        <v>44304</v>
      </c>
      <c r="G28" s="372">
        <v>44278</v>
      </c>
      <c r="H28" s="373" t="s">
        <v>101</v>
      </c>
      <c r="I28" s="373">
        <v>0</v>
      </c>
      <c r="J28" s="370" t="s">
        <v>755</v>
      </c>
      <c r="K28" s="370"/>
      <c r="L28" s="370"/>
      <c r="M28" s="370"/>
      <c r="N28" s="309"/>
      <c r="O28" s="309"/>
      <c r="P28" s="309" t="s">
        <v>57</v>
      </c>
      <c r="Q28" s="309"/>
      <c r="R28" s="309"/>
      <c r="S28" s="311"/>
      <c r="T28" s="224" t="s">
        <v>756</v>
      </c>
      <c r="U28" s="365"/>
      <c r="V28" s="250" t="s">
        <v>757</v>
      </c>
      <c r="W28" s="365" t="s">
        <v>468</v>
      </c>
      <c r="X28" s="226" t="s">
        <v>758</v>
      </c>
      <c r="Y28" s="98"/>
      <c r="Z28" s="57"/>
      <c r="AA28" s="57"/>
      <c r="AB28" s="57"/>
      <c r="AC28" s="57"/>
      <c r="AD28" s="98" t="s">
        <v>742</v>
      </c>
      <c r="AE28" s="57"/>
      <c r="AF28" s="57"/>
      <c r="AG28" s="57"/>
      <c r="AH28" s="57"/>
      <c r="AI28" s="251" t="s">
        <v>759</v>
      </c>
      <c r="AJ28" s="17"/>
    </row>
    <row r="29" spans="1:36" ht="65.25" customHeight="1" x14ac:dyDescent="0.25">
      <c r="A29" s="535"/>
      <c r="B29" s="220">
        <v>43984</v>
      </c>
      <c r="C29" s="375" t="s">
        <v>167</v>
      </c>
      <c r="D29" s="377" t="s">
        <v>760</v>
      </c>
      <c r="E29" s="375"/>
      <c r="F29" s="372">
        <v>44304</v>
      </c>
      <c r="G29" s="372">
        <v>44278</v>
      </c>
      <c r="H29" s="373" t="s">
        <v>144</v>
      </c>
      <c r="I29" s="373">
        <v>0</v>
      </c>
      <c r="J29" s="370" t="s">
        <v>761</v>
      </c>
      <c r="K29" s="370"/>
      <c r="L29" s="370"/>
      <c r="M29" s="370" t="s">
        <v>697</v>
      </c>
      <c r="N29" s="309"/>
      <c r="O29" s="309"/>
      <c r="P29" s="309" t="s">
        <v>57</v>
      </c>
      <c r="Q29" s="309"/>
      <c r="R29" s="309"/>
      <c r="S29" s="311"/>
      <c r="T29" s="250" t="s">
        <v>217</v>
      </c>
      <c r="U29" s="379"/>
      <c r="V29" s="242" t="s">
        <v>762</v>
      </c>
      <c r="W29" s="365" t="s">
        <v>468</v>
      </c>
      <c r="X29" s="226" t="s">
        <v>752</v>
      </c>
      <c r="Y29" s="57"/>
      <c r="Z29" s="57"/>
      <c r="AA29" s="57"/>
      <c r="AB29" s="57"/>
      <c r="AC29" s="57"/>
      <c r="AD29" s="57"/>
      <c r="AE29" s="57"/>
      <c r="AF29" s="57"/>
      <c r="AG29" s="57"/>
      <c r="AH29" s="57"/>
      <c r="AI29" s="56"/>
      <c r="AJ29" s="17"/>
    </row>
    <row r="30" spans="1:36" ht="106.5" customHeight="1" x14ac:dyDescent="0.25">
      <c r="A30" s="535"/>
      <c r="B30" s="220">
        <v>44014</v>
      </c>
      <c r="C30" s="375" t="s">
        <v>172</v>
      </c>
      <c r="D30" s="367" t="s">
        <v>763</v>
      </c>
      <c r="E30" s="370"/>
      <c r="F30" s="372">
        <v>44304</v>
      </c>
      <c r="G30" s="372">
        <v>44278</v>
      </c>
      <c r="H30" s="373" t="s">
        <v>534</v>
      </c>
      <c r="I30" s="373">
        <v>0</v>
      </c>
      <c r="J30" s="370" t="s">
        <v>764</v>
      </c>
      <c r="K30" s="370" t="s">
        <v>176</v>
      </c>
      <c r="L30" s="370"/>
      <c r="M30" s="370" t="s">
        <v>535</v>
      </c>
      <c r="N30" s="309"/>
      <c r="O30" s="309"/>
      <c r="P30" s="309" t="s">
        <v>57</v>
      </c>
      <c r="Q30" s="309"/>
      <c r="R30" s="309"/>
      <c r="S30" s="311"/>
      <c r="T30" s="365" t="s">
        <v>217</v>
      </c>
      <c r="U30" s="365"/>
      <c r="V30" s="224" t="s">
        <v>765</v>
      </c>
      <c r="W30" s="365" t="s">
        <v>534</v>
      </c>
      <c r="X30" s="365"/>
      <c r="Y30" s="57"/>
      <c r="Z30" s="57"/>
      <c r="AA30" s="57"/>
      <c r="AB30" s="57"/>
      <c r="AC30" s="57"/>
      <c r="AD30" s="57"/>
      <c r="AE30" s="57"/>
      <c r="AF30" s="57"/>
      <c r="AG30" s="57"/>
      <c r="AH30" s="57"/>
      <c r="AI30" s="56"/>
      <c r="AJ30" s="17"/>
    </row>
    <row r="31" spans="1:36" ht="177.75" customHeight="1" x14ac:dyDescent="0.25">
      <c r="A31" s="535" t="s">
        <v>539</v>
      </c>
      <c r="B31" s="219">
        <v>43833</v>
      </c>
      <c r="C31" s="375" t="s">
        <v>184</v>
      </c>
      <c r="D31" s="370" t="s">
        <v>766</v>
      </c>
      <c r="E31" s="370" t="s">
        <v>186</v>
      </c>
      <c r="F31" s="372">
        <v>44337</v>
      </c>
      <c r="G31" s="372">
        <v>44278</v>
      </c>
      <c r="H31" s="373" t="s">
        <v>187</v>
      </c>
      <c r="I31" s="374">
        <v>50000</v>
      </c>
      <c r="J31" s="370" t="s">
        <v>767</v>
      </c>
      <c r="K31" s="370"/>
      <c r="L31" s="370"/>
      <c r="M31" s="370" t="s">
        <v>189</v>
      </c>
      <c r="N31" s="241" t="s">
        <v>768</v>
      </c>
      <c r="O31" s="309"/>
      <c r="P31" s="309"/>
      <c r="Q31" s="380"/>
      <c r="R31" s="309"/>
      <c r="S31" s="311"/>
      <c r="T31" s="365" t="s">
        <v>769</v>
      </c>
      <c r="U31" s="365"/>
      <c r="V31" s="365" t="s">
        <v>770</v>
      </c>
      <c r="W31" s="365" t="s">
        <v>187</v>
      </c>
      <c r="X31" s="365" t="s">
        <v>771</v>
      </c>
      <c r="Y31" s="56"/>
      <c r="Z31" s="56"/>
      <c r="AA31" s="56"/>
      <c r="AB31" s="56"/>
      <c r="AC31" s="56"/>
      <c r="AD31" s="56"/>
      <c r="AE31" s="56"/>
      <c r="AF31" s="56"/>
      <c r="AG31" s="56"/>
      <c r="AH31" s="56"/>
      <c r="AI31" s="56"/>
      <c r="AJ31" s="17"/>
    </row>
    <row r="32" spans="1:36" ht="131.25" customHeight="1" x14ac:dyDescent="0.25">
      <c r="A32" s="535"/>
      <c r="B32" s="220">
        <v>43864</v>
      </c>
      <c r="C32" s="375" t="s">
        <v>551</v>
      </c>
      <c r="D32" s="377" t="s">
        <v>772</v>
      </c>
      <c r="E32" s="375" t="s">
        <v>773</v>
      </c>
      <c r="F32" s="372">
        <v>44304</v>
      </c>
      <c r="G32" s="372">
        <v>44278</v>
      </c>
      <c r="H32" s="373" t="s">
        <v>109</v>
      </c>
      <c r="I32" s="374">
        <v>50000</v>
      </c>
      <c r="J32" s="370" t="s">
        <v>774</v>
      </c>
      <c r="K32" s="370"/>
      <c r="L32" s="370"/>
      <c r="M32" s="370"/>
      <c r="N32" s="309"/>
      <c r="O32" s="309"/>
      <c r="P32" s="309" t="s">
        <v>57</v>
      </c>
      <c r="Q32" s="309"/>
      <c r="R32" s="309"/>
      <c r="S32" s="311"/>
      <c r="T32" s="226" t="s">
        <v>775</v>
      </c>
      <c r="U32" s="365"/>
      <c r="V32" s="2" t="s">
        <v>776</v>
      </c>
      <c r="W32" s="365" t="s">
        <v>777</v>
      </c>
      <c r="X32" s="365" t="s">
        <v>778</v>
      </c>
      <c r="Y32" s="56"/>
      <c r="Z32" s="56"/>
      <c r="AA32" s="56"/>
      <c r="AB32" s="56"/>
      <c r="AC32" s="56"/>
      <c r="AD32" s="56"/>
      <c r="AE32" s="56"/>
      <c r="AF32" s="56"/>
      <c r="AG32" s="56"/>
      <c r="AH32" s="56"/>
      <c r="AI32" s="56"/>
      <c r="AJ32" s="17"/>
    </row>
    <row r="33" spans="1:36" ht="101.25" customHeight="1" x14ac:dyDescent="0.25">
      <c r="A33" s="535"/>
      <c r="B33" s="220">
        <v>43893</v>
      </c>
      <c r="C33" s="375" t="s">
        <v>779</v>
      </c>
      <c r="D33" s="367" t="s">
        <v>780</v>
      </c>
      <c r="E33" s="370" t="s">
        <v>781</v>
      </c>
      <c r="F33" s="372">
        <v>44304</v>
      </c>
      <c r="G33" s="372">
        <v>44278</v>
      </c>
      <c r="H33" s="373" t="s">
        <v>65</v>
      </c>
      <c r="I33" s="381">
        <v>100000</v>
      </c>
      <c r="J33" s="375" t="s">
        <v>782</v>
      </c>
      <c r="K33" s="373" t="s">
        <v>206</v>
      </c>
      <c r="L33" s="370"/>
      <c r="M33" s="370" t="s">
        <v>207</v>
      </c>
      <c r="N33" s="309"/>
      <c r="O33" s="309" t="s">
        <v>57</v>
      </c>
      <c r="P33" s="309"/>
      <c r="Q33" s="309"/>
      <c r="R33" s="309"/>
      <c r="S33" s="311"/>
      <c r="T33" s="365" t="s">
        <v>783</v>
      </c>
      <c r="U33" s="365"/>
      <c r="V33" s="199" t="s">
        <v>784</v>
      </c>
      <c r="W33" s="224" t="s">
        <v>700</v>
      </c>
      <c r="X33" s="365" t="s">
        <v>785</v>
      </c>
      <c r="Y33" s="56"/>
      <c r="Z33" s="56"/>
      <c r="AA33" s="56"/>
      <c r="AB33" s="56"/>
      <c r="AC33" s="56"/>
      <c r="AD33" s="56"/>
      <c r="AE33" s="56"/>
      <c r="AF33" s="101" t="s">
        <v>742</v>
      </c>
      <c r="AG33" s="56"/>
      <c r="AH33" s="56"/>
      <c r="AI33" s="56"/>
      <c r="AJ33" s="17"/>
    </row>
    <row r="34" spans="1:36" ht="79.900000000000006" customHeight="1" x14ac:dyDescent="0.25">
      <c r="A34" s="535"/>
      <c r="B34" s="220">
        <v>43924</v>
      </c>
      <c r="C34" s="375" t="s">
        <v>786</v>
      </c>
      <c r="D34" s="370" t="s">
        <v>787</v>
      </c>
      <c r="E34" s="370" t="s">
        <v>773</v>
      </c>
      <c r="F34" s="372">
        <v>44304</v>
      </c>
      <c r="G34" s="372">
        <v>44278</v>
      </c>
      <c r="H34" s="373" t="s">
        <v>468</v>
      </c>
      <c r="I34" s="382">
        <v>100000</v>
      </c>
      <c r="J34" s="370" t="s">
        <v>788</v>
      </c>
      <c r="K34" s="370"/>
      <c r="L34" s="370"/>
      <c r="M34" s="370" t="s">
        <v>789</v>
      </c>
      <c r="N34" s="309"/>
      <c r="O34" s="309"/>
      <c r="P34" s="309" t="s">
        <v>57</v>
      </c>
      <c r="Q34" s="309"/>
      <c r="R34" s="309"/>
      <c r="S34" s="311"/>
      <c r="T34" s="365" t="s">
        <v>790</v>
      </c>
      <c r="U34" s="365"/>
      <c r="V34" s="250" t="s">
        <v>791</v>
      </c>
      <c r="W34" s="365"/>
      <c r="X34" s="226" t="s">
        <v>752</v>
      </c>
      <c r="Y34" s="56"/>
      <c r="Z34" s="56"/>
      <c r="AA34" s="56"/>
      <c r="AB34" s="102"/>
      <c r="AC34" s="102"/>
      <c r="AD34" s="101" t="s">
        <v>792</v>
      </c>
      <c r="AE34" s="56"/>
      <c r="AF34" s="96"/>
      <c r="AG34" s="56"/>
      <c r="AH34" s="56"/>
      <c r="AI34" s="56"/>
      <c r="AJ34" s="17"/>
    </row>
    <row r="35" spans="1:36" ht="123.75" customHeight="1" x14ac:dyDescent="0.25">
      <c r="A35" s="535"/>
      <c r="B35" s="220">
        <v>43954</v>
      </c>
      <c r="C35" s="375" t="s">
        <v>219</v>
      </c>
      <c r="D35" s="370" t="s">
        <v>793</v>
      </c>
      <c r="E35" s="370" t="s">
        <v>794</v>
      </c>
      <c r="F35" s="372">
        <v>44304</v>
      </c>
      <c r="G35" s="372">
        <v>44278</v>
      </c>
      <c r="H35" s="373" t="s">
        <v>187</v>
      </c>
      <c r="I35" s="373">
        <v>0</v>
      </c>
      <c r="J35" s="370" t="s">
        <v>795</v>
      </c>
      <c r="K35" s="370"/>
      <c r="L35" s="370"/>
      <c r="M35" s="370"/>
      <c r="N35" s="309"/>
      <c r="O35" s="309"/>
      <c r="P35" s="309"/>
      <c r="Q35" s="309" t="s">
        <v>57</v>
      </c>
      <c r="R35" s="309"/>
      <c r="S35" s="311"/>
      <c r="T35" s="365" t="s">
        <v>796</v>
      </c>
      <c r="U35" s="249"/>
      <c r="V35" s="365" t="s">
        <v>797</v>
      </c>
      <c r="W35" s="365" t="s">
        <v>187</v>
      </c>
      <c r="X35" s="365" t="s">
        <v>798</v>
      </c>
      <c r="Y35" s="56"/>
      <c r="Z35" s="56"/>
      <c r="AA35" s="56"/>
      <c r="AB35" s="102"/>
      <c r="AC35" s="102"/>
      <c r="AD35" s="56"/>
      <c r="AE35" s="56"/>
      <c r="AF35" s="56"/>
      <c r="AG35" s="56"/>
      <c r="AH35" s="56"/>
      <c r="AI35" s="56"/>
      <c r="AJ35" s="17"/>
    </row>
    <row r="36" spans="1:36" ht="69" customHeight="1" x14ac:dyDescent="0.25">
      <c r="A36" s="535"/>
      <c r="B36" s="220">
        <v>43985</v>
      </c>
      <c r="C36" s="375" t="s">
        <v>226</v>
      </c>
      <c r="D36" s="370" t="s">
        <v>799</v>
      </c>
      <c r="E36" s="370" t="s">
        <v>800</v>
      </c>
      <c r="F36" s="372">
        <v>44304</v>
      </c>
      <c r="G36" s="372">
        <v>44278</v>
      </c>
      <c r="H36" s="373" t="s">
        <v>174</v>
      </c>
      <c r="I36" s="373">
        <v>0</v>
      </c>
      <c r="J36" s="370" t="s">
        <v>801</v>
      </c>
      <c r="K36" s="370" t="s">
        <v>176</v>
      </c>
      <c r="L36" s="383"/>
      <c r="M36" s="383"/>
      <c r="N36" s="309"/>
      <c r="O36" s="309" t="s">
        <v>57</v>
      </c>
      <c r="P36" s="309"/>
      <c r="Q36" s="309"/>
      <c r="R36" s="309"/>
      <c r="S36" s="311"/>
      <c r="T36" s="365" t="s">
        <v>802</v>
      </c>
      <c r="U36" s="365"/>
      <c r="V36" s="250" t="s">
        <v>803</v>
      </c>
      <c r="W36" s="365" t="s">
        <v>804</v>
      </c>
      <c r="X36" s="226" t="s">
        <v>805</v>
      </c>
      <c r="Y36" s="57"/>
      <c r="Z36" s="57"/>
      <c r="AA36" s="57"/>
      <c r="AB36" s="57"/>
      <c r="AC36" s="57"/>
      <c r="AD36" s="57"/>
      <c r="AE36" s="57"/>
      <c r="AF36" s="57"/>
      <c r="AG36" s="57"/>
      <c r="AH36" s="57"/>
      <c r="AI36" s="57"/>
      <c r="AJ36" s="17"/>
    </row>
    <row r="37" spans="1:36" ht="98.25" customHeight="1" x14ac:dyDescent="0.25">
      <c r="A37" s="535" t="s">
        <v>233</v>
      </c>
      <c r="B37" s="219">
        <v>43834</v>
      </c>
      <c r="C37" s="375" t="s">
        <v>806</v>
      </c>
      <c r="D37" s="370" t="s">
        <v>573</v>
      </c>
      <c r="E37" s="370" t="s">
        <v>568</v>
      </c>
      <c r="F37" s="372">
        <v>44304</v>
      </c>
      <c r="G37" s="372">
        <v>44278</v>
      </c>
      <c r="H37" s="373" t="s">
        <v>187</v>
      </c>
      <c r="I37" s="373">
        <v>0</v>
      </c>
      <c r="J37" s="370" t="s">
        <v>807</v>
      </c>
      <c r="K37" s="370"/>
      <c r="L37" s="370"/>
      <c r="M37" s="370" t="s">
        <v>808</v>
      </c>
      <c r="N37" s="309"/>
      <c r="O37" s="309"/>
      <c r="P37" s="309"/>
      <c r="Q37" s="309" t="s">
        <v>57</v>
      </c>
      <c r="R37" s="309"/>
      <c r="S37" s="311"/>
      <c r="T37" s="365" t="s">
        <v>809</v>
      </c>
      <c r="U37" s="365"/>
      <c r="V37" s="365"/>
      <c r="W37" s="365" t="s">
        <v>810</v>
      </c>
      <c r="X37" s="365"/>
      <c r="Y37" s="57"/>
      <c r="Z37" s="57"/>
      <c r="AA37" s="57"/>
      <c r="AB37" s="57"/>
      <c r="AC37" s="103"/>
      <c r="AD37" s="57"/>
      <c r="AE37" s="57"/>
      <c r="AF37" s="57"/>
      <c r="AG37" s="57"/>
      <c r="AH37" s="57"/>
      <c r="AI37" s="57"/>
      <c r="AJ37" s="17"/>
    </row>
    <row r="38" spans="1:36" ht="139.15" customHeight="1" x14ac:dyDescent="0.25">
      <c r="A38" s="535"/>
      <c r="B38" s="220">
        <v>43865</v>
      </c>
      <c r="C38" s="375" t="s">
        <v>243</v>
      </c>
      <c r="D38" s="370" t="s">
        <v>811</v>
      </c>
      <c r="E38" s="370" t="s">
        <v>812</v>
      </c>
      <c r="F38" s="372">
        <v>44304</v>
      </c>
      <c r="G38" s="372">
        <v>44551</v>
      </c>
      <c r="H38" s="373" t="s">
        <v>174</v>
      </c>
      <c r="I38" s="374">
        <v>8000</v>
      </c>
      <c r="J38" s="370" t="s">
        <v>813</v>
      </c>
      <c r="K38" s="370"/>
      <c r="L38" s="370"/>
      <c r="M38" s="370" t="s">
        <v>247</v>
      </c>
      <c r="N38" s="309"/>
      <c r="O38" s="309" t="s">
        <v>57</v>
      </c>
      <c r="P38" s="309"/>
      <c r="Q38" s="309"/>
      <c r="R38" s="309"/>
      <c r="S38" s="311"/>
      <c r="T38" s="236" t="s">
        <v>814</v>
      </c>
      <c r="U38" s="365"/>
      <c r="V38" s="365" t="s">
        <v>815</v>
      </c>
      <c r="W38" s="365" t="s">
        <v>804</v>
      </c>
      <c r="X38" s="365"/>
      <c r="Y38" s="57"/>
      <c r="Z38" s="57"/>
      <c r="AA38" s="57"/>
      <c r="AB38" s="57"/>
      <c r="AC38" s="103">
        <v>44713</v>
      </c>
      <c r="AD38" s="57"/>
      <c r="AE38" s="57"/>
      <c r="AF38" s="57"/>
      <c r="AG38" s="57"/>
      <c r="AH38" s="57"/>
      <c r="AI38" s="57"/>
      <c r="AJ38" s="17"/>
    </row>
    <row r="39" spans="1:36" ht="164.25" customHeight="1" x14ac:dyDescent="0.25">
      <c r="A39" s="535"/>
      <c r="B39" s="220">
        <v>43894</v>
      </c>
      <c r="C39" s="375" t="s">
        <v>253</v>
      </c>
      <c r="D39" s="370" t="s">
        <v>816</v>
      </c>
      <c r="E39" s="370" t="s">
        <v>817</v>
      </c>
      <c r="F39" s="372">
        <v>44304</v>
      </c>
      <c r="G39" s="372">
        <v>44278</v>
      </c>
      <c r="H39" s="373" t="s">
        <v>109</v>
      </c>
      <c r="I39" s="373">
        <v>0</v>
      </c>
      <c r="J39" s="370" t="s">
        <v>818</v>
      </c>
      <c r="K39" s="370"/>
      <c r="L39" s="370"/>
      <c r="M39" s="370"/>
      <c r="N39" s="309"/>
      <c r="O39" s="309"/>
      <c r="P39" s="384"/>
      <c r="Q39" s="385"/>
      <c r="R39" s="309"/>
      <c r="S39" s="311"/>
      <c r="T39" s="253" t="s">
        <v>819</v>
      </c>
      <c r="U39" s="365"/>
      <c r="V39" s="252" t="s">
        <v>820</v>
      </c>
      <c r="W39" s="365" t="s">
        <v>728</v>
      </c>
      <c r="X39" s="365"/>
      <c r="Y39" s="95"/>
      <c r="Z39" s="57"/>
      <c r="AA39" s="57"/>
      <c r="AB39" s="57"/>
      <c r="AC39" s="57"/>
      <c r="AD39" s="57"/>
      <c r="AE39" s="57"/>
      <c r="AF39" s="98"/>
      <c r="AG39" s="57"/>
      <c r="AH39" s="57"/>
      <c r="AI39" s="57"/>
      <c r="AJ39" s="17"/>
    </row>
    <row r="40" spans="1:36" ht="102" customHeight="1" x14ac:dyDescent="0.25">
      <c r="A40" s="535"/>
      <c r="B40" s="220">
        <v>43925</v>
      </c>
      <c r="C40" s="375" t="s">
        <v>259</v>
      </c>
      <c r="D40" s="370" t="s">
        <v>821</v>
      </c>
      <c r="E40" s="370" t="s">
        <v>822</v>
      </c>
      <c r="F40" s="372">
        <v>44304</v>
      </c>
      <c r="G40" s="372">
        <v>44278</v>
      </c>
      <c r="H40" s="373" t="s">
        <v>187</v>
      </c>
      <c r="I40" s="374">
        <v>20000</v>
      </c>
      <c r="J40" s="370" t="s">
        <v>823</v>
      </c>
      <c r="K40" s="383"/>
      <c r="L40" s="383"/>
      <c r="M40" s="383"/>
      <c r="N40" s="309"/>
      <c r="O40" s="309"/>
      <c r="P40" s="309"/>
      <c r="Q40" s="309" t="s">
        <v>57</v>
      </c>
      <c r="R40" s="309"/>
      <c r="S40" s="311"/>
      <c r="T40" s="386" t="s">
        <v>824</v>
      </c>
      <c r="U40" s="365"/>
      <c r="V40" s="365"/>
      <c r="W40" s="365" t="s">
        <v>810</v>
      </c>
      <c r="X40" s="365"/>
      <c r="Y40" s="95"/>
      <c r="Z40" s="57"/>
      <c r="AA40" s="57"/>
      <c r="AB40" s="57"/>
      <c r="AC40" s="57"/>
      <c r="AD40" s="57"/>
      <c r="AE40" s="57"/>
      <c r="AF40" s="57"/>
      <c r="AG40" s="57"/>
      <c r="AH40" s="57"/>
      <c r="AI40" s="57"/>
      <c r="AJ40" s="17"/>
    </row>
    <row r="41" spans="1:36" ht="93" customHeight="1" x14ac:dyDescent="0.25">
      <c r="A41" s="535" t="s">
        <v>264</v>
      </c>
      <c r="B41" s="219">
        <v>43835</v>
      </c>
      <c r="C41" s="375" t="s">
        <v>266</v>
      </c>
      <c r="D41" s="370" t="s">
        <v>825</v>
      </c>
      <c r="E41" s="370" t="s">
        <v>826</v>
      </c>
      <c r="F41" s="372">
        <v>44304</v>
      </c>
      <c r="G41" s="372">
        <v>44278</v>
      </c>
      <c r="H41" s="373" t="s">
        <v>269</v>
      </c>
      <c r="I41" s="374">
        <v>20000</v>
      </c>
      <c r="J41" s="370" t="s">
        <v>827</v>
      </c>
      <c r="K41" s="370"/>
      <c r="L41" s="370"/>
      <c r="M41" s="370" t="s">
        <v>588</v>
      </c>
      <c r="N41" s="309"/>
      <c r="O41" s="309"/>
      <c r="P41" s="309" t="s">
        <v>57</v>
      </c>
      <c r="Q41" s="309"/>
      <c r="R41" s="309"/>
      <c r="S41" s="311"/>
      <c r="T41" s="387" t="s">
        <v>828</v>
      </c>
      <c r="U41" s="379"/>
      <c r="V41" s="365" t="s">
        <v>829</v>
      </c>
      <c r="W41" s="365" t="s">
        <v>468</v>
      </c>
      <c r="X41" s="365" t="s">
        <v>830</v>
      </c>
      <c r="Y41" s="57"/>
      <c r="Z41" s="57"/>
      <c r="AA41" s="57"/>
      <c r="AB41" s="57"/>
      <c r="AC41" s="57"/>
      <c r="AD41" s="98" t="s">
        <v>742</v>
      </c>
      <c r="AE41" s="57"/>
      <c r="AF41" s="57"/>
      <c r="AG41" s="57"/>
      <c r="AH41" s="57"/>
      <c r="AI41" s="57"/>
      <c r="AJ41" s="17"/>
    </row>
    <row r="42" spans="1:36" ht="100.5" customHeight="1" x14ac:dyDescent="0.25">
      <c r="A42" s="535"/>
      <c r="B42" s="220">
        <v>43866</v>
      </c>
      <c r="C42" s="388" t="s">
        <v>277</v>
      </c>
      <c r="D42" s="375" t="s">
        <v>831</v>
      </c>
      <c r="E42" s="370" t="s">
        <v>832</v>
      </c>
      <c r="F42" s="372">
        <v>44304</v>
      </c>
      <c r="G42" s="372">
        <v>44278</v>
      </c>
      <c r="H42" s="373" t="s">
        <v>187</v>
      </c>
      <c r="I42" s="374">
        <v>20000</v>
      </c>
      <c r="J42" s="370" t="s">
        <v>833</v>
      </c>
      <c r="K42" s="370"/>
      <c r="L42" s="370"/>
      <c r="M42" s="370" t="s">
        <v>592</v>
      </c>
      <c r="N42" s="309"/>
      <c r="O42" s="309"/>
      <c r="P42" s="309"/>
      <c r="Q42" s="309" t="s">
        <v>57</v>
      </c>
      <c r="R42" s="309"/>
      <c r="S42" s="311"/>
      <c r="T42" s="365" t="s">
        <v>834</v>
      </c>
      <c r="U42" s="365"/>
      <c r="V42" s="365" t="s">
        <v>835</v>
      </c>
      <c r="W42" s="365" t="s">
        <v>187</v>
      </c>
      <c r="X42" s="365" t="s">
        <v>836</v>
      </c>
      <c r="Y42" s="57"/>
      <c r="Z42" s="57"/>
      <c r="AA42" s="57"/>
      <c r="AB42" s="57"/>
      <c r="AC42" s="57"/>
      <c r="AD42" s="57"/>
      <c r="AE42" s="57"/>
      <c r="AF42" s="57"/>
      <c r="AG42" s="57"/>
      <c r="AH42" s="57"/>
      <c r="AI42" s="57"/>
      <c r="AJ42" s="17"/>
    </row>
    <row r="43" spans="1:36" ht="142.5" customHeight="1" x14ac:dyDescent="0.25">
      <c r="A43" s="535"/>
      <c r="B43" s="220">
        <v>43895</v>
      </c>
      <c r="C43" s="388" t="s">
        <v>286</v>
      </c>
      <c r="D43" s="375" t="s">
        <v>837</v>
      </c>
      <c r="E43" s="370" t="s">
        <v>838</v>
      </c>
      <c r="F43" s="372">
        <v>44304</v>
      </c>
      <c r="G43" s="372">
        <v>44278</v>
      </c>
      <c r="H43" s="373" t="s">
        <v>187</v>
      </c>
      <c r="I43" s="374">
        <v>10000</v>
      </c>
      <c r="J43" s="370" t="s">
        <v>839</v>
      </c>
      <c r="K43" s="370"/>
      <c r="L43" s="370"/>
      <c r="M43" s="370" t="s">
        <v>597</v>
      </c>
      <c r="N43" s="309"/>
      <c r="O43" s="309"/>
      <c r="P43" s="309"/>
      <c r="Q43" s="309" t="s">
        <v>57</v>
      </c>
      <c r="R43" s="309"/>
      <c r="S43" s="311"/>
      <c r="T43" s="365" t="s">
        <v>840</v>
      </c>
      <c r="U43" s="224" t="s">
        <v>841</v>
      </c>
      <c r="V43" s="365" t="s">
        <v>842</v>
      </c>
      <c r="W43" s="365" t="s">
        <v>187</v>
      </c>
      <c r="X43" s="365" t="s">
        <v>843</v>
      </c>
      <c r="Y43" s="57"/>
      <c r="Z43" s="57"/>
      <c r="AA43" s="57"/>
      <c r="AB43" s="57"/>
      <c r="AC43" s="103"/>
      <c r="AD43" s="57"/>
      <c r="AE43" s="57"/>
      <c r="AF43" s="57"/>
      <c r="AG43" s="57"/>
      <c r="AH43" s="57"/>
      <c r="AI43" s="98"/>
      <c r="AJ43" s="17"/>
    </row>
    <row r="44" spans="1:36" ht="140.25" customHeight="1" x14ac:dyDescent="0.25">
      <c r="A44" s="535"/>
      <c r="B44" s="220">
        <v>43926</v>
      </c>
      <c r="C44" s="375" t="s">
        <v>294</v>
      </c>
      <c r="D44" s="370" t="s">
        <v>844</v>
      </c>
      <c r="E44" s="370" t="s">
        <v>845</v>
      </c>
      <c r="F44" s="372">
        <v>44304</v>
      </c>
      <c r="G44" s="372">
        <v>44278</v>
      </c>
      <c r="H44" s="373" t="s">
        <v>269</v>
      </c>
      <c r="I44" s="374">
        <v>20000</v>
      </c>
      <c r="J44" s="370" t="s">
        <v>846</v>
      </c>
      <c r="K44" s="383"/>
      <c r="L44" s="383"/>
      <c r="M44" s="370" t="s">
        <v>847</v>
      </c>
      <c r="N44" s="309"/>
      <c r="O44" s="309"/>
      <c r="P44" s="309" t="s">
        <v>57</v>
      </c>
      <c r="Q44" s="309"/>
      <c r="R44" s="309"/>
      <c r="S44" s="311"/>
      <c r="T44" s="389" t="s">
        <v>848</v>
      </c>
      <c r="U44" s="390"/>
      <c r="V44" s="332" t="s">
        <v>849</v>
      </c>
      <c r="W44" s="365"/>
      <c r="X44" s="365" t="s">
        <v>830</v>
      </c>
      <c r="Y44" s="57"/>
      <c r="Z44" s="57"/>
      <c r="AA44" s="57"/>
      <c r="AB44" s="57"/>
      <c r="AC44" s="57"/>
      <c r="AD44" s="98" t="s">
        <v>742</v>
      </c>
      <c r="AE44" s="57"/>
      <c r="AF44" s="57"/>
      <c r="AG44" s="57"/>
      <c r="AH44" s="57"/>
      <c r="AI44" s="57"/>
      <c r="AJ44" s="17"/>
    </row>
    <row r="45" spans="1:36" ht="96" customHeight="1" x14ac:dyDescent="0.25">
      <c r="A45" s="535" t="s">
        <v>303</v>
      </c>
      <c r="B45" s="219">
        <v>43836</v>
      </c>
      <c r="C45" s="375" t="s">
        <v>850</v>
      </c>
      <c r="D45" s="370" t="s">
        <v>851</v>
      </c>
      <c r="E45" s="370" t="s">
        <v>852</v>
      </c>
      <c r="F45" s="372">
        <v>44304</v>
      </c>
      <c r="G45" s="372">
        <v>44278</v>
      </c>
      <c r="H45" s="373" t="s">
        <v>187</v>
      </c>
      <c r="I45" s="374">
        <v>250000</v>
      </c>
      <c r="J45" s="391" t="s">
        <v>853</v>
      </c>
      <c r="K45" s="370"/>
      <c r="L45" s="370"/>
      <c r="M45" s="370"/>
      <c r="N45" s="309"/>
      <c r="O45" s="309"/>
      <c r="P45" s="309"/>
      <c r="Q45" s="309" t="s">
        <v>57</v>
      </c>
      <c r="R45" s="309"/>
      <c r="S45" s="311"/>
      <c r="T45" s="365" t="s">
        <v>854</v>
      </c>
      <c r="U45" s="387" t="s">
        <v>855</v>
      </c>
      <c r="V45" s="365" t="s">
        <v>856</v>
      </c>
      <c r="W45" s="224" t="s">
        <v>857</v>
      </c>
      <c r="X45" s="365" t="s">
        <v>858</v>
      </c>
      <c r="Y45" s="57"/>
      <c r="Z45" s="57"/>
      <c r="AA45" s="57"/>
      <c r="AB45" s="57"/>
      <c r="AC45" s="57"/>
      <c r="AD45" s="57"/>
      <c r="AE45" s="57"/>
      <c r="AF45" s="57"/>
      <c r="AG45" s="57"/>
      <c r="AH45" s="57"/>
      <c r="AI45" s="57"/>
      <c r="AJ45" s="17"/>
    </row>
    <row r="46" spans="1:36" ht="74.25" customHeight="1" x14ac:dyDescent="0.25">
      <c r="A46" s="535"/>
      <c r="B46" s="220">
        <v>43867</v>
      </c>
      <c r="C46" s="375" t="s">
        <v>312</v>
      </c>
      <c r="D46" s="370" t="s">
        <v>851</v>
      </c>
      <c r="E46" s="383"/>
      <c r="F46" s="372">
        <v>44304</v>
      </c>
      <c r="G46" s="372">
        <v>44278</v>
      </c>
      <c r="H46" s="373" t="s">
        <v>187</v>
      </c>
      <c r="I46" s="374">
        <v>100000</v>
      </c>
      <c r="J46" s="391" t="s">
        <v>859</v>
      </c>
      <c r="K46" s="370"/>
      <c r="L46" s="370"/>
      <c r="M46" s="370"/>
      <c r="N46" s="309"/>
      <c r="O46" s="309"/>
      <c r="P46" s="309"/>
      <c r="Q46" s="309" t="s">
        <v>57</v>
      </c>
      <c r="R46" s="309"/>
      <c r="S46" s="311"/>
      <c r="T46" s="365" t="s">
        <v>740</v>
      </c>
      <c r="U46" s="365"/>
      <c r="V46" s="365"/>
      <c r="W46" s="365" t="s">
        <v>700</v>
      </c>
      <c r="X46" s="365"/>
      <c r="Y46" s="57"/>
      <c r="Z46" s="57"/>
      <c r="AA46" s="57"/>
      <c r="AB46" s="57"/>
      <c r="AC46" s="57"/>
      <c r="AD46" s="57"/>
      <c r="AE46" s="57"/>
      <c r="AF46" s="57"/>
      <c r="AG46" s="57"/>
      <c r="AH46" s="57"/>
      <c r="AI46" s="57"/>
      <c r="AJ46" s="17"/>
    </row>
    <row r="47" spans="1:36" ht="157.5" x14ac:dyDescent="0.25">
      <c r="A47" s="535"/>
      <c r="B47" s="220">
        <v>43896</v>
      </c>
      <c r="C47" s="375" t="s">
        <v>860</v>
      </c>
      <c r="D47" s="370" t="s">
        <v>851</v>
      </c>
      <c r="E47" s="383"/>
      <c r="F47" s="372">
        <v>44304</v>
      </c>
      <c r="G47" s="372">
        <v>44278</v>
      </c>
      <c r="H47" s="373" t="s">
        <v>76</v>
      </c>
      <c r="I47" s="374">
        <v>50000</v>
      </c>
      <c r="J47" s="391" t="s">
        <v>861</v>
      </c>
      <c r="K47" s="370"/>
      <c r="L47" s="370"/>
      <c r="M47" s="370"/>
      <c r="N47" s="309"/>
      <c r="O47" s="309"/>
      <c r="P47" s="309"/>
      <c r="Q47" s="309" t="s">
        <v>57</v>
      </c>
      <c r="R47" s="309"/>
      <c r="S47" s="311"/>
      <c r="T47" s="365" t="s">
        <v>862</v>
      </c>
      <c r="U47" s="365" t="s">
        <v>863</v>
      </c>
      <c r="V47" s="365" t="s">
        <v>864</v>
      </c>
      <c r="W47" s="227" t="s">
        <v>76</v>
      </c>
      <c r="X47" s="365"/>
      <c r="Y47" s="95"/>
      <c r="Z47" s="57"/>
      <c r="AA47" s="57"/>
      <c r="AB47" s="57"/>
      <c r="AC47" s="57"/>
      <c r="AD47" s="57"/>
      <c r="AE47" s="57"/>
      <c r="AF47" s="57"/>
      <c r="AG47" s="57"/>
      <c r="AH47" s="57"/>
      <c r="AI47" s="57"/>
      <c r="AJ47" s="17"/>
    </row>
    <row r="48" spans="1:36" ht="92.25" customHeight="1" x14ac:dyDescent="0.25">
      <c r="A48" s="535"/>
      <c r="B48" s="220">
        <v>43927</v>
      </c>
      <c r="C48" s="375" t="s">
        <v>865</v>
      </c>
      <c r="D48" s="370" t="s">
        <v>851</v>
      </c>
      <c r="E48" s="383"/>
      <c r="F48" s="372">
        <v>44304</v>
      </c>
      <c r="G48" s="372">
        <v>44278</v>
      </c>
      <c r="H48" s="373" t="s">
        <v>187</v>
      </c>
      <c r="I48" s="374">
        <v>50000</v>
      </c>
      <c r="J48" s="391" t="s">
        <v>325</v>
      </c>
      <c r="K48" s="383"/>
      <c r="L48" s="383"/>
      <c r="M48" s="383"/>
      <c r="N48" s="309"/>
      <c r="O48" s="309"/>
      <c r="P48" s="309" t="s">
        <v>57</v>
      </c>
      <c r="Q48" s="309"/>
      <c r="R48" s="309"/>
      <c r="S48" s="311"/>
      <c r="T48" s="414" t="s">
        <v>866</v>
      </c>
      <c r="U48" s="365"/>
      <c r="V48" s="365" t="s">
        <v>867</v>
      </c>
      <c r="W48" s="365" t="s">
        <v>187</v>
      </c>
      <c r="X48" s="365" t="s">
        <v>868</v>
      </c>
      <c r="Y48" s="57"/>
      <c r="Z48" s="57"/>
      <c r="AA48" s="57"/>
      <c r="AB48" s="57"/>
      <c r="AC48" s="57"/>
      <c r="AD48" s="57"/>
      <c r="AE48" s="57"/>
      <c r="AF48" s="57"/>
      <c r="AG48" s="57"/>
      <c r="AH48" s="57"/>
      <c r="AI48" s="242" t="s">
        <v>868</v>
      </c>
      <c r="AJ48" s="17"/>
    </row>
    <row r="49" spans="1:36" ht="94.5" customHeight="1" x14ac:dyDescent="0.25">
      <c r="A49" s="535"/>
      <c r="B49" s="220">
        <v>43957</v>
      </c>
      <c r="C49" s="375" t="s">
        <v>869</v>
      </c>
      <c r="D49" s="370" t="s">
        <v>851</v>
      </c>
      <c r="E49" s="383"/>
      <c r="F49" s="372">
        <v>44304</v>
      </c>
      <c r="G49" s="372">
        <v>44278</v>
      </c>
      <c r="H49" s="373" t="s">
        <v>329</v>
      </c>
      <c r="I49" s="374">
        <v>15000</v>
      </c>
      <c r="J49" s="370" t="s">
        <v>870</v>
      </c>
      <c r="K49" s="383"/>
      <c r="L49" s="383"/>
      <c r="M49" s="383"/>
      <c r="N49" s="309"/>
      <c r="O49" s="309"/>
      <c r="P49" s="309" t="s">
        <v>57</v>
      </c>
      <c r="Q49" s="309"/>
      <c r="R49" s="309"/>
      <c r="S49" s="311"/>
      <c r="T49" s="365" t="s">
        <v>871</v>
      </c>
      <c r="U49" s="365" t="s">
        <v>872</v>
      </c>
      <c r="V49" s="365" t="s">
        <v>873</v>
      </c>
      <c r="W49" s="365" t="s">
        <v>187</v>
      </c>
      <c r="X49" s="365" t="s">
        <v>874</v>
      </c>
      <c r="Y49" s="57"/>
      <c r="Z49" s="57"/>
      <c r="AA49" s="57"/>
      <c r="AB49" s="57"/>
      <c r="AC49" s="57"/>
      <c r="AD49" s="57"/>
      <c r="AE49" s="57"/>
      <c r="AF49" s="57"/>
      <c r="AG49" s="57"/>
      <c r="AH49" s="243"/>
      <c r="AI49" s="244" t="s">
        <v>874</v>
      </c>
      <c r="AJ49" s="17"/>
    </row>
    <row r="50" spans="1:36" ht="93" customHeight="1" x14ac:dyDescent="0.25">
      <c r="A50" s="535"/>
      <c r="B50" s="220">
        <v>43988</v>
      </c>
      <c r="C50" s="375" t="s">
        <v>632</v>
      </c>
      <c r="D50" s="370" t="s">
        <v>875</v>
      </c>
      <c r="E50" s="370" t="s">
        <v>337</v>
      </c>
      <c r="F50" s="372">
        <v>44304</v>
      </c>
      <c r="G50" s="372">
        <v>44278</v>
      </c>
      <c r="H50" s="373" t="s">
        <v>65</v>
      </c>
      <c r="I50" s="373">
        <v>0</v>
      </c>
      <c r="J50" s="370" t="s">
        <v>876</v>
      </c>
      <c r="K50" s="383"/>
      <c r="L50" s="383"/>
      <c r="M50" s="383"/>
      <c r="N50" s="309"/>
      <c r="O50" s="309"/>
      <c r="P50" s="309" t="s">
        <v>57</v>
      </c>
      <c r="Q50" s="309"/>
      <c r="R50" s="309"/>
      <c r="S50" s="311"/>
      <c r="T50" s="365" t="s">
        <v>877</v>
      </c>
      <c r="U50" s="365"/>
      <c r="V50" s="365" t="s">
        <v>878</v>
      </c>
      <c r="W50" s="365" t="s">
        <v>700</v>
      </c>
      <c r="X50" s="365" t="s">
        <v>879</v>
      </c>
      <c r="Y50" s="57"/>
      <c r="Z50" s="57"/>
      <c r="AA50" s="57"/>
      <c r="AB50" s="103"/>
      <c r="AC50" s="103"/>
      <c r="AD50" s="57"/>
      <c r="AE50" s="57"/>
      <c r="AF50" s="57"/>
      <c r="AG50" s="57"/>
      <c r="AH50" s="57"/>
      <c r="AI50" s="56"/>
      <c r="AJ50" s="17"/>
    </row>
    <row r="51" spans="1:36" ht="357" customHeight="1" x14ac:dyDescent="0.25">
      <c r="A51" s="535" t="s">
        <v>342</v>
      </c>
      <c r="B51" s="219">
        <v>43837</v>
      </c>
      <c r="C51" s="377" t="s">
        <v>344</v>
      </c>
      <c r="D51" s="375" t="s">
        <v>880</v>
      </c>
      <c r="E51" s="370" t="s">
        <v>881</v>
      </c>
      <c r="F51" s="372">
        <v>44304</v>
      </c>
      <c r="G51" s="372">
        <v>44278</v>
      </c>
      <c r="H51" s="373" t="s">
        <v>801</v>
      </c>
      <c r="I51" s="373">
        <v>0</v>
      </c>
      <c r="J51" s="370" t="s">
        <v>882</v>
      </c>
      <c r="K51" s="370"/>
      <c r="L51" s="370"/>
      <c r="M51" s="370"/>
      <c r="N51" s="309"/>
      <c r="O51" s="309"/>
      <c r="P51" s="309"/>
      <c r="Q51" s="309" t="s">
        <v>57</v>
      </c>
      <c r="R51" s="309"/>
      <c r="S51" s="311"/>
      <c r="T51" s="226" t="s">
        <v>883</v>
      </c>
      <c r="U51" s="189" t="s">
        <v>884</v>
      </c>
      <c r="V51" s="226" t="s">
        <v>885</v>
      </c>
      <c r="W51" s="226" t="s">
        <v>886</v>
      </c>
      <c r="X51" s="226" t="s">
        <v>887</v>
      </c>
      <c r="Y51" s="57"/>
      <c r="Z51" s="57"/>
      <c r="AA51" s="57"/>
      <c r="AB51" s="57"/>
      <c r="AC51" s="103"/>
      <c r="AD51" s="57"/>
      <c r="AE51" s="57"/>
      <c r="AF51" s="57"/>
      <c r="AG51" s="57"/>
      <c r="AH51" s="57"/>
      <c r="AI51" s="199" t="s">
        <v>888</v>
      </c>
      <c r="AJ51" s="17"/>
    </row>
    <row r="52" spans="1:36" ht="120.75" customHeight="1" x14ac:dyDescent="0.25">
      <c r="A52" s="535"/>
      <c r="B52" s="220">
        <v>43868</v>
      </c>
      <c r="C52" s="378" t="s">
        <v>352</v>
      </c>
      <c r="D52" s="377" t="s">
        <v>889</v>
      </c>
      <c r="E52" s="375" t="s">
        <v>890</v>
      </c>
      <c r="F52" s="372">
        <v>44304</v>
      </c>
      <c r="G52" s="372">
        <v>44278</v>
      </c>
      <c r="H52" s="373" t="s">
        <v>801</v>
      </c>
      <c r="I52" s="373">
        <v>0</v>
      </c>
      <c r="J52" s="370" t="s">
        <v>891</v>
      </c>
      <c r="K52" s="370"/>
      <c r="L52" s="370"/>
      <c r="M52" s="370"/>
      <c r="N52" s="309"/>
      <c r="O52" s="309"/>
      <c r="P52" s="309" t="s">
        <v>57</v>
      </c>
      <c r="Q52" s="309"/>
      <c r="R52" s="309"/>
      <c r="S52" s="311"/>
      <c r="T52" s="226" t="s">
        <v>892</v>
      </c>
      <c r="U52" s="365"/>
      <c r="V52" s="226" t="s">
        <v>893</v>
      </c>
      <c r="W52" s="226" t="s">
        <v>894</v>
      </c>
      <c r="X52" s="245" t="s">
        <v>895</v>
      </c>
      <c r="Y52" s="95"/>
      <c r="Z52" s="57"/>
      <c r="AA52" s="57"/>
      <c r="AB52" s="57"/>
      <c r="AC52" s="57"/>
      <c r="AD52" s="57"/>
      <c r="AE52" s="57"/>
      <c r="AF52" s="57"/>
      <c r="AG52" s="57"/>
      <c r="AH52" s="243"/>
      <c r="AI52" s="244" t="s">
        <v>896</v>
      </c>
      <c r="AJ52" s="17"/>
    </row>
    <row r="53" spans="1:36" ht="144" customHeight="1" x14ac:dyDescent="0.25">
      <c r="A53" s="535"/>
      <c r="B53" s="220">
        <v>43897</v>
      </c>
      <c r="C53" s="375" t="s">
        <v>642</v>
      </c>
      <c r="D53" s="367" t="s">
        <v>897</v>
      </c>
      <c r="E53" s="370" t="s">
        <v>898</v>
      </c>
      <c r="F53" s="372">
        <v>44304</v>
      </c>
      <c r="G53" s="372">
        <v>44278</v>
      </c>
      <c r="H53" s="373" t="s">
        <v>801</v>
      </c>
      <c r="I53" s="374">
        <v>350000</v>
      </c>
      <c r="J53" s="370" t="s">
        <v>899</v>
      </c>
      <c r="K53" s="370"/>
      <c r="L53" s="370"/>
      <c r="M53" s="370"/>
      <c r="N53" s="309"/>
      <c r="O53" s="309"/>
      <c r="P53" s="309"/>
      <c r="Q53" s="309" t="s">
        <v>57</v>
      </c>
      <c r="R53" s="309"/>
      <c r="S53" s="311"/>
      <c r="T53" s="226" t="s">
        <v>900</v>
      </c>
      <c r="U53" s="365"/>
      <c r="V53" s="226" t="s">
        <v>901</v>
      </c>
      <c r="W53" s="226" t="s">
        <v>902</v>
      </c>
      <c r="X53" s="226" t="s">
        <v>903</v>
      </c>
      <c r="Y53" s="57"/>
      <c r="Z53" s="57"/>
      <c r="AA53" s="57"/>
      <c r="AB53" s="57"/>
      <c r="AC53" s="57"/>
      <c r="AD53" s="98"/>
      <c r="AE53" s="57"/>
      <c r="AF53" s="57"/>
      <c r="AG53" s="57"/>
      <c r="AH53" s="243"/>
      <c r="AI53" s="246" t="s">
        <v>896</v>
      </c>
      <c r="AJ53" s="17"/>
    </row>
    <row r="54" spans="1:36" ht="99.75" customHeight="1" x14ac:dyDescent="0.25">
      <c r="A54" s="535"/>
      <c r="B54" s="220">
        <v>43928</v>
      </c>
      <c r="C54" s="375" t="s">
        <v>647</v>
      </c>
      <c r="D54" s="370" t="s">
        <v>904</v>
      </c>
      <c r="E54" s="383"/>
      <c r="F54" s="372">
        <v>44304</v>
      </c>
      <c r="G54" s="372">
        <v>44278</v>
      </c>
      <c r="H54" s="373" t="s">
        <v>801</v>
      </c>
      <c r="I54" s="374">
        <v>15000</v>
      </c>
      <c r="J54" s="370" t="s">
        <v>905</v>
      </c>
      <c r="K54" s="383"/>
      <c r="L54" s="383"/>
      <c r="M54" s="383"/>
      <c r="N54" s="309"/>
      <c r="O54" s="309"/>
      <c r="P54" s="309" t="s">
        <v>57</v>
      </c>
      <c r="Q54" s="309"/>
      <c r="R54" s="309"/>
      <c r="S54" s="311"/>
      <c r="T54" s="233" t="s">
        <v>906</v>
      </c>
      <c r="U54" s="365"/>
      <c r="V54" s="250" t="s">
        <v>907</v>
      </c>
      <c r="W54" s="365" t="s">
        <v>753</v>
      </c>
      <c r="X54" s="191" t="s">
        <v>908</v>
      </c>
      <c r="Y54" s="95"/>
      <c r="Z54" s="57"/>
      <c r="AA54" s="57"/>
      <c r="AB54" s="103"/>
      <c r="AC54" s="103"/>
      <c r="AD54" s="57"/>
      <c r="AE54" s="57"/>
      <c r="AF54" s="57"/>
      <c r="AG54" s="57"/>
      <c r="AH54" s="57"/>
      <c r="AI54" s="199" t="s">
        <v>909</v>
      </c>
      <c r="AJ54" s="17"/>
    </row>
    <row r="55" spans="1:36" ht="120" customHeight="1" x14ac:dyDescent="0.25">
      <c r="A55" s="535"/>
      <c r="B55" s="220">
        <v>43958</v>
      </c>
      <c r="C55" s="392" t="s">
        <v>654</v>
      </c>
      <c r="D55" s="393" t="s">
        <v>910</v>
      </c>
      <c r="E55" s="393" t="s">
        <v>911</v>
      </c>
      <c r="F55" s="394">
        <v>44304</v>
      </c>
      <c r="G55" s="394">
        <v>44278</v>
      </c>
      <c r="H55" s="395" t="s">
        <v>109</v>
      </c>
      <c r="I55" s="395">
        <v>0</v>
      </c>
      <c r="J55" s="393" t="s">
        <v>912</v>
      </c>
      <c r="K55" s="396"/>
      <c r="L55" s="396"/>
      <c r="M55" s="396"/>
      <c r="N55" s="397"/>
      <c r="O55" s="397"/>
      <c r="P55" s="397" t="s">
        <v>57</v>
      </c>
      <c r="Q55" s="397"/>
      <c r="R55" s="397"/>
      <c r="S55" s="311"/>
      <c r="T55" s="234" t="s">
        <v>913</v>
      </c>
      <c r="U55" s="332"/>
      <c r="V55" s="365" t="s">
        <v>914</v>
      </c>
      <c r="W55" s="232" t="s">
        <v>728</v>
      </c>
      <c r="X55" s="365"/>
      <c r="Y55" s="210"/>
      <c r="Z55" s="210"/>
      <c r="AA55" s="210"/>
      <c r="AB55" s="211"/>
      <c r="AC55" s="211"/>
      <c r="AD55" s="210"/>
      <c r="AE55" s="210"/>
      <c r="AF55" s="210"/>
      <c r="AG55" s="210"/>
      <c r="AH55" s="210"/>
      <c r="AI55" s="210"/>
      <c r="AJ55" s="17"/>
    </row>
    <row r="56" spans="1:36" ht="86.25" customHeight="1" x14ac:dyDescent="0.25">
      <c r="A56" s="535" t="s">
        <v>382</v>
      </c>
      <c r="B56" s="223">
        <v>43838</v>
      </c>
      <c r="C56" s="398" t="s">
        <v>657</v>
      </c>
      <c r="D56" s="399" t="s">
        <v>915</v>
      </c>
      <c r="E56" s="398"/>
      <c r="F56" s="400">
        <v>44304</v>
      </c>
      <c r="G56" s="400">
        <v>44274</v>
      </c>
      <c r="H56" s="401" t="s">
        <v>174</v>
      </c>
      <c r="I56" s="401">
        <v>0</v>
      </c>
      <c r="J56" s="398" t="s">
        <v>916</v>
      </c>
      <c r="K56" s="398"/>
      <c r="L56" s="398"/>
      <c r="M56" s="398"/>
      <c r="N56" s="323"/>
      <c r="O56" s="323"/>
      <c r="P56" s="323"/>
      <c r="Q56" s="323"/>
      <c r="R56" s="323" t="s">
        <v>57</v>
      </c>
      <c r="S56" s="311"/>
      <c r="T56" s="387" t="s">
        <v>917</v>
      </c>
      <c r="U56" s="250" t="s">
        <v>918</v>
      </c>
      <c r="V56" s="365" t="s">
        <v>919</v>
      </c>
      <c r="W56" s="365" t="s">
        <v>804</v>
      </c>
      <c r="X56" s="365" t="s">
        <v>920</v>
      </c>
      <c r="Y56" s="57"/>
      <c r="Z56" s="57"/>
      <c r="AA56" s="57"/>
      <c r="AB56" s="103"/>
      <c r="AC56" s="103"/>
      <c r="AD56" s="57"/>
      <c r="AE56" s="57"/>
      <c r="AF56" s="57"/>
      <c r="AG56" s="57"/>
      <c r="AH56" s="243"/>
      <c r="AI56" s="244" t="s">
        <v>920</v>
      </c>
      <c r="AJ56" s="17"/>
    </row>
    <row r="57" spans="1:36" s="54" customFormat="1" ht="86.25" customHeight="1" x14ac:dyDescent="0.25">
      <c r="A57" s="535"/>
      <c r="B57" s="222">
        <v>43869</v>
      </c>
      <c r="C57" s="398" t="s">
        <v>658</v>
      </c>
      <c r="D57" s="218" t="s">
        <v>921</v>
      </c>
      <c r="E57" s="398"/>
      <c r="F57" s="400">
        <v>44304</v>
      </c>
      <c r="G57" s="400">
        <v>44274</v>
      </c>
      <c r="H57" s="401" t="s">
        <v>801</v>
      </c>
      <c r="I57" s="402">
        <v>100000</v>
      </c>
      <c r="J57" s="398" t="s">
        <v>393</v>
      </c>
      <c r="K57" s="398"/>
      <c r="L57" s="398"/>
      <c r="M57" s="398"/>
      <c r="N57" s="323"/>
      <c r="O57" s="323"/>
      <c r="P57" s="323"/>
      <c r="Q57" s="323"/>
      <c r="R57" s="323" t="s">
        <v>57</v>
      </c>
      <c r="S57" s="311"/>
      <c r="T57" s="376" t="s">
        <v>660</v>
      </c>
      <c r="U57" s="250" t="s">
        <v>922</v>
      </c>
      <c r="V57" s="365"/>
      <c r="W57" s="365"/>
      <c r="X57" s="365"/>
      <c r="Y57" s="98"/>
      <c r="Z57" s="98"/>
      <c r="AA57" s="98"/>
      <c r="AB57" s="98"/>
      <c r="AC57" s="98"/>
      <c r="AD57" s="98"/>
      <c r="AE57" s="98"/>
      <c r="AF57" s="98"/>
      <c r="AG57" s="98"/>
      <c r="AH57" s="98"/>
      <c r="AI57" s="101"/>
    </row>
    <row r="58" spans="1:36" ht="189" x14ac:dyDescent="0.25">
      <c r="A58" s="535"/>
      <c r="B58" s="222">
        <v>43898</v>
      </c>
      <c r="C58" s="398" t="s">
        <v>398</v>
      </c>
      <c r="D58" s="399" t="s">
        <v>923</v>
      </c>
      <c r="E58" s="398" t="s">
        <v>661</v>
      </c>
      <c r="F58" s="400">
        <v>44304</v>
      </c>
      <c r="G58" s="400">
        <v>44551</v>
      </c>
      <c r="H58" s="401" t="s">
        <v>174</v>
      </c>
      <c r="I58" s="401">
        <v>0</v>
      </c>
      <c r="J58" s="398" t="s">
        <v>924</v>
      </c>
      <c r="K58" s="398"/>
      <c r="L58" s="398"/>
      <c r="M58" s="398"/>
      <c r="N58" s="323"/>
      <c r="O58" s="323"/>
      <c r="P58" s="323"/>
      <c r="Q58" s="323" t="s">
        <v>57</v>
      </c>
      <c r="R58" s="323"/>
      <c r="S58" s="311"/>
      <c r="T58" s="226" t="s">
        <v>925</v>
      </c>
      <c r="U58" s="225"/>
      <c r="V58" s="226" t="s">
        <v>926</v>
      </c>
      <c r="W58" s="228" t="s">
        <v>927</v>
      </c>
      <c r="X58" s="226" t="s">
        <v>928</v>
      </c>
      <c r="Y58" s="57"/>
      <c r="Z58" s="57"/>
      <c r="AA58" s="57"/>
      <c r="AB58" s="103"/>
      <c r="AC58" s="103">
        <v>44986</v>
      </c>
      <c r="AD58" s="57"/>
      <c r="AE58" s="57"/>
      <c r="AF58" s="57"/>
      <c r="AG58" s="57"/>
      <c r="AH58" s="57"/>
      <c r="AI58" s="199" t="s">
        <v>928</v>
      </c>
      <c r="AJ58" s="17"/>
    </row>
    <row r="59" spans="1:36" s="54" customFormat="1" ht="86.25" customHeight="1" x14ac:dyDescent="0.25">
      <c r="A59" s="535"/>
      <c r="B59" s="222">
        <v>43929</v>
      </c>
      <c r="C59" s="398" t="s">
        <v>929</v>
      </c>
      <c r="D59" s="399" t="s">
        <v>930</v>
      </c>
      <c r="E59" s="403"/>
      <c r="F59" s="400">
        <v>44304</v>
      </c>
      <c r="G59" s="400">
        <v>44278</v>
      </c>
      <c r="H59" s="401" t="s">
        <v>65</v>
      </c>
      <c r="I59" s="401">
        <v>0</v>
      </c>
      <c r="J59" s="398" t="s">
        <v>931</v>
      </c>
      <c r="K59" s="403"/>
      <c r="L59" s="403"/>
      <c r="M59" s="403"/>
      <c r="N59" s="323"/>
      <c r="O59" s="323"/>
      <c r="P59" s="323"/>
      <c r="Q59" s="323" t="s">
        <v>57</v>
      </c>
      <c r="R59" s="323"/>
      <c r="S59" s="311"/>
      <c r="T59" s="365" t="s">
        <v>932</v>
      </c>
      <c r="U59" s="365"/>
      <c r="V59" s="365" t="s">
        <v>933</v>
      </c>
      <c r="W59" s="365" t="s">
        <v>700</v>
      </c>
      <c r="X59" s="365"/>
      <c r="Y59" s="98"/>
      <c r="Z59" s="98"/>
      <c r="AA59" s="98"/>
      <c r="AB59" s="98"/>
      <c r="AC59" s="98"/>
      <c r="AD59" s="98"/>
      <c r="AE59" s="98"/>
      <c r="AF59" s="98"/>
      <c r="AG59" s="98"/>
      <c r="AH59" s="98"/>
      <c r="AI59" s="98"/>
    </row>
    <row r="60" spans="1:36" ht="78.75" x14ac:dyDescent="0.25">
      <c r="A60" s="535"/>
      <c r="B60" s="222">
        <v>43959</v>
      </c>
      <c r="C60" s="399" t="s">
        <v>670</v>
      </c>
      <c r="D60" s="399" t="s">
        <v>851</v>
      </c>
      <c r="E60" s="403"/>
      <c r="F60" s="400">
        <v>44304</v>
      </c>
      <c r="G60" s="400">
        <v>44278</v>
      </c>
      <c r="H60" s="401" t="s">
        <v>187</v>
      </c>
      <c r="I60" s="402">
        <v>100000</v>
      </c>
      <c r="J60" s="398" t="s">
        <v>934</v>
      </c>
      <c r="K60" s="403"/>
      <c r="L60" s="403"/>
      <c r="M60" s="403"/>
      <c r="N60" s="323"/>
      <c r="O60" s="323"/>
      <c r="P60" s="323"/>
      <c r="Q60" s="323" t="s">
        <v>57</v>
      </c>
      <c r="R60" s="323"/>
      <c r="S60" s="311"/>
      <c r="T60" s="365" t="s">
        <v>935</v>
      </c>
      <c r="U60" s="365"/>
      <c r="V60" s="365" t="s">
        <v>936</v>
      </c>
      <c r="W60" s="365" t="s">
        <v>187</v>
      </c>
      <c r="X60" s="365" t="s">
        <v>937</v>
      </c>
      <c r="Y60" s="57"/>
      <c r="Z60" s="57"/>
      <c r="AA60" s="57"/>
      <c r="AB60" s="57"/>
      <c r="AC60" s="57"/>
      <c r="AD60" s="57"/>
      <c r="AE60" s="57"/>
      <c r="AF60" s="57"/>
      <c r="AG60" s="57"/>
      <c r="AH60" s="57"/>
      <c r="AI60" s="199" t="s">
        <v>937</v>
      </c>
      <c r="AJ60" s="17"/>
    </row>
    <row r="61" spans="1:36" ht="81.75" customHeight="1" x14ac:dyDescent="0.25">
      <c r="A61" s="535"/>
      <c r="B61" s="222">
        <v>43990</v>
      </c>
      <c r="C61" s="399" t="s">
        <v>674</v>
      </c>
      <c r="D61" s="399" t="s">
        <v>851</v>
      </c>
      <c r="E61" s="403"/>
      <c r="F61" s="400">
        <v>44304</v>
      </c>
      <c r="G61" s="400">
        <v>44278</v>
      </c>
      <c r="H61" s="401" t="s">
        <v>329</v>
      </c>
      <c r="I61" s="402">
        <v>100000</v>
      </c>
      <c r="J61" s="398" t="s">
        <v>938</v>
      </c>
      <c r="K61" s="403"/>
      <c r="L61" s="403"/>
      <c r="M61" s="403"/>
      <c r="N61" s="323"/>
      <c r="O61" s="323"/>
      <c r="P61" s="323"/>
      <c r="Q61" s="323" t="s">
        <v>57</v>
      </c>
      <c r="R61" s="323"/>
      <c r="S61" s="311"/>
      <c r="T61" s="250" t="s">
        <v>939</v>
      </c>
      <c r="U61" s="365"/>
      <c r="V61" s="250" t="s">
        <v>940</v>
      </c>
      <c r="W61" s="365"/>
      <c r="X61" s="254" t="s">
        <v>941</v>
      </c>
      <c r="Y61" s="57"/>
      <c r="Z61" s="57"/>
      <c r="AA61" s="57"/>
      <c r="AB61" s="57"/>
      <c r="AC61" s="57"/>
      <c r="AD61" s="57"/>
      <c r="AE61" s="57"/>
      <c r="AF61" s="57"/>
      <c r="AG61" s="57"/>
      <c r="AH61" s="57"/>
      <c r="AI61" s="57"/>
      <c r="AJ61" s="17"/>
    </row>
    <row r="62" spans="1:36" s="54" customFormat="1" ht="86.25" customHeight="1" x14ac:dyDescent="0.25">
      <c r="A62" s="535"/>
      <c r="B62" s="222">
        <v>44020</v>
      </c>
      <c r="C62" s="399" t="s">
        <v>942</v>
      </c>
      <c r="D62" s="399" t="s">
        <v>943</v>
      </c>
      <c r="E62" s="403"/>
      <c r="F62" s="400">
        <v>44304</v>
      </c>
      <c r="G62" s="400">
        <v>44278</v>
      </c>
      <c r="H62" s="401" t="s">
        <v>944</v>
      </c>
      <c r="I62" s="401">
        <v>0</v>
      </c>
      <c r="J62" s="398" t="s">
        <v>945</v>
      </c>
      <c r="K62" s="403"/>
      <c r="L62" s="403"/>
      <c r="M62" s="403"/>
      <c r="N62" s="323"/>
      <c r="O62" s="323"/>
      <c r="P62" s="323"/>
      <c r="Q62" s="323" t="s">
        <v>57</v>
      </c>
      <c r="R62" s="323"/>
      <c r="S62" s="311"/>
      <c r="T62" s="226" t="s">
        <v>946</v>
      </c>
      <c r="U62" s="365"/>
      <c r="V62" s="226" t="s">
        <v>947</v>
      </c>
      <c r="W62" s="226" t="s">
        <v>753</v>
      </c>
      <c r="X62" s="365"/>
      <c r="Y62" s="98"/>
      <c r="Z62" s="98"/>
      <c r="AA62" s="98"/>
      <c r="AB62" s="98"/>
      <c r="AC62" s="98"/>
      <c r="AD62" s="98"/>
      <c r="AE62" s="98"/>
      <c r="AF62" s="98"/>
      <c r="AG62" s="98"/>
      <c r="AH62" s="98"/>
      <c r="AI62" s="98"/>
      <c r="AJ62" s="17"/>
    </row>
    <row r="63" spans="1:36" ht="63" x14ac:dyDescent="0.25">
      <c r="A63" s="535"/>
      <c r="B63" s="223">
        <v>44416</v>
      </c>
      <c r="C63" s="399" t="s">
        <v>948</v>
      </c>
      <c r="D63" s="398" t="s">
        <v>949</v>
      </c>
      <c r="E63" s="403"/>
      <c r="F63" s="404" t="s">
        <v>950</v>
      </c>
      <c r="G63" s="404" t="s">
        <v>951</v>
      </c>
      <c r="H63" s="401" t="s">
        <v>468</v>
      </c>
      <c r="I63" s="401">
        <v>0</v>
      </c>
      <c r="J63" s="398" t="s">
        <v>952</v>
      </c>
      <c r="K63" s="403"/>
      <c r="L63" s="403"/>
      <c r="M63" s="403"/>
      <c r="N63" s="323"/>
      <c r="O63" s="323"/>
      <c r="P63" s="323"/>
      <c r="Q63" s="323" t="s">
        <v>57</v>
      </c>
      <c r="R63" s="323"/>
      <c r="S63" s="311"/>
      <c r="T63" s="365" t="s">
        <v>953</v>
      </c>
      <c r="U63" s="365"/>
      <c r="V63" s="365" t="s">
        <v>954</v>
      </c>
      <c r="W63" s="365" t="s">
        <v>468</v>
      </c>
      <c r="X63" s="365"/>
      <c r="Y63" s="57"/>
      <c r="Z63" s="57"/>
      <c r="AA63" s="57"/>
      <c r="AB63" s="57"/>
      <c r="AC63" s="57"/>
      <c r="AD63" s="57"/>
      <c r="AE63" s="57"/>
      <c r="AF63" s="57"/>
      <c r="AG63" s="57"/>
      <c r="AH63" s="57"/>
      <c r="AI63" s="57"/>
      <c r="AJ63" s="17"/>
    </row>
    <row r="64" spans="1:36" x14ac:dyDescent="0.25">
      <c r="B64" s="58"/>
      <c r="AJ64" s="17"/>
    </row>
    <row r="65" spans="1:36" ht="15.75" thickBot="1" x14ac:dyDescent="0.3">
      <c r="L65" s="66"/>
      <c r="AJ65" s="17"/>
    </row>
    <row r="66" spans="1:36" ht="26.25" customHeight="1" thickBot="1" x14ac:dyDescent="0.3">
      <c r="A66" s="62" t="s">
        <v>427</v>
      </c>
      <c r="B66" s="63"/>
      <c r="C66" s="63"/>
      <c r="D66" s="63"/>
      <c r="E66" s="63"/>
      <c r="F66" s="63"/>
      <c r="G66" s="63"/>
      <c r="H66" s="63"/>
      <c r="I66" s="63"/>
      <c r="J66" s="63"/>
      <c r="K66" s="63"/>
      <c r="L66" s="65"/>
      <c r="M66" s="64"/>
      <c r="AJ66" s="17"/>
    </row>
    <row r="67" spans="1:36" ht="26.25" customHeight="1" thickBot="1" x14ac:dyDescent="0.3">
      <c r="A67" s="44"/>
      <c r="B67" s="45"/>
      <c r="C67" s="45"/>
      <c r="D67" s="46"/>
      <c r="E67" s="46"/>
      <c r="F67" s="46"/>
      <c r="G67" s="46"/>
      <c r="H67" s="46"/>
      <c r="I67" s="46"/>
      <c r="J67" s="46"/>
      <c r="K67" s="46"/>
      <c r="L67" s="46"/>
      <c r="M67" s="46"/>
      <c r="N67" s="46"/>
      <c r="AJ67" s="17"/>
    </row>
    <row r="68" spans="1:36" ht="43.5" customHeight="1" thickBot="1" x14ac:dyDescent="0.3">
      <c r="A68" s="50" t="s">
        <v>428</v>
      </c>
      <c r="B68" s="51"/>
      <c r="C68" s="52">
        <v>1</v>
      </c>
      <c r="AJ68" s="17"/>
    </row>
    <row r="69" spans="1:36" x14ac:dyDescent="0.25">
      <c r="AJ69" s="17"/>
    </row>
    <row r="70" spans="1:36" ht="15.75" x14ac:dyDescent="0.25">
      <c r="A70" s="564" t="s">
        <v>429</v>
      </c>
      <c r="B70" s="453" t="s">
        <v>14</v>
      </c>
      <c r="C70" s="453" t="s">
        <v>15</v>
      </c>
      <c r="D70" s="453" t="s">
        <v>16</v>
      </c>
      <c r="E70" s="503" t="s">
        <v>17</v>
      </c>
      <c r="F70" s="453" t="s">
        <v>18</v>
      </c>
      <c r="G70" s="453"/>
      <c r="H70" s="453" t="s">
        <v>19</v>
      </c>
      <c r="I70" s="503" t="s">
        <v>20</v>
      </c>
      <c r="J70" s="463" t="s">
        <v>21</v>
      </c>
      <c r="K70" s="463" t="s">
        <v>22</v>
      </c>
      <c r="L70" s="463"/>
      <c r="M70" s="463" t="s">
        <v>23</v>
      </c>
      <c r="N70" s="43"/>
      <c r="AJ70" s="17"/>
    </row>
    <row r="71" spans="1:36" ht="31.5" x14ac:dyDescent="0.25">
      <c r="A71" s="546"/>
      <c r="B71" s="453"/>
      <c r="C71" s="453"/>
      <c r="D71" s="453"/>
      <c r="E71" s="503"/>
      <c r="F71" s="47" t="s">
        <v>46</v>
      </c>
      <c r="G71" s="47" t="s">
        <v>47</v>
      </c>
      <c r="H71" s="453"/>
      <c r="I71" s="503"/>
      <c r="J71" s="463"/>
      <c r="K71" s="90" t="s">
        <v>48</v>
      </c>
      <c r="L71" s="90" t="s">
        <v>49</v>
      </c>
      <c r="M71" s="463"/>
      <c r="N71" s="2"/>
      <c r="AJ71" s="17"/>
    </row>
    <row r="72" spans="1:36" ht="75" x14ac:dyDescent="0.25">
      <c r="A72" s="42"/>
      <c r="B72" s="42" t="s">
        <v>955</v>
      </c>
      <c r="C72" s="237" t="s">
        <v>956</v>
      </c>
      <c r="D72" s="98" t="s">
        <v>957</v>
      </c>
      <c r="E72" s="57"/>
      <c r="F72" s="238" t="s">
        <v>958</v>
      </c>
      <c r="G72" s="238" t="s">
        <v>951</v>
      </c>
      <c r="H72" s="42" t="s">
        <v>959</v>
      </c>
      <c r="I72" s="42">
        <v>0</v>
      </c>
      <c r="J72" s="56"/>
      <c r="K72" s="56"/>
      <c r="L72" s="56"/>
      <c r="M72" s="56"/>
      <c r="N72" s="2"/>
      <c r="AJ72" s="17"/>
    </row>
    <row r="73" spans="1:36" x14ac:dyDescent="0.25">
      <c r="A73" s="42"/>
      <c r="B73" s="42"/>
      <c r="C73" s="95"/>
      <c r="D73" s="57"/>
      <c r="E73" s="57"/>
      <c r="F73" s="57"/>
      <c r="G73" s="57"/>
      <c r="H73" s="57"/>
      <c r="I73" s="57"/>
      <c r="J73" s="57"/>
      <c r="K73" s="57"/>
      <c r="L73" s="57"/>
      <c r="M73" s="57"/>
      <c r="N73" s="2"/>
      <c r="AJ73" s="17"/>
    </row>
    <row r="74" spans="1:36" x14ac:dyDescent="0.25">
      <c r="A74" s="42"/>
      <c r="B74" s="42"/>
      <c r="C74" s="57"/>
      <c r="D74" s="57"/>
      <c r="E74" s="57"/>
      <c r="F74" s="57"/>
      <c r="G74" s="57"/>
      <c r="H74" s="57"/>
      <c r="I74" s="57"/>
      <c r="J74" s="57"/>
      <c r="K74" s="57"/>
      <c r="L74" s="57"/>
      <c r="M74" s="57"/>
      <c r="N74" s="2"/>
      <c r="AJ74" s="17"/>
    </row>
    <row r="75" spans="1:36" x14ac:dyDescent="0.25">
      <c r="A75" s="42"/>
      <c r="B75" s="42"/>
      <c r="C75" s="57"/>
      <c r="D75" s="57"/>
      <c r="E75" s="57"/>
      <c r="F75" s="57"/>
      <c r="G75" s="57"/>
      <c r="H75" s="57"/>
      <c r="I75" s="57"/>
      <c r="J75" s="57"/>
      <c r="K75" s="57"/>
      <c r="L75" s="57"/>
      <c r="M75" s="57"/>
      <c r="N75" s="2"/>
      <c r="AJ75" s="17"/>
    </row>
    <row r="76" spans="1:36" x14ac:dyDescent="0.25">
      <c r="A76" s="42"/>
      <c r="B76" s="42"/>
      <c r="C76" s="57"/>
      <c r="D76" s="57"/>
      <c r="E76" s="57"/>
      <c r="F76" s="57"/>
      <c r="G76" s="57"/>
      <c r="H76" s="57"/>
      <c r="I76" s="57"/>
      <c r="J76" s="57"/>
      <c r="K76" s="57"/>
      <c r="L76" s="57"/>
      <c r="M76" s="57"/>
      <c r="N76" s="2"/>
      <c r="AJ76" s="17"/>
    </row>
    <row r="77" spans="1:36" x14ac:dyDescent="0.25">
      <c r="A77" s="42"/>
      <c r="B77" s="42"/>
      <c r="C77" s="57"/>
      <c r="D77" s="57"/>
      <c r="E77" s="57"/>
      <c r="F77" s="57"/>
      <c r="G77" s="57"/>
      <c r="H77" s="57"/>
      <c r="I77" s="57"/>
      <c r="J77" s="57"/>
      <c r="K77" s="57"/>
      <c r="L77" s="57"/>
      <c r="M77" s="57"/>
      <c r="N77" s="2"/>
      <c r="AJ77" s="17"/>
    </row>
    <row r="78" spans="1:36" x14ac:dyDescent="0.25">
      <c r="A78" s="42"/>
      <c r="B78" s="42"/>
      <c r="C78" s="57"/>
      <c r="D78" s="57"/>
      <c r="E78" s="57"/>
      <c r="F78" s="57"/>
      <c r="G78" s="57"/>
      <c r="H78" s="57"/>
      <c r="I78" s="57"/>
      <c r="J78" s="57"/>
      <c r="K78" s="57"/>
      <c r="L78" s="57"/>
      <c r="M78" s="57"/>
      <c r="N78" s="2"/>
      <c r="AJ78" s="17"/>
    </row>
    <row r="79" spans="1:36" x14ac:dyDescent="0.25">
      <c r="A79" s="42"/>
      <c r="B79" s="42"/>
      <c r="C79" s="57"/>
      <c r="D79" s="57"/>
      <c r="E79" s="57"/>
      <c r="F79" s="57"/>
      <c r="G79" s="57"/>
      <c r="H79" s="57"/>
      <c r="I79" s="57"/>
      <c r="J79" s="57"/>
      <c r="K79" s="57"/>
      <c r="L79" s="57"/>
      <c r="M79" s="57"/>
      <c r="N79" s="2"/>
      <c r="AJ79" s="17"/>
    </row>
    <row r="80" spans="1:36" x14ac:dyDescent="0.25">
      <c r="A80" s="42"/>
      <c r="B80" s="42"/>
      <c r="C80" s="57"/>
      <c r="D80" s="57"/>
      <c r="E80" s="57"/>
      <c r="F80" s="57"/>
      <c r="G80" s="57"/>
      <c r="H80" s="57"/>
      <c r="I80" s="57"/>
      <c r="J80" s="57"/>
      <c r="K80" s="57"/>
      <c r="L80" s="57"/>
      <c r="M80" s="57"/>
      <c r="N80" s="2"/>
      <c r="AJ80" s="17"/>
    </row>
    <row r="81" spans="1:36" x14ac:dyDescent="0.25">
      <c r="AJ81" s="17"/>
    </row>
    <row r="82" spans="1:36" ht="15.75" x14ac:dyDescent="0.25">
      <c r="A82" s="499" t="s">
        <v>429</v>
      </c>
      <c r="B82" s="453" t="s">
        <v>14</v>
      </c>
      <c r="C82" s="453" t="s">
        <v>15</v>
      </c>
      <c r="D82" s="453" t="s">
        <v>16</v>
      </c>
      <c r="E82" s="503" t="s">
        <v>17</v>
      </c>
      <c r="F82" s="453" t="s">
        <v>18</v>
      </c>
      <c r="G82" s="453"/>
      <c r="H82" s="453" t="s">
        <v>19</v>
      </c>
      <c r="I82" s="453" t="s">
        <v>20</v>
      </c>
      <c r="J82" s="453" t="s">
        <v>21</v>
      </c>
      <c r="K82" s="463" t="s">
        <v>22</v>
      </c>
      <c r="L82" s="463"/>
      <c r="M82" s="453" t="s">
        <v>23</v>
      </c>
      <c r="N82" s="43"/>
      <c r="AJ82" s="17"/>
    </row>
    <row r="83" spans="1:36" ht="15" customHeight="1" x14ac:dyDescent="0.25">
      <c r="A83" s="500"/>
      <c r="B83" s="453"/>
      <c r="C83" s="453"/>
      <c r="D83" s="453"/>
      <c r="E83" s="503"/>
      <c r="F83" s="47" t="s">
        <v>46</v>
      </c>
      <c r="G83" s="47" t="s">
        <v>47</v>
      </c>
      <c r="H83" s="453"/>
      <c r="I83" s="453"/>
      <c r="J83" s="453"/>
      <c r="K83" s="90" t="s">
        <v>48</v>
      </c>
      <c r="L83" s="90" t="s">
        <v>49</v>
      </c>
      <c r="M83" s="453"/>
      <c r="N83" s="2"/>
      <c r="AJ83" s="17"/>
    </row>
    <row r="84" spans="1:36" x14ac:dyDescent="0.25">
      <c r="A84" s="42"/>
      <c r="B84" s="42"/>
      <c r="C84" s="57"/>
      <c r="D84" s="57"/>
      <c r="E84" s="57"/>
      <c r="F84" s="57"/>
      <c r="G84" s="57"/>
      <c r="H84" s="57"/>
      <c r="I84" s="57"/>
      <c r="J84" s="56"/>
      <c r="K84" s="56"/>
      <c r="L84" s="56"/>
      <c r="M84" s="56"/>
      <c r="N84" s="2"/>
      <c r="AJ84" s="17"/>
    </row>
    <row r="85" spans="1:36" x14ac:dyDescent="0.25">
      <c r="A85" s="42"/>
      <c r="B85" s="42"/>
      <c r="C85" s="57"/>
      <c r="D85" s="57"/>
      <c r="E85" s="57"/>
      <c r="F85" s="57"/>
      <c r="G85" s="57"/>
      <c r="H85" s="57"/>
      <c r="I85" s="57"/>
      <c r="J85" s="57"/>
      <c r="K85" s="57"/>
      <c r="L85" s="57"/>
      <c r="M85" s="57"/>
      <c r="N85" s="2"/>
      <c r="AJ85" s="17"/>
    </row>
    <row r="86" spans="1:36" x14ac:dyDescent="0.25">
      <c r="A86" s="42"/>
      <c r="B86" s="42"/>
      <c r="C86" s="57"/>
      <c r="D86" s="57"/>
      <c r="E86" s="57"/>
      <c r="F86" s="57"/>
      <c r="G86" s="57"/>
      <c r="H86" s="57"/>
      <c r="I86" s="57"/>
      <c r="J86" s="57"/>
      <c r="K86" s="57"/>
      <c r="L86" s="57"/>
      <c r="M86" s="57"/>
      <c r="N86" s="2"/>
      <c r="AJ86" s="17"/>
    </row>
    <row r="87" spans="1:36" x14ac:dyDescent="0.25">
      <c r="A87" s="42"/>
      <c r="B87" s="42"/>
      <c r="C87" s="57"/>
      <c r="D87" s="57"/>
      <c r="E87" s="57"/>
      <c r="F87" s="57"/>
      <c r="G87" s="57"/>
      <c r="H87" s="57"/>
      <c r="I87" s="57"/>
      <c r="J87" s="57"/>
      <c r="K87" s="57"/>
      <c r="L87" s="57"/>
      <c r="M87" s="57"/>
      <c r="N87" s="2"/>
      <c r="AJ87" s="17"/>
    </row>
    <row r="88" spans="1:36" x14ac:dyDescent="0.25">
      <c r="A88" s="42"/>
      <c r="B88" s="42"/>
      <c r="C88" s="57"/>
      <c r="D88" s="57"/>
      <c r="E88" s="57"/>
      <c r="F88" s="57"/>
      <c r="G88" s="57"/>
      <c r="H88" s="57"/>
      <c r="I88" s="57"/>
      <c r="J88" s="57"/>
      <c r="K88" s="57"/>
      <c r="L88" s="57"/>
      <c r="M88" s="57"/>
      <c r="N88" s="2"/>
      <c r="AJ88" s="17"/>
    </row>
    <row r="89" spans="1:36" x14ac:dyDescent="0.25">
      <c r="A89" s="42"/>
      <c r="B89" s="42"/>
      <c r="C89" s="57"/>
      <c r="D89" s="57"/>
      <c r="E89" s="57"/>
      <c r="F89" s="57"/>
      <c r="G89" s="57"/>
      <c r="H89" s="57"/>
      <c r="I89" s="57"/>
      <c r="J89" s="57"/>
      <c r="K89" s="57"/>
      <c r="L89" s="57"/>
      <c r="M89" s="57"/>
      <c r="N89" s="2"/>
      <c r="AJ89" s="17"/>
    </row>
    <row r="90" spans="1:36" x14ac:dyDescent="0.25">
      <c r="A90" s="42"/>
      <c r="B90" s="42"/>
      <c r="C90" s="57"/>
      <c r="D90" s="57"/>
      <c r="E90" s="57"/>
      <c r="F90" s="57"/>
      <c r="G90" s="57"/>
      <c r="H90" s="57"/>
      <c r="I90" s="57"/>
      <c r="J90" s="57"/>
      <c r="K90" s="57"/>
      <c r="L90" s="57"/>
      <c r="M90" s="57"/>
      <c r="N90" s="2"/>
      <c r="AJ90" s="17"/>
    </row>
    <row r="91" spans="1:36" x14ac:dyDescent="0.25">
      <c r="A91" s="42"/>
      <c r="B91" s="42"/>
      <c r="C91" s="57"/>
      <c r="D91" s="57"/>
      <c r="E91" s="57"/>
      <c r="F91" s="57"/>
      <c r="G91" s="57"/>
      <c r="H91" s="57"/>
      <c r="I91" s="57"/>
      <c r="J91" s="57"/>
      <c r="K91" s="57"/>
      <c r="L91" s="57"/>
      <c r="M91" s="57"/>
      <c r="N91" s="2"/>
      <c r="AJ91" s="17"/>
    </row>
    <row r="92" spans="1:36" x14ac:dyDescent="0.25">
      <c r="A92" s="42"/>
      <c r="B92" s="42"/>
      <c r="C92" s="57"/>
      <c r="D92" s="57"/>
      <c r="E92" s="57"/>
      <c r="F92" s="57"/>
      <c r="G92" s="57"/>
      <c r="H92" s="57"/>
      <c r="I92" s="57"/>
      <c r="J92" s="57"/>
      <c r="K92" s="57"/>
      <c r="L92" s="57"/>
      <c r="M92" s="57"/>
      <c r="N92" s="2"/>
      <c r="AJ92" s="17"/>
    </row>
    <row r="93" spans="1:36" x14ac:dyDescent="0.25">
      <c r="AJ93" s="17"/>
    </row>
    <row r="94" spans="1:36" ht="15.75" x14ac:dyDescent="0.25">
      <c r="A94" s="499" t="s">
        <v>429</v>
      </c>
      <c r="B94" s="453" t="s">
        <v>14</v>
      </c>
      <c r="C94" s="453" t="s">
        <v>15</v>
      </c>
      <c r="D94" s="453" t="s">
        <v>16</v>
      </c>
      <c r="E94" s="503" t="s">
        <v>17</v>
      </c>
      <c r="F94" s="453" t="s">
        <v>18</v>
      </c>
      <c r="G94" s="453"/>
      <c r="H94" s="453" t="s">
        <v>19</v>
      </c>
      <c r="I94" s="453" t="s">
        <v>20</v>
      </c>
      <c r="J94" s="453" t="s">
        <v>21</v>
      </c>
      <c r="K94" s="463" t="s">
        <v>22</v>
      </c>
      <c r="L94" s="463"/>
      <c r="M94" s="453" t="s">
        <v>23</v>
      </c>
      <c r="N94" s="43"/>
      <c r="AJ94" s="17"/>
    </row>
    <row r="95" spans="1:36" ht="15" customHeight="1" x14ac:dyDescent="0.25">
      <c r="A95" s="500"/>
      <c r="B95" s="453"/>
      <c r="C95" s="453"/>
      <c r="D95" s="453"/>
      <c r="E95" s="503"/>
      <c r="F95" s="47" t="s">
        <v>46</v>
      </c>
      <c r="G95" s="47" t="s">
        <v>47</v>
      </c>
      <c r="H95" s="453"/>
      <c r="I95" s="453"/>
      <c r="J95" s="453"/>
      <c r="K95" s="90" t="s">
        <v>48</v>
      </c>
      <c r="L95" s="90" t="s">
        <v>49</v>
      </c>
      <c r="M95" s="453"/>
      <c r="N95" s="2"/>
      <c r="AJ95" s="17"/>
    </row>
    <row r="96" spans="1:36" x14ac:dyDescent="0.25">
      <c r="A96" s="42"/>
      <c r="B96" s="42"/>
      <c r="C96" s="57"/>
      <c r="D96" s="57"/>
      <c r="E96" s="57"/>
      <c r="F96" s="57"/>
      <c r="G96" s="57"/>
      <c r="H96" s="57"/>
      <c r="I96" s="57"/>
      <c r="J96" s="56"/>
      <c r="K96" s="56"/>
      <c r="L96" s="56"/>
      <c r="M96" s="56"/>
      <c r="N96" s="2"/>
      <c r="AJ96" s="17"/>
    </row>
    <row r="97" spans="1:36" x14ac:dyDescent="0.25">
      <c r="A97" s="42"/>
      <c r="B97" s="42"/>
      <c r="C97" s="57"/>
      <c r="D97" s="57"/>
      <c r="E97" s="57"/>
      <c r="F97" s="57"/>
      <c r="G97" s="57"/>
      <c r="H97" s="57"/>
      <c r="I97" s="57"/>
      <c r="J97" s="57"/>
      <c r="K97" s="57"/>
      <c r="L97" s="57"/>
      <c r="M97" s="57"/>
      <c r="N97" s="2"/>
      <c r="AJ97" s="17"/>
    </row>
    <row r="98" spans="1:36" x14ac:dyDescent="0.25">
      <c r="A98" s="42"/>
      <c r="B98" s="42"/>
      <c r="C98" s="57"/>
      <c r="D98" s="57"/>
      <c r="E98" s="57"/>
      <c r="F98" s="57"/>
      <c r="G98" s="57"/>
      <c r="H98" s="57"/>
      <c r="I98" s="57"/>
      <c r="J98" s="57"/>
      <c r="K98" s="57"/>
      <c r="L98" s="57"/>
      <c r="M98" s="57"/>
      <c r="N98" s="2"/>
      <c r="AJ98" s="17"/>
    </row>
    <row r="99" spans="1:36" x14ac:dyDescent="0.25">
      <c r="A99" s="42"/>
      <c r="B99" s="42"/>
      <c r="C99" s="57"/>
      <c r="D99" s="57"/>
      <c r="E99" s="57"/>
      <c r="F99" s="57"/>
      <c r="G99" s="57"/>
      <c r="H99" s="57"/>
      <c r="I99" s="57"/>
      <c r="J99" s="57"/>
      <c r="K99" s="57"/>
      <c r="L99" s="57"/>
      <c r="M99" s="57"/>
      <c r="N99" s="2"/>
      <c r="AJ99" s="17"/>
    </row>
    <row r="100" spans="1:36" x14ac:dyDescent="0.25">
      <c r="A100" s="42"/>
      <c r="B100" s="42"/>
      <c r="C100" s="57"/>
      <c r="D100" s="57"/>
      <c r="E100" s="57"/>
      <c r="F100" s="57"/>
      <c r="G100" s="57"/>
      <c r="H100" s="57"/>
      <c r="I100" s="57"/>
      <c r="J100" s="57"/>
      <c r="K100" s="57"/>
      <c r="L100" s="57"/>
      <c r="M100" s="57"/>
      <c r="N100" s="2"/>
      <c r="AJ100" s="17"/>
    </row>
    <row r="101" spans="1:36" x14ac:dyDescent="0.25">
      <c r="A101" s="42"/>
      <c r="B101" s="42"/>
      <c r="C101" s="57"/>
      <c r="D101" s="57"/>
      <c r="E101" s="57"/>
      <c r="F101" s="57"/>
      <c r="G101" s="57"/>
      <c r="H101" s="57"/>
      <c r="I101" s="57"/>
      <c r="J101" s="57"/>
      <c r="K101" s="57"/>
      <c r="L101" s="57"/>
      <c r="M101" s="57"/>
      <c r="N101" s="2"/>
      <c r="AJ101" s="17"/>
    </row>
    <row r="102" spans="1:36" x14ac:dyDescent="0.25">
      <c r="A102" s="42"/>
      <c r="B102" s="42"/>
      <c r="C102" s="57"/>
      <c r="D102" s="57"/>
      <c r="E102" s="57"/>
      <c r="F102" s="57"/>
      <c r="G102" s="57"/>
      <c r="H102" s="57"/>
      <c r="I102" s="57"/>
      <c r="J102" s="57"/>
      <c r="K102" s="57"/>
      <c r="L102" s="57"/>
      <c r="M102" s="57"/>
      <c r="N102" s="2"/>
      <c r="AJ102" s="17"/>
    </row>
    <row r="103" spans="1:36" x14ac:dyDescent="0.25">
      <c r="A103" s="42"/>
      <c r="B103" s="42"/>
      <c r="C103" s="57"/>
      <c r="D103" s="57"/>
      <c r="E103" s="57"/>
      <c r="F103" s="57"/>
      <c r="G103" s="57"/>
      <c r="H103" s="57"/>
      <c r="I103" s="57"/>
      <c r="J103" s="57"/>
      <c r="K103" s="57"/>
      <c r="L103" s="57"/>
      <c r="M103" s="57"/>
      <c r="N103" s="2"/>
      <c r="AJ103" s="17"/>
    </row>
    <row r="104" spans="1:36" x14ac:dyDescent="0.25">
      <c r="A104" s="42"/>
      <c r="B104" s="42"/>
      <c r="C104" s="57"/>
      <c r="D104" s="57"/>
      <c r="E104" s="57"/>
      <c r="F104" s="57"/>
      <c r="G104" s="57"/>
      <c r="H104" s="57"/>
      <c r="I104" s="57"/>
      <c r="J104" s="57"/>
      <c r="K104" s="57"/>
      <c r="L104" s="57"/>
      <c r="M104" s="57"/>
      <c r="N104" s="2"/>
      <c r="AJ104" s="17"/>
    </row>
    <row r="105" spans="1:36" x14ac:dyDescent="0.25">
      <c r="AJ105" s="17"/>
    </row>
    <row r="106" spans="1:36" ht="15.75" x14ac:dyDescent="0.25">
      <c r="A106" s="508" t="s">
        <v>430</v>
      </c>
      <c r="B106" s="453" t="s">
        <v>14</v>
      </c>
      <c r="C106" s="453" t="s">
        <v>15</v>
      </c>
      <c r="D106" s="453" t="s">
        <v>16</v>
      </c>
      <c r="E106" s="503" t="s">
        <v>17</v>
      </c>
      <c r="F106" s="453" t="s">
        <v>18</v>
      </c>
      <c r="G106" s="453"/>
      <c r="H106" s="453" t="s">
        <v>19</v>
      </c>
      <c r="I106" s="453" t="s">
        <v>20</v>
      </c>
      <c r="J106" s="453" t="s">
        <v>21</v>
      </c>
      <c r="K106" s="463" t="s">
        <v>22</v>
      </c>
      <c r="L106" s="463"/>
      <c r="M106" s="453" t="s">
        <v>23</v>
      </c>
      <c r="N106" s="43"/>
      <c r="AJ106" s="17"/>
    </row>
    <row r="107" spans="1:36" ht="31.5" x14ac:dyDescent="0.25">
      <c r="A107" s="508"/>
      <c r="B107" s="453"/>
      <c r="C107" s="453"/>
      <c r="D107" s="453"/>
      <c r="E107" s="503"/>
      <c r="F107" s="47" t="s">
        <v>46</v>
      </c>
      <c r="G107" s="47" t="s">
        <v>47</v>
      </c>
      <c r="H107" s="453"/>
      <c r="I107" s="453"/>
      <c r="J107" s="453"/>
      <c r="K107" s="90" t="s">
        <v>48</v>
      </c>
      <c r="L107" s="90" t="s">
        <v>49</v>
      </c>
      <c r="M107" s="453"/>
      <c r="N107" s="2"/>
      <c r="AJ107" s="17"/>
    </row>
    <row r="108" spans="1:36" x14ac:dyDescent="0.25">
      <c r="A108" s="42"/>
      <c r="B108" s="42"/>
      <c r="C108" s="57"/>
      <c r="D108" s="57"/>
      <c r="E108" s="57"/>
      <c r="F108" s="57"/>
      <c r="G108" s="57"/>
      <c r="H108" s="57"/>
      <c r="I108" s="57"/>
      <c r="J108" s="56"/>
      <c r="K108" s="56"/>
      <c r="L108" s="56"/>
      <c r="M108" s="56"/>
      <c r="N108" s="2"/>
      <c r="AJ108" s="17"/>
    </row>
    <row r="109" spans="1:36" x14ac:dyDescent="0.25">
      <c r="A109" s="42"/>
      <c r="B109" s="42"/>
      <c r="C109" s="57"/>
      <c r="D109" s="57"/>
      <c r="E109" s="57"/>
      <c r="F109" s="57"/>
      <c r="G109" s="57"/>
      <c r="H109" s="57"/>
      <c r="I109" s="57"/>
      <c r="J109" s="57"/>
      <c r="K109" s="57"/>
      <c r="L109" s="57"/>
      <c r="M109" s="57"/>
      <c r="N109" s="2"/>
      <c r="AJ109" s="17"/>
    </row>
    <row r="110" spans="1:36" x14ac:dyDescent="0.25">
      <c r="A110" s="42"/>
      <c r="B110" s="42"/>
      <c r="C110" s="57"/>
      <c r="D110" s="57"/>
      <c r="E110" s="57"/>
      <c r="F110" s="57"/>
      <c r="G110" s="57"/>
      <c r="H110" s="57"/>
      <c r="I110" s="57"/>
      <c r="J110" s="57"/>
      <c r="K110" s="57"/>
      <c r="L110" s="57"/>
      <c r="M110" s="57"/>
      <c r="N110" s="2"/>
      <c r="AJ110" s="17"/>
    </row>
    <row r="111" spans="1:36" x14ac:dyDescent="0.25">
      <c r="A111" s="42"/>
      <c r="B111" s="42"/>
      <c r="C111" s="57"/>
      <c r="D111" s="57"/>
      <c r="E111" s="57"/>
      <c r="F111" s="57"/>
      <c r="G111" s="57"/>
      <c r="H111" s="57"/>
      <c r="I111" s="57"/>
      <c r="J111" s="57"/>
      <c r="K111" s="57"/>
      <c r="L111" s="57"/>
      <c r="M111" s="57"/>
      <c r="N111" s="2"/>
      <c r="AJ111" s="17"/>
    </row>
    <row r="112" spans="1:36" x14ac:dyDescent="0.25">
      <c r="A112" s="42"/>
      <c r="B112" s="42"/>
      <c r="C112" s="57"/>
      <c r="D112" s="57"/>
      <c r="E112" s="57"/>
      <c r="F112" s="57"/>
      <c r="G112" s="57"/>
      <c r="H112" s="57"/>
      <c r="I112" s="57"/>
      <c r="J112" s="57"/>
      <c r="K112" s="57"/>
      <c r="L112" s="57"/>
      <c r="M112" s="57"/>
      <c r="N112" s="2"/>
      <c r="AJ112" s="17"/>
    </row>
    <row r="113" spans="1:36" x14ac:dyDescent="0.25">
      <c r="A113" s="42"/>
      <c r="B113" s="42"/>
      <c r="C113" s="57"/>
      <c r="D113" s="57"/>
      <c r="E113" s="57"/>
      <c r="F113" s="57"/>
      <c r="G113" s="57"/>
      <c r="H113" s="57"/>
      <c r="I113" s="57"/>
      <c r="J113" s="57"/>
      <c r="K113" s="57"/>
      <c r="L113" s="57"/>
      <c r="M113" s="57"/>
      <c r="N113" s="2"/>
      <c r="AJ113" s="17"/>
    </row>
    <row r="114" spans="1:36" x14ac:dyDescent="0.25">
      <c r="A114" s="42"/>
      <c r="B114" s="42"/>
      <c r="C114" s="57"/>
      <c r="D114" s="57"/>
      <c r="E114" s="57"/>
      <c r="F114" s="57"/>
      <c r="G114" s="57"/>
      <c r="H114" s="57"/>
      <c r="I114" s="57"/>
      <c r="J114" s="57"/>
      <c r="K114" s="57"/>
      <c r="L114" s="57"/>
      <c r="M114" s="57"/>
      <c r="N114" s="2"/>
      <c r="AJ114" s="17"/>
    </row>
    <row r="115" spans="1:36" x14ac:dyDescent="0.25">
      <c r="A115" s="42"/>
      <c r="B115" s="42"/>
      <c r="C115" s="57"/>
      <c r="D115" s="57"/>
      <c r="E115" s="57"/>
      <c r="F115" s="57"/>
      <c r="G115" s="57"/>
      <c r="H115" s="57"/>
      <c r="I115" s="57"/>
      <c r="J115" s="57"/>
      <c r="K115" s="57"/>
      <c r="L115" s="57"/>
      <c r="M115" s="57"/>
      <c r="N115" s="2"/>
      <c r="AJ115" s="17"/>
    </row>
    <row r="116" spans="1:36" x14ac:dyDescent="0.25">
      <c r="A116" s="42"/>
      <c r="B116" s="42"/>
      <c r="C116" s="57"/>
      <c r="D116" s="57"/>
      <c r="E116" s="57"/>
      <c r="F116" s="57"/>
      <c r="G116" s="57"/>
      <c r="H116" s="57"/>
      <c r="I116" s="57"/>
      <c r="J116" s="57"/>
      <c r="K116" s="57"/>
      <c r="L116" s="57"/>
      <c r="M116" s="57"/>
      <c r="N116" s="2"/>
      <c r="AJ116" s="17"/>
    </row>
    <row r="117" spans="1:36" x14ac:dyDescent="0.25">
      <c r="A117" s="17"/>
      <c r="B117" s="17"/>
      <c r="C117" s="17"/>
      <c r="D117" s="17"/>
      <c r="E117" s="17"/>
      <c r="F117" s="17"/>
      <c r="G117" s="17"/>
      <c r="H117" s="17"/>
      <c r="I117" s="17"/>
      <c r="J117" s="17"/>
      <c r="K117" s="17"/>
      <c r="L117" s="17"/>
      <c r="M117" s="17"/>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17"/>
    </row>
    <row r="118" spans="1:36" x14ac:dyDescent="0.25">
      <c r="A118" s="17"/>
      <c r="B118" s="17"/>
      <c r="C118" s="17"/>
      <c r="D118" s="17"/>
      <c r="E118" s="17"/>
      <c r="F118" s="17"/>
      <c r="G118" s="17"/>
      <c r="H118" s="17"/>
      <c r="I118" s="17"/>
      <c r="J118" s="17"/>
      <c r="K118" s="17"/>
      <c r="L118" s="17"/>
      <c r="M118" s="17"/>
      <c r="N118" s="53"/>
      <c r="O118" s="53"/>
      <c r="P118" s="53"/>
      <c r="Q118" s="53"/>
      <c r="R118" s="53"/>
      <c r="S118" s="53"/>
      <c r="T118" s="53"/>
      <c r="U118" s="53"/>
      <c r="V118" s="53"/>
      <c r="W118" s="53"/>
      <c r="X118" s="53"/>
      <c r="Y118" s="53"/>
      <c r="Z118" s="53"/>
      <c r="AA118" s="53"/>
      <c r="AB118" s="53"/>
      <c r="AC118" s="53"/>
      <c r="AD118" s="53"/>
      <c r="AE118" s="53"/>
      <c r="AF118" s="53"/>
      <c r="AG118" s="53"/>
      <c r="AH118" s="53"/>
      <c r="AI118" s="53"/>
      <c r="AJ118" s="17"/>
    </row>
    <row r="122" spans="1:36" x14ac:dyDescent="0.25">
      <c r="O122" s="2"/>
      <c r="P122" s="2"/>
      <c r="Q122" s="2"/>
      <c r="R122" s="2"/>
      <c r="S122" s="2"/>
    </row>
    <row r="123" spans="1:36" x14ac:dyDescent="0.25">
      <c r="O123" s="2"/>
      <c r="P123" s="2"/>
      <c r="Q123" s="2"/>
      <c r="R123" s="2"/>
      <c r="S123" s="2"/>
    </row>
    <row r="124" spans="1:36" x14ac:dyDescent="0.25">
      <c r="O124" s="2"/>
      <c r="P124" s="2"/>
      <c r="Q124" s="2"/>
      <c r="R124" s="2"/>
      <c r="S124" s="2"/>
    </row>
    <row r="125" spans="1:36" x14ac:dyDescent="0.25">
      <c r="O125" s="2"/>
      <c r="P125" s="2"/>
      <c r="Q125" s="2"/>
      <c r="R125" s="2"/>
      <c r="S125" s="2"/>
    </row>
    <row r="126" spans="1:36" x14ac:dyDescent="0.25">
      <c r="O126" s="2"/>
      <c r="P126" s="2"/>
      <c r="Q126" s="2"/>
      <c r="R126" s="2"/>
      <c r="S126" s="2"/>
    </row>
    <row r="127" spans="1:36" x14ac:dyDescent="0.25">
      <c r="O127" s="2"/>
      <c r="P127" s="2"/>
      <c r="Q127" s="2"/>
      <c r="R127" s="2"/>
      <c r="S127" s="2"/>
    </row>
    <row r="128" spans="1:36" x14ac:dyDescent="0.25">
      <c r="O128" s="2"/>
      <c r="P128" s="2"/>
      <c r="Q128" s="2"/>
      <c r="R128" s="2"/>
      <c r="S128" s="2"/>
    </row>
    <row r="129" spans="15:19" x14ac:dyDescent="0.25">
      <c r="O129" s="2"/>
      <c r="P129" s="2"/>
      <c r="Q129" s="2"/>
      <c r="R129" s="2"/>
      <c r="S129" s="2"/>
    </row>
    <row r="130" spans="15:19" x14ac:dyDescent="0.25">
      <c r="O130" s="2"/>
      <c r="P130" s="2"/>
      <c r="Q130" s="2"/>
      <c r="R130" s="2"/>
      <c r="S130" s="2"/>
    </row>
    <row r="131" spans="15:19" x14ac:dyDescent="0.25">
      <c r="O131" s="2"/>
      <c r="P131" s="2"/>
      <c r="Q131" s="2"/>
      <c r="R131" s="2"/>
      <c r="S131" s="2"/>
    </row>
    <row r="132" spans="15:19" x14ac:dyDescent="0.25">
      <c r="O132" s="2"/>
      <c r="P132" s="2"/>
      <c r="Q132" s="2"/>
      <c r="R132" s="2"/>
      <c r="S132" s="2"/>
    </row>
    <row r="133" spans="15:19" x14ac:dyDescent="0.25">
      <c r="O133" s="2"/>
      <c r="P133" s="2"/>
      <c r="Q133" s="2"/>
      <c r="R133" s="2"/>
      <c r="S133" s="2"/>
    </row>
    <row r="134" spans="15:19" x14ac:dyDescent="0.25">
      <c r="O134" s="2"/>
      <c r="P134" s="2"/>
      <c r="Q134" s="2"/>
      <c r="R134" s="2"/>
      <c r="S134" s="2"/>
    </row>
    <row r="135" spans="15:19" x14ac:dyDescent="0.25">
      <c r="O135" s="2"/>
      <c r="P135" s="2"/>
      <c r="Q135" s="2"/>
      <c r="R135" s="2"/>
      <c r="S135" s="2"/>
    </row>
    <row r="136" spans="15:19" x14ac:dyDescent="0.25">
      <c r="O136" s="2"/>
      <c r="P136" s="2"/>
      <c r="Q136" s="2"/>
      <c r="R136" s="2"/>
      <c r="S136" s="2"/>
    </row>
    <row r="137" spans="15:19" x14ac:dyDescent="0.25">
      <c r="O137" s="2"/>
      <c r="P137" s="2"/>
      <c r="Q137" s="2"/>
      <c r="R137" s="2"/>
      <c r="S137" s="2"/>
    </row>
    <row r="138" spans="15:19" x14ac:dyDescent="0.25">
      <c r="O138" s="2"/>
      <c r="P138" s="2"/>
      <c r="Q138" s="2"/>
      <c r="R138" s="2"/>
      <c r="S138" s="2"/>
    </row>
    <row r="139" spans="15:19" x14ac:dyDescent="0.25">
      <c r="O139" s="2"/>
      <c r="P139" s="2"/>
      <c r="Q139" s="2"/>
      <c r="R139" s="2"/>
      <c r="S139" s="2"/>
    </row>
    <row r="140" spans="15:19" x14ac:dyDescent="0.25">
      <c r="O140" s="2"/>
      <c r="P140" s="2"/>
      <c r="Q140" s="2"/>
      <c r="R140" s="2"/>
      <c r="S140" s="2"/>
    </row>
    <row r="141" spans="15:19" x14ac:dyDescent="0.25">
      <c r="O141" s="2"/>
      <c r="P141" s="2"/>
      <c r="Q141" s="2"/>
      <c r="R141" s="2"/>
      <c r="S141" s="2"/>
    </row>
    <row r="142" spans="15:19" x14ac:dyDescent="0.25">
      <c r="O142" s="2"/>
      <c r="P142" s="2"/>
      <c r="Q142" s="2"/>
      <c r="R142" s="2"/>
      <c r="S142" s="2"/>
    </row>
    <row r="143" spans="15:19" x14ac:dyDescent="0.25">
      <c r="O143" s="2"/>
      <c r="P143" s="2"/>
      <c r="Q143" s="2"/>
      <c r="R143" s="2"/>
      <c r="S143" s="2"/>
    </row>
    <row r="144" spans="15:19" x14ac:dyDescent="0.25">
      <c r="O144" s="2"/>
      <c r="P144" s="2"/>
      <c r="Q144" s="2"/>
      <c r="R144" s="2"/>
      <c r="S144" s="2"/>
    </row>
    <row r="145" spans="15:19" x14ac:dyDescent="0.25">
      <c r="O145" s="2"/>
      <c r="P145" s="2"/>
      <c r="Q145" s="2"/>
      <c r="R145" s="2"/>
      <c r="S145" s="2"/>
    </row>
    <row r="146" spans="15:19" x14ac:dyDescent="0.25">
      <c r="O146" s="2"/>
      <c r="P146" s="2"/>
      <c r="Q146" s="2"/>
      <c r="R146" s="2"/>
      <c r="S146" s="2"/>
    </row>
    <row r="147" spans="15:19" x14ac:dyDescent="0.25">
      <c r="O147" s="2"/>
      <c r="P147" s="2"/>
      <c r="Q147" s="2"/>
      <c r="R147" s="2"/>
      <c r="S147" s="2"/>
    </row>
    <row r="148" spans="15:19" x14ac:dyDescent="0.25">
      <c r="O148" s="2"/>
      <c r="P148" s="2"/>
      <c r="Q148" s="2"/>
      <c r="R148" s="2"/>
      <c r="S148" s="2"/>
    </row>
    <row r="149" spans="15:19" x14ac:dyDescent="0.25">
      <c r="O149" s="2"/>
      <c r="P149" s="2"/>
      <c r="Q149" s="2"/>
      <c r="R149" s="2"/>
      <c r="S149" s="2"/>
    </row>
    <row r="150" spans="15:19" x14ac:dyDescent="0.25">
      <c r="O150" s="2"/>
      <c r="P150" s="2"/>
      <c r="Q150" s="2"/>
      <c r="R150" s="2"/>
      <c r="S150" s="2"/>
    </row>
    <row r="151" spans="15:19" x14ac:dyDescent="0.25">
      <c r="O151" s="2"/>
      <c r="P151" s="2"/>
      <c r="Q151" s="2"/>
      <c r="R151" s="2"/>
      <c r="S151" s="2"/>
    </row>
    <row r="152" spans="15:19" x14ac:dyDescent="0.25">
      <c r="O152" s="2"/>
      <c r="P152" s="2"/>
      <c r="Q152" s="2"/>
      <c r="R152" s="2"/>
      <c r="S152" s="2"/>
    </row>
    <row r="153" spans="15:19" x14ac:dyDescent="0.25">
      <c r="O153" s="2"/>
      <c r="P153" s="2"/>
      <c r="Q153" s="2"/>
      <c r="R153" s="2"/>
      <c r="S153" s="2"/>
    </row>
    <row r="154" spans="15:19" x14ac:dyDescent="0.25">
      <c r="O154" s="2"/>
      <c r="P154" s="2"/>
      <c r="Q154" s="2"/>
      <c r="R154" s="2"/>
      <c r="S154" s="2"/>
    </row>
    <row r="155" spans="15:19" x14ac:dyDescent="0.25">
      <c r="O155" s="2"/>
      <c r="P155" s="2"/>
      <c r="Q155" s="2"/>
      <c r="R155" s="2"/>
      <c r="S155" s="2"/>
    </row>
    <row r="156" spans="15:19" x14ac:dyDescent="0.25">
      <c r="O156" s="2"/>
      <c r="P156" s="2"/>
      <c r="Q156" s="2"/>
      <c r="R156" s="2"/>
      <c r="S156" s="2"/>
    </row>
    <row r="157" spans="15:19" x14ac:dyDescent="0.25">
      <c r="O157" s="2"/>
      <c r="P157" s="2"/>
      <c r="Q157" s="2"/>
      <c r="R157" s="2"/>
      <c r="S157" s="2"/>
    </row>
    <row r="158" spans="15:19" x14ac:dyDescent="0.25">
      <c r="O158" s="2"/>
      <c r="P158" s="2"/>
      <c r="Q158" s="2"/>
      <c r="R158" s="2"/>
      <c r="S158" s="2"/>
    </row>
    <row r="159" spans="15:19" x14ac:dyDescent="0.25">
      <c r="O159" s="2"/>
      <c r="P159" s="2"/>
      <c r="Q159" s="2"/>
      <c r="R159" s="2"/>
      <c r="S159" s="2"/>
    </row>
    <row r="160" spans="15:19" x14ac:dyDescent="0.25">
      <c r="O160" s="2"/>
      <c r="P160" s="2"/>
      <c r="Q160" s="2"/>
      <c r="R160" s="2"/>
      <c r="S160" s="2"/>
    </row>
    <row r="161" spans="15:19" x14ac:dyDescent="0.25">
      <c r="O161" s="2"/>
      <c r="P161" s="2"/>
      <c r="Q161" s="2"/>
      <c r="R161" s="2"/>
      <c r="S161" s="2"/>
    </row>
    <row r="162" spans="15:19" x14ac:dyDescent="0.25">
      <c r="O162" s="2"/>
      <c r="P162" s="2"/>
      <c r="Q162" s="2"/>
      <c r="R162" s="2"/>
      <c r="S162" s="2"/>
    </row>
    <row r="163" spans="15:19" x14ac:dyDescent="0.25">
      <c r="O163" s="2"/>
      <c r="P163" s="2"/>
      <c r="Q163" s="2"/>
      <c r="R163" s="2"/>
      <c r="S163" s="2"/>
    </row>
    <row r="164" spans="15:19" x14ac:dyDescent="0.25">
      <c r="O164" s="2"/>
      <c r="P164" s="2"/>
      <c r="Q164" s="2"/>
      <c r="R164" s="2"/>
      <c r="S164" s="2"/>
    </row>
    <row r="165" spans="15:19" x14ac:dyDescent="0.25">
      <c r="O165" s="2"/>
      <c r="P165" s="2"/>
      <c r="Q165" s="2"/>
      <c r="R165" s="2"/>
      <c r="S165" s="2"/>
    </row>
    <row r="166" spans="15:19" x14ac:dyDescent="0.25">
      <c r="O166" s="2"/>
      <c r="P166" s="2"/>
      <c r="Q166" s="2"/>
      <c r="R166" s="2"/>
      <c r="S166" s="2"/>
    </row>
    <row r="167" spans="15:19" x14ac:dyDescent="0.25">
      <c r="O167" s="2"/>
      <c r="P167" s="2"/>
      <c r="Q167" s="2"/>
      <c r="R167" s="2"/>
      <c r="S167" s="2"/>
    </row>
    <row r="168" spans="15:19" x14ac:dyDescent="0.25">
      <c r="O168" s="2"/>
      <c r="P168" s="2"/>
      <c r="Q168" s="2"/>
      <c r="R168" s="2"/>
      <c r="S168" s="2"/>
    </row>
    <row r="169" spans="15:19" x14ac:dyDescent="0.25">
      <c r="O169" s="2"/>
      <c r="P169" s="2"/>
      <c r="Q169" s="2"/>
      <c r="R169" s="2"/>
      <c r="S169" s="2"/>
    </row>
    <row r="170" spans="15:19" x14ac:dyDescent="0.25">
      <c r="O170" s="2"/>
      <c r="P170" s="2"/>
      <c r="Q170" s="2"/>
      <c r="R170" s="2"/>
      <c r="S170" s="2"/>
    </row>
    <row r="171" spans="15:19" x14ac:dyDescent="0.25">
      <c r="O171" s="2"/>
      <c r="P171" s="2"/>
      <c r="Q171" s="2"/>
      <c r="R171" s="2"/>
      <c r="S171" s="2"/>
    </row>
    <row r="172" spans="15:19" x14ac:dyDescent="0.25">
      <c r="O172" s="2"/>
      <c r="P172" s="2"/>
      <c r="Q172" s="2"/>
      <c r="R172" s="2"/>
      <c r="S172" s="2"/>
    </row>
    <row r="173" spans="15:19" x14ac:dyDescent="0.25">
      <c r="O173" s="2"/>
      <c r="P173" s="2"/>
      <c r="Q173" s="2"/>
      <c r="R173" s="2"/>
      <c r="S173" s="2"/>
    </row>
    <row r="174" spans="15:19" x14ac:dyDescent="0.25">
      <c r="O174" s="2"/>
      <c r="P174" s="2"/>
      <c r="Q174" s="2"/>
      <c r="R174" s="2"/>
      <c r="S174" s="2"/>
    </row>
    <row r="175" spans="15:19" x14ac:dyDescent="0.25">
      <c r="O175" s="2"/>
      <c r="P175" s="2"/>
      <c r="Q175" s="2"/>
      <c r="R175" s="2"/>
      <c r="S175" s="2"/>
    </row>
    <row r="176" spans="15:19" x14ac:dyDescent="0.25">
      <c r="O176" s="2"/>
      <c r="P176" s="2"/>
      <c r="Q176" s="2"/>
      <c r="R176" s="2"/>
      <c r="S176" s="2"/>
    </row>
    <row r="177" spans="15:19" x14ac:dyDescent="0.25">
      <c r="O177" s="2"/>
      <c r="P177" s="2"/>
      <c r="Q177" s="2"/>
      <c r="R177" s="2"/>
      <c r="S177" s="2"/>
    </row>
    <row r="178" spans="15:19" x14ac:dyDescent="0.25">
      <c r="O178" s="2"/>
      <c r="P178" s="2"/>
      <c r="Q178" s="2"/>
      <c r="R178" s="2"/>
      <c r="S178" s="2"/>
    </row>
    <row r="179" spans="15:19" x14ac:dyDescent="0.25">
      <c r="O179" s="2"/>
      <c r="P179" s="2"/>
      <c r="Q179" s="2"/>
      <c r="R179" s="2"/>
      <c r="S179" s="2"/>
    </row>
    <row r="180" spans="15:19" x14ac:dyDescent="0.25">
      <c r="O180" s="2"/>
      <c r="P180" s="2"/>
      <c r="Q180" s="2"/>
      <c r="R180" s="2"/>
      <c r="S180" s="2"/>
    </row>
    <row r="181" spans="15:19" x14ac:dyDescent="0.25">
      <c r="O181" s="2"/>
      <c r="P181" s="2"/>
      <c r="Q181" s="2"/>
      <c r="R181" s="2"/>
      <c r="S181" s="2"/>
    </row>
    <row r="182" spans="15:19" x14ac:dyDescent="0.25">
      <c r="O182" s="2"/>
      <c r="P182" s="2"/>
      <c r="Q182" s="2"/>
      <c r="R182" s="2"/>
      <c r="S182" s="2"/>
    </row>
    <row r="183" spans="15:19" x14ac:dyDescent="0.25">
      <c r="O183" s="2"/>
      <c r="P183" s="2"/>
      <c r="Q183" s="2"/>
      <c r="R183" s="2"/>
      <c r="S183" s="2"/>
    </row>
    <row r="184" spans="15:19" x14ac:dyDescent="0.25">
      <c r="O184" s="2"/>
      <c r="P184" s="2"/>
      <c r="Q184" s="2"/>
      <c r="R184" s="2"/>
      <c r="S184" s="2"/>
    </row>
    <row r="185" spans="15:19" x14ac:dyDescent="0.25">
      <c r="O185" s="2"/>
      <c r="P185" s="2"/>
      <c r="Q185" s="2"/>
      <c r="R185" s="2"/>
      <c r="S185" s="2"/>
    </row>
    <row r="186" spans="15:19" x14ac:dyDescent="0.25">
      <c r="O186" s="2"/>
      <c r="P186" s="2"/>
      <c r="Q186" s="2"/>
      <c r="R186" s="2"/>
      <c r="S186" s="2"/>
    </row>
    <row r="187" spans="15:19" x14ac:dyDescent="0.25">
      <c r="O187" s="2"/>
      <c r="P187" s="2"/>
      <c r="Q187" s="2"/>
      <c r="R187" s="2"/>
      <c r="S187" s="2"/>
    </row>
    <row r="188" spans="15:19" x14ac:dyDescent="0.25">
      <c r="O188" s="2"/>
      <c r="P188" s="2"/>
      <c r="Q188" s="2"/>
      <c r="R188" s="2"/>
      <c r="S188" s="2"/>
    </row>
    <row r="189" spans="15:19" x14ac:dyDescent="0.25">
      <c r="O189" s="2"/>
      <c r="P189" s="2"/>
      <c r="Q189" s="2"/>
      <c r="R189" s="2"/>
      <c r="S189" s="2"/>
    </row>
    <row r="190" spans="15:19" x14ac:dyDescent="0.25">
      <c r="O190" s="2"/>
      <c r="P190" s="2"/>
      <c r="Q190" s="2"/>
      <c r="R190" s="2"/>
      <c r="S190" s="2"/>
    </row>
    <row r="191" spans="15:19" x14ac:dyDescent="0.25">
      <c r="O191" s="2"/>
      <c r="P191" s="2"/>
      <c r="Q191" s="2"/>
      <c r="R191" s="2"/>
      <c r="S191" s="2"/>
    </row>
    <row r="192" spans="15:19" x14ac:dyDescent="0.25">
      <c r="O192" s="2"/>
      <c r="P192" s="2"/>
      <c r="Q192" s="2"/>
      <c r="R192" s="2"/>
      <c r="S192" s="2"/>
    </row>
    <row r="193" spans="15:19" x14ac:dyDescent="0.25">
      <c r="O193" s="2"/>
      <c r="P193" s="2"/>
      <c r="Q193" s="2"/>
      <c r="R193" s="2"/>
      <c r="S193" s="2"/>
    </row>
    <row r="194" spans="15:19" x14ac:dyDescent="0.25">
      <c r="O194" s="2"/>
      <c r="P194" s="2"/>
      <c r="Q194" s="2"/>
      <c r="R194" s="2"/>
      <c r="S194" s="2"/>
    </row>
    <row r="195" spans="15:19" x14ac:dyDescent="0.25">
      <c r="O195" s="2"/>
      <c r="P195" s="2"/>
      <c r="Q195" s="2"/>
      <c r="R195" s="2"/>
      <c r="S195" s="2"/>
    </row>
    <row r="196" spans="15:19" x14ac:dyDescent="0.25">
      <c r="O196" s="2"/>
      <c r="P196" s="2"/>
      <c r="Q196" s="2"/>
      <c r="R196" s="2"/>
      <c r="S196" s="2"/>
    </row>
    <row r="197" spans="15:19" x14ac:dyDescent="0.25">
      <c r="O197" s="2"/>
      <c r="P197" s="2"/>
      <c r="Q197" s="2"/>
      <c r="R197" s="2"/>
      <c r="S197" s="2"/>
    </row>
    <row r="198" spans="15:19" x14ac:dyDescent="0.25">
      <c r="O198" s="2"/>
      <c r="P198" s="2"/>
      <c r="Q198" s="2"/>
      <c r="R198" s="2"/>
      <c r="S198" s="2"/>
    </row>
    <row r="199" spans="15:19" x14ac:dyDescent="0.25">
      <c r="O199" s="2"/>
      <c r="P199" s="2"/>
      <c r="Q199" s="2"/>
      <c r="R199" s="2"/>
      <c r="S199" s="2"/>
    </row>
    <row r="200" spans="15:19" x14ac:dyDescent="0.25">
      <c r="O200" s="2"/>
      <c r="P200" s="2"/>
      <c r="Q200" s="2"/>
      <c r="R200" s="2"/>
      <c r="S200" s="2"/>
    </row>
    <row r="201" spans="15:19" x14ac:dyDescent="0.25">
      <c r="O201" s="2"/>
      <c r="P201" s="2"/>
      <c r="Q201" s="2"/>
      <c r="R201" s="2"/>
      <c r="S201" s="2"/>
    </row>
    <row r="202" spans="15:19" x14ac:dyDescent="0.25">
      <c r="O202" s="2"/>
      <c r="P202" s="2"/>
      <c r="Q202" s="2"/>
      <c r="R202" s="2"/>
      <c r="S202" s="2"/>
    </row>
    <row r="203" spans="15:19" x14ac:dyDescent="0.25">
      <c r="O203" s="2"/>
      <c r="P203" s="2"/>
      <c r="Q203" s="2"/>
      <c r="R203" s="2"/>
      <c r="S203" s="2"/>
    </row>
    <row r="204" spans="15:19" x14ac:dyDescent="0.25">
      <c r="O204" s="2"/>
      <c r="P204" s="2"/>
      <c r="Q204" s="2"/>
      <c r="R204" s="2"/>
      <c r="S204" s="2"/>
    </row>
    <row r="205" spans="15:19" x14ac:dyDescent="0.25">
      <c r="O205" s="2"/>
      <c r="P205" s="2"/>
      <c r="Q205" s="2"/>
      <c r="R205" s="2"/>
      <c r="S205" s="2"/>
    </row>
    <row r="206" spans="15:19" x14ac:dyDescent="0.25">
      <c r="O206" s="2"/>
      <c r="P206" s="2"/>
      <c r="Q206" s="2"/>
      <c r="R206" s="2"/>
      <c r="S206" s="2"/>
    </row>
    <row r="207" spans="15:19" x14ac:dyDescent="0.25">
      <c r="O207" s="2"/>
      <c r="P207" s="2"/>
      <c r="Q207" s="2"/>
      <c r="R207" s="2"/>
      <c r="S207" s="2"/>
    </row>
    <row r="208" spans="15:19" x14ac:dyDescent="0.25">
      <c r="O208" s="2"/>
      <c r="P208" s="2"/>
      <c r="Q208" s="2"/>
      <c r="R208" s="2"/>
      <c r="S208" s="2"/>
    </row>
    <row r="209" spans="15:19" x14ac:dyDescent="0.25">
      <c r="O209" s="2"/>
      <c r="P209" s="2"/>
      <c r="Q209" s="2"/>
      <c r="R209" s="2"/>
      <c r="S209" s="2"/>
    </row>
    <row r="210" spans="15:19" x14ac:dyDescent="0.25">
      <c r="O210" s="2"/>
      <c r="P210" s="2"/>
      <c r="Q210" s="2"/>
      <c r="R210" s="2"/>
      <c r="S210" s="2"/>
    </row>
    <row r="211" spans="15:19" x14ac:dyDescent="0.25">
      <c r="O211" s="2"/>
      <c r="P211" s="2"/>
      <c r="Q211" s="2"/>
      <c r="R211" s="2"/>
      <c r="S211" s="2"/>
    </row>
    <row r="212" spans="15:19" x14ac:dyDescent="0.25">
      <c r="O212" s="2"/>
      <c r="P212" s="2"/>
      <c r="Q212" s="2"/>
      <c r="R212" s="2"/>
      <c r="S212" s="2"/>
    </row>
    <row r="213" spans="15:19" x14ac:dyDescent="0.25">
      <c r="O213" s="2"/>
      <c r="P213" s="2"/>
      <c r="Q213" s="2"/>
      <c r="R213" s="2"/>
      <c r="S213" s="2"/>
    </row>
    <row r="214" spans="15:19" x14ac:dyDescent="0.25">
      <c r="O214" s="2"/>
      <c r="P214" s="2"/>
      <c r="Q214" s="2"/>
      <c r="R214" s="2"/>
      <c r="S214" s="2"/>
    </row>
    <row r="215" spans="15:19" x14ac:dyDescent="0.25">
      <c r="O215" s="2"/>
      <c r="P215" s="2"/>
      <c r="Q215" s="2"/>
      <c r="R215" s="2"/>
      <c r="S215" s="2"/>
    </row>
    <row r="216" spans="15:19" x14ac:dyDescent="0.25">
      <c r="O216" s="2"/>
      <c r="P216" s="2"/>
      <c r="Q216" s="2"/>
      <c r="R216" s="2"/>
      <c r="S216" s="2"/>
    </row>
    <row r="217" spans="15:19" x14ac:dyDescent="0.25">
      <c r="O217" s="2"/>
      <c r="P217" s="2"/>
      <c r="Q217" s="2"/>
      <c r="R217" s="2"/>
      <c r="S217" s="2"/>
    </row>
    <row r="218" spans="15:19" x14ac:dyDescent="0.25">
      <c r="O218" s="2"/>
      <c r="P218" s="2"/>
      <c r="Q218" s="2"/>
      <c r="R218" s="2"/>
      <c r="S218" s="2"/>
    </row>
    <row r="219" spans="15:19" x14ac:dyDescent="0.25">
      <c r="O219" s="2"/>
      <c r="P219" s="2"/>
      <c r="Q219" s="2"/>
      <c r="R219" s="2"/>
      <c r="S219" s="2"/>
    </row>
    <row r="220" spans="15:19" x14ac:dyDescent="0.25">
      <c r="O220" s="2"/>
      <c r="P220" s="2"/>
      <c r="Q220" s="2"/>
      <c r="R220" s="2"/>
      <c r="S220" s="2"/>
    </row>
    <row r="221" spans="15:19" x14ac:dyDescent="0.25">
      <c r="O221" s="2"/>
      <c r="P221" s="2"/>
      <c r="Q221" s="2"/>
      <c r="R221" s="2"/>
      <c r="S221" s="2"/>
    </row>
    <row r="222" spans="15:19" x14ac:dyDescent="0.25">
      <c r="O222" s="2"/>
      <c r="P222" s="2"/>
      <c r="Q222" s="2"/>
      <c r="R222" s="2"/>
      <c r="S222" s="2"/>
    </row>
    <row r="223" spans="15:19" x14ac:dyDescent="0.25">
      <c r="O223" s="2"/>
      <c r="P223" s="2"/>
      <c r="Q223" s="2"/>
      <c r="R223" s="2"/>
      <c r="S223" s="2"/>
    </row>
    <row r="224" spans="15:19" x14ac:dyDescent="0.25">
      <c r="O224" s="2"/>
      <c r="P224" s="2"/>
      <c r="Q224" s="2"/>
      <c r="R224" s="2"/>
      <c r="S224" s="2"/>
    </row>
    <row r="225" spans="15:19" x14ac:dyDescent="0.25">
      <c r="O225" s="2"/>
      <c r="P225" s="2"/>
      <c r="Q225" s="2"/>
      <c r="R225" s="2"/>
      <c r="S225" s="2"/>
    </row>
    <row r="226" spans="15:19" x14ac:dyDescent="0.25">
      <c r="O226" s="2"/>
      <c r="P226" s="2"/>
      <c r="Q226" s="2"/>
      <c r="R226" s="2"/>
      <c r="S226" s="2"/>
    </row>
    <row r="227" spans="15:19" x14ac:dyDescent="0.25">
      <c r="O227" s="2"/>
      <c r="P227" s="2"/>
      <c r="Q227" s="2"/>
      <c r="R227" s="2"/>
      <c r="S227" s="2"/>
    </row>
    <row r="228" spans="15:19" x14ac:dyDescent="0.25">
      <c r="O228" s="2"/>
      <c r="P228" s="2"/>
      <c r="Q228" s="2"/>
      <c r="R228" s="2"/>
      <c r="S228" s="2"/>
    </row>
    <row r="229" spans="15:19" x14ac:dyDescent="0.25">
      <c r="O229" s="2"/>
      <c r="P229" s="2"/>
      <c r="Q229" s="2"/>
      <c r="R229" s="2"/>
      <c r="S229" s="2"/>
    </row>
    <row r="230" spans="15:19" x14ac:dyDescent="0.25">
      <c r="O230" s="2"/>
      <c r="P230" s="2"/>
      <c r="Q230" s="2"/>
      <c r="R230" s="2"/>
      <c r="S230" s="2"/>
    </row>
    <row r="231" spans="15:19" x14ac:dyDescent="0.25">
      <c r="O231" s="2"/>
      <c r="P231" s="2"/>
      <c r="Q231" s="2"/>
      <c r="R231" s="2"/>
      <c r="S231" s="2"/>
    </row>
    <row r="232" spans="15:19" x14ac:dyDescent="0.25">
      <c r="O232" s="2"/>
      <c r="P232" s="2"/>
      <c r="Q232" s="2"/>
      <c r="R232" s="2"/>
      <c r="S232" s="2"/>
    </row>
    <row r="233" spans="15:19" x14ac:dyDescent="0.25">
      <c r="O233" s="2"/>
      <c r="P233" s="2"/>
      <c r="Q233" s="2"/>
      <c r="R233" s="2"/>
      <c r="S233" s="2"/>
    </row>
    <row r="234" spans="15:19" x14ac:dyDescent="0.25">
      <c r="O234" s="2"/>
      <c r="P234" s="2"/>
      <c r="Q234" s="2"/>
      <c r="R234" s="2"/>
      <c r="S234" s="2"/>
    </row>
    <row r="235" spans="15:19" x14ac:dyDescent="0.25">
      <c r="O235" s="2"/>
      <c r="P235" s="2"/>
      <c r="Q235" s="2"/>
      <c r="R235" s="2"/>
      <c r="S235" s="2"/>
    </row>
    <row r="236" spans="15:19" x14ac:dyDescent="0.25">
      <c r="O236" s="2"/>
      <c r="P236" s="2"/>
      <c r="Q236" s="2"/>
      <c r="R236" s="2"/>
      <c r="S236" s="2"/>
    </row>
    <row r="237" spans="15:19" x14ac:dyDescent="0.25">
      <c r="O237" s="2"/>
      <c r="P237" s="2"/>
      <c r="Q237" s="2"/>
      <c r="R237" s="2"/>
      <c r="S237" s="2"/>
    </row>
    <row r="238" spans="15:19" x14ac:dyDescent="0.25">
      <c r="O238" s="2"/>
      <c r="P238" s="2"/>
      <c r="Q238" s="2"/>
      <c r="R238" s="2"/>
      <c r="S238" s="2"/>
    </row>
    <row r="239" spans="15:19" x14ac:dyDescent="0.25">
      <c r="O239" s="2"/>
      <c r="P239" s="2"/>
      <c r="Q239" s="2"/>
      <c r="R239" s="2"/>
      <c r="S239" s="2"/>
    </row>
    <row r="240" spans="15:19" x14ac:dyDescent="0.25">
      <c r="O240" s="2"/>
      <c r="P240" s="2"/>
      <c r="Q240" s="2"/>
      <c r="R240" s="2"/>
      <c r="S240" s="2"/>
    </row>
    <row r="241" spans="14:19" x14ac:dyDescent="0.25">
      <c r="O241" s="2"/>
      <c r="P241" s="2"/>
      <c r="Q241" s="2"/>
      <c r="R241" s="2"/>
      <c r="S241" s="2"/>
    </row>
    <row r="242" spans="14:19" x14ac:dyDescent="0.25">
      <c r="O242" s="2"/>
      <c r="P242" s="2"/>
      <c r="Q242" s="2"/>
      <c r="R242" s="2"/>
      <c r="S242" s="2"/>
    </row>
    <row r="243" spans="14:19" x14ac:dyDescent="0.25">
      <c r="O243" s="2"/>
      <c r="P243" s="2"/>
      <c r="Q243" s="2"/>
      <c r="R243" s="2"/>
      <c r="S243" s="2"/>
    </row>
    <row r="244" spans="14:19" x14ac:dyDescent="0.25">
      <c r="O244" s="2"/>
      <c r="P244" s="2"/>
      <c r="Q244" s="2"/>
      <c r="R244" s="2"/>
      <c r="S244" s="2"/>
    </row>
    <row r="245" spans="14:19" x14ac:dyDescent="0.25">
      <c r="O245" s="2"/>
      <c r="P245" s="2"/>
      <c r="Q245" s="2"/>
      <c r="R245" s="2"/>
      <c r="S245" s="2"/>
    </row>
    <row r="246" spans="14:19" x14ac:dyDescent="0.25">
      <c r="O246" s="2"/>
      <c r="P246" s="2"/>
      <c r="Q246" s="2"/>
      <c r="R246" s="2"/>
      <c r="S246" s="2"/>
    </row>
    <row r="247" spans="14:19" x14ac:dyDescent="0.25">
      <c r="O247" s="2"/>
      <c r="P247" s="2"/>
      <c r="Q247" s="2"/>
      <c r="R247" s="2"/>
      <c r="S247" s="2"/>
    </row>
    <row r="248" spans="14:19" x14ac:dyDescent="0.25">
      <c r="O248" s="2"/>
      <c r="P248" s="2"/>
      <c r="Q248" s="2"/>
      <c r="R248" s="2"/>
      <c r="S248" s="2"/>
    </row>
    <row r="249" spans="14:19" x14ac:dyDescent="0.25">
      <c r="O249" s="2"/>
      <c r="P249" s="2"/>
      <c r="Q249" s="2"/>
      <c r="R249" s="2"/>
      <c r="S249" s="2"/>
    </row>
    <row r="250" spans="14:19" x14ac:dyDescent="0.25">
      <c r="N250" s="2"/>
      <c r="O250" s="2"/>
      <c r="P250" s="2"/>
      <c r="Q250" s="2"/>
      <c r="R250" s="2"/>
      <c r="S250" s="2"/>
    </row>
    <row r="251" spans="14:19" x14ac:dyDescent="0.25">
      <c r="N251" s="2"/>
      <c r="O251" s="2"/>
      <c r="P251" s="2"/>
      <c r="Q251" s="2"/>
      <c r="R251" s="2"/>
      <c r="S251" s="2"/>
    </row>
    <row r="252" spans="14:19" x14ac:dyDescent="0.25">
      <c r="N252" s="2"/>
      <c r="O252" s="2"/>
      <c r="P252" s="2"/>
      <c r="Q252" s="2"/>
      <c r="R252" s="2"/>
      <c r="S252" s="2"/>
    </row>
    <row r="253" spans="14:19" x14ac:dyDescent="0.25">
      <c r="N253" s="2"/>
      <c r="O253" s="2"/>
      <c r="P253" s="2"/>
      <c r="Q253" s="2"/>
      <c r="R253" s="2"/>
      <c r="S253" s="2"/>
    </row>
    <row r="254" spans="14:19" x14ac:dyDescent="0.25">
      <c r="N254" s="2"/>
      <c r="O254" s="2"/>
      <c r="P254" s="2"/>
      <c r="Q254" s="2"/>
      <c r="R254" s="2"/>
      <c r="S254" s="2"/>
    </row>
    <row r="255" spans="14:19" x14ac:dyDescent="0.25">
      <c r="N255" s="2"/>
      <c r="O255" s="2"/>
      <c r="P255" s="2"/>
      <c r="Q255" s="2"/>
      <c r="R255" s="2"/>
      <c r="S255" s="2"/>
    </row>
    <row r="256" spans="14:19" x14ac:dyDescent="0.25">
      <c r="N256" s="2"/>
      <c r="O256" s="2"/>
      <c r="P256" s="2"/>
      <c r="Q256" s="2"/>
      <c r="R256" s="2"/>
      <c r="S256" s="2"/>
    </row>
    <row r="257" s="2" customFormat="1" x14ac:dyDescent="0.25"/>
    <row r="258" s="2" customFormat="1" x14ac:dyDescent="0.25"/>
    <row r="259" s="2" customFormat="1" x14ac:dyDescent="0.25"/>
    <row r="260" s="2" customFormat="1" x14ac:dyDescent="0.25"/>
    <row r="261" s="2" customFormat="1" x14ac:dyDescent="0.25"/>
    <row r="262" s="2" customFormat="1" x14ac:dyDescent="0.25"/>
    <row r="263" s="2" customFormat="1" x14ac:dyDescent="0.25"/>
    <row r="264" s="2" customFormat="1" x14ac:dyDescent="0.25"/>
    <row r="265" s="2" customFormat="1" x14ac:dyDescent="0.25"/>
    <row r="266" s="2" customFormat="1" x14ac:dyDescent="0.25"/>
    <row r="267" s="2" customFormat="1" x14ac:dyDescent="0.25"/>
    <row r="268" s="2" customFormat="1" x14ac:dyDescent="0.25"/>
    <row r="269" s="2" customFormat="1" x14ac:dyDescent="0.25"/>
    <row r="270" s="2" customFormat="1" x14ac:dyDescent="0.25"/>
    <row r="271" s="2" customFormat="1" x14ac:dyDescent="0.25"/>
    <row r="272" s="2" customFormat="1" x14ac:dyDescent="0.25"/>
    <row r="273" s="2" customFormat="1" x14ac:dyDescent="0.25"/>
    <row r="274" s="2" customFormat="1" x14ac:dyDescent="0.25"/>
    <row r="275" s="2" customFormat="1" x14ac:dyDescent="0.25"/>
    <row r="276" s="2" customFormat="1" x14ac:dyDescent="0.25"/>
    <row r="277" s="2" customFormat="1" x14ac:dyDescent="0.25"/>
    <row r="278" s="2" customFormat="1" x14ac:dyDescent="0.25"/>
    <row r="279" s="2" customFormat="1" x14ac:dyDescent="0.25"/>
    <row r="280" s="2" customFormat="1" x14ac:dyDescent="0.25"/>
    <row r="281" s="2" customFormat="1" x14ac:dyDescent="0.25"/>
    <row r="282" s="2" customFormat="1" x14ac:dyDescent="0.25"/>
    <row r="283" s="2" customFormat="1" x14ac:dyDescent="0.25"/>
    <row r="284" s="2" customFormat="1" x14ac:dyDescent="0.25"/>
    <row r="285" s="2" customFormat="1" x14ac:dyDescent="0.25"/>
    <row r="286" s="2" customFormat="1" x14ac:dyDescent="0.25"/>
    <row r="287" s="2" customFormat="1" x14ac:dyDescent="0.25"/>
    <row r="288" s="2" customFormat="1" x14ac:dyDescent="0.25"/>
    <row r="289" s="2" customFormat="1" x14ac:dyDescent="0.25"/>
    <row r="290" s="2" customFormat="1" x14ac:dyDescent="0.25"/>
    <row r="291" s="2" customFormat="1" x14ac:dyDescent="0.25"/>
    <row r="292" s="2" customFormat="1" x14ac:dyDescent="0.25"/>
    <row r="293" s="2" customFormat="1" x14ac:dyDescent="0.25"/>
    <row r="294" s="2" customFormat="1" x14ac:dyDescent="0.25"/>
    <row r="295" s="2" customFormat="1" x14ac:dyDescent="0.25"/>
    <row r="296" s="2" customFormat="1" x14ac:dyDescent="0.25"/>
    <row r="297" s="2" customFormat="1" x14ac:dyDescent="0.25"/>
    <row r="298" s="2" customFormat="1" x14ac:dyDescent="0.25"/>
    <row r="299" s="2" customFormat="1" x14ac:dyDescent="0.25"/>
    <row r="300" s="2" customFormat="1" x14ac:dyDescent="0.25"/>
    <row r="301" s="2" customFormat="1" x14ac:dyDescent="0.25"/>
    <row r="302" s="2" customFormat="1" x14ac:dyDescent="0.25"/>
    <row r="303" s="2" customFormat="1" x14ac:dyDescent="0.25"/>
    <row r="304" s="2" customFormat="1" x14ac:dyDescent="0.25"/>
    <row r="305" s="2" customFormat="1" x14ac:dyDescent="0.25"/>
    <row r="306" s="2" customFormat="1" x14ac:dyDescent="0.25"/>
    <row r="307" s="2" customFormat="1" x14ac:dyDescent="0.25"/>
    <row r="308" s="2" customFormat="1" x14ac:dyDescent="0.25"/>
    <row r="309" s="2" customFormat="1" x14ac:dyDescent="0.25"/>
    <row r="310" s="2" customFormat="1" x14ac:dyDescent="0.25"/>
    <row r="311" s="2" customFormat="1" x14ac:dyDescent="0.25"/>
    <row r="312" s="2" customFormat="1" x14ac:dyDescent="0.25"/>
    <row r="313" s="2" customFormat="1" x14ac:dyDescent="0.25"/>
    <row r="314" s="2" customFormat="1" x14ac:dyDescent="0.25"/>
    <row r="315" s="2" customFormat="1" x14ac:dyDescent="0.25"/>
    <row r="316" s="2" customFormat="1" x14ac:dyDescent="0.25"/>
    <row r="317" s="2" customFormat="1" x14ac:dyDescent="0.25"/>
    <row r="318" s="2" customFormat="1" x14ac:dyDescent="0.25"/>
    <row r="319" s="2" customFormat="1" x14ac:dyDescent="0.25"/>
    <row r="320" s="2" customFormat="1" x14ac:dyDescent="0.25"/>
    <row r="321" s="2" customFormat="1" x14ac:dyDescent="0.25"/>
    <row r="322" s="2" customFormat="1" x14ac:dyDescent="0.25"/>
    <row r="323" s="2" customFormat="1" x14ac:dyDescent="0.25"/>
    <row r="324" s="2" customFormat="1" x14ac:dyDescent="0.25"/>
    <row r="325" s="2" customFormat="1" x14ac:dyDescent="0.25"/>
    <row r="326" s="2" customFormat="1" x14ac:dyDescent="0.25"/>
    <row r="327" s="2" customFormat="1" x14ac:dyDescent="0.25"/>
    <row r="328" s="2" customFormat="1" x14ac:dyDescent="0.25"/>
    <row r="329" s="2" customFormat="1" x14ac:dyDescent="0.25"/>
    <row r="330" s="2" customFormat="1" x14ac:dyDescent="0.25"/>
    <row r="331" s="2" customFormat="1" x14ac:dyDescent="0.25"/>
    <row r="332" s="2" customFormat="1" x14ac:dyDescent="0.25"/>
    <row r="333" s="2" customFormat="1" x14ac:dyDescent="0.25"/>
    <row r="334" s="2" customFormat="1" x14ac:dyDescent="0.25"/>
    <row r="335" s="2" customFormat="1" x14ac:dyDescent="0.25"/>
    <row r="336" s="2" customFormat="1" x14ac:dyDescent="0.25"/>
    <row r="337" s="2" customFormat="1" x14ac:dyDescent="0.25"/>
    <row r="338" s="2" customFormat="1" x14ac:dyDescent="0.25"/>
    <row r="339" s="2" customFormat="1" x14ac:dyDescent="0.25"/>
    <row r="340" s="2" customFormat="1" x14ac:dyDescent="0.25"/>
    <row r="341" s="2" customFormat="1" x14ac:dyDescent="0.25"/>
    <row r="342" s="2" customFormat="1" x14ac:dyDescent="0.25"/>
  </sheetData>
  <protectedRanges>
    <protectedRange sqref="A64:AI72 A46:B59 A31:R31 A16:B30 A33:R33 A32:B32 A45:R45 A34:B44 T16:T23 T25:T29 AG34:AH34 A74:AI145 A73:B73 D73:AI73 Z47:AH47 Z52:AH52 AI49:AI57 Z54:AH54 A3:AI3 Z39:AI40 AI44:AI47 AI34:AI35 U16:AI30 K32:R32 K34:R44 K62:M62 A62:B62 A60:M61 A12:AI15 A5:AI5 K46:R56 A63:M63 K57:M59 T58:AI63 N57:R63 K16:S16 T34:AE34 T39:X40 T48:AI48 T47:X47 T53:AH53 T52:X52 T36:AI38 T44:AH46 T49:AH51 U32 T35:AH35 K17:R30 S17:S63 T41:AI43 T55:AH57 T54:X54 T31:T33 W31:AI33 U31:V31 U33:V33" name="Intervalo1"/>
    <protectedRange sqref="E16:J20" name="Intervalo1_2"/>
    <protectedRange sqref="C16:C20" name="Intervalo1_2_1"/>
    <protectedRange sqref="D16:D20" name="Intervalo1_8"/>
    <protectedRange sqref="D21:J23 D25:J27 E24:J24" name="Intervalo1_3"/>
    <protectedRange sqref="C21:C27" name="Intervalo1_3_1"/>
    <protectedRange sqref="D24" name="Intervalo1_4"/>
    <protectedRange sqref="D28:J30" name="Intervalo1_5"/>
    <protectedRange sqref="C28:C30" name="Intervalo1_4_1"/>
    <protectedRange sqref="D32:H32" name="Intervalo1_6"/>
    <protectedRange sqref="C32" name="Intervalo1_4_2"/>
    <protectedRange sqref="I32:J32" name="Intervalo1_10"/>
    <protectedRange sqref="D34:J35 AF34" name="Intervalo1_7"/>
    <protectedRange sqref="C34:C35" name="Intervalo1_4_3"/>
    <protectedRange sqref="D36:J42" name="Intervalo1_9"/>
    <protectedRange sqref="C36:C42 Y39:Y40 C73" name="Intervalo1_5_1"/>
    <protectedRange sqref="D43:J44" name="Intervalo1_11"/>
    <protectedRange sqref="C43:C44" name="Intervalo1_6_1"/>
    <protectedRange sqref="D46:J52" name="Intervalo1_12"/>
    <protectedRange sqref="C46:C52 Y47 Y52" name="Intervalo1_6_2"/>
    <protectedRange sqref="D62:J62 D53:J59" name="Intervalo1_13"/>
    <protectedRange sqref="Y54 C62 C53:C59" name="Intervalo1_7_1"/>
    <protectedRange sqref="A1:AI2" name="Intervalo1_1"/>
    <protectedRange sqref="A4:AI4" name="Intervalo1_16"/>
    <protectedRange sqref="A6:AI11" name="Intervalo1_14"/>
  </protectedRanges>
  <mergeCells count="96">
    <mergeCell ref="K106:L106"/>
    <mergeCell ref="M106:M107"/>
    <mergeCell ref="A106:A107"/>
    <mergeCell ref="B106:B107"/>
    <mergeCell ref="C106:C107"/>
    <mergeCell ref="D106:D107"/>
    <mergeCell ref="E106:E107"/>
    <mergeCell ref="F106:G106"/>
    <mergeCell ref="F94:G94"/>
    <mergeCell ref="H94:H95"/>
    <mergeCell ref="I94:I95"/>
    <mergeCell ref="J94:J95"/>
    <mergeCell ref="H106:H107"/>
    <mergeCell ref="I106:I107"/>
    <mergeCell ref="J106:J107"/>
    <mergeCell ref="K94:L94"/>
    <mergeCell ref="M94:M95"/>
    <mergeCell ref="H82:H83"/>
    <mergeCell ref="I82:I83"/>
    <mergeCell ref="J82:J83"/>
    <mergeCell ref="K82:L82"/>
    <mergeCell ref="M82:M83"/>
    <mergeCell ref="A94:A95"/>
    <mergeCell ref="B94:B95"/>
    <mergeCell ref="C94:C95"/>
    <mergeCell ref="D94:D95"/>
    <mergeCell ref="E94:E95"/>
    <mergeCell ref="A45:A50"/>
    <mergeCell ref="A51:A55"/>
    <mergeCell ref="F82:G82"/>
    <mergeCell ref="F70:G70"/>
    <mergeCell ref="H70:H71"/>
    <mergeCell ref="A82:A83"/>
    <mergeCell ref="B82:B83"/>
    <mergeCell ref="C82:C83"/>
    <mergeCell ref="D82:D83"/>
    <mergeCell ref="E82:E83"/>
    <mergeCell ref="K70:L70"/>
    <mergeCell ref="M70:M71"/>
    <mergeCell ref="A70:A71"/>
    <mergeCell ref="B70:B71"/>
    <mergeCell ref="C70:C71"/>
    <mergeCell ref="D70:D71"/>
    <mergeCell ref="E70:E71"/>
    <mergeCell ref="I70:I71"/>
    <mergeCell ref="J70:J71"/>
    <mergeCell ref="AA14:AA15"/>
    <mergeCell ref="U14:U15"/>
    <mergeCell ref="V14:V15"/>
    <mergeCell ref="W14:W15"/>
    <mergeCell ref="N14:N15"/>
    <mergeCell ref="O14:O15"/>
    <mergeCell ref="P14:P15"/>
    <mergeCell ref="Q14:Q15"/>
    <mergeCell ref="R14:R15"/>
    <mergeCell ref="S14:S15"/>
    <mergeCell ref="AG14:AG15"/>
    <mergeCell ref="AH14:AH15"/>
    <mergeCell ref="AI14:AI15"/>
    <mergeCell ref="A1:AI1"/>
    <mergeCell ref="A2:AI2"/>
    <mergeCell ref="B3:G3"/>
    <mergeCell ref="AE14:AE15"/>
    <mergeCell ref="AF14:AF15"/>
    <mergeCell ref="X14:X15"/>
    <mergeCell ref="Y14:Y15"/>
    <mergeCell ref="Z14:Z15"/>
    <mergeCell ref="AB14:AB15"/>
    <mergeCell ref="AC14:AC15"/>
    <mergeCell ref="AD14:AD15"/>
    <mergeCell ref="T14:T15"/>
    <mergeCell ref="I14:I15"/>
    <mergeCell ref="B5:C5"/>
    <mergeCell ref="A13:M13"/>
    <mergeCell ref="N13:X13"/>
    <mergeCell ref="Y13:AI13"/>
    <mergeCell ref="A6:AI6"/>
    <mergeCell ref="A7:AI7"/>
    <mergeCell ref="B9:G9"/>
    <mergeCell ref="B11:C11"/>
    <mergeCell ref="A31:A36"/>
    <mergeCell ref="A37:A40"/>
    <mergeCell ref="A41:A44"/>
    <mergeCell ref="A56:A63"/>
    <mergeCell ref="M14:M15"/>
    <mergeCell ref="A16:A23"/>
    <mergeCell ref="A24:A30"/>
    <mergeCell ref="J14:J15"/>
    <mergeCell ref="K14:L14"/>
    <mergeCell ref="F14:G14"/>
    <mergeCell ref="H14:H15"/>
    <mergeCell ref="A14:A15"/>
    <mergeCell ref="B14:B15"/>
    <mergeCell ref="C14:C15"/>
    <mergeCell ref="D14:D15"/>
    <mergeCell ref="E14:E15"/>
  </mergeCells>
  <conditionalFormatting sqref="N16:N63">
    <cfRule type="cellIs" dxfId="22" priority="16" stopIfTrue="1" operator="equal">
      <formula>"x"</formula>
    </cfRule>
  </conditionalFormatting>
  <conditionalFormatting sqref="O16:O63">
    <cfRule type="cellIs" dxfId="21" priority="6" operator="equal">
      <formula>"x"</formula>
    </cfRule>
  </conditionalFormatting>
  <conditionalFormatting sqref="P16:P63">
    <cfRule type="cellIs" dxfId="20" priority="14" operator="equal">
      <formula>"x"</formula>
    </cfRule>
  </conditionalFormatting>
  <conditionalFormatting sqref="Q16:Q63">
    <cfRule type="cellIs" dxfId="19" priority="13" stopIfTrue="1" operator="equal">
      <formula>"x"</formula>
    </cfRule>
  </conditionalFormatting>
  <conditionalFormatting sqref="R16:R63">
    <cfRule type="cellIs" dxfId="18" priority="12" operator="equal">
      <formula>"x"</formula>
    </cfRule>
  </conditionalFormatting>
  <conditionalFormatting sqref="S16:S63">
    <cfRule type="cellIs" dxfId="17" priority="9" stopIfTrue="1" operator="equal">
      <formula>$AN$4</formula>
    </cfRule>
    <cfRule type="cellIs" dxfId="16" priority="10" stopIfTrue="1" operator="equal">
      <formula>$AN$5</formula>
    </cfRule>
  </conditionalFormatting>
  <conditionalFormatting sqref="AN4:AN13">
    <cfRule type="cellIs" dxfId="15" priority="17" stopIfTrue="1" operator="equal">
      <formula>$AN$5</formula>
    </cfRule>
  </conditionalFormatting>
  <dataValidations count="1">
    <dataValidation type="list" allowBlank="1" showInputMessage="1" showErrorMessage="1" sqref="S16:S63" xr:uid="{00000000-0002-0000-0400-000000000000}">
      <formula1>$AN$4:$AN$5</formula1>
    </dataValidation>
  </dataValidations>
  <hyperlinks>
    <hyperlink ref="U21" r:id="rId1" xr:uid="{00000000-0004-0000-0400-000000000000}"/>
  </hyperlinks>
  <pageMargins left="0.23622047244094491" right="0.23622047244094491" top="0.74803149606299213" bottom="0.74803149606299213" header="0.31496062992125984" footer="0.31496062992125984"/>
  <pageSetup scale="17" fitToHeight="0" orientation="landscape"/>
  <drawing r:id="rId2"/>
  <legacyDrawing r:id="rId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C43"/>
  <sheetViews>
    <sheetView showGridLines="0" topLeftCell="C11" zoomScale="80" zoomScaleNormal="80" zoomScalePageLayoutView="80" workbookViewId="0">
      <selection activeCell="W30" sqref="W30"/>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7" max="29" width="4.140625" customWidth="1"/>
  </cols>
  <sheetData>
    <row r="1" spans="1:29" x14ac:dyDescent="0.25">
      <c r="A1" s="10"/>
      <c r="B1" s="514" t="s">
        <v>8</v>
      </c>
      <c r="C1" s="514"/>
      <c r="D1" s="514"/>
      <c r="E1" s="514"/>
      <c r="F1" s="514"/>
      <c r="G1" s="514"/>
      <c r="H1" s="514"/>
      <c r="I1" s="514"/>
      <c r="J1" s="514"/>
      <c r="K1" s="514"/>
      <c r="L1" s="514"/>
      <c r="M1" s="514"/>
      <c r="N1" s="514"/>
      <c r="O1" s="514"/>
      <c r="P1" s="514"/>
      <c r="Q1" s="514"/>
      <c r="R1" s="514"/>
      <c r="S1" s="514"/>
      <c r="T1" s="514"/>
      <c r="U1" s="514"/>
      <c r="V1" s="514"/>
      <c r="W1" s="514"/>
      <c r="X1" s="10"/>
    </row>
    <row r="2" spans="1:29" s="14" customFormat="1" ht="21" customHeight="1" x14ac:dyDescent="0.25">
      <c r="A2" s="15"/>
      <c r="B2" s="514"/>
      <c r="C2" s="514"/>
      <c r="D2" s="514"/>
      <c r="E2" s="514"/>
      <c r="F2" s="514"/>
      <c r="G2" s="514"/>
      <c r="H2" s="514"/>
      <c r="I2" s="514"/>
      <c r="J2" s="514"/>
      <c r="K2" s="514"/>
      <c r="L2" s="514"/>
      <c r="M2" s="514"/>
      <c r="N2" s="514"/>
      <c r="O2" s="514"/>
      <c r="P2" s="514"/>
      <c r="Q2" s="514"/>
      <c r="R2" s="514"/>
      <c r="S2" s="514"/>
      <c r="T2" s="514"/>
      <c r="U2" s="514"/>
      <c r="V2" s="514"/>
      <c r="W2" s="514"/>
      <c r="X2" s="15"/>
    </row>
    <row r="3" spans="1:29" ht="33.75" customHeight="1" x14ac:dyDescent="0.35">
      <c r="A3" s="10"/>
      <c r="B3" s="520" t="str">
        <f>'Monitoria Anual - 3'!A2</f>
        <v>PLANO DE AÇÃO NACIONAL PARA A CONSERVAÇÃO DO SAUIM-DE-COLEIRA</v>
      </c>
      <c r="C3" s="520"/>
      <c r="D3" s="520"/>
      <c r="E3" s="520"/>
      <c r="F3" s="520"/>
      <c r="G3" s="520"/>
      <c r="H3" s="520"/>
      <c r="I3" s="520"/>
      <c r="J3" s="520"/>
      <c r="K3" s="520"/>
      <c r="L3" s="520"/>
      <c r="M3" s="520"/>
      <c r="N3" s="520"/>
      <c r="O3" s="520"/>
      <c r="P3" s="520"/>
      <c r="Q3" s="520"/>
      <c r="R3" s="520"/>
      <c r="S3" s="520"/>
      <c r="T3" s="520"/>
      <c r="U3" s="520"/>
      <c r="V3" s="520"/>
      <c r="W3" s="520"/>
      <c r="X3" s="10"/>
    </row>
    <row r="4" spans="1:29" x14ac:dyDescent="0.25">
      <c r="A4" s="10"/>
      <c r="J4" s="11"/>
      <c r="K4" s="11"/>
      <c r="L4" s="11"/>
      <c r="M4" s="11"/>
      <c r="N4" s="11"/>
      <c r="O4" s="11"/>
      <c r="X4" s="10"/>
    </row>
    <row r="5" spans="1:29" s="2" customFormat="1" ht="45" customHeight="1" x14ac:dyDescent="0.25">
      <c r="A5" s="17"/>
      <c r="B5" s="525" t="s">
        <v>2</v>
      </c>
      <c r="C5" s="525"/>
      <c r="D5" s="526" t="str">
        <f>'Monitoria Anual - 3'!B3</f>
        <v>Promover a conservação do sauim-de-coleira e de seu habitat, implementando ações para reverter a atual tendência de declínio populacional da espécie.</v>
      </c>
      <c r="E5" s="526"/>
      <c r="F5" s="526"/>
      <c r="G5" s="526"/>
      <c r="H5" s="526"/>
      <c r="I5" s="526"/>
      <c r="J5" s="526"/>
      <c r="K5" s="526"/>
      <c r="L5" s="526"/>
      <c r="M5" s="527"/>
      <c r="N5" s="12"/>
      <c r="O5" s="12"/>
      <c r="P5" s="12"/>
      <c r="Q5" s="12"/>
      <c r="R5" s="12"/>
      <c r="X5" s="17"/>
    </row>
    <row r="6" spans="1:29" x14ac:dyDescent="0.25">
      <c r="A6" s="10"/>
      <c r="J6" s="11"/>
      <c r="K6" s="11"/>
      <c r="L6" s="11"/>
      <c r="M6" s="11"/>
      <c r="N6" s="11"/>
      <c r="O6" s="11"/>
      <c r="X6" s="10"/>
    </row>
    <row r="7" spans="1:29" ht="26.25" customHeight="1" x14ac:dyDescent="0.25">
      <c r="A7" s="10"/>
      <c r="B7" s="525" t="s">
        <v>4</v>
      </c>
      <c r="C7" s="525"/>
      <c r="D7" s="565" t="str">
        <f>'Monitoria Anual - 3'!B4</f>
        <v>15 e 16 de julho/2021</v>
      </c>
      <c r="E7" s="565"/>
      <c r="F7" s="565"/>
      <c r="G7" s="565"/>
      <c r="H7" s="2"/>
      <c r="I7" s="13"/>
      <c r="J7" s="11"/>
      <c r="K7" s="11"/>
      <c r="L7" s="11"/>
      <c r="M7" s="11"/>
      <c r="N7" s="11"/>
      <c r="O7" s="11"/>
      <c r="X7" s="10"/>
    </row>
    <row r="8" spans="1:29" x14ac:dyDescent="0.25">
      <c r="A8" s="10"/>
      <c r="X8" s="10"/>
    </row>
    <row r="9" spans="1:29" ht="31.5" customHeight="1" x14ac:dyDescent="0.25">
      <c r="A9" s="10"/>
      <c r="B9" s="514" t="s">
        <v>432</v>
      </c>
      <c r="C9" s="514"/>
      <c r="D9" s="514"/>
      <c r="E9" s="514"/>
      <c r="F9" s="514"/>
      <c r="G9" s="514"/>
      <c r="H9" s="514"/>
      <c r="I9" s="514"/>
      <c r="J9" s="514"/>
      <c r="K9" s="514"/>
      <c r="L9" s="514"/>
      <c r="M9" s="514"/>
      <c r="N9" s="514"/>
      <c r="O9" s="514"/>
      <c r="P9" s="514"/>
      <c r="Q9" s="514"/>
      <c r="R9" s="514"/>
      <c r="S9" s="514"/>
      <c r="T9" s="514"/>
      <c r="U9" s="514"/>
      <c r="V9" s="514"/>
      <c r="W9" s="514"/>
      <c r="X9" s="10"/>
    </row>
    <row r="10" spans="1:29" x14ac:dyDescent="0.25">
      <c r="A10" s="10"/>
      <c r="G10" s="9"/>
      <c r="H10" s="9"/>
      <c r="I10" s="9"/>
      <c r="X10" s="10"/>
    </row>
    <row r="11" spans="1:29" ht="15.75" x14ac:dyDescent="0.25">
      <c r="A11" s="10"/>
      <c r="B11" s="515" t="s">
        <v>433</v>
      </c>
      <c r="C11" s="516"/>
      <c r="D11" s="308"/>
      <c r="E11" s="308"/>
      <c r="F11" s="308"/>
      <c r="G11" s="308"/>
      <c r="H11" s="308"/>
      <c r="I11" s="308"/>
      <c r="J11" s="308"/>
      <c r="K11" s="308"/>
      <c r="L11" s="308"/>
      <c r="M11" s="308"/>
      <c r="N11" s="308"/>
      <c r="O11" s="308"/>
      <c r="P11" s="308"/>
      <c r="Q11" s="308"/>
      <c r="R11" s="308"/>
      <c r="S11" s="308"/>
      <c r="T11" s="308"/>
      <c r="U11" s="308"/>
      <c r="V11" s="308"/>
      <c r="W11" s="308"/>
      <c r="X11" s="10"/>
    </row>
    <row r="12" spans="1:29" ht="15.75" thickBot="1" x14ac:dyDescent="0.3">
      <c r="A12" s="10"/>
      <c r="F12" s="521"/>
      <c r="G12" s="521"/>
      <c r="H12" s="201"/>
      <c r="X12" s="10"/>
    </row>
    <row r="13" spans="1:29" ht="33.75" customHeight="1" thickBot="1" x14ac:dyDescent="0.3">
      <c r="A13" s="10"/>
      <c r="C13" s="522" t="s">
        <v>960</v>
      </c>
      <c r="D13" s="523"/>
      <c r="E13" s="523"/>
      <c r="F13" s="523"/>
      <c r="G13" s="524"/>
      <c r="H13" s="3"/>
      <c r="X13" s="10"/>
    </row>
    <row r="14" spans="1:29" s="2" customFormat="1" ht="34.5" customHeight="1" thickBot="1" x14ac:dyDescent="0.3">
      <c r="A14" s="17"/>
      <c r="C14" s="25" t="s">
        <v>435</v>
      </c>
      <c r="D14" s="6" t="s">
        <v>436</v>
      </c>
      <c r="E14" s="7" t="s">
        <v>437</v>
      </c>
      <c r="F14" s="6" t="s">
        <v>438</v>
      </c>
      <c r="G14" s="8" t="s">
        <v>437</v>
      </c>
      <c r="H14" s="5"/>
      <c r="X14" s="17"/>
      <c r="Z14" s="55"/>
      <c r="AA14" s="55"/>
      <c r="AB14" s="55"/>
      <c r="AC14" s="55"/>
    </row>
    <row r="15" spans="1:29" ht="15.75" x14ac:dyDescent="0.25">
      <c r="A15" s="10"/>
      <c r="C15" s="72" t="s">
        <v>439</v>
      </c>
      <c r="D15" s="82"/>
      <c r="E15" s="83"/>
      <c r="F15" s="79">
        <f>COUNTA('Monitoria Anual - 3'!S16:S901)</f>
        <v>1</v>
      </c>
      <c r="G15" s="26">
        <f t="shared" ref="G15:G21" si="0">F15/$F$22</f>
        <v>2.1276595744680851E-2</v>
      </c>
      <c r="H15" s="330"/>
      <c r="X15" s="10"/>
      <c r="Z15" s="14"/>
      <c r="AA15" s="14"/>
      <c r="AB15" s="14"/>
      <c r="AC15" s="14"/>
    </row>
    <row r="16" spans="1:29" ht="15.75" x14ac:dyDescent="0.25">
      <c r="A16" s="10"/>
      <c r="C16" s="73" t="s">
        <v>440</v>
      </c>
      <c r="D16" s="84">
        <f>COUNTA('Monitoria Anual - 3'!N16:N901)</f>
        <v>1</v>
      </c>
      <c r="E16" s="28">
        <f>D16/$D$22</f>
        <v>2.1276595744680851E-2</v>
      </c>
      <c r="F16" s="80">
        <f>D16-AB16</f>
        <v>1</v>
      </c>
      <c r="G16" s="28">
        <f t="shared" si="0"/>
        <v>2.1276595744680851E-2</v>
      </c>
      <c r="H16" s="330"/>
      <c r="X16" s="10"/>
      <c r="Z16" s="14">
        <f>COUNTIFS('Monitoria Anual - 3'!N:N,"x",'Monitoria Anual - 3'!S:S,"Excluída")</f>
        <v>0</v>
      </c>
      <c r="AA16" s="14">
        <f>COUNTIFS('Monitoria Anual - 3'!N:N,"x",'Monitoria Anual - 3'!S:S,"Agrupada")</f>
        <v>0</v>
      </c>
      <c r="AB16" s="14">
        <f>Z16+AA16</f>
        <v>0</v>
      </c>
      <c r="AC16" s="14"/>
    </row>
    <row r="17" spans="1:29" ht="15.75" x14ac:dyDescent="0.25">
      <c r="A17" s="10"/>
      <c r="C17" s="74" t="s">
        <v>441</v>
      </c>
      <c r="D17" s="84">
        <f>COUNTA('Monitoria Anual - 3'!O16:O901)</f>
        <v>5</v>
      </c>
      <c r="E17" s="28">
        <f>D17/$D$22</f>
        <v>0.10638297872340426</v>
      </c>
      <c r="F17" s="80">
        <f>D17-AB17</f>
        <v>4</v>
      </c>
      <c r="G17" s="28">
        <f t="shared" si="0"/>
        <v>8.5106382978723402E-2</v>
      </c>
      <c r="H17" s="330"/>
      <c r="X17" s="10"/>
      <c r="Z17" s="14">
        <f t="array" ref="Z17">COUNTIFS('Monitoria Anual - 3'!O:O,"x",'Monitoria Anual - 3'!S:S,"Excluída")</f>
        <v>1</v>
      </c>
      <c r="AA17" s="14">
        <f t="array" ref="AA17">COUNTIFS('Monitoria Anual - 3'!O:O,"x",'Monitoria Anual - 3'!S:S,"Agrupada")</f>
        <v>0</v>
      </c>
      <c r="AB17" s="14">
        <f>Z17+AA17</f>
        <v>1</v>
      </c>
      <c r="AC17" s="14"/>
    </row>
    <row r="18" spans="1:29" ht="15.75" x14ac:dyDescent="0.25">
      <c r="A18" s="10"/>
      <c r="C18" s="75" t="s">
        <v>442</v>
      </c>
      <c r="D18" s="84">
        <f>COUNTA('Monitoria Anual - 3'!P16:P901)</f>
        <v>17</v>
      </c>
      <c r="E18" s="28">
        <f>D18/$D$22</f>
        <v>0.36170212765957449</v>
      </c>
      <c r="F18" s="80">
        <f>D18-AB18</f>
        <v>17</v>
      </c>
      <c r="G18" s="28">
        <f t="shared" si="0"/>
        <v>0.36170212765957449</v>
      </c>
      <c r="H18" s="330"/>
      <c r="X18" s="10"/>
      <c r="Z18" s="14">
        <f t="array" ref="Z18">COUNTIFS('Monitoria Anual - 3'!P:P,"x",'Monitoria Anual - 3'!S:S,"Excluída")</f>
        <v>0</v>
      </c>
      <c r="AA18" s="14">
        <f t="array" ref="AA18">COUNTIFS('Monitoria Anual - 3'!P:P,"x",'Monitoria Anual - 3'!S:S,"Agrupada")</f>
        <v>0</v>
      </c>
      <c r="AB18" s="14">
        <f>Z18+AA18</f>
        <v>0</v>
      </c>
      <c r="AC18" s="14"/>
    </row>
    <row r="19" spans="1:29" ht="15.75" x14ac:dyDescent="0.25">
      <c r="A19" s="10"/>
      <c r="C19" s="76" t="s">
        <v>443</v>
      </c>
      <c r="D19" s="84">
        <f>COUNTA('Monitoria Anual - 3'!Q16:Q901)</f>
        <v>20</v>
      </c>
      <c r="E19" s="28">
        <f>D19/$D$22</f>
        <v>0.42553191489361702</v>
      </c>
      <c r="F19" s="80">
        <f t="shared" ref="F19:F20" si="1">D19-AB19</f>
        <v>20</v>
      </c>
      <c r="G19" s="28">
        <f t="shared" si="0"/>
        <v>0.42553191489361702</v>
      </c>
      <c r="H19" s="330"/>
      <c r="X19" s="10"/>
      <c r="Z19" s="14">
        <f t="array" ref="Z19">COUNTIFS('Monitoria Anual - 3'!Q:Q,"x",'Monitoria Anual - 3'!S:S,"Excluída")</f>
        <v>0</v>
      </c>
      <c r="AA19" s="14">
        <f t="array" ref="AA19">COUNTIFS('Monitoria Anual - 3'!Q:Q,"x",'Monitoria Anual - 3'!S:S,"Agrupada")</f>
        <v>0</v>
      </c>
      <c r="AB19" s="14">
        <f>Z19+AA19</f>
        <v>0</v>
      </c>
      <c r="AC19" s="14"/>
    </row>
    <row r="20" spans="1:29" ht="15.75" x14ac:dyDescent="0.25">
      <c r="A20" s="10"/>
      <c r="C20" s="77" t="s">
        <v>444</v>
      </c>
      <c r="D20" s="84">
        <f>COUNTA('Monitoria Anual - 3'!R16:R901)</f>
        <v>4</v>
      </c>
      <c r="E20" s="28">
        <f>D20/$D$22</f>
        <v>8.5106382978723402E-2</v>
      </c>
      <c r="F20" s="80">
        <f t="shared" si="1"/>
        <v>4</v>
      </c>
      <c r="G20" s="28">
        <f t="shared" si="0"/>
        <v>8.5106382978723402E-2</v>
      </c>
      <c r="H20" s="330"/>
      <c r="X20" s="10"/>
      <c r="Z20" s="14">
        <f t="array" ref="Z20">COUNTIFS('Monitoria Anual - 3'!R:R,"x",'Monitoria Anual - 3'!S:S,"Excluída")</f>
        <v>0</v>
      </c>
      <c r="AA20" s="14">
        <f t="array" ref="AA20">COUNTIFS('Monitoria Anual - 3'!R:R,"x",'Monitoria Anual - 3'!S:S,"Agrupada")</f>
        <v>0</v>
      </c>
      <c r="AB20" s="14">
        <f>Z20+AA20</f>
        <v>0</v>
      </c>
      <c r="AC20" s="14"/>
    </row>
    <row r="21" spans="1:29" ht="16.5" thickBot="1" x14ac:dyDescent="0.3">
      <c r="A21" s="10"/>
      <c r="C21" s="78" t="s">
        <v>445</v>
      </c>
      <c r="D21" s="85"/>
      <c r="E21" s="86"/>
      <c r="F21" s="81">
        <f>'Monitoria Anual - 3'!C68</f>
        <v>1</v>
      </c>
      <c r="G21" s="29">
        <f t="shared" si="0"/>
        <v>2.1276595744680851E-2</v>
      </c>
      <c r="H21" s="330"/>
      <c r="X21" s="10"/>
      <c r="Z21" s="14"/>
      <c r="AA21" s="14"/>
      <c r="AB21" s="14"/>
      <c r="AC21" s="14"/>
    </row>
    <row r="22" spans="1:29" ht="16.5" thickBot="1" x14ac:dyDescent="0.3">
      <c r="A22" s="10"/>
      <c r="C22" s="87" t="s">
        <v>446</v>
      </c>
      <c r="D22" s="89">
        <f>SUM(D16:D20)</f>
        <v>47</v>
      </c>
      <c r="E22" s="31">
        <f>SUM(E15:E21)</f>
        <v>1</v>
      </c>
      <c r="F22" s="88">
        <f>SUM(F16:F21)</f>
        <v>47</v>
      </c>
      <c r="G22" s="31">
        <f>SUM(G16:G21)</f>
        <v>1</v>
      </c>
      <c r="H22" s="330"/>
      <c r="X22" s="10"/>
      <c r="Z22" s="14"/>
      <c r="AA22" s="14"/>
      <c r="AB22" s="14"/>
      <c r="AC22" s="14"/>
    </row>
    <row r="23" spans="1:29" ht="15.75" thickBot="1" x14ac:dyDescent="0.3">
      <c r="A23" s="10"/>
      <c r="C23" s="68" t="s">
        <v>447</v>
      </c>
      <c r="D23" s="517">
        <f>COUNTIF('Monitoria Anual - 3'!S16:S901,"Agrupada")</f>
        <v>0</v>
      </c>
      <c r="E23" s="518"/>
      <c r="F23" s="518"/>
      <c r="G23" s="519"/>
      <c r="H23" s="4"/>
      <c r="X23" s="10"/>
      <c r="Z23" s="14"/>
      <c r="AA23" s="14"/>
      <c r="AB23" s="14"/>
      <c r="AC23" s="14"/>
    </row>
    <row r="24" spans="1:29" ht="15.75" thickBot="1" x14ac:dyDescent="0.3">
      <c r="A24" s="10"/>
      <c r="C24" s="67" t="s">
        <v>448</v>
      </c>
      <c r="D24" s="517">
        <f>COUNTIF('Monitoria Anual - 3'!S16:S901,"Excluída")</f>
        <v>1</v>
      </c>
      <c r="E24" s="518"/>
      <c r="F24" s="518"/>
      <c r="G24" s="519"/>
      <c r="X24" s="10"/>
    </row>
    <row r="25" spans="1:29" x14ac:dyDescent="0.25">
      <c r="A25" s="10"/>
      <c r="X25" s="10"/>
    </row>
    <row r="26" spans="1:29" x14ac:dyDescent="0.25">
      <c r="A26" s="10"/>
      <c r="X26" s="10"/>
    </row>
    <row r="27" spans="1:29" ht="15.75" x14ac:dyDescent="0.25">
      <c r="A27" s="10"/>
      <c r="B27" s="515" t="s">
        <v>449</v>
      </c>
      <c r="C27" s="516"/>
      <c r="D27" s="308"/>
      <c r="E27" s="308"/>
      <c r="F27" s="308"/>
      <c r="G27" s="308"/>
      <c r="X27" s="10"/>
    </row>
    <row r="28" spans="1:29" ht="16.5" thickBot="1" x14ac:dyDescent="0.3">
      <c r="A28" s="10"/>
      <c r="B28" s="308"/>
      <c r="C28" s="16"/>
      <c r="D28" s="16"/>
      <c r="E28" s="16"/>
      <c r="F28" s="16"/>
      <c r="G28" s="16"/>
      <c r="H28" s="308"/>
      <c r="I28" s="308"/>
      <c r="J28" s="308"/>
      <c r="K28" s="308"/>
      <c r="L28" s="308"/>
      <c r="M28" s="308"/>
      <c r="N28" s="308"/>
      <c r="O28" s="308"/>
      <c r="P28" s="308"/>
      <c r="Q28" s="308"/>
      <c r="R28" s="308"/>
      <c r="S28" s="308"/>
      <c r="T28" s="308"/>
      <c r="U28" s="308"/>
      <c r="V28" s="308"/>
      <c r="W28" s="308"/>
      <c r="X28" s="10"/>
    </row>
    <row r="29" spans="1:29" ht="16.5" thickBot="1" x14ac:dyDescent="0.3">
      <c r="A29" s="10"/>
      <c r="B29" s="16"/>
      <c r="C29" s="32" t="s">
        <v>450</v>
      </c>
      <c r="D29" s="61">
        <f>COUNTA('Monitoria Anual - 3'!A16:A62)</f>
        <v>8</v>
      </c>
      <c r="H29" s="16"/>
      <c r="I29" s="16"/>
      <c r="J29" s="16"/>
      <c r="K29" s="16"/>
      <c r="L29" s="16"/>
      <c r="M29" s="16"/>
      <c r="N29" s="16"/>
      <c r="O29" s="16"/>
      <c r="P29" s="16"/>
      <c r="Q29" s="16"/>
      <c r="R29" s="16"/>
      <c r="S29" s="16"/>
      <c r="T29" s="16"/>
      <c r="U29" s="16"/>
      <c r="V29" s="16"/>
      <c r="W29" s="16"/>
      <c r="X29" s="10"/>
    </row>
    <row r="30" spans="1:29" ht="15.75" thickBot="1" x14ac:dyDescent="0.3">
      <c r="A30" s="10"/>
      <c r="X30" s="10"/>
    </row>
    <row r="31" spans="1:29" ht="15.75" thickBot="1" x14ac:dyDescent="0.3">
      <c r="A31" s="10"/>
      <c r="C31" s="71" t="s">
        <v>451</v>
      </c>
      <c r="D31" s="71" t="s">
        <v>452</v>
      </c>
      <c r="E31" s="18"/>
      <c r="F31" s="19"/>
      <c r="G31" s="20"/>
      <c r="H31" s="22"/>
      <c r="I31" s="23"/>
      <c r="J31" s="24"/>
      <c r="W31" s="1"/>
      <c r="X31" s="10"/>
    </row>
    <row r="32" spans="1:29" x14ac:dyDescent="0.25">
      <c r="A32" s="10"/>
      <c r="C32" s="69" t="s">
        <v>453</v>
      </c>
      <c r="D32" s="92">
        <f>SUM(F32:J32)</f>
        <v>8</v>
      </c>
      <c r="E32" s="33">
        <f>COUNTA('Monitoria Anual - 3'!S16:S23)</f>
        <v>1</v>
      </c>
      <c r="F32" s="59">
        <f>COUNTA('Monitoria Anual - 3'!N16:N23)</f>
        <v>0</v>
      </c>
      <c r="G32" s="59">
        <f>COUNTA('Monitoria Anual - 3'!O16:O23)</f>
        <v>2</v>
      </c>
      <c r="H32" s="59">
        <f>COUNTA('Monitoria Anual - 3'!P16:P23)</f>
        <v>3</v>
      </c>
      <c r="I32" s="59">
        <f>COUNTA('Monitoria Anual - 3'!Q16:Q23)</f>
        <v>2</v>
      </c>
      <c r="J32" s="60">
        <f>COUNTA('Monitoria Anual - 3'!R16:R23)</f>
        <v>1</v>
      </c>
      <c r="W32" s="1"/>
      <c r="X32" s="10"/>
    </row>
    <row r="33" spans="1:24" x14ac:dyDescent="0.25">
      <c r="A33" s="10"/>
      <c r="C33" s="70" t="s">
        <v>454</v>
      </c>
      <c r="D33" s="69">
        <f>SUM(F33:J33)</f>
        <v>7</v>
      </c>
      <c r="E33" s="34">
        <f>COUNTA('Monitoria Anual - 3'!S24:S30)</f>
        <v>0</v>
      </c>
      <c r="F33" s="35">
        <f>COUNTA('Monitoria Anual - 3'!N24:N30)</f>
        <v>0</v>
      </c>
      <c r="G33" s="35">
        <f>COUNTA('Monitoria Anual - 3'!O24:O30)</f>
        <v>0</v>
      </c>
      <c r="H33" s="35">
        <f>COUNTA('Monitoria Anual - 3'!P24:P30)</f>
        <v>4</v>
      </c>
      <c r="I33" s="35">
        <f>COUNTA('Monitoria Anual - 3'!Q24:Q30)</f>
        <v>2</v>
      </c>
      <c r="J33" s="36">
        <f>COUNTA('Monitoria Anual - 3'!R24:R30)</f>
        <v>1</v>
      </c>
      <c r="W33" s="1"/>
      <c r="X33" s="10"/>
    </row>
    <row r="34" spans="1:24" x14ac:dyDescent="0.25">
      <c r="A34" s="10"/>
      <c r="C34" s="70" t="s">
        <v>455</v>
      </c>
      <c r="D34" s="69">
        <f t="shared" ref="D34:D39" si="2">SUM(F34:J34)</f>
        <v>6</v>
      </c>
      <c r="E34" s="34">
        <f>COUNTA('Monitoria Anual - 3'!S31:S36)</f>
        <v>0</v>
      </c>
      <c r="F34" s="35">
        <f>COUNTA('Monitoria Anual - 3'!N31:N36)</f>
        <v>1</v>
      </c>
      <c r="G34" s="35">
        <f>COUNTA('Monitoria Anual - 3'!O31:O36)</f>
        <v>2</v>
      </c>
      <c r="H34" s="35">
        <f>COUNTA('Monitoria Anual - 3'!P31:P36)</f>
        <v>2</v>
      </c>
      <c r="I34" s="35">
        <f>COUNTA('Monitoria Anual - 3'!Q31:Q36)</f>
        <v>1</v>
      </c>
      <c r="J34" s="36">
        <f>COUNTA('Monitoria Anual - 3'!R31:R36)</f>
        <v>0</v>
      </c>
      <c r="W34" s="1"/>
      <c r="X34" s="10"/>
    </row>
    <row r="35" spans="1:24" x14ac:dyDescent="0.25">
      <c r="A35" s="10"/>
      <c r="C35" s="70" t="s">
        <v>456</v>
      </c>
      <c r="D35" s="69">
        <f t="shared" si="2"/>
        <v>3</v>
      </c>
      <c r="E35" s="34">
        <f>COUNTA('Monitoria Anual - 3'!S37:S40)</f>
        <v>0</v>
      </c>
      <c r="F35" s="35">
        <f>COUNTA('Monitoria Anual - 3'!N37:N40)</f>
        <v>0</v>
      </c>
      <c r="G35" s="35">
        <f>COUNTA('Monitoria Anual - 3'!O37:O40)</f>
        <v>1</v>
      </c>
      <c r="H35" s="35">
        <f>COUNTA('Monitoria Anual - 3'!P37:P40)</f>
        <v>0</v>
      </c>
      <c r="I35" s="35">
        <f>COUNTA('Monitoria Anual - 3'!Q37:Q40)</f>
        <v>2</v>
      </c>
      <c r="J35" s="36">
        <f>COUNTA('Monitoria Anual - 3'!R37:R40)</f>
        <v>0</v>
      </c>
      <c r="W35" s="1"/>
      <c r="X35" s="10"/>
    </row>
    <row r="36" spans="1:24" x14ac:dyDescent="0.25">
      <c r="A36" s="10"/>
      <c r="C36" s="70" t="s">
        <v>457</v>
      </c>
      <c r="D36" s="69">
        <f t="shared" si="2"/>
        <v>4</v>
      </c>
      <c r="E36" s="34">
        <f>COUNTA('Monitoria Anual - 3'!S41:S44)</f>
        <v>0</v>
      </c>
      <c r="F36" s="35">
        <f>COUNTA('Monitoria Anual - 3'!N41:N44)</f>
        <v>0</v>
      </c>
      <c r="G36" s="35">
        <f>COUNTA('Monitoria Anual - 3'!O41:O44)</f>
        <v>0</v>
      </c>
      <c r="H36" s="35">
        <f>COUNTA('Monitoria Anual - 3'!P41:P44)</f>
        <v>2</v>
      </c>
      <c r="I36" s="35">
        <f>COUNTA('Monitoria Anual - 3'!Q41:Q44)</f>
        <v>2</v>
      </c>
      <c r="J36" s="36">
        <f>COUNTA('Monitoria Anual - 3'!R41:R44)</f>
        <v>0</v>
      </c>
      <c r="W36" s="1"/>
      <c r="X36" s="10"/>
    </row>
    <row r="37" spans="1:24" x14ac:dyDescent="0.25">
      <c r="A37" s="10"/>
      <c r="C37" s="70" t="s">
        <v>458</v>
      </c>
      <c r="D37" s="69">
        <f t="shared" si="2"/>
        <v>6</v>
      </c>
      <c r="E37" s="34">
        <f>COUNTA('Monitoria Anual - 3'!S45:S50)</f>
        <v>0</v>
      </c>
      <c r="F37" s="35">
        <f>COUNTA('Monitoria Anual - 3'!N45:N50)</f>
        <v>0</v>
      </c>
      <c r="G37" s="35">
        <f>COUNTA('Monitoria Anual - 3'!O45:O50)</f>
        <v>0</v>
      </c>
      <c r="H37" s="35">
        <f>COUNTA('Monitoria Anual - 3'!P45:P50)</f>
        <v>3</v>
      </c>
      <c r="I37" s="35">
        <f>COUNTA('Monitoria Anual - 3'!Q45:Q50)</f>
        <v>3</v>
      </c>
      <c r="J37" s="36">
        <f>COUNTA('Monitoria Anual - 3'!R45:R50)</f>
        <v>0</v>
      </c>
      <c r="W37" s="1"/>
      <c r="X37" s="10"/>
    </row>
    <row r="38" spans="1:24" x14ac:dyDescent="0.25">
      <c r="A38" s="10"/>
      <c r="C38" s="70" t="s">
        <v>459</v>
      </c>
      <c r="D38" s="69">
        <f t="shared" si="2"/>
        <v>5</v>
      </c>
      <c r="E38" s="34">
        <f>COUNTA('Monitoria Anual - 3'!S51:S55)</f>
        <v>0</v>
      </c>
      <c r="F38" s="35">
        <f>COUNTA('Monitoria Anual - 3'!N51:N55)</f>
        <v>0</v>
      </c>
      <c r="G38" s="35">
        <f>COUNTA('Monitoria Anual - 3'!O51:O55)</f>
        <v>0</v>
      </c>
      <c r="H38" s="35">
        <f>COUNTA('Monitoria Anual - 3'!P51:P55)</f>
        <v>3</v>
      </c>
      <c r="I38" s="35">
        <f>COUNTA('Monitoria Anual - 3'!Q51:Q55)</f>
        <v>2</v>
      </c>
      <c r="J38" s="36">
        <f>COUNTA('Monitoria Anual - 3'!R51:R55)</f>
        <v>0</v>
      </c>
      <c r="W38" s="1"/>
      <c r="X38" s="10"/>
    </row>
    <row r="39" spans="1:24" x14ac:dyDescent="0.25">
      <c r="A39" s="10"/>
      <c r="C39" s="70" t="s">
        <v>460</v>
      </c>
      <c r="D39" s="69">
        <f t="shared" si="2"/>
        <v>8</v>
      </c>
      <c r="E39" s="34">
        <f>COUNTA('Monitoria Anual - 3'!S56:S63)</f>
        <v>0</v>
      </c>
      <c r="F39" s="35">
        <f>COUNTA('Monitoria Anual - 3'!N56:N63)</f>
        <v>0</v>
      </c>
      <c r="G39" s="35">
        <f>COUNTA('Monitoria Anual - 3'!O56:O63)</f>
        <v>0</v>
      </c>
      <c r="H39" s="35">
        <f>COUNTA('Monitoria Anual - 3'!P56:P63)</f>
        <v>0</v>
      </c>
      <c r="I39" s="35">
        <f>COUNTA('Monitoria Anual - 3'!Q56:Q63)</f>
        <v>6</v>
      </c>
      <c r="J39" s="36">
        <f>COUNTA('Monitoria Anual - 3'!R56:R63)</f>
        <v>2</v>
      </c>
      <c r="W39" s="1"/>
      <c r="X39" s="10"/>
    </row>
    <row r="40" spans="1:24" x14ac:dyDescent="0.25">
      <c r="A40" s="10"/>
      <c r="W40" s="1"/>
      <c r="X40" s="10"/>
    </row>
    <row r="41" spans="1:24" x14ac:dyDescent="0.25">
      <c r="A41" s="10"/>
      <c r="W41" s="1"/>
      <c r="X41" s="10"/>
    </row>
    <row r="42" spans="1:24" x14ac:dyDescent="0.25">
      <c r="A42" s="10"/>
      <c r="X42" s="10"/>
    </row>
    <row r="43" spans="1:24" x14ac:dyDescent="0.25">
      <c r="A43" s="10"/>
      <c r="B43" s="10"/>
      <c r="C43" s="10"/>
      <c r="D43" s="10"/>
      <c r="E43" s="10"/>
      <c r="F43" s="10"/>
      <c r="G43" s="10"/>
      <c r="H43" s="10"/>
      <c r="I43" s="10"/>
      <c r="J43" s="10"/>
      <c r="K43" s="10"/>
      <c r="L43" s="10"/>
      <c r="M43" s="10"/>
      <c r="N43" s="10"/>
      <c r="O43" s="10"/>
      <c r="P43" s="10"/>
      <c r="Q43" s="10"/>
      <c r="R43" s="10"/>
      <c r="S43" s="10"/>
      <c r="T43" s="10"/>
      <c r="U43" s="10"/>
      <c r="V43" s="10"/>
      <c r="W43" s="10"/>
      <c r="X43" s="10"/>
    </row>
  </sheetData>
  <sheetProtection algorithmName="SHA-512" hashValue="SCYKF4mnv2BfcBojtUKYQ78N0rF14+/AIiNsFtTm4CxRssHNUCuzByDR+wI4LfIgyz9c11XKQWxMpWZkTlHZVQ==" saltValue="x8o2fIXSZbitw61SkucINw=="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9 F33:F39">
    <cfRule type="cellIs" dxfId="14" priority="1" stopIfTrue="1" operator="equal">
      <formula>0</formula>
    </cfRule>
  </conditionalFormatting>
  <pageMargins left="0.25" right="0.25" top="0.75" bottom="0.75" header="0.3" footer="0.3"/>
  <pageSetup paperSize="9" scale="51" fitToHeight="0" orientation="landscape"/>
  <colBreaks count="1" manualBreakCount="1">
    <brk id="11" max="1048575" man="1"/>
  </colBreaks>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N114"/>
  <sheetViews>
    <sheetView showGridLines="0" workbookViewId="0">
      <pane xSplit="3" ySplit="10" topLeftCell="P26" activePane="bottomRight" state="frozen"/>
      <selection pane="topRight" activeCell="D1" sqref="D1"/>
      <selection pane="bottomLeft" activeCell="A11" sqref="A11"/>
      <selection pane="bottomRight" activeCell="C44" sqref="C44"/>
    </sheetView>
  </sheetViews>
  <sheetFormatPr defaultColWidth="8.7109375" defaultRowHeight="15.75" x14ac:dyDescent="0.25"/>
  <cols>
    <col min="1" max="1" width="25.42578125" style="257" customWidth="1"/>
    <col min="2" max="2" width="6" style="257" customWidth="1"/>
    <col min="3" max="3" width="37.42578125" style="257" customWidth="1"/>
    <col min="4" max="4" width="38.42578125" style="257" customWidth="1"/>
    <col min="5" max="5" width="21.7109375" style="257" customWidth="1"/>
    <col min="6" max="6" width="12.28515625" style="257" customWidth="1"/>
    <col min="7" max="7" width="12.140625" style="257" customWidth="1"/>
    <col min="8" max="8" width="20.7109375" style="257" customWidth="1"/>
    <col min="9" max="9" width="13.7109375" style="257" customWidth="1"/>
    <col min="10" max="10" width="61" style="257" customWidth="1"/>
    <col min="11" max="11" width="19" style="257" customWidth="1"/>
    <col min="12" max="12" width="15.28515625" style="257" customWidth="1"/>
    <col min="13" max="13" width="67.7109375" style="257" customWidth="1"/>
    <col min="14" max="19" width="26.7109375" style="258" customWidth="1"/>
    <col min="20" max="20" width="87.42578125" style="257" customWidth="1"/>
    <col min="21" max="21" width="47.7109375" style="257" customWidth="1"/>
    <col min="22" max="22" width="39.7109375" style="257" customWidth="1"/>
    <col min="23" max="23" width="31" style="257" customWidth="1"/>
    <col min="24" max="24" width="60.140625" style="257" customWidth="1"/>
    <col min="25" max="27" width="28.7109375" style="257" customWidth="1"/>
    <col min="28" max="31" width="18.7109375" style="257" customWidth="1"/>
    <col min="32" max="32" width="20.140625" style="257" customWidth="1"/>
    <col min="33" max="33" width="23" style="257" bestFit="1" customWidth="1"/>
    <col min="34" max="34" width="18.7109375" style="257" customWidth="1"/>
    <col min="35" max="35" width="22.7109375" style="257" customWidth="1"/>
    <col min="36" max="36" width="7" style="257" customWidth="1"/>
    <col min="37" max="39" width="8.7109375" style="257"/>
    <col min="40" max="40" width="8.7109375" style="257" hidden="1" customWidth="1"/>
    <col min="41" max="16384" width="8.7109375" style="257"/>
  </cols>
  <sheetData>
    <row r="1" spans="1:40" ht="33.75" customHeight="1" x14ac:dyDescent="0.25">
      <c r="A1" s="581" t="s">
        <v>8</v>
      </c>
      <c r="B1" s="581"/>
      <c r="C1" s="581"/>
      <c r="D1" s="581"/>
      <c r="E1" s="581"/>
      <c r="F1" s="581"/>
      <c r="G1" s="581"/>
      <c r="H1" s="581"/>
      <c r="I1" s="581"/>
      <c r="J1" s="581"/>
      <c r="K1" s="581"/>
      <c r="L1" s="581"/>
      <c r="M1" s="581"/>
      <c r="N1" s="581"/>
      <c r="O1" s="581"/>
      <c r="P1" s="581"/>
      <c r="Q1" s="581"/>
      <c r="R1" s="581"/>
      <c r="S1" s="581"/>
      <c r="T1" s="581"/>
      <c r="U1" s="581"/>
      <c r="V1" s="581"/>
      <c r="W1" s="581"/>
      <c r="X1" s="581"/>
      <c r="Y1" s="581"/>
      <c r="Z1" s="581"/>
      <c r="AA1" s="581"/>
      <c r="AB1" s="581"/>
      <c r="AC1" s="581"/>
      <c r="AD1" s="581"/>
      <c r="AE1" s="581"/>
      <c r="AF1" s="581"/>
      <c r="AG1" s="581"/>
      <c r="AH1" s="581"/>
      <c r="AI1" s="581"/>
      <c r="AJ1" s="313"/>
      <c r="AK1" s="308"/>
      <c r="AL1" s="308"/>
      <c r="AM1" s="308"/>
      <c r="AN1" s="308"/>
    </row>
    <row r="2" spans="1:40" ht="0.75" customHeight="1" thickBot="1" x14ac:dyDescent="0.3">
      <c r="A2" s="582"/>
      <c r="B2" s="582"/>
      <c r="C2" s="582"/>
      <c r="D2" s="582"/>
      <c r="E2" s="582"/>
      <c r="F2" s="582"/>
      <c r="G2" s="582"/>
      <c r="H2" s="582"/>
      <c r="I2" s="582"/>
      <c r="J2" s="582"/>
      <c r="K2" s="582"/>
      <c r="L2" s="582"/>
      <c r="M2" s="582"/>
      <c r="N2" s="582"/>
      <c r="O2" s="582"/>
      <c r="P2" s="582"/>
      <c r="Q2" s="582"/>
      <c r="R2" s="582"/>
      <c r="S2" s="582"/>
      <c r="T2" s="582"/>
      <c r="U2" s="582"/>
      <c r="V2" s="582"/>
      <c r="W2" s="582"/>
      <c r="X2" s="582"/>
      <c r="Y2" s="582"/>
      <c r="Z2" s="582"/>
      <c r="AA2" s="582"/>
      <c r="AB2" s="582"/>
      <c r="AC2" s="582"/>
      <c r="AD2" s="582"/>
      <c r="AE2" s="582"/>
      <c r="AF2" s="582"/>
      <c r="AG2" s="582"/>
      <c r="AH2" s="582"/>
      <c r="AI2" s="582"/>
      <c r="AJ2" s="313"/>
      <c r="AK2" s="308"/>
      <c r="AL2" s="308"/>
      <c r="AM2" s="308"/>
      <c r="AN2" s="308"/>
    </row>
    <row r="3" spans="1:40" ht="2.25" customHeight="1" x14ac:dyDescent="0.25">
      <c r="A3" s="308"/>
      <c r="B3" s="308"/>
      <c r="C3" s="308"/>
      <c r="D3" s="308"/>
      <c r="E3" s="308"/>
      <c r="F3" s="308"/>
      <c r="G3" s="308"/>
      <c r="H3" s="308"/>
      <c r="I3" s="308"/>
      <c r="J3" s="308"/>
      <c r="K3" s="308"/>
      <c r="L3" s="308"/>
      <c r="M3" s="308"/>
      <c r="N3" s="307"/>
      <c r="O3" s="307"/>
      <c r="P3" s="307"/>
      <c r="Q3" s="307"/>
      <c r="R3" s="307"/>
      <c r="S3" s="307"/>
      <c r="T3" s="308"/>
      <c r="U3" s="308"/>
      <c r="V3" s="308"/>
      <c r="W3" s="308"/>
      <c r="X3" s="308"/>
      <c r="Y3" s="308"/>
      <c r="Z3" s="308"/>
      <c r="AA3" s="308"/>
      <c r="AB3" s="308"/>
      <c r="AC3" s="308"/>
      <c r="AD3" s="308"/>
      <c r="AE3" s="308"/>
      <c r="AF3" s="308"/>
      <c r="AG3" s="308"/>
      <c r="AH3" s="308"/>
      <c r="AI3" s="308"/>
      <c r="AJ3" s="313"/>
      <c r="AK3" s="308"/>
      <c r="AL3" s="308"/>
      <c r="AM3" s="308"/>
      <c r="AN3" s="308"/>
    </row>
    <row r="4" spans="1:40" ht="18" customHeight="1" x14ac:dyDescent="0.25">
      <c r="A4" s="256" t="s">
        <v>9</v>
      </c>
      <c r="B4" s="583" t="s">
        <v>3</v>
      </c>
      <c r="C4" s="583"/>
      <c r="D4" s="583"/>
      <c r="E4" s="583"/>
      <c r="F4" s="583"/>
      <c r="G4" s="584"/>
      <c r="H4" s="259"/>
      <c r="I4" s="259"/>
      <c r="J4" s="259"/>
      <c r="K4" s="259"/>
      <c r="L4" s="259"/>
      <c r="M4" s="259"/>
      <c r="N4" s="259"/>
      <c r="O4" s="259"/>
      <c r="P4" s="259"/>
      <c r="Q4" s="259"/>
      <c r="R4" s="259"/>
      <c r="S4" s="308"/>
      <c r="T4" s="308"/>
      <c r="U4" s="308"/>
      <c r="V4" s="308"/>
      <c r="W4" s="308"/>
      <c r="X4" s="308"/>
      <c r="Y4" s="308"/>
      <c r="Z4" s="308"/>
      <c r="AA4" s="308"/>
      <c r="AB4" s="308"/>
      <c r="AC4" s="308"/>
      <c r="AD4" s="308"/>
      <c r="AE4" s="308"/>
      <c r="AF4" s="308"/>
      <c r="AG4" s="308"/>
      <c r="AH4" s="308"/>
      <c r="AI4" s="308"/>
      <c r="AJ4" s="313"/>
      <c r="AK4" s="308"/>
      <c r="AL4" s="308"/>
      <c r="AM4" s="308"/>
      <c r="AN4" s="308"/>
    </row>
    <row r="5" spans="1:40" ht="3.75" customHeight="1" x14ac:dyDescent="0.25">
      <c r="A5" s="405"/>
      <c r="B5" s="308"/>
      <c r="C5" s="308"/>
      <c r="D5" s="308"/>
      <c r="E5" s="308"/>
      <c r="F5" s="308"/>
      <c r="G5" s="308"/>
      <c r="H5" s="308"/>
      <c r="I5" s="308"/>
      <c r="J5" s="308"/>
      <c r="K5" s="308"/>
      <c r="L5" s="308"/>
      <c r="M5" s="308"/>
      <c r="N5" s="307"/>
      <c r="O5" s="307"/>
      <c r="P5" s="307"/>
      <c r="Q5" s="307"/>
      <c r="R5" s="307"/>
      <c r="S5" s="307"/>
      <c r="T5" s="308"/>
      <c r="U5" s="308"/>
      <c r="V5" s="308"/>
      <c r="W5" s="308"/>
      <c r="X5" s="308"/>
      <c r="Y5" s="308"/>
      <c r="Z5" s="308"/>
      <c r="AA5" s="308"/>
      <c r="AB5" s="308"/>
      <c r="AC5" s="308"/>
      <c r="AD5" s="308"/>
      <c r="AE5" s="308"/>
      <c r="AF5" s="308"/>
      <c r="AG5" s="308"/>
      <c r="AH5" s="308"/>
      <c r="AI5" s="308"/>
      <c r="AJ5" s="313"/>
      <c r="AK5" s="308"/>
      <c r="AL5" s="308"/>
      <c r="AM5" s="308"/>
      <c r="AN5" s="308"/>
    </row>
    <row r="6" spans="1:40" ht="21.75" customHeight="1" x14ac:dyDescent="0.25">
      <c r="A6" s="256" t="s">
        <v>4</v>
      </c>
      <c r="B6" s="585" t="s">
        <v>961</v>
      </c>
      <c r="C6" s="586"/>
      <c r="D6" s="308"/>
      <c r="E6" s="308"/>
      <c r="F6" s="308"/>
      <c r="G6" s="308"/>
      <c r="H6" s="308"/>
      <c r="I6" s="308"/>
      <c r="J6" s="308"/>
      <c r="K6" s="308"/>
      <c r="L6" s="308"/>
      <c r="M6" s="307"/>
      <c r="N6" s="307"/>
      <c r="O6" s="307"/>
      <c r="P6" s="307"/>
      <c r="Q6" s="307"/>
      <c r="R6" s="307"/>
      <c r="S6" s="307"/>
      <c r="T6" s="308"/>
      <c r="U6" s="308"/>
      <c r="V6" s="308"/>
      <c r="W6" s="308"/>
      <c r="X6" s="308"/>
      <c r="Y6" s="308"/>
      <c r="Z6" s="308"/>
      <c r="AA6" s="308"/>
      <c r="AB6" s="308"/>
      <c r="AC6" s="308"/>
      <c r="AD6" s="308"/>
      <c r="AE6" s="308"/>
      <c r="AF6" s="308"/>
      <c r="AG6" s="308"/>
      <c r="AH6" s="308"/>
      <c r="AI6" s="308"/>
      <c r="AJ6" s="313"/>
      <c r="AK6" s="308"/>
      <c r="AL6" s="308"/>
      <c r="AM6" s="308"/>
      <c r="AN6" s="308" t="s">
        <v>5</v>
      </c>
    </row>
    <row r="7" spans="1:40" ht="1.5" customHeight="1" thickBot="1" x14ac:dyDescent="0.3">
      <c r="A7" s="308"/>
      <c r="B7" s="308"/>
      <c r="C7" s="308"/>
      <c r="D7" s="308"/>
      <c r="E7" s="308"/>
      <c r="F7" s="308"/>
      <c r="G7" s="308"/>
      <c r="H7" s="308"/>
      <c r="I7" s="308"/>
      <c r="J7" s="308"/>
      <c r="K7" s="308"/>
      <c r="L7" s="308"/>
      <c r="M7" s="308"/>
      <c r="N7" s="307"/>
      <c r="O7" s="307"/>
      <c r="P7" s="307"/>
      <c r="Q7" s="307"/>
      <c r="R7" s="307"/>
      <c r="S7" s="307"/>
      <c r="T7" s="308"/>
      <c r="U7" s="308"/>
      <c r="V7" s="308"/>
      <c r="W7" s="308"/>
      <c r="X7" s="308"/>
      <c r="Y7" s="308"/>
      <c r="Z7" s="308"/>
      <c r="AA7" s="308"/>
      <c r="AB7" s="308"/>
      <c r="AC7" s="308"/>
      <c r="AD7" s="308"/>
      <c r="AE7" s="308"/>
      <c r="AF7" s="308"/>
      <c r="AG7" s="308"/>
      <c r="AH7" s="308"/>
      <c r="AI7" s="308"/>
      <c r="AJ7" s="313"/>
      <c r="AK7" s="308"/>
      <c r="AL7" s="308"/>
      <c r="AM7" s="308"/>
      <c r="AN7" s="260" t="s">
        <v>7</v>
      </c>
    </row>
    <row r="8" spans="1:40" x14ac:dyDescent="0.25">
      <c r="A8" s="454" t="s">
        <v>10</v>
      </c>
      <c r="B8" s="455"/>
      <c r="C8" s="455"/>
      <c r="D8" s="455"/>
      <c r="E8" s="455"/>
      <c r="F8" s="455"/>
      <c r="G8" s="455"/>
      <c r="H8" s="455"/>
      <c r="I8" s="455"/>
      <c r="J8" s="455"/>
      <c r="K8" s="455"/>
      <c r="L8" s="455"/>
      <c r="M8" s="456"/>
      <c r="N8" s="468" t="s">
        <v>11</v>
      </c>
      <c r="O8" s="469"/>
      <c r="P8" s="469"/>
      <c r="Q8" s="469"/>
      <c r="R8" s="469"/>
      <c r="S8" s="469"/>
      <c r="T8" s="469"/>
      <c r="U8" s="469"/>
      <c r="V8" s="469"/>
      <c r="W8" s="469"/>
      <c r="X8" s="470"/>
      <c r="Y8" s="483" t="s">
        <v>12</v>
      </c>
      <c r="Z8" s="484"/>
      <c r="AA8" s="484"/>
      <c r="AB8" s="484"/>
      <c r="AC8" s="484"/>
      <c r="AD8" s="484"/>
      <c r="AE8" s="484"/>
      <c r="AF8" s="484"/>
      <c r="AG8" s="484"/>
      <c r="AH8" s="484"/>
      <c r="AI8" s="485"/>
      <c r="AJ8" s="313"/>
      <c r="AK8" s="308"/>
      <c r="AL8" s="308"/>
      <c r="AM8" s="308"/>
      <c r="AN8" s="308"/>
    </row>
    <row r="9" spans="1:40" ht="15.4" customHeight="1" x14ac:dyDescent="0.25">
      <c r="A9" s="618" t="s">
        <v>13</v>
      </c>
      <c r="B9" s="618" t="s">
        <v>14</v>
      </c>
      <c r="C9" s="591" t="s">
        <v>15</v>
      </c>
      <c r="D9" s="591" t="s">
        <v>16</v>
      </c>
      <c r="E9" s="589" t="s">
        <v>17</v>
      </c>
      <c r="F9" s="613" t="s">
        <v>18</v>
      </c>
      <c r="G9" s="614"/>
      <c r="H9" s="591" t="s">
        <v>19</v>
      </c>
      <c r="I9" s="589" t="s">
        <v>20</v>
      </c>
      <c r="J9" s="591" t="s">
        <v>21</v>
      </c>
      <c r="K9" s="593" t="s">
        <v>22</v>
      </c>
      <c r="L9" s="594"/>
      <c r="M9" s="591" t="s">
        <v>23</v>
      </c>
      <c r="N9" s="597" t="s">
        <v>24</v>
      </c>
      <c r="O9" s="599" t="s">
        <v>462</v>
      </c>
      <c r="P9" s="601" t="s">
        <v>26</v>
      </c>
      <c r="Q9" s="603" t="s">
        <v>27</v>
      </c>
      <c r="R9" s="605" t="s">
        <v>28</v>
      </c>
      <c r="S9" s="607" t="s">
        <v>29</v>
      </c>
      <c r="T9" s="587" t="s">
        <v>30</v>
      </c>
      <c r="U9" s="587" t="s">
        <v>31</v>
      </c>
      <c r="V9" s="587" t="s">
        <v>32</v>
      </c>
      <c r="W9" s="587" t="s">
        <v>33</v>
      </c>
      <c r="X9" s="609" t="s">
        <v>34</v>
      </c>
      <c r="Y9" s="611" t="s">
        <v>35</v>
      </c>
      <c r="Z9" s="575" t="s">
        <v>36</v>
      </c>
      <c r="AA9" s="595" t="s">
        <v>37</v>
      </c>
      <c r="AB9" s="575" t="s">
        <v>38</v>
      </c>
      <c r="AC9" s="575" t="s">
        <v>39</v>
      </c>
      <c r="AD9" s="575" t="s">
        <v>40</v>
      </c>
      <c r="AE9" s="575" t="s">
        <v>41</v>
      </c>
      <c r="AF9" s="579" t="s">
        <v>42</v>
      </c>
      <c r="AG9" s="575" t="s">
        <v>43</v>
      </c>
      <c r="AH9" s="575" t="s">
        <v>44</v>
      </c>
      <c r="AI9" s="577" t="s">
        <v>45</v>
      </c>
      <c r="AJ9" s="313"/>
      <c r="AK9" s="308"/>
      <c r="AL9" s="308"/>
      <c r="AM9" s="308"/>
      <c r="AN9" s="308"/>
    </row>
    <row r="10" spans="1:40" ht="18.75" customHeight="1" x14ac:dyDescent="0.25">
      <c r="A10" s="619"/>
      <c r="B10" s="619"/>
      <c r="C10" s="592"/>
      <c r="D10" s="592"/>
      <c r="E10" s="590"/>
      <c r="F10" s="261" t="s">
        <v>46</v>
      </c>
      <c r="G10" s="261" t="s">
        <v>47</v>
      </c>
      <c r="H10" s="592"/>
      <c r="I10" s="590"/>
      <c r="J10" s="592"/>
      <c r="K10" s="262" t="s">
        <v>48</v>
      </c>
      <c r="L10" s="262" t="s">
        <v>49</v>
      </c>
      <c r="M10" s="592"/>
      <c r="N10" s="598"/>
      <c r="O10" s="600"/>
      <c r="P10" s="602"/>
      <c r="Q10" s="604"/>
      <c r="R10" s="606"/>
      <c r="S10" s="608"/>
      <c r="T10" s="588"/>
      <c r="U10" s="588"/>
      <c r="V10" s="588"/>
      <c r="W10" s="588"/>
      <c r="X10" s="610"/>
      <c r="Y10" s="612"/>
      <c r="Z10" s="576"/>
      <c r="AA10" s="596"/>
      <c r="AB10" s="576"/>
      <c r="AC10" s="576"/>
      <c r="AD10" s="576"/>
      <c r="AE10" s="576"/>
      <c r="AF10" s="580"/>
      <c r="AG10" s="576"/>
      <c r="AH10" s="576"/>
      <c r="AI10" s="578"/>
      <c r="AJ10" s="313"/>
      <c r="AK10" s="308"/>
      <c r="AL10" s="308"/>
      <c r="AM10" s="308"/>
      <c r="AN10" s="308"/>
    </row>
    <row r="11" spans="1:40" ht="405.4" customHeight="1" x14ac:dyDescent="0.25">
      <c r="A11" s="620" t="s">
        <v>962</v>
      </c>
      <c r="B11" s="263" t="s">
        <v>51</v>
      </c>
      <c r="C11" s="263" t="s">
        <v>52</v>
      </c>
      <c r="D11" s="263" t="s">
        <v>53</v>
      </c>
      <c r="E11" s="264"/>
      <c r="F11" s="265">
        <v>43191</v>
      </c>
      <c r="G11" s="265">
        <v>44713</v>
      </c>
      <c r="H11" s="263" t="s">
        <v>468</v>
      </c>
      <c r="I11" s="263">
        <v>0</v>
      </c>
      <c r="J11" s="263" t="s">
        <v>696</v>
      </c>
      <c r="K11" s="264"/>
      <c r="L11" s="264"/>
      <c r="M11" s="263" t="s">
        <v>963</v>
      </c>
      <c r="N11" s="406"/>
      <c r="O11" s="407" t="s">
        <v>57</v>
      </c>
      <c r="P11" s="406"/>
      <c r="Q11" s="406"/>
      <c r="R11" s="406"/>
      <c r="S11" s="311"/>
      <c r="T11" s="263" t="s">
        <v>964</v>
      </c>
      <c r="U11" s="263" t="s">
        <v>965</v>
      </c>
      <c r="V11" s="263" t="s">
        <v>966</v>
      </c>
      <c r="W11" s="263" t="s">
        <v>468</v>
      </c>
      <c r="X11" s="290" t="s">
        <v>967</v>
      </c>
      <c r="Y11" s="309"/>
      <c r="Z11" s="309"/>
      <c r="AA11" s="309"/>
      <c r="AB11" s="309"/>
      <c r="AC11" s="291">
        <v>44986</v>
      </c>
      <c r="AD11" s="309"/>
      <c r="AE11" s="309"/>
      <c r="AF11" s="309"/>
      <c r="AG11" s="309"/>
      <c r="AH11" s="309"/>
      <c r="AI11" s="309"/>
      <c r="AJ11" s="313"/>
      <c r="AK11" s="308"/>
      <c r="AL11" s="308"/>
      <c r="AM11" s="308"/>
      <c r="AN11" s="308"/>
    </row>
    <row r="12" spans="1:40" ht="202.9" customHeight="1" x14ac:dyDescent="0.25">
      <c r="A12" s="570"/>
      <c r="B12" s="263" t="s">
        <v>62</v>
      </c>
      <c r="C12" s="263" t="s">
        <v>63</v>
      </c>
      <c r="D12" s="263" t="s">
        <v>64</v>
      </c>
      <c r="E12" s="264"/>
      <c r="F12" s="265">
        <v>43191</v>
      </c>
      <c r="G12" s="265">
        <v>44896</v>
      </c>
      <c r="H12" s="263" t="s">
        <v>65</v>
      </c>
      <c r="I12" s="267">
        <v>20000</v>
      </c>
      <c r="J12" s="263" t="s">
        <v>702</v>
      </c>
      <c r="K12" s="263" t="s">
        <v>67</v>
      </c>
      <c r="L12" s="263" t="s">
        <v>67</v>
      </c>
      <c r="M12" s="263" t="s">
        <v>703</v>
      </c>
      <c r="N12" s="406"/>
      <c r="O12" s="406"/>
      <c r="P12" s="406" t="s">
        <v>57</v>
      </c>
      <c r="Q12" s="406"/>
      <c r="R12" s="406"/>
      <c r="S12" s="311"/>
      <c r="T12" s="263" t="s">
        <v>968</v>
      </c>
      <c r="U12" s="263" t="s">
        <v>969</v>
      </c>
      <c r="V12" s="263" t="s">
        <v>970</v>
      </c>
      <c r="W12" s="263" t="s">
        <v>700</v>
      </c>
      <c r="X12" s="263" t="s">
        <v>971</v>
      </c>
      <c r="Y12" s="323"/>
      <c r="Z12" s="323"/>
      <c r="AA12" s="323"/>
      <c r="AB12" s="323"/>
      <c r="AC12" s="266">
        <v>44986</v>
      </c>
      <c r="AD12" s="323"/>
      <c r="AE12" s="323"/>
      <c r="AF12" s="323"/>
      <c r="AG12" s="323"/>
      <c r="AH12" s="323"/>
      <c r="AI12" s="323"/>
      <c r="AJ12" s="313"/>
      <c r="AK12" s="308"/>
      <c r="AL12" s="308"/>
      <c r="AM12" s="308"/>
      <c r="AN12" s="308"/>
    </row>
    <row r="13" spans="1:40" ht="296.64999999999998" customHeight="1" x14ac:dyDescent="0.25">
      <c r="A13" s="570"/>
      <c r="B13" s="263" t="s">
        <v>73</v>
      </c>
      <c r="C13" s="263" t="s">
        <v>475</v>
      </c>
      <c r="D13" s="263" t="s">
        <v>75</v>
      </c>
      <c r="E13" s="264"/>
      <c r="F13" s="265">
        <v>43191</v>
      </c>
      <c r="G13" s="265">
        <v>44986</v>
      </c>
      <c r="H13" s="263" t="s">
        <v>76</v>
      </c>
      <c r="I13" s="263">
        <v>0</v>
      </c>
      <c r="J13" s="263" t="s">
        <v>972</v>
      </c>
      <c r="K13" s="264"/>
      <c r="L13" s="264"/>
      <c r="M13" s="264"/>
      <c r="N13" s="406"/>
      <c r="O13" s="406"/>
      <c r="P13" s="406" t="s">
        <v>57</v>
      </c>
      <c r="Q13" s="406"/>
      <c r="R13" s="406"/>
      <c r="S13" s="311"/>
      <c r="T13" s="263" t="s">
        <v>973</v>
      </c>
      <c r="U13" s="264"/>
      <c r="V13" s="263" t="s">
        <v>974</v>
      </c>
      <c r="W13" s="263" t="s">
        <v>700</v>
      </c>
      <c r="X13" s="263"/>
      <c r="Y13" s="323"/>
      <c r="Z13" s="323"/>
      <c r="AA13" s="323"/>
      <c r="AB13" s="323"/>
      <c r="AC13" s="323"/>
      <c r="AD13" s="323"/>
      <c r="AE13" s="323"/>
      <c r="AF13" s="323"/>
      <c r="AG13" s="323"/>
      <c r="AH13" s="323"/>
      <c r="AI13" s="323"/>
      <c r="AJ13" s="313"/>
      <c r="AK13" s="308"/>
      <c r="AL13" s="308"/>
      <c r="AM13" s="308"/>
      <c r="AN13" s="308"/>
    </row>
    <row r="14" spans="1:40" ht="390" customHeight="1" x14ac:dyDescent="0.25">
      <c r="A14" s="570"/>
      <c r="B14" s="263" t="s">
        <v>82</v>
      </c>
      <c r="C14" s="263" t="s">
        <v>479</v>
      </c>
      <c r="D14" s="263" t="s">
        <v>709</v>
      </c>
      <c r="E14" s="263" t="s">
        <v>710</v>
      </c>
      <c r="F14" s="265">
        <v>43191</v>
      </c>
      <c r="G14" s="265">
        <v>44986</v>
      </c>
      <c r="H14" s="263" t="s">
        <v>468</v>
      </c>
      <c r="I14" s="263">
        <v>0</v>
      </c>
      <c r="J14" s="263" t="s">
        <v>975</v>
      </c>
      <c r="K14" s="264"/>
      <c r="L14" s="264"/>
      <c r="M14" s="263" t="s">
        <v>482</v>
      </c>
      <c r="N14" s="406"/>
      <c r="O14" s="406"/>
      <c r="P14" s="406" t="s">
        <v>57</v>
      </c>
      <c r="Q14" s="406"/>
      <c r="R14" s="406"/>
      <c r="S14" s="311"/>
      <c r="T14" s="263" t="s">
        <v>976</v>
      </c>
      <c r="U14" s="264"/>
      <c r="V14" s="263" t="s">
        <v>977</v>
      </c>
      <c r="W14" s="263" t="s">
        <v>468</v>
      </c>
      <c r="X14" s="263" t="s">
        <v>978</v>
      </c>
      <c r="Y14" s="323"/>
      <c r="Z14" s="323"/>
      <c r="AA14" s="323"/>
      <c r="AB14" s="323"/>
      <c r="AC14" s="323"/>
      <c r="AD14" s="323"/>
      <c r="AE14" s="323"/>
      <c r="AF14" s="323"/>
      <c r="AG14" s="323"/>
      <c r="AH14" s="323"/>
      <c r="AI14" s="323"/>
      <c r="AJ14" s="313"/>
      <c r="AK14" s="308"/>
      <c r="AL14" s="308"/>
      <c r="AM14" s="308"/>
      <c r="AN14" s="308"/>
    </row>
    <row r="15" spans="1:40" ht="280.89999999999998" customHeight="1" x14ac:dyDescent="0.25">
      <c r="A15" s="570"/>
      <c r="B15" s="263" t="s">
        <v>93</v>
      </c>
      <c r="C15" s="263" t="s">
        <v>979</v>
      </c>
      <c r="D15" s="263" t="s">
        <v>980</v>
      </c>
      <c r="E15" s="263" t="s">
        <v>717</v>
      </c>
      <c r="F15" s="265">
        <v>43191</v>
      </c>
      <c r="G15" s="265">
        <v>44713</v>
      </c>
      <c r="H15" s="263" t="s">
        <v>86</v>
      </c>
      <c r="I15" s="263">
        <v>0</v>
      </c>
      <c r="J15" s="263" t="s">
        <v>981</v>
      </c>
      <c r="K15" s="263" t="s">
        <v>206</v>
      </c>
      <c r="L15" s="264"/>
      <c r="M15" s="264"/>
      <c r="N15" s="406"/>
      <c r="O15" s="406" t="s">
        <v>57</v>
      </c>
      <c r="P15" s="406"/>
      <c r="Q15" s="406"/>
      <c r="R15" s="406"/>
      <c r="S15" s="311"/>
      <c r="T15" s="263" t="s">
        <v>465</v>
      </c>
      <c r="U15" s="264"/>
      <c r="V15" s="263" t="s">
        <v>982</v>
      </c>
      <c r="W15" s="263" t="s">
        <v>86</v>
      </c>
      <c r="X15" s="263" t="s">
        <v>983</v>
      </c>
      <c r="Y15" s="323"/>
      <c r="Z15" s="323"/>
      <c r="AA15" s="323"/>
      <c r="AB15" s="323"/>
      <c r="AC15" s="266">
        <v>44986</v>
      </c>
      <c r="AD15" s="268" t="s">
        <v>984</v>
      </c>
      <c r="AE15" s="323"/>
      <c r="AF15" s="323"/>
      <c r="AG15" s="323"/>
      <c r="AH15" s="323"/>
      <c r="AI15" s="323"/>
      <c r="AJ15" s="313"/>
      <c r="AK15" s="308"/>
      <c r="AL15" s="308"/>
      <c r="AM15" s="308"/>
      <c r="AN15" s="308"/>
    </row>
    <row r="16" spans="1:40" ht="93.4" customHeight="1" x14ac:dyDescent="0.25">
      <c r="A16" s="570"/>
      <c r="B16" s="263" t="s">
        <v>98</v>
      </c>
      <c r="C16" s="263" t="s">
        <v>99</v>
      </c>
      <c r="D16" s="263" t="s">
        <v>100</v>
      </c>
      <c r="E16" s="264"/>
      <c r="F16" s="265">
        <v>43191</v>
      </c>
      <c r="G16" s="265">
        <v>43374</v>
      </c>
      <c r="H16" s="263" t="s">
        <v>101</v>
      </c>
      <c r="I16" s="263">
        <v>0</v>
      </c>
      <c r="J16" s="263" t="s">
        <v>985</v>
      </c>
      <c r="K16" s="264"/>
      <c r="L16" s="264"/>
      <c r="M16" s="263" t="s">
        <v>986</v>
      </c>
      <c r="N16" s="406"/>
      <c r="O16" s="406"/>
      <c r="P16" s="406"/>
      <c r="Q16" s="406"/>
      <c r="R16" s="406" t="s">
        <v>57</v>
      </c>
      <c r="S16" s="311"/>
      <c r="T16" s="263" t="s">
        <v>987</v>
      </c>
      <c r="U16" s="314" t="s">
        <v>104</v>
      </c>
      <c r="V16" s="263"/>
      <c r="W16" s="263"/>
      <c r="X16" s="263" t="s">
        <v>988</v>
      </c>
      <c r="Y16" s="323"/>
      <c r="Z16" s="323"/>
      <c r="AA16" s="323"/>
      <c r="AB16" s="323"/>
      <c r="AC16" s="323"/>
      <c r="AD16" s="323"/>
      <c r="AE16" s="323"/>
      <c r="AF16" s="323"/>
      <c r="AG16" s="323"/>
      <c r="AH16" s="323"/>
      <c r="AI16" s="323"/>
      <c r="AJ16" s="313"/>
      <c r="AK16" s="308"/>
      <c r="AL16" s="308"/>
      <c r="AM16" s="308"/>
      <c r="AN16" s="308"/>
    </row>
    <row r="17" spans="1:36" ht="93.4" customHeight="1" x14ac:dyDescent="0.25">
      <c r="A17" s="570"/>
      <c r="B17" s="263" t="s">
        <v>106</v>
      </c>
      <c r="C17" s="263" t="s">
        <v>989</v>
      </c>
      <c r="D17" s="263" t="s">
        <v>725</v>
      </c>
      <c r="E17" s="264"/>
      <c r="F17" s="265">
        <v>43191</v>
      </c>
      <c r="G17" s="265">
        <v>44986</v>
      </c>
      <c r="H17" s="263" t="s">
        <v>109</v>
      </c>
      <c r="I17" s="263">
        <v>0</v>
      </c>
      <c r="J17" s="263" t="s">
        <v>726</v>
      </c>
      <c r="K17" s="264"/>
      <c r="L17" s="264"/>
      <c r="M17" s="263" t="s">
        <v>990</v>
      </c>
      <c r="N17" s="406"/>
      <c r="O17" s="406"/>
      <c r="P17" s="406"/>
      <c r="Q17" s="406"/>
      <c r="R17" s="406"/>
      <c r="S17" s="311"/>
      <c r="T17" s="314"/>
      <c r="U17" s="308"/>
      <c r="V17" s="264"/>
      <c r="W17" s="263"/>
      <c r="X17" s="263"/>
      <c r="Y17" s="323"/>
      <c r="Z17" s="323"/>
      <c r="AA17" s="323"/>
      <c r="AB17" s="323"/>
      <c r="AC17" s="323"/>
      <c r="AD17" s="323"/>
      <c r="AE17" s="323"/>
      <c r="AF17" s="323"/>
      <c r="AG17" s="323"/>
      <c r="AH17" s="323"/>
      <c r="AI17" s="323"/>
      <c r="AJ17" s="313"/>
    </row>
    <row r="18" spans="1:36" ht="294" customHeight="1" x14ac:dyDescent="0.25">
      <c r="A18" s="570"/>
      <c r="B18" s="263" t="s">
        <v>114</v>
      </c>
      <c r="C18" s="263" t="s">
        <v>502</v>
      </c>
      <c r="D18" s="263" t="s">
        <v>991</v>
      </c>
      <c r="E18" s="264"/>
      <c r="F18" s="265">
        <v>43922</v>
      </c>
      <c r="G18" s="265">
        <v>44986</v>
      </c>
      <c r="H18" s="263" t="s">
        <v>65</v>
      </c>
      <c r="I18" s="263">
        <v>0</v>
      </c>
      <c r="J18" s="263" t="s">
        <v>975</v>
      </c>
      <c r="K18" s="264"/>
      <c r="L18" s="264"/>
      <c r="M18" s="263" t="s">
        <v>992</v>
      </c>
      <c r="N18" s="406"/>
      <c r="O18" s="406"/>
      <c r="P18" s="406"/>
      <c r="Q18" s="406" t="s">
        <v>57</v>
      </c>
      <c r="R18" s="406"/>
      <c r="S18" s="311"/>
      <c r="T18" s="263" t="s">
        <v>993</v>
      </c>
      <c r="U18" s="264"/>
      <c r="V18" s="263" t="s">
        <v>994</v>
      </c>
      <c r="W18" s="263" t="s">
        <v>700</v>
      </c>
      <c r="X18" s="263"/>
      <c r="Y18" s="323"/>
      <c r="Z18" s="323"/>
      <c r="AA18" s="323"/>
      <c r="AB18" s="323"/>
      <c r="AC18" s="323"/>
      <c r="AD18" s="323"/>
      <c r="AE18" s="323"/>
      <c r="AF18" s="323"/>
      <c r="AG18" s="323"/>
      <c r="AH18" s="323"/>
      <c r="AI18" s="323"/>
      <c r="AJ18" s="313"/>
    </row>
    <row r="19" spans="1:36" ht="409.5" customHeight="1" x14ac:dyDescent="0.25">
      <c r="A19" s="571"/>
      <c r="B19" s="263" t="s">
        <v>955</v>
      </c>
      <c r="C19" s="263" t="s">
        <v>995</v>
      </c>
      <c r="D19" s="263" t="s">
        <v>957</v>
      </c>
      <c r="E19" s="264"/>
      <c r="F19" s="265">
        <v>44378</v>
      </c>
      <c r="G19" s="265">
        <v>44986</v>
      </c>
      <c r="H19" s="263" t="s">
        <v>959</v>
      </c>
      <c r="I19" s="263">
        <v>0</v>
      </c>
      <c r="J19" s="264"/>
      <c r="K19" s="264"/>
      <c r="L19" s="264"/>
      <c r="M19" s="263" t="s">
        <v>996</v>
      </c>
      <c r="N19" s="406"/>
      <c r="O19" s="406" t="s">
        <v>57</v>
      </c>
      <c r="P19" s="406"/>
      <c r="Q19" s="406"/>
      <c r="R19" s="406"/>
      <c r="S19" s="311"/>
      <c r="T19" s="263" t="s">
        <v>997</v>
      </c>
      <c r="U19" s="264"/>
      <c r="V19" s="263" t="s">
        <v>998</v>
      </c>
      <c r="W19" s="263"/>
      <c r="X19" s="263" t="s">
        <v>999</v>
      </c>
      <c r="Y19" s="323"/>
      <c r="Z19" s="323"/>
      <c r="AA19" s="323"/>
      <c r="AB19" s="323"/>
      <c r="AC19" s="323"/>
      <c r="AD19" s="323"/>
      <c r="AE19" s="323"/>
      <c r="AF19" s="323"/>
      <c r="AG19" s="323"/>
      <c r="AH19" s="323"/>
      <c r="AI19" s="323"/>
      <c r="AJ19" s="313"/>
    </row>
    <row r="20" spans="1:36" ht="109.15" customHeight="1" x14ac:dyDescent="0.25">
      <c r="A20" s="566" t="s">
        <v>121</v>
      </c>
      <c r="B20" s="263" t="s">
        <v>122</v>
      </c>
      <c r="C20" s="263" t="s">
        <v>123</v>
      </c>
      <c r="D20" s="263" t="s">
        <v>734</v>
      </c>
      <c r="E20" s="264"/>
      <c r="F20" s="265">
        <v>43191</v>
      </c>
      <c r="G20" s="265">
        <v>44986</v>
      </c>
      <c r="H20" s="263" t="s">
        <v>818</v>
      </c>
      <c r="I20" s="263">
        <v>0</v>
      </c>
      <c r="J20" s="263" t="s">
        <v>735</v>
      </c>
      <c r="K20" s="264"/>
      <c r="L20" s="264"/>
      <c r="M20" s="264"/>
      <c r="N20" s="309"/>
      <c r="O20" s="309"/>
      <c r="P20" s="309" t="s">
        <v>57</v>
      </c>
      <c r="Q20" s="309"/>
      <c r="R20" s="309"/>
      <c r="S20" s="311"/>
      <c r="T20" s="263" t="s">
        <v>1000</v>
      </c>
      <c r="U20" s="264"/>
      <c r="V20" s="263" t="s">
        <v>974</v>
      </c>
      <c r="W20" s="263" t="s">
        <v>818</v>
      </c>
      <c r="X20" s="263" t="s">
        <v>1001</v>
      </c>
      <c r="Y20" s="323"/>
      <c r="Z20" s="323"/>
      <c r="AA20" s="323"/>
      <c r="AB20" s="323"/>
      <c r="AC20" s="323"/>
      <c r="AD20" s="323"/>
      <c r="AE20" s="323"/>
      <c r="AF20" s="323"/>
      <c r="AG20" s="323"/>
      <c r="AH20" s="323"/>
      <c r="AI20" s="323"/>
      <c r="AJ20" s="313"/>
    </row>
    <row r="21" spans="1:36" ht="312" customHeight="1" x14ac:dyDescent="0.25">
      <c r="A21" s="567"/>
      <c r="B21" s="263" t="s">
        <v>131</v>
      </c>
      <c r="C21" s="263" t="s">
        <v>132</v>
      </c>
      <c r="D21" s="263" t="s">
        <v>133</v>
      </c>
      <c r="E21" s="264"/>
      <c r="F21" s="265">
        <v>43191</v>
      </c>
      <c r="G21" s="265">
        <v>44896</v>
      </c>
      <c r="H21" s="263" t="s">
        <v>818</v>
      </c>
      <c r="I21" s="267">
        <v>50000</v>
      </c>
      <c r="J21" s="263" t="s">
        <v>1002</v>
      </c>
      <c r="K21" s="264"/>
      <c r="L21" s="264"/>
      <c r="M21" s="263" t="s">
        <v>136</v>
      </c>
      <c r="N21" s="309"/>
      <c r="O21" s="309"/>
      <c r="P21" s="309"/>
      <c r="Q21" s="309" t="s">
        <v>57</v>
      </c>
      <c r="R21" s="309"/>
      <c r="S21" s="311"/>
      <c r="T21" s="263" t="s">
        <v>1003</v>
      </c>
      <c r="U21" s="269" t="s">
        <v>1004</v>
      </c>
      <c r="V21" s="263" t="s">
        <v>1005</v>
      </c>
      <c r="W21" s="263" t="s">
        <v>1006</v>
      </c>
      <c r="X21" s="263" t="s">
        <v>1007</v>
      </c>
      <c r="Y21" s="323"/>
      <c r="Z21" s="323"/>
      <c r="AA21" s="323"/>
      <c r="AB21" s="323"/>
      <c r="AC21" s="266">
        <v>44986</v>
      </c>
      <c r="AD21" s="323"/>
      <c r="AE21" s="323"/>
      <c r="AF21" s="323"/>
      <c r="AG21" s="323"/>
      <c r="AH21" s="323"/>
      <c r="AI21" s="323"/>
      <c r="AJ21" s="313"/>
    </row>
    <row r="22" spans="1:36" ht="156" customHeight="1" x14ac:dyDescent="0.25">
      <c r="A22" s="567"/>
      <c r="B22" s="263" t="s">
        <v>141</v>
      </c>
      <c r="C22" s="263" t="s">
        <v>142</v>
      </c>
      <c r="D22" s="263" t="s">
        <v>1008</v>
      </c>
      <c r="E22" s="264"/>
      <c r="F22" s="265">
        <v>43191</v>
      </c>
      <c r="G22" s="265">
        <v>44986</v>
      </c>
      <c r="H22" s="263" t="s">
        <v>144</v>
      </c>
      <c r="I22" s="267">
        <v>20000</v>
      </c>
      <c r="J22" s="263" t="s">
        <v>1009</v>
      </c>
      <c r="K22" s="264"/>
      <c r="L22" s="264"/>
      <c r="M22" s="263" t="s">
        <v>146</v>
      </c>
      <c r="N22" s="309"/>
      <c r="O22" s="309"/>
      <c r="P22" s="309"/>
      <c r="Q22" s="309"/>
      <c r="R22" s="309" t="s">
        <v>57</v>
      </c>
      <c r="S22" s="311"/>
      <c r="T22" s="263" t="s">
        <v>1010</v>
      </c>
      <c r="U22" s="264"/>
      <c r="V22" s="263"/>
      <c r="W22" s="263" t="s">
        <v>1011</v>
      </c>
      <c r="X22" s="263" t="s">
        <v>1012</v>
      </c>
      <c r="Y22" s="309"/>
      <c r="Z22" s="309"/>
      <c r="AA22" s="309"/>
      <c r="AB22" s="309"/>
      <c r="AC22" s="309"/>
      <c r="AD22" s="309"/>
      <c r="AE22" s="309"/>
      <c r="AF22" s="309"/>
      <c r="AG22" s="309"/>
      <c r="AH22" s="309"/>
      <c r="AI22" s="309"/>
      <c r="AJ22" s="313"/>
    </row>
    <row r="23" spans="1:36" ht="234" customHeight="1" x14ac:dyDescent="0.25">
      <c r="A23" s="567"/>
      <c r="B23" s="263" t="s">
        <v>152</v>
      </c>
      <c r="C23" s="263" t="s">
        <v>153</v>
      </c>
      <c r="D23" s="263" t="s">
        <v>748</v>
      </c>
      <c r="E23" s="264"/>
      <c r="F23" s="265">
        <v>43191</v>
      </c>
      <c r="G23" s="265">
        <v>44986</v>
      </c>
      <c r="H23" s="263" t="s">
        <v>801</v>
      </c>
      <c r="I23" s="267">
        <v>20000</v>
      </c>
      <c r="J23" s="263" t="s">
        <v>1013</v>
      </c>
      <c r="K23" s="264"/>
      <c r="L23" s="264"/>
      <c r="M23" s="263" t="s">
        <v>157</v>
      </c>
      <c r="N23" s="309"/>
      <c r="O23" s="309"/>
      <c r="P23" s="309" t="s">
        <v>57</v>
      </c>
      <c r="Q23" s="309"/>
      <c r="R23" s="309"/>
      <c r="S23" s="311"/>
      <c r="T23" s="263" t="s">
        <v>1014</v>
      </c>
      <c r="U23" s="264"/>
      <c r="V23" s="263" t="s">
        <v>1015</v>
      </c>
      <c r="W23" s="263" t="s">
        <v>1016</v>
      </c>
      <c r="X23" s="263" t="s">
        <v>1017</v>
      </c>
      <c r="Y23" s="309"/>
      <c r="Z23" s="309"/>
      <c r="AA23" s="309"/>
      <c r="AB23" s="309"/>
      <c r="AC23" s="309"/>
      <c r="AD23" s="309"/>
      <c r="AE23" s="309"/>
      <c r="AF23" s="309"/>
      <c r="AG23" s="309"/>
      <c r="AH23" s="309"/>
      <c r="AI23" s="309"/>
      <c r="AJ23" s="313"/>
    </row>
    <row r="24" spans="1:36" ht="358.9" customHeight="1" x14ac:dyDescent="0.25">
      <c r="A24" s="567"/>
      <c r="B24" s="263" t="s">
        <v>160</v>
      </c>
      <c r="C24" s="263" t="s">
        <v>526</v>
      </c>
      <c r="D24" s="263" t="s">
        <v>754</v>
      </c>
      <c r="E24" s="264"/>
      <c r="F24" s="265">
        <v>43191</v>
      </c>
      <c r="G24" s="265">
        <v>44986</v>
      </c>
      <c r="H24" s="263" t="s">
        <v>818</v>
      </c>
      <c r="I24" s="263">
        <v>0</v>
      </c>
      <c r="J24" s="263" t="s">
        <v>755</v>
      </c>
      <c r="K24" s="264"/>
      <c r="L24" s="264"/>
      <c r="M24" s="264"/>
      <c r="N24" s="309"/>
      <c r="O24" s="309"/>
      <c r="P24" s="309" t="s">
        <v>57</v>
      </c>
      <c r="Q24" s="309"/>
      <c r="R24" s="309"/>
      <c r="S24" s="311"/>
      <c r="T24" s="263" t="s">
        <v>1018</v>
      </c>
      <c r="U24" s="263"/>
      <c r="V24" s="264"/>
      <c r="W24" s="263" t="s">
        <v>144</v>
      </c>
      <c r="X24" s="263" t="s">
        <v>1019</v>
      </c>
      <c r="Y24" s="309"/>
      <c r="Z24" s="309"/>
      <c r="AA24" s="309"/>
      <c r="AB24" s="309"/>
      <c r="AC24" s="309"/>
      <c r="AD24" s="309"/>
      <c r="AE24" s="309"/>
      <c r="AF24" s="270" t="s">
        <v>1020</v>
      </c>
      <c r="AG24" s="309"/>
      <c r="AH24" s="309"/>
      <c r="AI24" s="309"/>
      <c r="AJ24" s="313"/>
    </row>
    <row r="25" spans="1:36" ht="140.65" customHeight="1" x14ac:dyDescent="0.25">
      <c r="A25" s="567"/>
      <c r="B25" s="263" t="s">
        <v>166</v>
      </c>
      <c r="C25" s="263" t="s">
        <v>167</v>
      </c>
      <c r="D25" s="263" t="s">
        <v>760</v>
      </c>
      <c r="E25" s="264"/>
      <c r="F25" s="265">
        <v>43191</v>
      </c>
      <c r="G25" s="265">
        <v>44986</v>
      </c>
      <c r="H25" s="263" t="s">
        <v>144</v>
      </c>
      <c r="I25" s="263">
        <v>0</v>
      </c>
      <c r="J25" s="263" t="s">
        <v>761</v>
      </c>
      <c r="K25" s="264"/>
      <c r="L25" s="264"/>
      <c r="M25" s="263" t="s">
        <v>697</v>
      </c>
      <c r="N25" s="309"/>
      <c r="O25" s="309"/>
      <c r="P25" s="309" t="s">
        <v>57</v>
      </c>
      <c r="Q25" s="309"/>
      <c r="R25" s="309"/>
      <c r="S25" s="311"/>
      <c r="T25" s="263" t="s">
        <v>1021</v>
      </c>
      <c r="U25" s="264"/>
      <c r="V25" s="263" t="s">
        <v>1022</v>
      </c>
      <c r="W25" s="263" t="s">
        <v>468</v>
      </c>
      <c r="X25" s="263" t="s">
        <v>1023</v>
      </c>
      <c r="Y25" s="309"/>
      <c r="Z25" s="309"/>
      <c r="AA25" s="309"/>
      <c r="AB25" s="309"/>
      <c r="AC25" s="309"/>
      <c r="AD25" s="309"/>
      <c r="AE25" s="309"/>
      <c r="AF25" s="309"/>
      <c r="AG25" s="309"/>
      <c r="AH25" s="309"/>
      <c r="AI25" s="309"/>
      <c r="AJ25" s="313"/>
    </row>
    <row r="26" spans="1:36" ht="265.14999999999998" customHeight="1" x14ac:dyDescent="0.25">
      <c r="A26" s="568"/>
      <c r="B26" s="263" t="s">
        <v>171</v>
      </c>
      <c r="C26" s="263" t="s">
        <v>172</v>
      </c>
      <c r="D26" s="263" t="s">
        <v>763</v>
      </c>
      <c r="E26" s="264"/>
      <c r="F26" s="265">
        <v>43191</v>
      </c>
      <c r="G26" s="265">
        <v>44986</v>
      </c>
      <c r="H26" s="263" t="s">
        <v>534</v>
      </c>
      <c r="I26" s="263">
        <v>0</v>
      </c>
      <c r="J26" s="263" t="s">
        <v>764</v>
      </c>
      <c r="K26" s="263" t="s">
        <v>176</v>
      </c>
      <c r="L26" s="264"/>
      <c r="M26" s="263" t="s">
        <v>535</v>
      </c>
      <c r="N26" s="309"/>
      <c r="O26" s="309"/>
      <c r="P26" s="309" t="s">
        <v>57</v>
      </c>
      <c r="Q26" s="309"/>
      <c r="R26" s="309"/>
      <c r="S26" s="311"/>
      <c r="T26" s="263" t="s">
        <v>997</v>
      </c>
      <c r="U26" s="264"/>
      <c r="V26" s="263" t="s">
        <v>1024</v>
      </c>
      <c r="W26" s="263" t="s">
        <v>534</v>
      </c>
      <c r="X26" s="263" t="s">
        <v>1025</v>
      </c>
      <c r="Y26" s="309"/>
      <c r="Z26" s="309"/>
      <c r="AA26" s="309"/>
      <c r="AB26" s="309"/>
      <c r="AC26" s="309"/>
      <c r="AD26" s="309"/>
      <c r="AE26" s="309"/>
      <c r="AF26" s="309"/>
      <c r="AG26" s="309"/>
      <c r="AH26" s="309"/>
      <c r="AI26" s="309"/>
      <c r="AJ26" s="313"/>
    </row>
    <row r="27" spans="1:36" ht="93.4" customHeight="1" x14ac:dyDescent="0.25">
      <c r="A27" s="566" t="s">
        <v>539</v>
      </c>
      <c r="B27" s="271" t="s">
        <v>183</v>
      </c>
      <c r="C27" s="271" t="s">
        <v>184</v>
      </c>
      <c r="D27" s="271" t="s">
        <v>1026</v>
      </c>
      <c r="E27" s="271" t="s">
        <v>186</v>
      </c>
      <c r="F27" s="272">
        <v>44317</v>
      </c>
      <c r="G27" s="272">
        <v>44986</v>
      </c>
      <c r="H27" s="271" t="s">
        <v>187</v>
      </c>
      <c r="I27" s="273">
        <v>50000</v>
      </c>
      <c r="J27" s="271" t="s">
        <v>767</v>
      </c>
      <c r="K27" s="274"/>
      <c r="L27" s="274"/>
      <c r="M27" s="271" t="s">
        <v>771</v>
      </c>
      <c r="N27" s="309"/>
      <c r="O27" s="309"/>
      <c r="P27" s="309"/>
      <c r="Q27" s="309" t="s">
        <v>57</v>
      </c>
      <c r="R27" s="309"/>
      <c r="S27" s="311"/>
      <c r="T27" s="271" t="s">
        <v>1027</v>
      </c>
      <c r="U27" s="271" t="s">
        <v>1028</v>
      </c>
      <c r="V27" s="271" t="s">
        <v>1029</v>
      </c>
      <c r="W27" s="271" t="s">
        <v>187</v>
      </c>
      <c r="X27" s="271" t="s">
        <v>1030</v>
      </c>
      <c r="Y27" s="323"/>
      <c r="Z27" s="323"/>
      <c r="AA27" s="323"/>
      <c r="AB27" s="323"/>
      <c r="AC27" s="323"/>
      <c r="AD27" s="323"/>
      <c r="AE27" s="323"/>
      <c r="AF27" s="323"/>
      <c r="AG27" s="323"/>
      <c r="AH27" s="323"/>
      <c r="AI27" s="323"/>
      <c r="AJ27" s="313"/>
    </row>
    <row r="28" spans="1:36" ht="409.5" customHeight="1" x14ac:dyDescent="0.25">
      <c r="A28" s="567"/>
      <c r="B28" s="271" t="s">
        <v>192</v>
      </c>
      <c r="C28" s="271" t="s">
        <v>551</v>
      </c>
      <c r="D28" s="271" t="s">
        <v>1031</v>
      </c>
      <c r="E28" s="271" t="s">
        <v>773</v>
      </c>
      <c r="F28" s="272">
        <v>43191</v>
      </c>
      <c r="G28" s="272">
        <v>44986</v>
      </c>
      <c r="H28" s="271" t="s">
        <v>109</v>
      </c>
      <c r="I28" s="273">
        <v>50000</v>
      </c>
      <c r="J28" s="271" t="s">
        <v>1032</v>
      </c>
      <c r="K28" s="274"/>
      <c r="L28" s="274"/>
      <c r="M28" s="271" t="s">
        <v>1033</v>
      </c>
      <c r="N28" s="309"/>
      <c r="O28" s="309"/>
      <c r="P28" s="309" t="s">
        <v>57</v>
      </c>
      <c r="Q28" s="309"/>
      <c r="R28" s="309"/>
      <c r="S28" s="311"/>
      <c r="T28" s="271" t="s">
        <v>1034</v>
      </c>
      <c r="U28" s="274"/>
      <c r="V28" s="271" t="s">
        <v>1035</v>
      </c>
      <c r="W28" s="271" t="s">
        <v>1036</v>
      </c>
      <c r="X28" s="271" t="s">
        <v>1037</v>
      </c>
      <c r="Y28" s="323"/>
      <c r="Z28" s="323"/>
      <c r="AA28" s="323"/>
      <c r="AB28" s="323"/>
      <c r="AC28" s="323"/>
      <c r="AD28" s="323"/>
      <c r="AE28" s="323"/>
      <c r="AF28" s="323"/>
      <c r="AG28" s="323"/>
      <c r="AH28" s="323"/>
      <c r="AI28" s="323"/>
      <c r="AJ28" s="313"/>
    </row>
    <row r="29" spans="1:36" ht="280.89999999999998" customHeight="1" x14ac:dyDescent="0.25">
      <c r="A29" s="567"/>
      <c r="B29" s="271" t="s">
        <v>201</v>
      </c>
      <c r="C29" s="271" t="s">
        <v>202</v>
      </c>
      <c r="D29" s="271" t="s">
        <v>780</v>
      </c>
      <c r="E29" s="271" t="s">
        <v>204</v>
      </c>
      <c r="F29" s="272">
        <v>43191</v>
      </c>
      <c r="G29" s="272">
        <v>44986</v>
      </c>
      <c r="H29" s="271" t="s">
        <v>65</v>
      </c>
      <c r="I29" s="273">
        <v>100000</v>
      </c>
      <c r="J29" s="271" t="s">
        <v>1038</v>
      </c>
      <c r="K29" s="271" t="s">
        <v>206</v>
      </c>
      <c r="L29" s="274"/>
      <c r="M29" s="271" t="s">
        <v>785</v>
      </c>
      <c r="N29" s="309"/>
      <c r="O29" s="309"/>
      <c r="P29" s="309"/>
      <c r="Q29" s="309" t="s">
        <v>57</v>
      </c>
      <c r="R29" s="309"/>
      <c r="S29" s="311"/>
      <c r="T29" s="271" t="s">
        <v>1039</v>
      </c>
      <c r="U29" s="271" t="s">
        <v>1028</v>
      </c>
      <c r="V29" s="274"/>
      <c r="W29" s="271" t="s">
        <v>700</v>
      </c>
      <c r="X29" s="271" t="s">
        <v>1040</v>
      </c>
      <c r="Y29" s="323"/>
      <c r="Z29" s="323"/>
      <c r="AA29" s="323"/>
      <c r="AB29" s="323"/>
      <c r="AC29" s="323"/>
      <c r="AD29" s="323"/>
      <c r="AE29" s="323"/>
      <c r="AF29" s="323"/>
      <c r="AG29" s="323"/>
      <c r="AH29" s="323"/>
      <c r="AI29" s="323"/>
      <c r="AJ29" s="313"/>
    </row>
    <row r="30" spans="1:36" ht="112.9" customHeight="1" x14ac:dyDescent="0.25">
      <c r="A30" s="567"/>
      <c r="B30" s="271" t="s">
        <v>211</v>
      </c>
      <c r="C30" s="271" t="s">
        <v>212</v>
      </c>
      <c r="D30" s="271" t="s">
        <v>787</v>
      </c>
      <c r="E30" s="271" t="s">
        <v>773</v>
      </c>
      <c r="F30" s="272">
        <v>43191</v>
      </c>
      <c r="G30" s="272">
        <v>44986</v>
      </c>
      <c r="H30" s="271" t="s">
        <v>1041</v>
      </c>
      <c r="I30" s="273">
        <v>100000</v>
      </c>
      <c r="J30" s="271" t="s">
        <v>1042</v>
      </c>
      <c r="K30" s="274"/>
      <c r="L30" s="274"/>
      <c r="M30" s="274"/>
      <c r="N30" s="309"/>
      <c r="O30" s="309" t="s">
        <v>57</v>
      </c>
      <c r="P30" s="309"/>
      <c r="Q30" s="309"/>
      <c r="R30" s="309"/>
      <c r="S30" s="311"/>
      <c r="T30" s="271" t="s">
        <v>1043</v>
      </c>
      <c r="U30" s="274"/>
      <c r="V30" s="271" t="s">
        <v>1044</v>
      </c>
      <c r="W30" s="271"/>
      <c r="X30" s="271" t="s">
        <v>1045</v>
      </c>
      <c r="Y30" s="309"/>
      <c r="Z30" s="309"/>
      <c r="AA30" s="309"/>
      <c r="AB30" s="309"/>
      <c r="AC30" s="309"/>
      <c r="AD30" s="309"/>
      <c r="AE30" s="309"/>
      <c r="AF30" s="309"/>
      <c r="AG30" s="309"/>
      <c r="AH30" s="309"/>
      <c r="AI30" s="309"/>
      <c r="AJ30" s="313"/>
    </row>
    <row r="31" spans="1:36" ht="234" customHeight="1" x14ac:dyDescent="0.25">
      <c r="A31" s="567"/>
      <c r="B31" s="271" t="s">
        <v>218</v>
      </c>
      <c r="C31" s="271" t="s">
        <v>219</v>
      </c>
      <c r="D31" s="271" t="s">
        <v>1046</v>
      </c>
      <c r="E31" s="271" t="s">
        <v>794</v>
      </c>
      <c r="F31" s="272">
        <v>43191</v>
      </c>
      <c r="G31" s="272">
        <v>44986</v>
      </c>
      <c r="H31" s="271" t="s">
        <v>187</v>
      </c>
      <c r="I31" s="271">
        <v>0</v>
      </c>
      <c r="J31" s="271" t="s">
        <v>795</v>
      </c>
      <c r="K31" s="274"/>
      <c r="L31" s="274"/>
      <c r="M31" s="271" t="s">
        <v>798</v>
      </c>
      <c r="N31" s="309"/>
      <c r="O31" s="309"/>
      <c r="P31" s="309" t="s">
        <v>57</v>
      </c>
      <c r="Q31" s="309"/>
      <c r="R31" s="309"/>
      <c r="S31" s="311"/>
      <c r="T31" s="271" t="s">
        <v>1047</v>
      </c>
      <c r="U31" s="271"/>
      <c r="V31" s="271" t="s">
        <v>1048</v>
      </c>
      <c r="W31" s="271" t="s">
        <v>187</v>
      </c>
      <c r="X31" s="271" t="s">
        <v>1049</v>
      </c>
      <c r="Y31" s="309"/>
      <c r="Z31" s="309"/>
      <c r="AA31" s="309"/>
      <c r="AB31" s="309"/>
      <c r="AC31" s="309"/>
      <c r="AD31" s="309"/>
      <c r="AE31" s="309"/>
      <c r="AF31" s="309"/>
      <c r="AG31" s="309"/>
      <c r="AH31" s="309"/>
      <c r="AI31" s="309"/>
      <c r="AJ31" s="313"/>
    </row>
    <row r="32" spans="1:36" ht="202.9" customHeight="1" x14ac:dyDescent="0.25">
      <c r="A32" s="568"/>
      <c r="B32" s="271" t="s">
        <v>225</v>
      </c>
      <c r="C32" s="271" t="s">
        <v>226</v>
      </c>
      <c r="D32" s="271" t="s">
        <v>799</v>
      </c>
      <c r="E32" s="271" t="s">
        <v>800</v>
      </c>
      <c r="F32" s="272">
        <v>43191</v>
      </c>
      <c r="G32" s="272">
        <v>44986</v>
      </c>
      <c r="H32" s="271" t="s">
        <v>174</v>
      </c>
      <c r="I32" s="271">
        <v>0</v>
      </c>
      <c r="J32" s="271" t="s">
        <v>801</v>
      </c>
      <c r="K32" s="271" t="s">
        <v>176</v>
      </c>
      <c r="L32" s="274"/>
      <c r="M32" s="271" t="s">
        <v>805</v>
      </c>
      <c r="N32" s="309"/>
      <c r="O32" s="309" t="s">
        <v>57</v>
      </c>
      <c r="P32" s="309"/>
      <c r="Q32" s="309"/>
      <c r="R32" s="309"/>
      <c r="S32" s="311" t="s">
        <v>7</v>
      </c>
      <c r="T32" s="271" t="s">
        <v>997</v>
      </c>
      <c r="U32" s="274"/>
      <c r="V32" s="271" t="s">
        <v>1050</v>
      </c>
      <c r="W32" s="271" t="s">
        <v>534</v>
      </c>
      <c r="X32" s="271" t="s">
        <v>1051</v>
      </c>
      <c r="Y32" s="309"/>
      <c r="Z32" s="309"/>
      <c r="AA32" s="309"/>
      <c r="AB32" s="309"/>
      <c r="AC32" s="309"/>
      <c r="AD32" s="309"/>
      <c r="AE32" s="309"/>
      <c r="AF32" s="309"/>
      <c r="AG32" s="309"/>
      <c r="AH32" s="309"/>
      <c r="AI32" s="309"/>
      <c r="AJ32" s="313"/>
    </row>
    <row r="33" spans="1:36" ht="249.4" customHeight="1" x14ac:dyDescent="0.25">
      <c r="A33" s="569" t="s">
        <v>233</v>
      </c>
      <c r="B33" s="271" t="s">
        <v>234</v>
      </c>
      <c r="C33" s="271" t="s">
        <v>806</v>
      </c>
      <c r="D33" s="271" t="s">
        <v>573</v>
      </c>
      <c r="E33" s="271" t="s">
        <v>237</v>
      </c>
      <c r="F33" s="272">
        <v>43191</v>
      </c>
      <c r="G33" s="272">
        <v>44986</v>
      </c>
      <c r="H33" s="271" t="s">
        <v>187</v>
      </c>
      <c r="I33" s="271">
        <v>0</v>
      </c>
      <c r="J33" s="271" t="s">
        <v>807</v>
      </c>
      <c r="K33" s="274"/>
      <c r="L33" s="274"/>
      <c r="M33" s="271" t="s">
        <v>809</v>
      </c>
      <c r="N33" s="309"/>
      <c r="O33" s="309"/>
      <c r="P33" s="309"/>
      <c r="Q33" s="309" t="s">
        <v>57</v>
      </c>
      <c r="R33" s="309"/>
      <c r="S33" s="311"/>
      <c r="T33" s="263" t="s">
        <v>1052</v>
      </c>
      <c r="U33" s="264"/>
      <c r="V33" s="263" t="s">
        <v>1053</v>
      </c>
      <c r="W33" s="263" t="s">
        <v>187</v>
      </c>
      <c r="X33" s="263" t="s">
        <v>1054</v>
      </c>
      <c r="Y33" s="323"/>
      <c r="Z33" s="323"/>
      <c r="AA33" s="323"/>
      <c r="AB33" s="323"/>
      <c r="AC33" s="323"/>
      <c r="AD33" s="323"/>
      <c r="AE33" s="323"/>
      <c r="AF33" s="323"/>
      <c r="AG33" s="323"/>
      <c r="AH33" s="323"/>
      <c r="AI33" s="323"/>
      <c r="AJ33" s="313"/>
    </row>
    <row r="34" spans="1:36" ht="187.15" customHeight="1" x14ac:dyDescent="0.25">
      <c r="A34" s="570"/>
      <c r="B34" s="271" t="s">
        <v>242</v>
      </c>
      <c r="C34" s="271" t="s">
        <v>243</v>
      </c>
      <c r="D34" s="271" t="s">
        <v>811</v>
      </c>
      <c r="E34" s="271" t="s">
        <v>1055</v>
      </c>
      <c r="F34" s="272">
        <v>43191</v>
      </c>
      <c r="G34" s="272">
        <v>44713</v>
      </c>
      <c r="H34" s="271" t="s">
        <v>174</v>
      </c>
      <c r="I34" s="273">
        <v>8000</v>
      </c>
      <c r="J34" s="271" t="s">
        <v>813</v>
      </c>
      <c r="K34" s="274"/>
      <c r="L34" s="274"/>
      <c r="M34" s="271" t="s">
        <v>1056</v>
      </c>
      <c r="N34" s="309"/>
      <c r="O34" s="309" t="s">
        <v>57</v>
      </c>
      <c r="P34" s="309"/>
      <c r="Q34" s="309"/>
      <c r="R34" s="309"/>
      <c r="S34" s="311"/>
      <c r="T34" s="263" t="s">
        <v>1057</v>
      </c>
      <c r="U34" s="263" t="s">
        <v>1058</v>
      </c>
      <c r="V34" s="263" t="s">
        <v>1059</v>
      </c>
      <c r="W34" s="263" t="s">
        <v>534</v>
      </c>
      <c r="X34" s="263" t="s">
        <v>1060</v>
      </c>
      <c r="Y34" s="323"/>
      <c r="Z34" s="323"/>
      <c r="AA34" s="323"/>
      <c r="AB34" s="323"/>
      <c r="AC34" s="275">
        <v>44986</v>
      </c>
      <c r="AD34" s="268" t="s">
        <v>818</v>
      </c>
      <c r="AE34" s="323"/>
      <c r="AF34" s="268" t="s">
        <v>1061</v>
      </c>
      <c r="AG34" s="323"/>
      <c r="AH34" s="323"/>
      <c r="AI34" s="323"/>
      <c r="AJ34" s="313"/>
    </row>
    <row r="35" spans="1:36" ht="234" customHeight="1" x14ac:dyDescent="0.25">
      <c r="A35" s="570"/>
      <c r="B35" s="271" t="s">
        <v>252</v>
      </c>
      <c r="C35" s="271" t="s">
        <v>253</v>
      </c>
      <c r="D35" s="271" t="s">
        <v>816</v>
      </c>
      <c r="E35" s="271" t="s">
        <v>817</v>
      </c>
      <c r="F35" s="272">
        <v>43191</v>
      </c>
      <c r="G35" s="272">
        <v>44986</v>
      </c>
      <c r="H35" s="271" t="s">
        <v>109</v>
      </c>
      <c r="I35" s="271">
        <v>0</v>
      </c>
      <c r="J35" s="271" t="s">
        <v>818</v>
      </c>
      <c r="K35" s="274"/>
      <c r="L35" s="274"/>
      <c r="M35" s="271" t="s">
        <v>1062</v>
      </c>
      <c r="N35" s="309"/>
      <c r="O35" s="309"/>
      <c r="P35" s="309"/>
      <c r="Q35" s="309" t="s">
        <v>57</v>
      </c>
      <c r="R35" s="309"/>
      <c r="S35" s="311"/>
      <c r="T35" s="263" t="s">
        <v>1063</v>
      </c>
      <c r="U35" s="264"/>
      <c r="V35" s="263" t="s">
        <v>1064</v>
      </c>
      <c r="W35" s="263" t="s">
        <v>1065</v>
      </c>
      <c r="X35" s="263" t="s">
        <v>1066</v>
      </c>
      <c r="Y35" s="323"/>
      <c r="Z35" s="323"/>
      <c r="AA35" s="323"/>
      <c r="AB35" s="323"/>
      <c r="AC35" s="323"/>
      <c r="AD35" s="323"/>
      <c r="AE35" s="323"/>
      <c r="AF35" s="323"/>
      <c r="AG35" s="323"/>
      <c r="AH35" s="323"/>
      <c r="AI35" s="323"/>
      <c r="AJ35" s="313"/>
    </row>
    <row r="36" spans="1:36" ht="187.15" customHeight="1" x14ac:dyDescent="0.25">
      <c r="A36" s="571"/>
      <c r="B36" s="271" t="s">
        <v>258</v>
      </c>
      <c r="C36" s="271" t="s">
        <v>259</v>
      </c>
      <c r="D36" s="271" t="s">
        <v>1067</v>
      </c>
      <c r="E36" s="271" t="s">
        <v>822</v>
      </c>
      <c r="F36" s="272">
        <v>43191</v>
      </c>
      <c r="G36" s="272">
        <v>44986</v>
      </c>
      <c r="H36" s="271" t="s">
        <v>187</v>
      </c>
      <c r="I36" s="273">
        <v>20000</v>
      </c>
      <c r="J36" s="271" t="s">
        <v>823</v>
      </c>
      <c r="K36" s="274"/>
      <c r="L36" s="274"/>
      <c r="M36" s="271" t="s">
        <v>1068</v>
      </c>
      <c r="N36" s="309"/>
      <c r="O36" s="309"/>
      <c r="P36" s="309"/>
      <c r="Q36" s="309" t="s">
        <v>57</v>
      </c>
      <c r="R36" s="309"/>
      <c r="S36" s="311"/>
      <c r="T36" s="263" t="s">
        <v>1069</v>
      </c>
      <c r="U36" s="264"/>
      <c r="V36" s="263" t="s">
        <v>1070</v>
      </c>
      <c r="W36" s="263" t="s">
        <v>187</v>
      </c>
      <c r="X36" s="263" t="s">
        <v>1071</v>
      </c>
      <c r="Y36" s="323"/>
      <c r="Z36" s="323"/>
      <c r="AA36" s="323"/>
      <c r="AB36" s="323"/>
      <c r="AC36" s="323"/>
      <c r="AD36" s="323"/>
      <c r="AE36" s="323"/>
      <c r="AF36" s="323"/>
      <c r="AG36" s="323"/>
      <c r="AH36" s="323"/>
      <c r="AI36" s="323"/>
      <c r="AJ36" s="313"/>
    </row>
    <row r="37" spans="1:36" ht="132" customHeight="1" x14ac:dyDescent="0.25">
      <c r="A37" s="572" t="s">
        <v>264</v>
      </c>
      <c r="B37" s="271" t="s">
        <v>265</v>
      </c>
      <c r="C37" s="271" t="s">
        <v>266</v>
      </c>
      <c r="D37" s="271" t="s">
        <v>825</v>
      </c>
      <c r="E37" s="271" t="s">
        <v>826</v>
      </c>
      <c r="F37" s="272">
        <v>43191</v>
      </c>
      <c r="G37" s="272">
        <v>44986</v>
      </c>
      <c r="H37" s="271" t="s">
        <v>1011</v>
      </c>
      <c r="I37" s="273">
        <v>20000</v>
      </c>
      <c r="J37" s="271" t="s">
        <v>807</v>
      </c>
      <c r="K37" s="274"/>
      <c r="L37" s="274"/>
      <c r="M37" s="274"/>
      <c r="N37" s="309"/>
      <c r="O37" s="309"/>
      <c r="P37" s="309" t="s">
        <v>57</v>
      </c>
      <c r="Q37" s="309"/>
      <c r="R37" s="309"/>
      <c r="S37" s="311"/>
      <c r="T37" s="271" t="s">
        <v>1072</v>
      </c>
      <c r="U37" s="274"/>
      <c r="V37" s="274"/>
      <c r="W37" s="271" t="s">
        <v>818</v>
      </c>
      <c r="X37" s="271"/>
      <c r="Y37" s="323"/>
      <c r="Z37" s="323"/>
      <c r="AA37" s="323"/>
      <c r="AB37" s="323"/>
      <c r="AC37" s="323"/>
      <c r="AD37" s="323"/>
      <c r="AE37" s="323"/>
      <c r="AF37" s="323"/>
      <c r="AG37" s="323"/>
      <c r="AH37" s="323"/>
      <c r="AI37" s="323"/>
      <c r="AJ37" s="313"/>
    </row>
    <row r="38" spans="1:36" ht="140.65" customHeight="1" x14ac:dyDescent="0.25">
      <c r="A38" s="573"/>
      <c r="B38" s="271" t="s">
        <v>276</v>
      </c>
      <c r="C38" s="271" t="s">
        <v>277</v>
      </c>
      <c r="D38" s="271" t="s">
        <v>831</v>
      </c>
      <c r="E38" s="271" t="s">
        <v>832</v>
      </c>
      <c r="F38" s="272">
        <v>43191</v>
      </c>
      <c r="G38" s="272">
        <v>44986</v>
      </c>
      <c r="H38" s="271" t="s">
        <v>187</v>
      </c>
      <c r="I38" s="273">
        <v>20000</v>
      </c>
      <c r="J38" s="271" t="s">
        <v>813</v>
      </c>
      <c r="K38" s="274"/>
      <c r="L38" s="274"/>
      <c r="M38" s="274"/>
      <c r="N38" s="309"/>
      <c r="O38" s="309"/>
      <c r="P38" s="309"/>
      <c r="Q38" s="309" t="s">
        <v>57</v>
      </c>
      <c r="R38" s="309"/>
      <c r="S38" s="311"/>
      <c r="T38" s="271" t="s">
        <v>1073</v>
      </c>
      <c r="U38" s="274"/>
      <c r="V38" s="271" t="s">
        <v>1074</v>
      </c>
      <c r="W38" s="271" t="s">
        <v>187</v>
      </c>
      <c r="X38" s="271" t="s">
        <v>1075</v>
      </c>
      <c r="Y38" s="323"/>
      <c r="Z38" s="323"/>
      <c r="AA38" s="323"/>
      <c r="AB38" s="323"/>
      <c r="AC38" s="323"/>
      <c r="AD38" s="323"/>
      <c r="AE38" s="323"/>
      <c r="AF38" s="323"/>
      <c r="AG38" s="323"/>
      <c r="AH38" s="323"/>
      <c r="AI38" s="323"/>
      <c r="AJ38" s="313"/>
    </row>
    <row r="39" spans="1:36" ht="208.15" customHeight="1" x14ac:dyDescent="0.25">
      <c r="A39" s="573"/>
      <c r="B39" s="271" t="s">
        <v>285</v>
      </c>
      <c r="C39" s="271" t="s">
        <v>286</v>
      </c>
      <c r="D39" s="271" t="s">
        <v>1076</v>
      </c>
      <c r="E39" s="271" t="s">
        <v>838</v>
      </c>
      <c r="F39" s="272">
        <v>43191</v>
      </c>
      <c r="G39" s="272">
        <v>44986</v>
      </c>
      <c r="H39" s="271" t="s">
        <v>187</v>
      </c>
      <c r="I39" s="273">
        <v>10000</v>
      </c>
      <c r="J39" s="271" t="s">
        <v>818</v>
      </c>
      <c r="K39" s="274"/>
      <c r="L39" s="274"/>
      <c r="M39" s="274"/>
      <c r="N39" s="309"/>
      <c r="O39" s="309"/>
      <c r="P39" s="309"/>
      <c r="Q39" s="309" t="s">
        <v>57</v>
      </c>
      <c r="R39" s="309"/>
      <c r="S39" s="311"/>
      <c r="T39" s="276" t="s">
        <v>1077</v>
      </c>
      <c r="U39" s="271" t="s">
        <v>1078</v>
      </c>
      <c r="V39" s="271" t="s">
        <v>1079</v>
      </c>
      <c r="W39" s="271" t="s">
        <v>187</v>
      </c>
      <c r="X39" s="271" t="s">
        <v>1080</v>
      </c>
      <c r="Y39" s="323"/>
      <c r="Z39" s="323"/>
      <c r="AA39" s="323"/>
      <c r="AB39" s="323"/>
      <c r="AC39" s="323"/>
      <c r="AD39" s="323"/>
      <c r="AE39" s="323"/>
      <c r="AF39" s="323"/>
      <c r="AG39" s="323"/>
      <c r="AH39" s="323"/>
      <c r="AI39" s="323"/>
      <c r="AJ39" s="313"/>
    </row>
    <row r="40" spans="1:36" ht="241.15" customHeight="1" x14ac:dyDescent="0.25">
      <c r="A40" s="574"/>
      <c r="B40" s="271" t="s">
        <v>293</v>
      </c>
      <c r="C40" s="271" t="s">
        <v>294</v>
      </c>
      <c r="D40" s="271" t="s">
        <v>1081</v>
      </c>
      <c r="E40" s="271" t="s">
        <v>845</v>
      </c>
      <c r="F40" s="272">
        <v>43191</v>
      </c>
      <c r="G40" s="272">
        <v>44986</v>
      </c>
      <c r="H40" s="271" t="s">
        <v>1011</v>
      </c>
      <c r="I40" s="273">
        <v>20000</v>
      </c>
      <c r="J40" s="271" t="s">
        <v>810</v>
      </c>
      <c r="K40" s="274"/>
      <c r="L40" s="274"/>
      <c r="M40" s="274"/>
      <c r="N40" s="309"/>
      <c r="O40" s="309"/>
      <c r="P40" s="309" t="s">
        <v>57</v>
      </c>
      <c r="Q40" s="309"/>
      <c r="R40" s="309"/>
      <c r="S40" s="311"/>
      <c r="T40" s="271" t="s">
        <v>1082</v>
      </c>
      <c r="U40" s="274"/>
      <c r="V40" s="292" t="s">
        <v>1083</v>
      </c>
      <c r="W40" s="271"/>
      <c r="X40" s="271" t="s">
        <v>1084</v>
      </c>
      <c r="Y40" s="323"/>
      <c r="Z40" s="323"/>
      <c r="AA40" s="323"/>
      <c r="AB40" s="323"/>
      <c r="AC40" s="323"/>
      <c r="AD40" s="323"/>
      <c r="AE40" s="323"/>
      <c r="AF40" s="323"/>
      <c r="AG40" s="323"/>
      <c r="AH40" s="323"/>
      <c r="AI40" s="323"/>
      <c r="AJ40" s="313"/>
    </row>
    <row r="41" spans="1:36" ht="140.65" customHeight="1" x14ac:dyDescent="0.25">
      <c r="A41" s="572" t="s">
        <v>303</v>
      </c>
      <c r="B41" s="263" t="s">
        <v>304</v>
      </c>
      <c r="C41" s="263" t="s">
        <v>607</v>
      </c>
      <c r="D41" s="263" t="s">
        <v>851</v>
      </c>
      <c r="E41" s="263" t="s">
        <v>1085</v>
      </c>
      <c r="F41" s="265">
        <v>43191</v>
      </c>
      <c r="G41" s="265">
        <v>44986</v>
      </c>
      <c r="H41" s="263" t="s">
        <v>187</v>
      </c>
      <c r="I41" s="267">
        <v>250000</v>
      </c>
      <c r="J41" s="263" t="s">
        <v>853</v>
      </c>
      <c r="K41" s="264"/>
      <c r="L41" s="264"/>
      <c r="M41" s="263" t="s">
        <v>1086</v>
      </c>
      <c r="N41" s="309"/>
      <c r="O41" s="309"/>
      <c r="P41" s="309"/>
      <c r="Q41" s="309" t="s">
        <v>57</v>
      </c>
      <c r="R41" s="309"/>
      <c r="S41" s="311"/>
      <c r="T41" s="263" t="s">
        <v>1087</v>
      </c>
      <c r="U41" s="263"/>
      <c r="V41" s="263" t="s">
        <v>1088</v>
      </c>
      <c r="W41" s="263" t="s">
        <v>1089</v>
      </c>
      <c r="X41" s="263" t="s">
        <v>1090</v>
      </c>
      <c r="Y41" s="323"/>
      <c r="Z41" s="323"/>
      <c r="AA41" s="323"/>
      <c r="AB41" s="323"/>
      <c r="AC41" s="323"/>
      <c r="AD41" s="323"/>
      <c r="AE41" s="323"/>
      <c r="AF41" s="323"/>
      <c r="AG41" s="323"/>
      <c r="AH41" s="323"/>
      <c r="AI41" s="323"/>
      <c r="AJ41" s="313"/>
    </row>
    <row r="42" spans="1:36" ht="97.9" customHeight="1" x14ac:dyDescent="0.25">
      <c r="A42" s="573"/>
      <c r="B42" s="263" t="s">
        <v>311</v>
      </c>
      <c r="C42" s="263" t="s">
        <v>312</v>
      </c>
      <c r="D42" s="263" t="s">
        <v>851</v>
      </c>
      <c r="E42" s="264"/>
      <c r="F42" s="265">
        <v>43191</v>
      </c>
      <c r="G42" s="265">
        <v>44986</v>
      </c>
      <c r="H42" s="263" t="s">
        <v>187</v>
      </c>
      <c r="I42" s="267">
        <v>100000</v>
      </c>
      <c r="J42" s="263" t="s">
        <v>859</v>
      </c>
      <c r="K42" s="264"/>
      <c r="L42" s="264"/>
      <c r="M42" s="264"/>
      <c r="N42" s="309"/>
      <c r="O42" s="309"/>
      <c r="P42" s="309"/>
      <c r="Q42" s="309" t="s">
        <v>57</v>
      </c>
      <c r="R42" s="309"/>
      <c r="S42" s="311"/>
      <c r="T42" s="263" t="s">
        <v>1091</v>
      </c>
      <c r="U42" s="264"/>
      <c r="V42" s="263" t="s">
        <v>1092</v>
      </c>
      <c r="W42" s="263" t="s">
        <v>1089</v>
      </c>
      <c r="X42" s="263" t="s">
        <v>1090</v>
      </c>
      <c r="Y42" s="323"/>
      <c r="Z42" s="323"/>
      <c r="AA42" s="323"/>
      <c r="AB42" s="323"/>
      <c r="AC42" s="323"/>
      <c r="AD42" s="323"/>
      <c r="AE42" s="323"/>
      <c r="AF42" s="323"/>
      <c r="AG42" s="323"/>
      <c r="AH42" s="323"/>
      <c r="AI42" s="323"/>
      <c r="AJ42" s="313"/>
    </row>
    <row r="43" spans="1:36" ht="187.15" customHeight="1" x14ac:dyDescent="0.25">
      <c r="A43" s="573"/>
      <c r="B43" s="263" t="s">
        <v>316</v>
      </c>
      <c r="C43" s="263" t="s">
        <v>617</v>
      </c>
      <c r="D43" s="263" t="s">
        <v>851</v>
      </c>
      <c r="E43" s="264"/>
      <c r="F43" s="265">
        <v>43191</v>
      </c>
      <c r="G43" s="265">
        <v>44986</v>
      </c>
      <c r="H43" s="263" t="s">
        <v>76</v>
      </c>
      <c r="I43" s="267">
        <v>50000</v>
      </c>
      <c r="J43" s="263" t="s">
        <v>861</v>
      </c>
      <c r="K43" s="264"/>
      <c r="L43" s="264"/>
      <c r="M43" s="264"/>
      <c r="N43" s="309"/>
      <c r="O43" s="309"/>
      <c r="P43" s="309"/>
      <c r="Q43" s="309" t="s">
        <v>57</v>
      </c>
      <c r="R43" s="309"/>
      <c r="S43" s="311"/>
      <c r="T43" s="263" t="s">
        <v>1093</v>
      </c>
      <c r="U43" s="263" t="s">
        <v>1094</v>
      </c>
      <c r="V43" s="263" t="s">
        <v>1095</v>
      </c>
      <c r="W43" s="263" t="s">
        <v>76</v>
      </c>
      <c r="X43" s="263"/>
      <c r="Y43" s="323"/>
      <c r="Z43" s="323"/>
      <c r="AA43" s="323"/>
      <c r="AB43" s="323"/>
      <c r="AC43" s="323"/>
      <c r="AD43" s="323"/>
      <c r="AE43" s="323"/>
      <c r="AF43" s="323"/>
      <c r="AG43" s="323"/>
      <c r="AH43" s="323"/>
      <c r="AI43" s="323"/>
      <c r="AJ43" s="313"/>
    </row>
    <row r="44" spans="1:36" ht="118.9" customHeight="1" x14ac:dyDescent="0.25">
      <c r="A44" s="573"/>
      <c r="B44" s="263" t="s">
        <v>323</v>
      </c>
      <c r="C44" s="263" t="s">
        <v>622</v>
      </c>
      <c r="D44" s="263" t="s">
        <v>851</v>
      </c>
      <c r="E44" s="264"/>
      <c r="F44" s="265">
        <v>43191</v>
      </c>
      <c r="G44" s="265">
        <v>44986</v>
      </c>
      <c r="H44" s="263" t="s">
        <v>187</v>
      </c>
      <c r="I44" s="267">
        <v>50000</v>
      </c>
      <c r="J44" s="263" t="s">
        <v>325</v>
      </c>
      <c r="K44" s="264"/>
      <c r="L44" s="264"/>
      <c r="M44" s="263" t="s">
        <v>1096</v>
      </c>
      <c r="N44" s="309"/>
      <c r="O44" s="309" t="s">
        <v>57</v>
      </c>
      <c r="P44" s="309"/>
      <c r="Q44" s="309"/>
      <c r="R44" s="309"/>
      <c r="S44" s="311"/>
      <c r="T44" s="263" t="s">
        <v>1097</v>
      </c>
      <c r="U44" s="263"/>
      <c r="V44" s="263" t="s">
        <v>1098</v>
      </c>
      <c r="W44" s="263" t="s">
        <v>191</v>
      </c>
      <c r="X44" s="263"/>
      <c r="Y44" s="323"/>
      <c r="Z44" s="323"/>
      <c r="AA44" s="323"/>
      <c r="AB44" s="323"/>
      <c r="AC44" s="323"/>
      <c r="AD44" s="323"/>
      <c r="AE44" s="323"/>
      <c r="AF44" s="323"/>
      <c r="AG44" s="323"/>
      <c r="AH44" s="323"/>
      <c r="AI44" s="323"/>
      <c r="AJ44" s="313"/>
    </row>
    <row r="45" spans="1:36" ht="133.15" customHeight="1" x14ac:dyDescent="0.25">
      <c r="A45" s="573"/>
      <c r="B45" s="263" t="s">
        <v>327</v>
      </c>
      <c r="C45" s="263" t="s">
        <v>1099</v>
      </c>
      <c r="D45" s="263" t="s">
        <v>851</v>
      </c>
      <c r="E45" s="264"/>
      <c r="F45" s="265">
        <v>43191</v>
      </c>
      <c r="G45" s="265">
        <v>44986</v>
      </c>
      <c r="H45" s="263" t="s">
        <v>329</v>
      </c>
      <c r="I45" s="267">
        <v>15000</v>
      </c>
      <c r="J45" s="263" t="s">
        <v>870</v>
      </c>
      <c r="K45" s="264"/>
      <c r="L45" s="264"/>
      <c r="M45" s="263" t="s">
        <v>874</v>
      </c>
      <c r="N45" s="309"/>
      <c r="O45" s="309"/>
      <c r="P45" s="309" t="s">
        <v>57</v>
      </c>
      <c r="Q45" s="309"/>
      <c r="R45" s="309"/>
      <c r="S45" s="311"/>
      <c r="T45" s="263" t="s">
        <v>1097</v>
      </c>
      <c r="U45" s="263"/>
      <c r="V45" s="263" t="s">
        <v>1100</v>
      </c>
      <c r="W45" s="263" t="s">
        <v>1101</v>
      </c>
      <c r="X45" s="263"/>
      <c r="Y45" s="323"/>
      <c r="Z45" s="323"/>
      <c r="AA45" s="323"/>
      <c r="AB45" s="323"/>
      <c r="AC45" s="323"/>
      <c r="AD45" s="323"/>
      <c r="AE45" s="323"/>
      <c r="AF45" s="323"/>
      <c r="AG45" s="323"/>
      <c r="AH45" s="323"/>
      <c r="AI45" s="323"/>
      <c r="AJ45" s="313"/>
    </row>
    <row r="46" spans="1:36" ht="249.4" customHeight="1" x14ac:dyDescent="0.25">
      <c r="A46" s="574"/>
      <c r="B46" s="263" t="s">
        <v>334</v>
      </c>
      <c r="C46" s="263" t="s">
        <v>632</v>
      </c>
      <c r="D46" s="263" t="s">
        <v>875</v>
      </c>
      <c r="E46" s="263" t="s">
        <v>337</v>
      </c>
      <c r="F46" s="265">
        <v>43191</v>
      </c>
      <c r="G46" s="265">
        <v>44986</v>
      </c>
      <c r="H46" s="263" t="s">
        <v>65</v>
      </c>
      <c r="I46" s="263">
        <v>0</v>
      </c>
      <c r="J46" s="263" t="s">
        <v>876</v>
      </c>
      <c r="K46" s="264"/>
      <c r="L46" s="264"/>
      <c r="M46" s="264"/>
      <c r="N46" s="309"/>
      <c r="O46" s="309"/>
      <c r="P46" s="309"/>
      <c r="Q46" s="309" t="s">
        <v>57</v>
      </c>
      <c r="R46" s="309"/>
      <c r="S46" s="311"/>
      <c r="T46" s="263" t="s">
        <v>1102</v>
      </c>
      <c r="U46" s="263" t="s">
        <v>1103</v>
      </c>
      <c r="V46" s="263" t="s">
        <v>1104</v>
      </c>
      <c r="W46" s="263" t="s">
        <v>1105</v>
      </c>
      <c r="X46" s="263" t="s">
        <v>1106</v>
      </c>
      <c r="Y46" s="271" t="s">
        <v>1107</v>
      </c>
      <c r="Z46" s="323"/>
      <c r="AA46" s="323"/>
      <c r="AB46" s="323"/>
      <c r="AC46" s="323"/>
      <c r="AD46" s="323"/>
      <c r="AE46" s="323"/>
      <c r="AF46" s="323"/>
      <c r="AG46" s="323"/>
      <c r="AH46" s="323"/>
      <c r="AI46" s="323"/>
      <c r="AJ46" s="313"/>
    </row>
    <row r="47" spans="1:36" ht="142.15" customHeight="1" x14ac:dyDescent="0.25">
      <c r="A47" s="615" t="s">
        <v>342</v>
      </c>
      <c r="B47" s="263" t="s">
        <v>343</v>
      </c>
      <c r="C47" s="263" t="s">
        <v>344</v>
      </c>
      <c r="D47" s="263" t="s">
        <v>880</v>
      </c>
      <c r="E47" s="263" t="s">
        <v>881</v>
      </c>
      <c r="F47" s="265">
        <v>43191</v>
      </c>
      <c r="G47" s="265">
        <v>44986</v>
      </c>
      <c r="H47" s="263" t="s">
        <v>801</v>
      </c>
      <c r="I47" s="263">
        <v>0</v>
      </c>
      <c r="J47" s="263" t="s">
        <v>1108</v>
      </c>
      <c r="K47" s="264"/>
      <c r="L47" s="264"/>
      <c r="M47" s="263" t="s">
        <v>888</v>
      </c>
      <c r="N47" s="308"/>
      <c r="O47" s="323"/>
      <c r="P47" s="323"/>
      <c r="Q47" s="323" t="s">
        <v>57</v>
      </c>
      <c r="R47" s="323"/>
      <c r="S47" s="324"/>
      <c r="T47" s="271" t="s">
        <v>1109</v>
      </c>
      <c r="U47" s="274"/>
      <c r="V47" s="271" t="s">
        <v>974</v>
      </c>
      <c r="W47" s="271" t="s">
        <v>1110</v>
      </c>
      <c r="X47" s="271"/>
      <c r="Y47" s="308"/>
      <c r="Z47" s="323"/>
      <c r="AA47" s="323"/>
      <c r="AB47" s="323"/>
      <c r="AC47" s="323"/>
      <c r="AD47" s="323"/>
      <c r="AE47" s="323"/>
      <c r="AF47" s="323"/>
      <c r="AG47" s="323"/>
      <c r="AH47" s="323"/>
      <c r="AI47" s="323"/>
      <c r="AJ47" s="313"/>
    </row>
    <row r="48" spans="1:36" ht="318" customHeight="1" x14ac:dyDescent="0.25">
      <c r="A48" s="616"/>
      <c r="B48" s="263" t="s">
        <v>351</v>
      </c>
      <c r="C48" s="263" t="s">
        <v>352</v>
      </c>
      <c r="D48" s="263" t="s">
        <v>889</v>
      </c>
      <c r="E48" s="263" t="s">
        <v>890</v>
      </c>
      <c r="F48" s="265">
        <v>43191</v>
      </c>
      <c r="G48" s="265">
        <v>44986</v>
      </c>
      <c r="H48" s="263" t="s">
        <v>801</v>
      </c>
      <c r="I48" s="263">
        <v>0</v>
      </c>
      <c r="J48" s="263" t="s">
        <v>1111</v>
      </c>
      <c r="K48" s="264"/>
      <c r="L48" s="264"/>
      <c r="M48" s="263" t="s">
        <v>895</v>
      </c>
      <c r="N48" s="323"/>
      <c r="O48" s="323"/>
      <c r="P48" s="323"/>
      <c r="Q48" s="323" t="s">
        <v>57</v>
      </c>
      <c r="R48" s="323"/>
      <c r="S48" s="324"/>
      <c r="T48" s="271" t="s">
        <v>1112</v>
      </c>
      <c r="U48" s="271" t="s">
        <v>1113</v>
      </c>
      <c r="V48" s="271" t="s">
        <v>974</v>
      </c>
      <c r="W48" s="271" t="s">
        <v>1114</v>
      </c>
      <c r="X48" s="271" t="s">
        <v>1115</v>
      </c>
      <c r="Y48" s="323"/>
      <c r="Z48" s="323"/>
      <c r="AA48" s="323"/>
      <c r="AB48" s="323"/>
      <c r="AC48" s="323"/>
      <c r="AD48" s="323"/>
      <c r="AE48" s="323"/>
      <c r="AF48" s="323"/>
      <c r="AG48" s="323"/>
      <c r="AH48" s="323"/>
      <c r="AI48" s="323"/>
      <c r="AJ48" s="313"/>
    </row>
    <row r="49" spans="1:36" ht="123" customHeight="1" x14ac:dyDescent="0.25">
      <c r="A49" s="616"/>
      <c r="B49" s="263" t="s">
        <v>361</v>
      </c>
      <c r="C49" s="263" t="s">
        <v>642</v>
      </c>
      <c r="D49" s="263" t="s">
        <v>897</v>
      </c>
      <c r="E49" s="263" t="s">
        <v>898</v>
      </c>
      <c r="F49" s="265">
        <v>43191</v>
      </c>
      <c r="G49" s="265">
        <v>44986</v>
      </c>
      <c r="H49" s="263" t="s">
        <v>801</v>
      </c>
      <c r="I49" s="267">
        <v>350000</v>
      </c>
      <c r="J49" s="263" t="s">
        <v>1116</v>
      </c>
      <c r="K49" s="264"/>
      <c r="L49" s="264"/>
      <c r="M49" s="263" t="s">
        <v>903</v>
      </c>
      <c r="N49" s="323"/>
      <c r="O49" s="323"/>
      <c r="P49" s="323"/>
      <c r="Q49" s="323" t="s">
        <v>57</v>
      </c>
      <c r="R49" s="323"/>
      <c r="S49" s="324"/>
      <c r="T49" s="271" t="s">
        <v>1117</v>
      </c>
      <c r="U49" s="271" t="s">
        <v>1118</v>
      </c>
      <c r="V49" s="271"/>
      <c r="W49" s="271" t="s">
        <v>1119</v>
      </c>
      <c r="X49" s="271" t="s">
        <v>1120</v>
      </c>
      <c r="Y49" s="323"/>
      <c r="Z49" s="323"/>
      <c r="AA49" s="323"/>
      <c r="AB49" s="323"/>
      <c r="AC49" s="323"/>
      <c r="AD49" s="323"/>
      <c r="AE49" s="323"/>
      <c r="AF49" s="323"/>
      <c r="AG49" s="323"/>
      <c r="AH49" s="323"/>
      <c r="AI49" s="323"/>
      <c r="AJ49" s="313"/>
    </row>
    <row r="50" spans="1:36" ht="46.9" customHeight="1" x14ac:dyDescent="0.25">
      <c r="A50" s="616"/>
      <c r="B50" s="263" t="s">
        <v>369</v>
      </c>
      <c r="C50" s="263" t="s">
        <v>647</v>
      </c>
      <c r="D50" s="263" t="s">
        <v>1121</v>
      </c>
      <c r="E50" s="264"/>
      <c r="F50" s="265">
        <v>43191</v>
      </c>
      <c r="G50" s="265">
        <v>44986</v>
      </c>
      <c r="H50" s="263" t="s">
        <v>801</v>
      </c>
      <c r="I50" s="267">
        <v>15000</v>
      </c>
      <c r="J50" s="263" t="s">
        <v>1122</v>
      </c>
      <c r="K50" s="264"/>
      <c r="L50" s="264"/>
      <c r="M50" s="263" t="s">
        <v>908</v>
      </c>
      <c r="N50" s="323"/>
      <c r="O50" s="323"/>
      <c r="P50" s="323"/>
      <c r="Q50" s="323" t="s">
        <v>57</v>
      </c>
      <c r="R50" s="323"/>
      <c r="S50" s="324"/>
      <c r="T50" s="293" t="s">
        <v>1123</v>
      </c>
      <c r="U50" s="274"/>
      <c r="V50" s="274"/>
      <c r="W50" s="271" t="s">
        <v>801</v>
      </c>
      <c r="X50" s="271" t="s">
        <v>1123</v>
      </c>
      <c r="Y50" s="323"/>
      <c r="Z50" s="323"/>
      <c r="AA50" s="323"/>
      <c r="AB50" s="323"/>
      <c r="AC50" s="323"/>
      <c r="AD50" s="323"/>
      <c r="AE50" s="323"/>
      <c r="AF50" s="323"/>
      <c r="AG50" s="323"/>
      <c r="AH50" s="323"/>
      <c r="AI50" s="323"/>
      <c r="AJ50" s="313"/>
    </row>
    <row r="51" spans="1:36" ht="264" customHeight="1" x14ac:dyDescent="0.25">
      <c r="A51" s="617"/>
      <c r="B51" s="263" t="s">
        <v>374</v>
      </c>
      <c r="C51" s="263" t="s">
        <v>654</v>
      </c>
      <c r="D51" s="263" t="s">
        <v>910</v>
      </c>
      <c r="E51" s="263" t="s">
        <v>911</v>
      </c>
      <c r="F51" s="265">
        <v>43191</v>
      </c>
      <c r="G51" s="265">
        <v>44986</v>
      </c>
      <c r="H51" s="263" t="s">
        <v>109</v>
      </c>
      <c r="I51" s="263">
        <v>0</v>
      </c>
      <c r="J51" s="263" t="s">
        <v>1124</v>
      </c>
      <c r="K51" s="264"/>
      <c r="L51" s="264"/>
      <c r="M51" s="264"/>
      <c r="N51" s="308"/>
      <c r="O51" s="408"/>
      <c r="P51" s="408" t="s">
        <v>57</v>
      </c>
      <c r="Q51" s="408"/>
      <c r="R51" s="408"/>
      <c r="S51" s="409"/>
      <c r="T51" s="277" t="s">
        <v>1125</v>
      </c>
      <c r="U51" s="278"/>
      <c r="V51" s="277" t="s">
        <v>1126</v>
      </c>
      <c r="W51" s="277" t="s">
        <v>728</v>
      </c>
      <c r="X51" s="277" t="s">
        <v>1127</v>
      </c>
      <c r="Y51" s="408"/>
      <c r="Z51" s="408"/>
      <c r="AA51" s="408"/>
      <c r="AB51" s="408"/>
      <c r="AC51" s="408"/>
      <c r="AD51" s="408"/>
      <c r="AE51" s="408"/>
      <c r="AF51" s="408"/>
      <c r="AG51" s="408"/>
      <c r="AH51" s="408"/>
      <c r="AI51" s="408"/>
      <c r="AJ51" s="313"/>
    </row>
    <row r="52" spans="1:36" ht="78" customHeight="1" x14ac:dyDescent="0.25">
      <c r="A52" s="566" t="s">
        <v>382</v>
      </c>
      <c r="B52" s="263" t="s">
        <v>383</v>
      </c>
      <c r="C52" s="263" t="s">
        <v>657</v>
      </c>
      <c r="D52" s="263" t="s">
        <v>915</v>
      </c>
      <c r="E52" s="264"/>
      <c r="F52" s="265">
        <v>43191</v>
      </c>
      <c r="G52" s="265">
        <v>43525</v>
      </c>
      <c r="H52" s="263" t="s">
        <v>174</v>
      </c>
      <c r="I52" s="263">
        <v>0</v>
      </c>
      <c r="J52" s="263" t="s">
        <v>1128</v>
      </c>
      <c r="K52" s="264"/>
      <c r="L52" s="264"/>
      <c r="M52" s="263" t="s">
        <v>1129</v>
      </c>
      <c r="N52" s="323"/>
      <c r="O52" s="323"/>
      <c r="P52" s="323"/>
      <c r="Q52" s="323"/>
      <c r="R52" s="323" t="s">
        <v>57</v>
      </c>
      <c r="S52" s="324"/>
      <c r="T52" s="271" t="s">
        <v>1130</v>
      </c>
      <c r="U52" s="271" t="s">
        <v>1131</v>
      </c>
      <c r="V52" s="271"/>
      <c r="W52" s="271"/>
      <c r="X52" s="271"/>
      <c r="Y52" s="323"/>
      <c r="Z52" s="323"/>
      <c r="AA52" s="323"/>
      <c r="AB52" s="323"/>
      <c r="AC52" s="323"/>
      <c r="AD52" s="323"/>
      <c r="AE52" s="323"/>
      <c r="AF52" s="323"/>
      <c r="AG52" s="323"/>
      <c r="AH52" s="323"/>
      <c r="AI52" s="323"/>
      <c r="AJ52" s="313"/>
    </row>
    <row r="53" spans="1:36" ht="46.9" customHeight="1" x14ac:dyDescent="0.25">
      <c r="A53" s="567"/>
      <c r="B53" s="263" t="s">
        <v>390</v>
      </c>
      <c r="C53" s="263" t="s">
        <v>658</v>
      </c>
      <c r="D53" s="279" t="s">
        <v>921</v>
      </c>
      <c r="E53" s="264"/>
      <c r="F53" s="265">
        <v>43191</v>
      </c>
      <c r="G53" s="265">
        <v>43525</v>
      </c>
      <c r="H53" s="263" t="s">
        <v>801</v>
      </c>
      <c r="I53" s="267">
        <v>100000</v>
      </c>
      <c r="J53" s="263" t="s">
        <v>1132</v>
      </c>
      <c r="K53" s="264"/>
      <c r="L53" s="264"/>
      <c r="M53" s="264"/>
      <c r="N53" s="323"/>
      <c r="O53" s="323"/>
      <c r="P53" s="323"/>
      <c r="Q53" s="323"/>
      <c r="R53" s="323" t="s">
        <v>57</v>
      </c>
      <c r="S53" s="324"/>
      <c r="T53" s="271" t="s">
        <v>1133</v>
      </c>
      <c r="U53" s="271" t="s">
        <v>395</v>
      </c>
      <c r="V53" s="271"/>
      <c r="W53" s="271"/>
      <c r="X53" s="271"/>
      <c r="Y53" s="323"/>
      <c r="Z53" s="323"/>
      <c r="AA53" s="323"/>
      <c r="AB53" s="323"/>
      <c r="AC53" s="323"/>
      <c r="AD53" s="323"/>
      <c r="AE53" s="323"/>
      <c r="AF53" s="323"/>
      <c r="AG53" s="323"/>
      <c r="AH53" s="323"/>
      <c r="AI53" s="323"/>
      <c r="AJ53" s="313"/>
    </row>
    <row r="54" spans="1:36" ht="409.5" customHeight="1" x14ac:dyDescent="0.25">
      <c r="A54" s="567"/>
      <c r="B54" s="263" t="s">
        <v>1134</v>
      </c>
      <c r="C54" s="263" t="s">
        <v>398</v>
      </c>
      <c r="D54" s="263" t="s">
        <v>923</v>
      </c>
      <c r="E54" s="263" t="s">
        <v>661</v>
      </c>
      <c r="F54" s="265">
        <v>43191</v>
      </c>
      <c r="G54" s="265">
        <v>44986</v>
      </c>
      <c r="H54" s="263" t="s">
        <v>174</v>
      </c>
      <c r="I54" s="263">
        <v>0</v>
      </c>
      <c r="J54" s="263" t="s">
        <v>924</v>
      </c>
      <c r="K54" s="264"/>
      <c r="L54" s="264"/>
      <c r="M54" s="263" t="s">
        <v>928</v>
      </c>
      <c r="N54" s="323"/>
      <c r="O54" s="323"/>
      <c r="P54" s="323"/>
      <c r="Q54" s="323" t="s">
        <v>57</v>
      </c>
      <c r="R54" s="323"/>
      <c r="S54" s="324"/>
      <c r="T54" s="271" t="s">
        <v>1135</v>
      </c>
      <c r="U54" s="271"/>
      <c r="V54" s="271" t="s">
        <v>1136</v>
      </c>
      <c r="W54" s="271" t="s">
        <v>1137</v>
      </c>
      <c r="X54" s="292" t="s">
        <v>1138</v>
      </c>
      <c r="Y54" s="323"/>
      <c r="Z54" s="323"/>
      <c r="AA54" s="323"/>
      <c r="AB54" s="323"/>
      <c r="AC54" s="323"/>
      <c r="AD54" s="323"/>
      <c r="AE54" s="323"/>
      <c r="AF54" s="323"/>
      <c r="AG54" s="323"/>
      <c r="AH54" s="323"/>
      <c r="AI54" s="323"/>
      <c r="AJ54" s="313"/>
    </row>
    <row r="55" spans="1:36" ht="280.89999999999998" customHeight="1" x14ac:dyDescent="0.25">
      <c r="A55" s="567"/>
      <c r="B55" s="263" t="s">
        <v>404</v>
      </c>
      <c r="C55" s="263" t="s">
        <v>405</v>
      </c>
      <c r="D55" s="263" t="s">
        <v>930</v>
      </c>
      <c r="E55" s="264"/>
      <c r="F55" s="265">
        <v>43191</v>
      </c>
      <c r="G55" s="265">
        <v>44986</v>
      </c>
      <c r="H55" s="263" t="s">
        <v>65</v>
      </c>
      <c r="I55" s="263">
        <v>0</v>
      </c>
      <c r="J55" s="263" t="s">
        <v>931</v>
      </c>
      <c r="K55" s="264"/>
      <c r="L55" s="264"/>
      <c r="M55" s="264"/>
      <c r="N55" s="323"/>
      <c r="O55" s="323"/>
      <c r="P55" s="323" t="s">
        <v>57</v>
      </c>
      <c r="Q55" s="323"/>
      <c r="R55" s="323"/>
      <c r="S55" s="324"/>
      <c r="T55" s="271" t="s">
        <v>1139</v>
      </c>
      <c r="U55" s="271"/>
      <c r="V55" s="271" t="s">
        <v>1140</v>
      </c>
      <c r="W55" s="271" t="s">
        <v>700</v>
      </c>
      <c r="X55" s="271" t="s">
        <v>1141</v>
      </c>
      <c r="Y55" s="323"/>
      <c r="Z55" s="323"/>
      <c r="AA55" s="323"/>
      <c r="AB55" s="323"/>
      <c r="AC55" s="323"/>
      <c r="AD55" s="323"/>
      <c r="AE55" s="323"/>
      <c r="AF55" s="268" t="s">
        <v>1142</v>
      </c>
      <c r="AG55" s="323"/>
      <c r="AH55" s="323"/>
      <c r="AI55" s="323"/>
      <c r="AJ55" s="313"/>
    </row>
    <row r="56" spans="1:36" ht="78" customHeight="1" x14ac:dyDescent="0.25">
      <c r="A56" s="567"/>
      <c r="B56" s="263" t="s">
        <v>410</v>
      </c>
      <c r="C56" s="263" t="s">
        <v>670</v>
      </c>
      <c r="D56" s="263" t="s">
        <v>851</v>
      </c>
      <c r="E56" s="264"/>
      <c r="F56" s="265">
        <v>43191</v>
      </c>
      <c r="G56" s="265">
        <v>44986</v>
      </c>
      <c r="H56" s="263" t="s">
        <v>187</v>
      </c>
      <c r="I56" s="267">
        <v>100000</v>
      </c>
      <c r="J56" s="263" t="s">
        <v>934</v>
      </c>
      <c r="K56" s="264"/>
      <c r="L56" s="264"/>
      <c r="M56" s="263" t="s">
        <v>937</v>
      </c>
      <c r="N56" s="323"/>
      <c r="O56" s="323"/>
      <c r="P56" s="323"/>
      <c r="Q56" s="323" t="s">
        <v>57</v>
      </c>
      <c r="R56" s="323"/>
      <c r="S56" s="324"/>
      <c r="T56" s="271" t="s">
        <v>848</v>
      </c>
      <c r="U56" s="271"/>
      <c r="V56" s="271" t="s">
        <v>1143</v>
      </c>
      <c r="W56" s="271"/>
      <c r="X56" s="280" t="s">
        <v>1144</v>
      </c>
      <c r="Y56" s="323"/>
      <c r="Z56" s="323"/>
      <c r="AA56" s="323"/>
      <c r="AB56" s="323"/>
      <c r="AC56" s="323"/>
      <c r="AD56" s="323"/>
      <c r="AE56" s="323"/>
      <c r="AF56" s="323"/>
      <c r="AG56" s="323"/>
      <c r="AH56" s="323"/>
      <c r="AI56" s="323"/>
      <c r="AJ56" s="313"/>
    </row>
    <row r="57" spans="1:36" ht="409.5" customHeight="1" x14ac:dyDescent="0.25">
      <c r="A57" s="567"/>
      <c r="B57" s="263" t="s">
        <v>414</v>
      </c>
      <c r="C57" s="263" t="s">
        <v>674</v>
      </c>
      <c r="D57" s="263" t="s">
        <v>851</v>
      </c>
      <c r="E57" s="264"/>
      <c r="F57" s="265">
        <v>43191</v>
      </c>
      <c r="G57" s="265">
        <v>44986</v>
      </c>
      <c r="H57" s="263" t="s">
        <v>329</v>
      </c>
      <c r="I57" s="267">
        <v>100000</v>
      </c>
      <c r="J57" s="263" t="s">
        <v>938</v>
      </c>
      <c r="K57" s="264"/>
      <c r="L57" s="264"/>
      <c r="M57" s="264"/>
      <c r="N57" s="323"/>
      <c r="O57" s="323"/>
      <c r="P57" s="323"/>
      <c r="Q57" s="323" t="s">
        <v>57</v>
      </c>
      <c r="R57" s="323"/>
      <c r="S57" s="324"/>
      <c r="T57" s="271" t="s">
        <v>1145</v>
      </c>
      <c r="U57" s="263" t="s">
        <v>1146</v>
      </c>
      <c r="V57" s="271"/>
      <c r="W57" s="271" t="s">
        <v>1101</v>
      </c>
      <c r="X57" s="271" t="s">
        <v>1147</v>
      </c>
      <c r="Y57" s="323"/>
      <c r="Z57" s="323"/>
      <c r="AA57" s="323"/>
      <c r="AB57" s="323"/>
      <c r="AC57" s="323"/>
      <c r="AD57" s="323"/>
      <c r="AE57" s="323"/>
      <c r="AF57" s="268" t="s">
        <v>1148</v>
      </c>
      <c r="AG57" s="323"/>
      <c r="AH57" s="323"/>
      <c r="AI57" s="323"/>
      <c r="AJ57" s="313"/>
    </row>
    <row r="58" spans="1:36" ht="187.15" customHeight="1" x14ac:dyDescent="0.25">
      <c r="A58" s="567"/>
      <c r="B58" s="263" t="s">
        <v>421</v>
      </c>
      <c r="C58" s="263" t="s">
        <v>1149</v>
      </c>
      <c r="D58" s="263" t="s">
        <v>943</v>
      </c>
      <c r="E58" s="264"/>
      <c r="F58" s="265">
        <v>43191</v>
      </c>
      <c r="G58" s="265">
        <v>44986</v>
      </c>
      <c r="H58" s="263" t="s">
        <v>801</v>
      </c>
      <c r="I58" s="263">
        <v>0</v>
      </c>
      <c r="J58" s="263" t="s">
        <v>1150</v>
      </c>
      <c r="K58" s="264"/>
      <c r="L58" s="264"/>
      <c r="M58" s="264"/>
      <c r="N58" s="323"/>
      <c r="O58" s="323"/>
      <c r="P58" s="323"/>
      <c r="Q58" s="323" t="s">
        <v>57</v>
      </c>
      <c r="R58" s="323"/>
      <c r="S58" s="324"/>
      <c r="T58" s="293" t="s">
        <v>1151</v>
      </c>
      <c r="U58" s="271"/>
      <c r="V58" s="271"/>
      <c r="W58" s="271" t="s">
        <v>1152</v>
      </c>
      <c r="X58" s="271" t="s">
        <v>1153</v>
      </c>
      <c r="Y58" s="323"/>
      <c r="Z58" s="323"/>
      <c r="AA58" s="323"/>
      <c r="AB58" s="323"/>
      <c r="AC58" s="323"/>
      <c r="AD58" s="268" t="s">
        <v>1154</v>
      </c>
      <c r="AE58" s="323"/>
      <c r="AF58" s="268" t="s">
        <v>1155</v>
      </c>
      <c r="AG58" s="323"/>
      <c r="AH58" s="323"/>
      <c r="AI58" s="323"/>
      <c r="AJ58" s="313"/>
    </row>
    <row r="59" spans="1:36" ht="46.9" customHeight="1" x14ac:dyDescent="0.25">
      <c r="A59" s="568"/>
      <c r="B59" s="263" t="s">
        <v>682</v>
      </c>
      <c r="C59" s="263" t="s">
        <v>948</v>
      </c>
      <c r="D59" s="263" t="s">
        <v>949</v>
      </c>
      <c r="E59" s="264"/>
      <c r="F59" s="263" t="s">
        <v>1156</v>
      </c>
      <c r="G59" s="263" t="s">
        <v>1157</v>
      </c>
      <c r="H59" s="263" t="s">
        <v>468</v>
      </c>
      <c r="I59" s="263">
        <v>0</v>
      </c>
      <c r="J59" s="263" t="s">
        <v>952</v>
      </c>
      <c r="K59" s="264"/>
      <c r="L59" s="264"/>
      <c r="M59" s="264"/>
      <c r="N59" s="323"/>
      <c r="O59" s="323"/>
      <c r="P59" s="323"/>
      <c r="Q59" s="323" t="s">
        <v>57</v>
      </c>
      <c r="R59" s="323"/>
      <c r="S59" s="324"/>
      <c r="T59" s="271" t="s">
        <v>1158</v>
      </c>
      <c r="U59" s="271"/>
      <c r="V59" s="271" t="s">
        <v>1159</v>
      </c>
      <c r="W59" s="271" t="s">
        <v>468</v>
      </c>
      <c r="X59" s="271" t="s">
        <v>1160</v>
      </c>
      <c r="Y59" s="323"/>
      <c r="Z59" s="323"/>
      <c r="AA59" s="323"/>
      <c r="AB59" s="323"/>
      <c r="AC59" s="323"/>
      <c r="AD59" s="323"/>
      <c r="AE59" s="323"/>
      <c r="AF59" s="323"/>
      <c r="AG59" s="323"/>
      <c r="AH59" s="323"/>
      <c r="AI59" s="323"/>
      <c r="AJ59" s="313"/>
    </row>
    <row r="60" spans="1:36" x14ac:dyDescent="0.25">
      <c r="A60" s="308"/>
      <c r="B60" s="308"/>
      <c r="C60" s="308"/>
      <c r="D60" s="308"/>
      <c r="E60" s="308"/>
      <c r="F60" s="308"/>
      <c r="G60" s="308"/>
      <c r="H60" s="308"/>
      <c r="I60" s="308"/>
      <c r="J60" s="308"/>
      <c r="K60" s="308"/>
      <c r="L60" s="308"/>
      <c r="M60" s="308"/>
      <c r="N60" s="307"/>
      <c r="O60" s="307"/>
      <c r="P60" s="307"/>
      <c r="Q60" s="307"/>
      <c r="R60" s="307"/>
      <c r="S60" s="307"/>
      <c r="T60" s="308"/>
      <c r="U60" s="308"/>
      <c r="V60" s="308"/>
      <c r="W60" s="308"/>
      <c r="X60" s="308"/>
      <c r="Y60" s="308"/>
      <c r="Z60" s="308"/>
      <c r="AA60" s="308"/>
      <c r="AB60" s="308"/>
      <c r="AC60" s="308"/>
      <c r="AD60" s="308"/>
      <c r="AE60" s="308"/>
      <c r="AF60" s="308"/>
      <c r="AG60" s="308"/>
      <c r="AH60" s="308"/>
      <c r="AI60" s="308"/>
      <c r="AJ60" s="313"/>
    </row>
    <row r="61" spans="1:36" ht="16.5" thickBot="1" x14ac:dyDescent="0.3">
      <c r="A61" s="308"/>
      <c r="B61" s="308"/>
      <c r="C61" s="308"/>
      <c r="D61" s="308"/>
      <c r="E61" s="308"/>
      <c r="F61" s="308"/>
      <c r="G61" s="308"/>
      <c r="H61" s="308"/>
      <c r="I61" s="308"/>
      <c r="J61" s="308"/>
      <c r="K61" s="308"/>
      <c r="L61" s="410"/>
      <c r="M61" s="308"/>
      <c r="N61" s="307"/>
      <c r="O61" s="307"/>
      <c r="P61" s="307"/>
      <c r="Q61" s="307"/>
      <c r="R61" s="307"/>
      <c r="S61" s="307"/>
      <c r="T61" s="308"/>
      <c r="U61" s="308"/>
      <c r="V61" s="308"/>
      <c r="W61" s="308"/>
      <c r="X61" s="308"/>
      <c r="Y61" s="308"/>
      <c r="Z61" s="308"/>
      <c r="AA61" s="308"/>
      <c r="AB61" s="308"/>
      <c r="AC61" s="308"/>
      <c r="AD61" s="308"/>
      <c r="AE61" s="308"/>
      <c r="AF61" s="308"/>
      <c r="AG61" s="308"/>
      <c r="AH61" s="308"/>
      <c r="AI61" s="308"/>
      <c r="AJ61" s="313"/>
    </row>
    <row r="62" spans="1:36" ht="26.25" customHeight="1" thickBot="1" x14ac:dyDescent="0.3">
      <c r="A62" s="281" t="s">
        <v>427</v>
      </c>
      <c r="B62" s="294"/>
      <c r="C62" s="282"/>
      <c r="D62" s="282"/>
      <c r="E62" s="282"/>
      <c r="F62" s="282"/>
      <c r="G62" s="282"/>
      <c r="H62" s="282"/>
      <c r="I62" s="282"/>
      <c r="J62" s="282"/>
      <c r="K62" s="282"/>
      <c r="L62" s="283"/>
      <c r="M62" s="284"/>
      <c r="N62" s="307"/>
      <c r="O62" s="307"/>
      <c r="P62" s="307"/>
      <c r="Q62" s="307"/>
      <c r="R62" s="307"/>
      <c r="S62" s="307"/>
      <c r="T62" s="308"/>
      <c r="U62" s="308"/>
      <c r="V62" s="308"/>
      <c r="W62" s="308"/>
      <c r="X62" s="308"/>
      <c r="Y62" s="308"/>
      <c r="Z62" s="308"/>
      <c r="AA62" s="308"/>
      <c r="AB62" s="308"/>
      <c r="AC62" s="308"/>
      <c r="AD62" s="308"/>
      <c r="AE62" s="308"/>
      <c r="AF62" s="308"/>
      <c r="AG62" s="308"/>
      <c r="AH62" s="308"/>
      <c r="AI62" s="308"/>
      <c r="AJ62" s="313"/>
    </row>
    <row r="63" spans="1:36" ht="26.25" customHeight="1" thickBot="1" x14ac:dyDescent="0.3">
      <c r="A63" s="285"/>
      <c r="B63" s="286"/>
      <c r="C63" s="286"/>
      <c r="D63" s="287"/>
      <c r="E63" s="287"/>
      <c r="F63" s="287"/>
      <c r="G63" s="287"/>
      <c r="H63" s="287"/>
      <c r="I63" s="287"/>
      <c r="J63" s="287"/>
      <c r="K63" s="287"/>
      <c r="L63" s="287"/>
      <c r="M63" s="287"/>
      <c r="N63" s="287"/>
      <c r="O63" s="307"/>
      <c r="P63" s="307"/>
      <c r="Q63" s="307"/>
      <c r="R63" s="307"/>
      <c r="S63" s="307"/>
      <c r="T63" s="308"/>
      <c r="U63" s="308"/>
      <c r="V63" s="308"/>
      <c r="W63" s="308"/>
      <c r="X63" s="308"/>
      <c r="Y63" s="308"/>
      <c r="Z63" s="308"/>
      <c r="AA63" s="308"/>
      <c r="AB63" s="308"/>
      <c r="AC63" s="308"/>
      <c r="AD63" s="308"/>
      <c r="AE63" s="308"/>
      <c r="AF63" s="308"/>
      <c r="AG63" s="308"/>
      <c r="AH63" s="308"/>
      <c r="AI63" s="308"/>
      <c r="AJ63" s="313"/>
    </row>
    <row r="64" spans="1:36" ht="43.5" customHeight="1" thickBot="1" x14ac:dyDescent="0.3">
      <c r="A64" s="288" t="s">
        <v>428</v>
      </c>
      <c r="B64" s="295"/>
      <c r="C64" s="289"/>
      <c r="D64" s="308"/>
      <c r="E64" s="308"/>
      <c r="F64" s="308"/>
      <c r="G64" s="308"/>
      <c r="H64" s="308"/>
      <c r="I64" s="308"/>
      <c r="J64" s="308"/>
      <c r="K64" s="308"/>
      <c r="L64" s="308"/>
      <c r="M64" s="308"/>
      <c r="N64" s="307"/>
      <c r="O64" s="307"/>
      <c r="P64" s="307"/>
      <c r="Q64" s="307"/>
      <c r="R64" s="307"/>
      <c r="S64" s="307"/>
      <c r="T64" s="308"/>
      <c r="U64" s="308"/>
      <c r="V64" s="308"/>
      <c r="W64" s="308"/>
      <c r="X64" s="308"/>
      <c r="Y64" s="308"/>
      <c r="Z64" s="308"/>
      <c r="AA64" s="308"/>
      <c r="AB64" s="308"/>
      <c r="AC64" s="308"/>
      <c r="AD64" s="308"/>
      <c r="AE64" s="308"/>
      <c r="AF64" s="308"/>
      <c r="AG64" s="308"/>
      <c r="AH64" s="308"/>
      <c r="AI64" s="308"/>
      <c r="AJ64" s="313"/>
    </row>
    <row r="65" spans="1:36" x14ac:dyDescent="0.25">
      <c r="A65" s="308"/>
      <c r="B65" s="308"/>
      <c r="C65" s="308"/>
      <c r="D65" s="308"/>
      <c r="E65" s="308"/>
      <c r="F65" s="308"/>
      <c r="G65" s="308"/>
      <c r="H65" s="308"/>
      <c r="I65" s="308"/>
      <c r="J65" s="308"/>
      <c r="K65" s="308"/>
      <c r="L65" s="308"/>
      <c r="M65" s="308"/>
      <c r="N65" s="307"/>
      <c r="O65" s="307"/>
      <c r="P65" s="307"/>
      <c r="Q65" s="307"/>
      <c r="R65" s="307"/>
      <c r="S65" s="307"/>
      <c r="T65" s="308"/>
      <c r="U65" s="308"/>
      <c r="V65" s="308"/>
      <c r="W65" s="308"/>
      <c r="X65" s="308"/>
      <c r="Y65" s="308"/>
      <c r="Z65" s="308"/>
      <c r="AA65" s="308"/>
      <c r="AB65" s="308"/>
      <c r="AC65" s="308"/>
      <c r="AD65" s="308"/>
      <c r="AE65" s="308"/>
      <c r="AF65" s="308"/>
      <c r="AG65" s="308"/>
      <c r="AH65" s="308"/>
      <c r="AI65" s="308"/>
      <c r="AJ65" s="313"/>
    </row>
    <row r="66" spans="1:36" x14ac:dyDescent="0.25">
      <c r="A66" s="499" t="s">
        <v>429</v>
      </c>
      <c r="B66" s="565" t="s">
        <v>14</v>
      </c>
      <c r="C66" s="453" t="s">
        <v>15</v>
      </c>
      <c r="D66" s="453" t="s">
        <v>16</v>
      </c>
      <c r="E66" s="503" t="s">
        <v>17</v>
      </c>
      <c r="F66" s="453" t="s">
        <v>18</v>
      </c>
      <c r="G66" s="453"/>
      <c r="H66" s="453" t="s">
        <v>19</v>
      </c>
      <c r="I66" s="453" t="s">
        <v>20</v>
      </c>
      <c r="J66" s="463" t="s">
        <v>21</v>
      </c>
      <c r="K66" s="463" t="s">
        <v>22</v>
      </c>
      <c r="L66" s="463"/>
      <c r="M66" s="463" t="s">
        <v>23</v>
      </c>
      <c r="N66" s="43"/>
      <c r="O66" s="307"/>
      <c r="P66" s="307"/>
      <c r="Q66" s="307"/>
      <c r="R66" s="307"/>
      <c r="S66" s="307"/>
      <c r="T66" s="308"/>
      <c r="U66" s="308"/>
      <c r="V66" s="308"/>
      <c r="W66" s="308"/>
      <c r="X66" s="308"/>
      <c r="Y66" s="308"/>
      <c r="Z66" s="308"/>
      <c r="AA66" s="308"/>
      <c r="AB66" s="308"/>
      <c r="AC66" s="308"/>
      <c r="AD66" s="308"/>
      <c r="AE66" s="308"/>
      <c r="AF66" s="308"/>
      <c r="AG66" s="308"/>
      <c r="AH66" s="308"/>
      <c r="AI66" s="308"/>
      <c r="AJ66" s="313"/>
    </row>
    <row r="67" spans="1:36" ht="31.5" x14ac:dyDescent="0.25">
      <c r="A67" s="500"/>
      <c r="B67" s="565"/>
      <c r="C67" s="453"/>
      <c r="D67" s="453"/>
      <c r="E67" s="503"/>
      <c r="F67" s="328" t="s">
        <v>46</v>
      </c>
      <c r="G67" s="328" t="s">
        <v>47</v>
      </c>
      <c r="H67" s="453"/>
      <c r="I67" s="453"/>
      <c r="J67" s="463"/>
      <c r="K67" s="90" t="s">
        <v>48</v>
      </c>
      <c r="L67" s="90" t="s">
        <v>49</v>
      </c>
      <c r="M67" s="463"/>
      <c r="N67" s="308"/>
      <c r="O67" s="307"/>
      <c r="P67" s="307"/>
      <c r="Q67" s="307"/>
      <c r="R67" s="307"/>
      <c r="S67" s="307"/>
      <c r="T67" s="308"/>
      <c r="U67" s="308"/>
      <c r="V67" s="308"/>
      <c r="W67" s="308"/>
      <c r="X67" s="308"/>
      <c r="Y67" s="308"/>
      <c r="Z67" s="308"/>
      <c r="AA67" s="308"/>
      <c r="AB67" s="308"/>
      <c r="AC67" s="308"/>
      <c r="AD67" s="308"/>
      <c r="AE67" s="308"/>
      <c r="AF67" s="308"/>
      <c r="AG67" s="308"/>
      <c r="AH67" s="308"/>
      <c r="AI67" s="308"/>
      <c r="AJ67" s="313"/>
    </row>
    <row r="68" spans="1:36" x14ac:dyDescent="0.25">
      <c r="A68" s="324" t="s">
        <v>686</v>
      </c>
      <c r="B68" s="324"/>
      <c r="C68" s="323" t="s">
        <v>687</v>
      </c>
      <c r="D68" s="323"/>
      <c r="E68" s="323"/>
      <c r="F68" s="323"/>
      <c r="G68" s="323"/>
      <c r="H68" s="323"/>
      <c r="I68" s="323"/>
      <c r="J68" s="309"/>
      <c r="K68" s="309"/>
      <c r="L68" s="309"/>
      <c r="M68" s="309"/>
      <c r="N68" s="308"/>
      <c r="O68" s="307"/>
      <c r="P68" s="307"/>
      <c r="Q68" s="307"/>
      <c r="R68" s="307"/>
      <c r="S68" s="307"/>
      <c r="T68" s="308"/>
      <c r="U68" s="308"/>
      <c r="V68" s="308"/>
      <c r="W68" s="308"/>
      <c r="X68" s="308"/>
      <c r="Y68" s="308"/>
      <c r="Z68" s="308"/>
      <c r="AA68" s="308"/>
      <c r="AB68" s="308"/>
      <c r="AC68" s="308"/>
      <c r="AD68" s="308"/>
      <c r="AE68" s="308"/>
      <c r="AF68" s="308"/>
      <c r="AG68" s="308"/>
      <c r="AH68" s="308"/>
      <c r="AI68" s="308"/>
      <c r="AJ68" s="313"/>
    </row>
    <row r="69" spans="1:36" x14ac:dyDescent="0.25">
      <c r="A69" s="324"/>
      <c r="B69" s="324"/>
      <c r="C69" s="323"/>
      <c r="D69" s="323"/>
      <c r="E69" s="323"/>
      <c r="F69" s="323"/>
      <c r="G69" s="323"/>
      <c r="H69" s="323"/>
      <c r="I69" s="323"/>
      <c r="J69" s="323"/>
      <c r="K69" s="323"/>
      <c r="L69" s="323"/>
      <c r="M69" s="323"/>
      <c r="N69" s="308"/>
      <c r="O69" s="307"/>
      <c r="P69" s="307"/>
      <c r="Q69" s="307"/>
      <c r="R69" s="307"/>
      <c r="S69" s="307"/>
      <c r="T69" s="308"/>
      <c r="U69" s="308"/>
      <c r="V69" s="308"/>
      <c r="W69" s="308"/>
      <c r="X69" s="308"/>
      <c r="Y69" s="308"/>
      <c r="Z69" s="308"/>
      <c r="AA69" s="308"/>
      <c r="AB69" s="308"/>
      <c r="AC69" s="308"/>
      <c r="AD69" s="308"/>
      <c r="AE69" s="308"/>
      <c r="AF69" s="308"/>
      <c r="AG69" s="308"/>
      <c r="AH69" s="308"/>
      <c r="AI69" s="308"/>
      <c r="AJ69" s="313"/>
    </row>
    <row r="70" spans="1:36" x14ac:dyDescent="0.25">
      <c r="A70" s="324"/>
      <c r="B70" s="324"/>
      <c r="C70" s="323"/>
      <c r="D70" s="323"/>
      <c r="E70" s="323"/>
      <c r="F70" s="323"/>
      <c r="G70" s="323"/>
      <c r="H70" s="323"/>
      <c r="I70" s="323"/>
      <c r="J70" s="323"/>
      <c r="K70" s="323"/>
      <c r="L70" s="323"/>
      <c r="M70" s="323"/>
      <c r="N70" s="308"/>
      <c r="O70" s="307"/>
      <c r="P70" s="307"/>
      <c r="Q70" s="307"/>
      <c r="R70" s="307"/>
      <c r="S70" s="307"/>
      <c r="T70" s="308"/>
      <c r="U70" s="308"/>
      <c r="V70" s="308"/>
      <c r="W70" s="308"/>
      <c r="X70" s="308"/>
      <c r="Y70" s="308"/>
      <c r="Z70" s="308"/>
      <c r="AA70" s="308"/>
      <c r="AB70" s="308"/>
      <c r="AC70" s="308"/>
      <c r="AD70" s="308"/>
      <c r="AE70" s="308"/>
      <c r="AF70" s="308"/>
      <c r="AG70" s="308"/>
      <c r="AH70" s="308"/>
      <c r="AI70" s="308"/>
      <c r="AJ70" s="313"/>
    </row>
    <row r="71" spans="1:36" x14ac:dyDescent="0.25">
      <c r="A71" s="324"/>
      <c r="B71" s="324"/>
      <c r="C71" s="323"/>
      <c r="D71" s="323"/>
      <c r="E71" s="323"/>
      <c r="F71" s="323"/>
      <c r="G71" s="323"/>
      <c r="H71" s="323"/>
      <c r="I71" s="323"/>
      <c r="J71" s="323"/>
      <c r="K71" s="323"/>
      <c r="L71" s="323"/>
      <c r="M71" s="323"/>
      <c r="N71" s="308"/>
      <c r="O71" s="307"/>
      <c r="P71" s="307"/>
      <c r="Q71" s="307"/>
      <c r="R71" s="307"/>
      <c r="S71" s="307"/>
      <c r="T71" s="308"/>
      <c r="U71" s="308"/>
      <c r="V71" s="308"/>
      <c r="W71" s="308"/>
      <c r="X71" s="308"/>
      <c r="Y71" s="308"/>
      <c r="Z71" s="308"/>
      <c r="AA71" s="308"/>
      <c r="AB71" s="308"/>
      <c r="AC71" s="308"/>
      <c r="AD71" s="308"/>
      <c r="AE71" s="308"/>
      <c r="AF71" s="308"/>
      <c r="AG71" s="308"/>
      <c r="AH71" s="308"/>
      <c r="AI71" s="308"/>
      <c r="AJ71" s="313"/>
    </row>
    <row r="72" spans="1:36" x14ac:dyDescent="0.25">
      <c r="A72" s="324"/>
      <c r="B72" s="324"/>
      <c r="C72" s="323"/>
      <c r="D72" s="323"/>
      <c r="E72" s="323"/>
      <c r="F72" s="323"/>
      <c r="G72" s="323"/>
      <c r="H72" s="323"/>
      <c r="I72" s="323"/>
      <c r="J72" s="323"/>
      <c r="K72" s="323"/>
      <c r="L72" s="323"/>
      <c r="M72" s="323"/>
      <c r="N72" s="308"/>
      <c r="O72" s="307"/>
      <c r="P72" s="307"/>
      <c r="Q72" s="307"/>
      <c r="R72" s="307"/>
      <c r="S72" s="307"/>
      <c r="T72" s="308"/>
      <c r="U72" s="308"/>
      <c r="V72" s="308"/>
      <c r="W72" s="308"/>
      <c r="X72" s="308"/>
      <c r="Y72" s="308"/>
      <c r="Z72" s="308"/>
      <c r="AA72" s="308"/>
      <c r="AB72" s="308"/>
      <c r="AC72" s="308"/>
      <c r="AD72" s="308"/>
      <c r="AE72" s="308"/>
      <c r="AF72" s="308"/>
      <c r="AG72" s="308"/>
      <c r="AH72" s="308"/>
      <c r="AI72" s="308"/>
      <c r="AJ72" s="313"/>
    </row>
    <row r="73" spans="1:36" x14ac:dyDescent="0.25">
      <c r="A73" s="324"/>
      <c r="B73" s="324"/>
      <c r="C73" s="323"/>
      <c r="D73" s="323"/>
      <c r="E73" s="323"/>
      <c r="F73" s="323"/>
      <c r="G73" s="323"/>
      <c r="H73" s="323"/>
      <c r="I73" s="323"/>
      <c r="J73" s="323"/>
      <c r="K73" s="323"/>
      <c r="L73" s="323"/>
      <c r="M73" s="323"/>
      <c r="N73" s="308"/>
      <c r="O73" s="307"/>
      <c r="P73" s="307"/>
      <c r="Q73" s="307"/>
      <c r="R73" s="307"/>
      <c r="S73" s="307"/>
      <c r="T73" s="308"/>
      <c r="U73" s="308"/>
      <c r="V73" s="308"/>
      <c r="W73" s="308"/>
      <c r="X73" s="308"/>
      <c r="Y73" s="308"/>
      <c r="Z73" s="308"/>
      <c r="AA73" s="308"/>
      <c r="AB73" s="308"/>
      <c r="AC73" s="308"/>
      <c r="AD73" s="308"/>
      <c r="AE73" s="308"/>
      <c r="AF73" s="308"/>
      <c r="AG73" s="308"/>
      <c r="AH73" s="308"/>
      <c r="AI73" s="308"/>
      <c r="AJ73" s="313"/>
    </row>
    <row r="74" spans="1:36" x14ac:dyDescent="0.25">
      <c r="A74" s="324"/>
      <c r="B74" s="324"/>
      <c r="C74" s="323"/>
      <c r="D74" s="323"/>
      <c r="E74" s="323"/>
      <c r="F74" s="323"/>
      <c r="G74" s="323"/>
      <c r="H74" s="323"/>
      <c r="I74" s="323"/>
      <c r="J74" s="323"/>
      <c r="K74" s="323"/>
      <c r="L74" s="323"/>
      <c r="M74" s="323"/>
      <c r="N74" s="308"/>
      <c r="O74" s="307"/>
      <c r="P74" s="307"/>
      <c r="Q74" s="307"/>
      <c r="R74" s="307"/>
      <c r="S74" s="307"/>
      <c r="T74" s="308"/>
      <c r="U74" s="308"/>
      <c r="V74" s="308"/>
      <c r="W74" s="308"/>
      <c r="X74" s="308"/>
      <c r="Y74" s="308"/>
      <c r="Z74" s="308"/>
      <c r="AA74" s="308"/>
      <c r="AB74" s="308"/>
      <c r="AC74" s="308"/>
      <c r="AD74" s="308"/>
      <c r="AE74" s="308"/>
      <c r="AF74" s="308"/>
      <c r="AG74" s="308"/>
      <c r="AH74" s="308"/>
      <c r="AI74" s="308"/>
      <c r="AJ74" s="313"/>
    </row>
    <row r="75" spans="1:36" x14ac:dyDescent="0.25">
      <c r="A75" s="324"/>
      <c r="B75" s="324"/>
      <c r="C75" s="323"/>
      <c r="D75" s="323"/>
      <c r="E75" s="323"/>
      <c r="F75" s="323"/>
      <c r="G75" s="323"/>
      <c r="H75" s="323"/>
      <c r="I75" s="323"/>
      <c r="J75" s="323"/>
      <c r="K75" s="323"/>
      <c r="L75" s="323"/>
      <c r="M75" s="323"/>
      <c r="N75" s="308"/>
      <c r="O75" s="307"/>
      <c r="P75" s="307"/>
      <c r="Q75" s="307"/>
      <c r="R75" s="307"/>
      <c r="S75" s="307"/>
      <c r="T75" s="308"/>
      <c r="U75" s="308"/>
      <c r="V75" s="308"/>
      <c r="W75" s="308"/>
      <c r="X75" s="308"/>
      <c r="Y75" s="308"/>
      <c r="Z75" s="308"/>
      <c r="AA75" s="308"/>
      <c r="AB75" s="308"/>
      <c r="AC75" s="308"/>
      <c r="AD75" s="308"/>
      <c r="AE75" s="308"/>
      <c r="AF75" s="308"/>
      <c r="AG75" s="308"/>
      <c r="AH75" s="308"/>
      <c r="AI75" s="308"/>
      <c r="AJ75" s="313"/>
    </row>
    <row r="76" spans="1:36" x14ac:dyDescent="0.25">
      <c r="A76" s="324"/>
      <c r="B76" s="324"/>
      <c r="C76" s="323"/>
      <c r="D76" s="323"/>
      <c r="E76" s="323"/>
      <c r="F76" s="323"/>
      <c r="G76" s="323"/>
      <c r="H76" s="323"/>
      <c r="I76" s="323"/>
      <c r="J76" s="323"/>
      <c r="K76" s="323"/>
      <c r="L76" s="323"/>
      <c r="M76" s="323"/>
      <c r="N76" s="308"/>
      <c r="O76" s="307"/>
      <c r="P76" s="307"/>
      <c r="Q76" s="307"/>
      <c r="R76" s="307"/>
      <c r="S76" s="307"/>
      <c r="T76" s="308"/>
      <c r="U76" s="308"/>
      <c r="V76" s="308"/>
      <c r="W76" s="308"/>
      <c r="X76" s="308"/>
      <c r="Y76" s="308"/>
      <c r="Z76" s="308"/>
      <c r="AA76" s="308"/>
      <c r="AB76" s="308"/>
      <c r="AC76" s="308"/>
      <c r="AD76" s="308"/>
      <c r="AE76" s="308"/>
      <c r="AF76" s="308"/>
      <c r="AG76" s="308"/>
      <c r="AH76" s="308"/>
      <c r="AI76" s="308"/>
      <c r="AJ76" s="313"/>
    </row>
    <row r="77" spans="1:36" x14ac:dyDescent="0.25">
      <c r="A77" s="308"/>
      <c r="B77" s="308"/>
      <c r="C77" s="308"/>
      <c r="D77" s="308"/>
      <c r="E77" s="308"/>
      <c r="F77" s="308"/>
      <c r="G77" s="308"/>
      <c r="H77" s="308"/>
      <c r="I77" s="308"/>
      <c r="J77" s="308"/>
      <c r="K77" s="308"/>
      <c r="L77" s="308"/>
      <c r="M77" s="308"/>
      <c r="N77" s="307"/>
      <c r="O77" s="307"/>
      <c r="P77" s="307"/>
      <c r="Q77" s="307"/>
      <c r="R77" s="307"/>
      <c r="S77" s="307"/>
      <c r="T77" s="308"/>
      <c r="U77" s="308"/>
      <c r="V77" s="308"/>
      <c r="W77" s="308"/>
      <c r="X77" s="308"/>
      <c r="Y77" s="308"/>
      <c r="Z77" s="308"/>
      <c r="AA77" s="308"/>
      <c r="AB77" s="308"/>
      <c r="AC77" s="308"/>
      <c r="AD77" s="308"/>
      <c r="AE77" s="308"/>
      <c r="AF77" s="308"/>
      <c r="AG77" s="308"/>
      <c r="AH77" s="308"/>
      <c r="AI77" s="308"/>
      <c r="AJ77" s="313"/>
    </row>
    <row r="78" spans="1:36" x14ac:dyDescent="0.25">
      <c r="A78" s="499" t="s">
        <v>429</v>
      </c>
      <c r="B78" s="565" t="s">
        <v>14</v>
      </c>
      <c r="C78" s="453" t="s">
        <v>15</v>
      </c>
      <c r="D78" s="453" t="s">
        <v>16</v>
      </c>
      <c r="E78" s="503" t="s">
        <v>17</v>
      </c>
      <c r="F78" s="453" t="s">
        <v>18</v>
      </c>
      <c r="G78" s="453"/>
      <c r="H78" s="453" t="s">
        <v>19</v>
      </c>
      <c r="I78" s="453" t="s">
        <v>20</v>
      </c>
      <c r="J78" s="453" t="s">
        <v>21</v>
      </c>
      <c r="K78" s="463" t="s">
        <v>22</v>
      </c>
      <c r="L78" s="463"/>
      <c r="M78" s="453" t="s">
        <v>23</v>
      </c>
      <c r="N78" s="43"/>
      <c r="O78" s="307"/>
      <c r="P78" s="307"/>
      <c r="Q78" s="307"/>
      <c r="R78" s="307"/>
      <c r="S78" s="307"/>
      <c r="T78" s="308"/>
      <c r="U78" s="308"/>
      <c r="V78" s="308"/>
      <c r="W78" s="308"/>
      <c r="X78" s="308"/>
      <c r="Y78" s="308"/>
      <c r="Z78" s="308"/>
      <c r="AA78" s="308"/>
      <c r="AB78" s="308"/>
      <c r="AC78" s="308"/>
      <c r="AD78" s="308"/>
      <c r="AE78" s="308"/>
      <c r="AF78" s="308"/>
      <c r="AG78" s="308"/>
      <c r="AH78" s="308"/>
      <c r="AI78" s="308"/>
      <c r="AJ78" s="313"/>
    </row>
    <row r="79" spans="1:36" ht="15" customHeight="1" x14ac:dyDescent="0.25">
      <c r="A79" s="500"/>
      <c r="B79" s="565"/>
      <c r="C79" s="453"/>
      <c r="D79" s="453"/>
      <c r="E79" s="503"/>
      <c r="F79" s="328" t="s">
        <v>46</v>
      </c>
      <c r="G79" s="328" t="s">
        <v>47</v>
      </c>
      <c r="H79" s="453"/>
      <c r="I79" s="453"/>
      <c r="J79" s="453"/>
      <c r="K79" s="90" t="s">
        <v>48</v>
      </c>
      <c r="L79" s="90" t="s">
        <v>49</v>
      </c>
      <c r="M79" s="453"/>
      <c r="N79" s="308"/>
      <c r="O79" s="307"/>
      <c r="P79" s="307"/>
      <c r="Q79" s="307"/>
      <c r="R79" s="307"/>
      <c r="S79" s="307"/>
      <c r="T79" s="308"/>
      <c r="U79" s="308"/>
      <c r="V79" s="308"/>
      <c r="W79" s="308"/>
      <c r="X79" s="308"/>
      <c r="Y79" s="308"/>
      <c r="Z79" s="308"/>
      <c r="AA79" s="308"/>
      <c r="AB79" s="308"/>
      <c r="AC79" s="308"/>
      <c r="AD79" s="308"/>
      <c r="AE79" s="308"/>
      <c r="AF79" s="308"/>
      <c r="AG79" s="308"/>
      <c r="AH79" s="308"/>
      <c r="AI79" s="308"/>
      <c r="AJ79" s="313"/>
    </row>
    <row r="80" spans="1:36" x14ac:dyDescent="0.25">
      <c r="A80" s="324" t="s">
        <v>686</v>
      </c>
      <c r="B80" s="324"/>
      <c r="C80" s="323" t="s">
        <v>687</v>
      </c>
      <c r="D80" s="323"/>
      <c r="E80" s="323"/>
      <c r="F80" s="323"/>
      <c r="G80" s="323"/>
      <c r="H80" s="323"/>
      <c r="I80" s="323"/>
      <c r="J80" s="309"/>
      <c r="K80" s="309"/>
      <c r="L80" s="309"/>
      <c r="M80" s="309"/>
      <c r="N80" s="308"/>
      <c r="O80" s="307"/>
      <c r="P80" s="307"/>
      <c r="Q80" s="307"/>
      <c r="R80" s="307"/>
      <c r="S80" s="307"/>
      <c r="T80" s="308"/>
      <c r="U80" s="308"/>
      <c r="V80" s="308"/>
      <c r="W80" s="308"/>
      <c r="X80" s="308"/>
      <c r="Y80" s="308"/>
      <c r="Z80" s="308"/>
      <c r="AA80" s="308"/>
      <c r="AB80" s="308"/>
      <c r="AC80" s="308"/>
      <c r="AD80" s="308"/>
      <c r="AE80" s="308"/>
      <c r="AF80" s="308"/>
      <c r="AG80" s="308"/>
      <c r="AH80" s="308"/>
      <c r="AI80" s="308"/>
      <c r="AJ80" s="313"/>
    </row>
    <row r="81" spans="1:36" x14ac:dyDescent="0.25">
      <c r="A81" s="324"/>
      <c r="B81" s="324"/>
      <c r="C81" s="323"/>
      <c r="D81" s="323"/>
      <c r="E81" s="323"/>
      <c r="F81" s="323"/>
      <c r="G81" s="323"/>
      <c r="H81" s="323"/>
      <c r="I81" s="323"/>
      <c r="J81" s="323"/>
      <c r="K81" s="323"/>
      <c r="L81" s="323"/>
      <c r="M81" s="323"/>
      <c r="N81" s="308"/>
      <c r="O81" s="307"/>
      <c r="P81" s="307"/>
      <c r="Q81" s="307"/>
      <c r="R81" s="307"/>
      <c r="S81" s="307"/>
      <c r="T81" s="308"/>
      <c r="U81" s="308"/>
      <c r="V81" s="308"/>
      <c r="W81" s="308"/>
      <c r="X81" s="308"/>
      <c r="Y81" s="308"/>
      <c r="Z81" s="308"/>
      <c r="AA81" s="308"/>
      <c r="AB81" s="308"/>
      <c r="AC81" s="308"/>
      <c r="AD81" s="308"/>
      <c r="AE81" s="308"/>
      <c r="AF81" s="308"/>
      <c r="AG81" s="308"/>
      <c r="AH81" s="308"/>
      <c r="AI81" s="308"/>
      <c r="AJ81" s="313"/>
    </row>
    <row r="82" spans="1:36" x14ac:dyDescent="0.25">
      <c r="A82" s="324"/>
      <c r="B82" s="324"/>
      <c r="C82" s="323"/>
      <c r="D82" s="323"/>
      <c r="E82" s="323"/>
      <c r="F82" s="323"/>
      <c r="G82" s="323"/>
      <c r="H82" s="323"/>
      <c r="I82" s="323"/>
      <c r="J82" s="323"/>
      <c r="K82" s="323"/>
      <c r="L82" s="323"/>
      <c r="M82" s="323"/>
      <c r="N82" s="308"/>
      <c r="O82" s="307"/>
      <c r="P82" s="307"/>
      <c r="Q82" s="307"/>
      <c r="R82" s="307"/>
      <c r="S82" s="307"/>
      <c r="T82" s="308"/>
      <c r="U82" s="308"/>
      <c r="V82" s="308"/>
      <c r="W82" s="308"/>
      <c r="X82" s="308"/>
      <c r="Y82" s="308"/>
      <c r="Z82" s="308"/>
      <c r="AA82" s="308"/>
      <c r="AB82" s="308"/>
      <c r="AC82" s="308"/>
      <c r="AD82" s="308"/>
      <c r="AE82" s="308"/>
      <c r="AF82" s="308"/>
      <c r="AG82" s="308"/>
      <c r="AH82" s="308"/>
      <c r="AI82" s="308"/>
      <c r="AJ82" s="313"/>
    </row>
    <row r="83" spans="1:36" x14ac:dyDescent="0.25">
      <c r="A83" s="324"/>
      <c r="B83" s="324"/>
      <c r="C83" s="323"/>
      <c r="D83" s="323"/>
      <c r="E83" s="323"/>
      <c r="F83" s="323"/>
      <c r="G83" s="323"/>
      <c r="H83" s="323"/>
      <c r="I83" s="323"/>
      <c r="J83" s="323"/>
      <c r="K83" s="323"/>
      <c r="L83" s="323"/>
      <c r="M83" s="323"/>
      <c r="N83" s="308"/>
      <c r="O83" s="307"/>
      <c r="P83" s="307"/>
      <c r="Q83" s="307"/>
      <c r="R83" s="307"/>
      <c r="S83" s="307"/>
      <c r="T83" s="308"/>
      <c r="U83" s="308"/>
      <c r="V83" s="308"/>
      <c r="W83" s="308"/>
      <c r="X83" s="308"/>
      <c r="Y83" s="308"/>
      <c r="Z83" s="308"/>
      <c r="AA83" s="308"/>
      <c r="AB83" s="308"/>
      <c r="AC83" s="308"/>
      <c r="AD83" s="308"/>
      <c r="AE83" s="308"/>
      <c r="AF83" s="308"/>
      <c r="AG83" s="308"/>
      <c r="AH83" s="308"/>
      <c r="AI83" s="308"/>
      <c r="AJ83" s="313"/>
    </row>
    <row r="84" spans="1:36" x14ac:dyDescent="0.25">
      <c r="A84" s="324"/>
      <c r="B84" s="324"/>
      <c r="C84" s="323"/>
      <c r="D84" s="323"/>
      <c r="E84" s="323"/>
      <c r="F84" s="323"/>
      <c r="G84" s="323"/>
      <c r="H84" s="323"/>
      <c r="I84" s="323"/>
      <c r="J84" s="323"/>
      <c r="K84" s="323"/>
      <c r="L84" s="323"/>
      <c r="M84" s="323"/>
      <c r="N84" s="308"/>
      <c r="O84" s="307"/>
      <c r="P84" s="307"/>
      <c r="Q84" s="307"/>
      <c r="R84" s="307"/>
      <c r="S84" s="307"/>
      <c r="T84" s="308"/>
      <c r="U84" s="308"/>
      <c r="V84" s="308"/>
      <c r="W84" s="308"/>
      <c r="X84" s="308"/>
      <c r="Y84" s="308"/>
      <c r="Z84" s="308"/>
      <c r="AA84" s="308"/>
      <c r="AB84" s="308"/>
      <c r="AC84" s="308"/>
      <c r="AD84" s="308"/>
      <c r="AE84" s="308"/>
      <c r="AF84" s="308"/>
      <c r="AG84" s="308"/>
      <c r="AH84" s="308"/>
      <c r="AI84" s="308"/>
      <c r="AJ84" s="313"/>
    </row>
    <row r="85" spans="1:36" x14ac:dyDescent="0.25">
      <c r="A85" s="324"/>
      <c r="B85" s="324"/>
      <c r="C85" s="323"/>
      <c r="D85" s="323"/>
      <c r="E85" s="323"/>
      <c r="F85" s="323"/>
      <c r="G85" s="323"/>
      <c r="H85" s="323"/>
      <c r="I85" s="323"/>
      <c r="J85" s="323"/>
      <c r="K85" s="323"/>
      <c r="L85" s="323"/>
      <c r="M85" s="323"/>
      <c r="N85" s="308"/>
      <c r="O85" s="307"/>
      <c r="P85" s="307"/>
      <c r="Q85" s="307"/>
      <c r="R85" s="307"/>
      <c r="S85" s="307"/>
      <c r="T85" s="308"/>
      <c r="U85" s="308"/>
      <c r="V85" s="308"/>
      <c r="W85" s="308"/>
      <c r="X85" s="308"/>
      <c r="Y85" s="308"/>
      <c r="Z85" s="308"/>
      <c r="AA85" s="308"/>
      <c r="AB85" s="308"/>
      <c r="AC85" s="308"/>
      <c r="AD85" s="308"/>
      <c r="AE85" s="308"/>
      <c r="AF85" s="308"/>
      <c r="AG85" s="308"/>
      <c r="AH85" s="308"/>
      <c r="AI85" s="308"/>
      <c r="AJ85" s="313"/>
    </row>
    <row r="86" spans="1:36" x14ac:dyDescent="0.25">
      <c r="A86" s="324"/>
      <c r="B86" s="324"/>
      <c r="C86" s="323"/>
      <c r="D86" s="323"/>
      <c r="E86" s="323"/>
      <c r="F86" s="323"/>
      <c r="G86" s="323"/>
      <c r="H86" s="323"/>
      <c r="I86" s="323"/>
      <c r="J86" s="323"/>
      <c r="K86" s="323"/>
      <c r="L86" s="323"/>
      <c r="M86" s="323"/>
      <c r="N86" s="308"/>
      <c r="O86" s="307"/>
      <c r="P86" s="307"/>
      <c r="Q86" s="307"/>
      <c r="R86" s="307"/>
      <c r="S86" s="307"/>
      <c r="T86" s="308"/>
      <c r="U86" s="308"/>
      <c r="V86" s="308"/>
      <c r="W86" s="308"/>
      <c r="X86" s="308"/>
      <c r="Y86" s="308"/>
      <c r="Z86" s="308"/>
      <c r="AA86" s="308"/>
      <c r="AB86" s="308"/>
      <c r="AC86" s="308"/>
      <c r="AD86" s="308"/>
      <c r="AE86" s="308"/>
      <c r="AF86" s="308"/>
      <c r="AG86" s="308"/>
      <c r="AH86" s="308"/>
      <c r="AI86" s="308"/>
      <c r="AJ86" s="313"/>
    </row>
    <row r="87" spans="1:36" x14ac:dyDescent="0.25">
      <c r="A87" s="324"/>
      <c r="B87" s="324"/>
      <c r="C87" s="323"/>
      <c r="D87" s="323"/>
      <c r="E87" s="323"/>
      <c r="F87" s="323"/>
      <c r="G87" s="323"/>
      <c r="H87" s="323"/>
      <c r="I87" s="323"/>
      <c r="J87" s="323"/>
      <c r="K87" s="323"/>
      <c r="L87" s="323"/>
      <c r="M87" s="323"/>
      <c r="N87" s="308"/>
      <c r="O87" s="307"/>
      <c r="P87" s="307"/>
      <c r="Q87" s="307"/>
      <c r="R87" s="307"/>
      <c r="S87" s="307"/>
      <c r="T87" s="308"/>
      <c r="U87" s="308"/>
      <c r="V87" s="308"/>
      <c r="W87" s="308"/>
      <c r="X87" s="308"/>
      <c r="Y87" s="308"/>
      <c r="Z87" s="308"/>
      <c r="AA87" s="308"/>
      <c r="AB87" s="308"/>
      <c r="AC87" s="308"/>
      <c r="AD87" s="308"/>
      <c r="AE87" s="308"/>
      <c r="AF87" s="308"/>
      <c r="AG87" s="308"/>
      <c r="AH87" s="308"/>
      <c r="AI87" s="308"/>
      <c r="AJ87" s="313"/>
    </row>
    <row r="88" spans="1:36" x14ac:dyDescent="0.25">
      <c r="A88" s="324"/>
      <c r="B88" s="324"/>
      <c r="C88" s="323"/>
      <c r="D88" s="323"/>
      <c r="E88" s="323"/>
      <c r="F88" s="323"/>
      <c r="G88" s="323"/>
      <c r="H88" s="323"/>
      <c r="I88" s="323"/>
      <c r="J88" s="323"/>
      <c r="K88" s="323"/>
      <c r="L88" s="323"/>
      <c r="M88" s="323"/>
      <c r="N88" s="308"/>
      <c r="O88" s="307"/>
      <c r="P88" s="307"/>
      <c r="Q88" s="307"/>
      <c r="R88" s="307"/>
      <c r="S88" s="307"/>
      <c r="T88" s="308"/>
      <c r="U88" s="308"/>
      <c r="V88" s="308"/>
      <c r="W88" s="308"/>
      <c r="X88" s="308"/>
      <c r="Y88" s="308"/>
      <c r="Z88" s="308"/>
      <c r="AA88" s="308"/>
      <c r="AB88" s="308"/>
      <c r="AC88" s="308"/>
      <c r="AD88" s="308"/>
      <c r="AE88" s="308"/>
      <c r="AF88" s="308"/>
      <c r="AG88" s="308"/>
      <c r="AH88" s="308"/>
      <c r="AI88" s="308"/>
      <c r="AJ88" s="313"/>
    </row>
    <row r="89" spans="1:36" x14ac:dyDescent="0.25">
      <c r="A89" s="308"/>
      <c r="B89" s="308"/>
      <c r="C89" s="308"/>
      <c r="D89" s="308"/>
      <c r="E89" s="308"/>
      <c r="F89" s="308"/>
      <c r="G89" s="308"/>
      <c r="H89" s="308"/>
      <c r="I89" s="308"/>
      <c r="J89" s="308"/>
      <c r="K89" s="308"/>
      <c r="L89" s="308"/>
      <c r="M89" s="308"/>
      <c r="N89" s="307"/>
      <c r="O89" s="307"/>
      <c r="P89" s="307"/>
      <c r="Q89" s="307"/>
      <c r="R89" s="307"/>
      <c r="S89" s="307"/>
      <c r="T89" s="308"/>
      <c r="U89" s="308"/>
      <c r="V89" s="308"/>
      <c r="W89" s="308"/>
      <c r="X89" s="308"/>
      <c r="Y89" s="308"/>
      <c r="Z89" s="308"/>
      <c r="AA89" s="308"/>
      <c r="AB89" s="308"/>
      <c r="AC89" s="308"/>
      <c r="AD89" s="308"/>
      <c r="AE89" s="308"/>
      <c r="AF89" s="308"/>
      <c r="AG89" s="308"/>
      <c r="AH89" s="308"/>
      <c r="AI89" s="308"/>
      <c r="AJ89" s="313"/>
    </row>
    <row r="90" spans="1:36" x14ac:dyDescent="0.25">
      <c r="A90" s="499" t="s">
        <v>429</v>
      </c>
      <c r="B90" s="565" t="s">
        <v>14</v>
      </c>
      <c r="C90" s="453" t="s">
        <v>15</v>
      </c>
      <c r="D90" s="453" t="s">
        <v>16</v>
      </c>
      <c r="E90" s="503" t="s">
        <v>17</v>
      </c>
      <c r="F90" s="453" t="s">
        <v>18</v>
      </c>
      <c r="G90" s="453"/>
      <c r="H90" s="453" t="s">
        <v>19</v>
      </c>
      <c r="I90" s="453" t="s">
        <v>20</v>
      </c>
      <c r="J90" s="453" t="s">
        <v>21</v>
      </c>
      <c r="K90" s="463" t="s">
        <v>22</v>
      </c>
      <c r="L90" s="463"/>
      <c r="M90" s="453" t="s">
        <v>23</v>
      </c>
      <c r="N90" s="43"/>
      <c r="O90" s="307"/>
      <c r="P90" s="307"/>
      <c r="Q90" s="307"/>
      <c r="R90" s="307"/>
      <c r="S90" s="307"/>
      <c r="T90" s="308"/>
      <c r="U90" s="308"/>
      <c r="V90" s="308"/>
      <c r="W90" s="308"/>
      <c r="X90" s="308"/>
      <c r="Y90" s="308"/>
      <c r="Z90" s="308"/>
      <c r="AA90" s="308"/>
      <c r="AB90" s="308"/>
      <c r="AC90" s="308"/>
      <c r="AD90" s="308"/>
      <c r="AE90" s="308"/>
      <c r="AF90" s="308"/>
      <c r="AG90" s="308"/>
      <c r="AH90" s="308"/>
      <c r="AI90" s="308"/>
      <c r="AJ90" s="313"/>
    </row>
    <row r="91" spans="1:36" ht="15" customHeight="1" x14ac:dyDescent="0.25">
      <c r="A91" s="500"/>
      <c r="B91" s="565"/>
      <c r="C91" s="453"/>
      <c r="D91" s="453"/>
      <c r="E91" s="503"/>
      <c r="F91" s="328" t="s">
        <v>46</v>
      </c>
      <c r="G91" s="328" t="s">
        <v>47</v>
      </c>
      <c r="H91" s="453"/>
      <c r="I91" s="453"/>
      <c r="J91" s="453"/>
      <c r="K91" s="90" t="s">
        <v>48</v>
      </c>
      <c r="L91" s="90" t="s">
        <v>49</v>
      </c>
      <c r="M91" s="453"/>
      <c r="N91" s="308"/>
      <c r="O91" s="307"/>
      <c r="P91" s="307"/>
      <c r="Q91" s="307"/>
      <c r="R91" s="307"/>
      <c r="S91" s="307"/>
      <c r="T91" s="308"/>
      <c r="U91" s="308"/>
      <c r="V91" s="308"/>
      <c r="W91" s="308"/>
      <c r="X91" s="308"/>
      <c r="Y91" s="308"/>
      <c r="Z91" s="308"/>
      <c r="AA91" s="308"/>
      <c r="AB91" s="308"/>
      <c r="AC91" s="308"/>
      <c r="AD91" s="308"/>
      <c r="AE91" s="308"/>
      <c r="AF91" s="308"/>
      <c r="AG91" s="308"/>
      <c r="AH91" s="308"/>
      <c r="AI91" s="308"/>
      <c r="AJ91" s="313"/>
    </row>
    <row r="92" spans="1:36" x14ac:dyDescent="0.25">
      <c r="A92" s="324"/>
      <c r="B92" s="324"/>
      <c r="C92" s="323" t="s">
        <v>687</v>
      </c>
      <c r="D92" s="323"/>
      <c r="E92" s="323"/>
      <c r="F92" s="323"/>
      <c r="G92" s="323"/>
      <c r="H92" s="323"/>
      <c r="I92" s="323"/>
      <c r="J92" s="309"/>
      <c r="K92" s="309"/>
      <c r="L92" s="309"/>
      <c r="M92" s="309"/>
      <c r="N92" s="308"/>
      <c r="O92" s="307"/>
      <c r="P92" s="307"/>
      <c r="Q92" s="307"/>
      <c r="R92" s="307"/>
      <c r="S92" s="307"/>
      <c r="T92" s="308"/>
      <c r="U92" s="308"/>
      <c r="V92" s="308"/>
      <c r="W92" s="308"/>
      <c r="X92" s="308"/>
      <c r="Y92" s="308"/>
      <c r="Z92" s="308"/>
      <c r="AA92" s="308"/>
      <c r="AB92" s="308"/>
      <c r="AC92" s="308"/>
      <c r="AD92" s="308"/>
      <c r="AE92" s="308"/>
      <c r="AF92" s="308"/>
      <c r="AG92" s="308"/>
      <c r="AH92" s="308"/>
      <c r="AI92" s="308"/>
      <c r="AJ92" s="313"/>
    </row>
    <row r="93" spans="1:36" x14ac:dyDescent="0.25">
      <c r="A93" s="324"/>
      <c r="B93" s="324"/>
      <c r="C93" s="323"/>
      <c r="D93" s="323"/>
      <c r="E93" s="323"/>
      <c r="F93" s="323"/>
      <c r="G93" s="323"/>
      <c r="H93" s="323"/>
      <c r="I93" s="323"/>
      <c r="J93" s="323"/>
      <c r="K93" s="323"/>
      <c r="L93" s="323"/>
      <c r="M93" s="323"/>
      <c r="N93" s="308"/>
      <c r="O93" s="307"/>
      <c r="P93" s="307"/>
      <c r="Q93" s="307"/>
      <c r="R93" s="307"/>
      <c r="S93" s="307"/>
      <c r="T93" s="308"/>
      <c r="U93" s="308"/>
      <c r="V93" s="308"/>
      <c r="W93" s="308"/>
      <c r="X93" s="308"/>
      <c r="Y93" s="308"/>
      <c r="Z93" s="308"/>
      <c r="AA93" s="308"/>
      <c r="AB93" s="308"/>
      <c r="AC93" s="308"/>
      <c r="AD93" s="308"/>
      <c r="AE93" s="308"/>
      <c r="AF93" s="308"/>
      <c r="AG93" s="308"/>
      <c r="AH93" s="308"/>
      <c r="AI93" s="308"/>
      <c r="AJ93" s="313"/>
    </row>
    <row r="94" spans="1:36" x14ac:dyDescent="0.25">
      <c r="A94" s="324"/>
      <c r="B94" s="324"/>
      <c r="C94" s="323"/>
      <c r="D94" s="323"/>
      <c r="E94" s="323"/>
      <c r="F94" s="323"/>
      <c r="G94" s="323"/>
      <c r="H94" s="323"/>
      <c r="I94" s="323"/>
      <c r="J94" s="323"/>
      <c r="K94" s="323"/>
      <c r="L94" s="323"/>
      <c r="M94" s="323"/>
      <c r="N94" s="308"/>
      <c r="O94" s="307"/>
      <c r="P94" s="307"/>
      <c r="Q94" s="307"/>
      <c r="R94" s="307"/>
      <c r="S94" s="307"/>
      <c r="T94" s="308"/>
      <c r="U94" s="308"/>
      <c r="V94" s="308"/>
      <c r="W94" s="308"/>
      <c r="X94" s="308"/>
      <c r="Y94" s="308"/>
      <c r="Z94" s="308"/>
      <c r="AA94" s="308"/>
      <c r="AB94" s="308"/>
      <c r="AC94" s="308"/>
      <c r="AD94" s="308"/>
      <c r="AE94" s="308"/>
      <c r="AF94" s="308"/>
      <c r="AG94" s="308"/>
      <c r="AH94" s="308"/>
      <c r="AI94" s="308"/>
      <c r="AJ94" s="313"/>
    </row>
    <row r="95" spans="1:36" x14ac:dyDescent="0.25">
      <c r="A95" s="324"/>
      <c r="B95" s="324"/>
      <c r="C95" s="323"/>
      <c r="D95" s="323"/>
      <c r="E95" s="323"/>
      <c r="F95" s="323"/>
      <c r="G95" s="323"/>
      <c r="H95" s="323"/>
      <c r="I95" s="323"/>
      <c r="J95" s="323"/>
      <c r="K95" s="323"/>
      <c r="L95" s="323"/>
      <c r="M95" s="323"/>
      <c r="N95" s="308"/>
      <c r="O95" s="307"/>
      <c r="P95" s="307"/>
      <c r="Q95" s="307"/>
      <c r="R95" s="307"/>
      <c r="S95" s="307"/>
      <c r="T95" s="308"/>
      <c r="U95" s="308"/>
      <c r="V95" s="308"/>
      <c r="W95" s="308"/>
      <c r="X95" s="308"/>
      <c r="Y95" s="308"/>
      <c r="Z95" s="308"/>
      <c r="AA95" s="308"/>
      <c r="AB95" s="308"/>
      <c r="AC95" s="308"/>
      <c r="AD95" s="308"/>
      <c r="AE95" s="308"/>
      <c r="AF95" s="308"/>
      <c r="AG95" s="308"/>
      <c r="AH95" s="308"/>
      <c r="AI95" s="308"/>
      <c r="AJ95" s="313"/>
    </row>
    <row r="96" spans="1:36" x14ac:dyDescent="0.25">
      <c r="A96" s="324"/>
      <c r="B96" s="324"/>
      <c r="C96" s="323"/>
      <c r="D96" s="323"/>
      <c r="E96" s="323"/>
      <c r="F96" s="323"/>
      <c r="G96" s="323"/>
      <c r="H96" s="323"/>
      <c r="I96" s="323"/>
      <c r="J96" s="323"/>
      <c r="K96" s="323"/>
      <c r="L96" s="323"/>
      <c r="M96" s="323"/>
      <c r="N96" s="308"/>
      <c r="O96" s="307"/>
      <c r="P96" s="307"/>
      <c r="Q96" s="307"/>
      <c r="R96" s="307"/>
      <c r="S96" s="307"/>
      <c r="T96" s="308"/>
      <c r="U96" s="308"/>
      <c r="V96" s="308"/>
      <c r="W96" s="308"/>
      <c r="X96" s="308"/>
      <c r="Y96" s="308"/>
      <c r="Z96" s="308"/>
      <c r="AA96" s="308"/>
      <c r="AB96" s="308"/>
      <c r="AC96" s="308"/>
      <c r="AD96" s="308"/>
      <c r="AE96" s="308"/>
      <c r="AF96" s="308"/>
      <c r="AG96" s="308"/>
      <c r="AH96" s="308"/>
      <c r="AI96" s="308"/>
      <c r="AJ96" s="313"/>
    </row>
    <row r="97" spans="1:36" x14ac:dyDescent="0.25">
      <c r="A97" s="324"/>
      <c r="B97" s="324"/>
      <c r="C97" s="323"/>
      <c r="D97" s="323"/>
      <c r="E97" s="323"/>
      <c r="F97" s="323"/>
      <c r="G97" s="323"/>
      <c r="H97" s="323"/>
      <c r="I97" s="323"/>
      <c r="J97" s="323"/>
      <c r="K97" s="323"/>
      <c r="L97" s="323"/>
      <c r="M97" s="323"/>
      <c r="N97" s="308"/>
      <c r="O97" s="307"/>
      <c r="P97" s="307"/>
      <c r="Q97" s="307"/>
      <c r="R97" s="307"/>
      <c r="S97" s="307"/>
      <c r="T97" s="308"/>
      <c r="U97" s="308"/>
      <c r="V97" s="308"/>
      <c r="W97" s="308"/>
      <c r="X97" s="308"/>
      <c r="Y97" s="308"/>
      <c r="Z97" s="308"/>
      <c r="AA97" s="308"/>
      <c r="AB97" s="308"/>
      <c r="AC97" s="308"/>
      <c r="AD97" s="308"/>
      <c r="AE97" s="308"/>
      <c r="AF97" s="308"/>
      <c r="AG97" s="308"/>
      <c r="AH97" s="308"/>
      <c r="AI97" s="308"/>
      <c r="AJ97" s="313"/>
    </row>
    <row r="98" spans="1:36" x14ac:dyDescent="0.25">
      <c r="A98" s="324"/>
      <c r="B98" s="324"/>
      <c r="C98" s="323"/>
      <c r="D98" s="323"/>
      <c r="E98" s="323"/>
      <c r="F98" s="323"/>
      <c r="G98" s="323"/>
      <c r="H98" s="323"/>
      <c r="I98" s="323"/>
      <c r="J98" s="323"/>
      <c r="K98" s="323"/>
      <c r="L98" s="323"/>
      <c r="M98" s="323"/>
      <c r="N98" s="308"/>
      <c r="O98" s="307"/>
      <c r="P98" s="307"/>
      <c r="Q98" s="307"/>
      <c r="R98" s="307"/>
      <c r="S98" s="307"/>
      <c r="T98" s="308"/>
      <c r="U98" s="308"/>
      <c r="V98" s="308"/>
      <c r="W98" s="308"/>
      <c r="X98" s="308"/>
      <c r="Y98" s="308"/>
      <c r="Z98" s="308"/>
      <c r="AA98" s="308"/>
      <c r="AB98" s="308"/>
      <c r="AC98" s="308"/>
      <c r="AD98" s="308"/>
      <c r="AE98" s="308"/>
      <c r="AF98" s="308"/>
      <c r="AG98" s="308"/>
      <c r="AH98" s="308"/>
      <c r="AI98" s="308"/>
      <c r="AJ98" s="313"/>
    </row>
    <row r="99" spans="1:36" x14ac:dyDescent="0.25">
      <c r="A99" s="324"/>
      <c r="B99" s="324"/>
      <c r="C99" s="323"/>
      <c r="D99" s="323"/>
      <c r="E99" s="323"/>
      <c r="F99" s="323"/>
      <c r="G99" s="323"/>
      <c r="H99" s="323"/>
      <c r="I99" s="323"/>
      <c r="J99" s="323"/>
      <c r="K99" s="323"/>
      <c r="L99" s="323"/>
      <c r="M99" s="323"/>
      <c r="N99" s="308"/>
      <c r="O99" s="307"/>
      <c r="P99" s="307"/>
      <c r="Q99" s="307"/>
      <c r="R99" s="307"/>
      <c r="S99" s="307"/>
      <c r="T99" s="308"/>
      <c r="U99" s="308"/>
      <c r="V99" s="308"/>
      <c r="W99" s="308"/>
      <c r="X99" s="308"/>
      <c r="Y99" s="308"/>
      <c r="Z99" s="308"/>
      <c r="AA99" s="308"/>
      <c r="AB99" s="308"/>
      <c r="AC99" s="308"/>
      <c r="AD99" s="308"/>
      <c r="AE99" s="308"/>
      <c r="AF99" s="308"/>
      <c r="AG99" s="308"/>
      <c r="AH99" s="308"/>
      <c r="AI99" s="308"/>
      <c r="AJ99" s="313"/>
    </row>
    <row r="100" spans="1:36" x14ac:dyDescent="0.25">
      <c r="A100" s="324"/>
      <c r="B100" s="324"/>
      <c r="C100" s="323"/>
      <c r="D100" s="323"/>
      <c r="E100" s="323"/>
      <c r="F100" s="323"/>
      <c r="G100" s="323"/>
      <c r="H100" s="323"/>
      <c r="I100" s="323"/>
      <c r="J100" s="323"/>
      <c r="K100" s="323"/>
      <c r="L100" s="323"/>
      <c r="M100" s="323"/>
      <c r="N100" s="308"/>
      <c r="O100" s="307"/>
      <c r="P100" s="307"/>
      <c r="Q100" s="307"/>
      <c r="R100" s="307"/>
      <c r="S100" s="307"/>
      <c r="T100" s="308"/>
      <c r="U100" s="308"/>
      <c r="V100" s="308"/>
      <c r="W100" s="308"/>
      <c r="X100" s="308"/>
      <c r="Y100" s="308"/>
      <c r="Z100" s="308"/>
      <c r="AA100" s="308"/>
      <c r="AB100" s="308"/>
      <c r="AC100" s="308"/>
      <c r="AD100" s="308"/>
      <c r="AE100" s="308"/>
      <c r="AF100" s="308"/>
      <c r="AG100" s="308"/>
      <c r="AH100" s="308"/>
      <c r="AI100" s="308"/>
      <c r="AJ100" s="313"/>
    </row>
    <row r="101" spans="1:36" x14ac:dyDescent="0.25">
      <c r="A101" s="308"/>
      <c r="B101" s="308"/>
      <c r="C101" s="308"/>
      <c r="D101" s="308"/>
      <c r="E101" s="308"/>
      <c r="F101" s="308"/>
      <c r="G101" s="308"/>
      <c r="H101" s="308"/>
      <c r="I101" s="308"/>
      <c r="J101" s="308"/>
      <c r="K101" s="308"/>
      <c r="L101" s="308"/>
      <c r="M101" s="308"/>
      <c r="N101" s="307"/>
      <c r="O101" s="307"/>
      <c r="P101" s="307"/>
      <c r="Q101" s="307"/>
      <c r="R101" s="307"/>
      <c r="S101" s="307"/>
      <c r="T101" s="308"/>
      <c r="U101" s="308"/>
      <c r="V101" s="308"/>
      <c r="W101" s="308"/>
      <c r="X101" s="308"/>
      <c r="Y101" s="308"/>
      <c r="Z101" s="308"/>
      <c r="AA101" s="308"/>
      <c r="AB101" s="308"/>
      <c r="AC101" s="308"/>
      <c r="AD101" s="308"/>
      <c r="AE101" s="308"/>
      <c r="AF101" s="308"/>
      <c r="AG101" s="308"/>
      <c r="AH101" s="308"/>
      <c r="AI101" s="308"/>
      <c r="AJ101" s="313"/>
    </row>
    <row r="102" spans="1:36" x14ac:dyDescent="0.25">
      <c r="A102" s="508" t="s">
        <v>430</v>
      </c>
      <c r="B102" s="565" t="s">
        <v>14</v>
      </c>
      <c r="C102" s="453" t="s">
        <v>15</v>
      </c>
      <c r="D102" s="453" t="s">
        <v>16</v>
      </c>
      <c r="E102" s="503" t="s">
        <v>17</v>
      </c>
      <c r="F102" s="453" t="s">
        <v>18</v>
      </c>
      <c r="G102" s="453"/>
      <c r="H102" s="453" t="s">
        <v>19</v>
      </c>
      <c r="I102" s="453" t="s">
        <v>20</v>
      </c>
      <c r="J102" s="453" t="s">
        <v>21</v>
      </c>
      <c r="K102" s="463" t="s">
        <v>22</v>
      </c>
      <c r="L102" s="463"/>
      <c r="M102" s="453" t="s">
        <v>23</v>
      </c>
      <c r="N102" s="43"/>
      <c r="O102" s="307"/>
      <c r="P102" s="307"/>
      <c r="Q102" s="307"/>
      <c r="R102" s="307"/>
      <c r="S102" s="307"/>
      <c r="T102" s="308"/>
      <c r="U102" s="308"/>
      <c r="V102" s="308"/>
      <c r="W102" s="308"/>
      <c r="X102" s="308"/>
      <c r="Y102" s="308"/>
      <c r="Z102" s="308"/>
      <c r="AA102" s="308"/>
      <c r="AB102" s="308"/>
      <c r="AC102" s="308"/>
      <c r="AD102" s="308"/>
      <c r="AE102" s="308"/>
      <c r="AF102" s="308"/>
      <c r="AG102" s="308"/>
      <c r="AH102" s="308"/>
      <c r="AI102" s="308"/>
      <c r="AJ102" s="313"/>
    </row>
    <row r="103" spans="1:36" ht="31.5" x14ac:dyDescent="0.25">
      <c r="A103" s="508"/>
      <c r="B103" s="565"/>
      <c r="C103" s="453"/>
      <c r="D103" s="453"/>
      <c r="E103" s="503"/>
      <c r="F103" s="328" t="s">
        <v>46</v>
      </c>
      <c r="G103" s="328" t="s">
        <v>47</v>
      </c>
      <c r="H103" s="453"/>
      <c r="I103" s="453"/>
      <c r="J103" s="453"/>
      <c r="K103" s="90" t="s">
        <v>48</v>
      </c>
      <c r="L103" s="90" t="s">
        <v>49</v>
      </c>
      <c r="M103" s="453"/>
      <c r="N103" s="308"/>
      <c r="O103" s="307"/>
      <c r="P103" s="307"/>
      <c r="Q103" s="307"/>
      <c r="R103" s="307"/>
      <c r="S103" s="307"/>
      <c r="T103" s="308"/>
      <c r="U103" s="308"/>
      <c r="V103" s="308"/>
      <c r="W103" s="308"/>
      <c r="X103" s="308"/>
      <c r="Y103" s="308"/>
      <c r="Z103" s="308"/>
      <c r="AA103" s="308"/>
      <c r="AB103" s="308"/>
      <c r="AC103" s="308"/>
      <c r="AD103" s="308"/>
      <c r="AE103" s="308"/>
      <c r="AF103" s="308"/>
      <c r="AG103" s="308"/>
      <c r="AH103" s="308"/>
      <c r="AI103" s="308"/>
      <c r="AJ103" s="313"/>
    </row>
    <row r="104" spans="1:36" x14ac:dyDescent="0.25">
      <c r="A104" s="324"/>
      <c r="B104" s="324"/>
      <c r="C104" s="323"/>
      <c r="D104" s="323"/>
      <c r="E104" s="323"/>
      <c r="F104" s="323"/>
      <c r="G104" s="323"/>
      <c r="H104" s="323"/>
      <c r="I104" s="323"/>
      <c r="J104" s="309"/>
      <c r="K104" s="309"/>
      <c r="L104" s="309"/>
      <c r="M104" s="309"/>
      <c r="N104" s="308"/>
      <c r="O104" s="307"/>
      <c r="P104" s="307"/>
      <c r="Q104" s="307"/>
      <c r="R104" s="307"/>
      <c r="S104" s="307"/>
      <c r="T104" s="308"/>
      <c r="U104" s="308"/>
      <c r="V104" s="308"/>
      <c r="W104" s="308"/>
      <c r="X104" s="308"/>
      <c r="Y104" s="308"/>
      <c r="Z104" s="308"/>
      <c r="AA104" s="308"/>
      <c r="AB104" s="308"/>
      <c r="AC104" s="308"/>
      <c r="AD104" s="308"/>
      <c r="AE104" s="308"/>
      <c r="AF104" s="308"/>
      <c r="AG104" s="308"/>
      <c r="AH104" s="308"/>
      <c r="AI104" s="308"/>
      <c r="AJ104" s="313"/>
    </row>
    <row r="105" spans="1:36" x14ac:dyDescent="0.25">
      <c r="A105" s="324"/>
      <c r="B105" s="324"/>
      <c r="C105" s="323"/>
      <c r="D105" s="323"/>
      <c r="E105" s="323"/>
      <c r="F105" s="323"/>
      <c r="G105" s="323"/>
      <c r="H105" s="323"/>
      <c r="I105" s="323"/>
      <c r="J105" s="323"/>
      <c r="K105" s="323"/>
      <c r="L105" s="323"/>
      <c r="M105" s="323"/>
      <c r="N105" s="308"/>
      <c r="O105" s="307"/>
      <c r="P105" s="307"/>
      <c r="Q105" s="307"/>
      <c r="R105" s="307"/>
      <c r="S105" s="307"/>
      <c r="T105" s="308"/>
      <c r="U105" s="308"/>
      <c r="V105" s="308"/>
      <c r="W105" s="308"/>
      <c r="X105" s="308"/>
      <c r="Y105" s="308"/>
      <c r="Z105" s="308"/>
      <c r="AA105" s="308"/>
      <c r="AB105" s="308"/>
      <c r="AC105" s="308"/>
      <c r="AD105" s="308"/>
      <c r="AE105" s="308"/>
      <c r="AF105" s="308"/>
      <c r="AG105" s="308"/>
      <c r="AH105" s="308"/>
      <c r="AI105" s="308"/>
      <c r="AJ105" s="313"/>
    </row>
    <row r="106" spans="1:36" x14ac:dyDescent="0.25">
      <c r="A106" s="324"/>
      <c r="B106" s="324"/>
      <c r="C106" s="323"/>
      <c r="D106" s="323"/>
      <c r="E106" s="323"/>
      <c r="F106" s="323"/>
      <c r="G106" s="323"/>
      <c r="H106" s="323"/>
      <c r="I106" s="323"/>
      <c r="J106" s="323"/>
      <c r="K106" s="323"/>
      <c r="L106" s="323"/>
      <c r="M106" s="323"/>
      <c r="N106" s="308"/>
      <c r="O106" s="307"/>
      <c r="P106" s="307"/>
      <c r="Q106" s="307"/>
      <c r="R106" s="307"/>
      <c r="S106" s="307"/>
      <c r="T106" s="308"/>
      <c r="U106" s="308"/>
      <c r="V106" s="308"/>
      <c r="W106" s="308"/>
      <c r="X106" s="308"/>
      <c r="Y106" s="308"/>
      <c r="Z106" s="308"/>
      <c r="AA106" s="308"/>
      <c r="AB106" s="308"/>
      <c r="AC106" s="308"/>
      <c r="AD106" s="308"/>
      <c r="AE106" s="308"/>
      <c r="AF106" s="308"/>
      <c r="AG106" s="308"/>
      <c r="AH106" s="308"/>
      <c r="AI106" s="308"/>
      <c r="AJ106" s="313"/>
    </row>
    <row r="107" spans="1:36" x14ac:dyDescent="0.25">
      <c r="A107" s="324"/>
      <c r="B107" s="324"/>
      <c r="C107" s="323"/>
      <c r="D107" s="323"/>
      <c r="E107" s="323"/>
      <c r="F107" s="323"/>
      <c r="G107" s="323"/>
      <c r="H107" s="323"/>
      <c r="I107" s="323"/>
      <c r="J107" s="323"/>
      <c r="K107" s="323"/>
      <c r="L107" s="323"/>
      <c r="M107" s="323"/>
      <c r="N107" s="308"/>
      <c r="O107" s="307"/>
      <c r="P107" s="307"/>
      <c r="Q107" s="307"/>
      <c r="R107" s="307"/>
      <c r="S107" s="307"/>
      <c r="T107" s="308"/>
      <c r="U107" s="308"/>
      <c r="V107" s="308"/>
      <c r="W107" s="308"/>
      <c r="X107" s="308"/>
      <c r="Y107" s="308"/>
      <c r="Z107" s="308"/>
      <c r="AA107" s="308"/>
      <c r="AB107" s="308"/>
      <c r="AC107" s="308"/>
      <c r="AD107" s="308"/>
      <c r="AE107" s="308"/>
      <c r="AF107" s="308"/>
      <c r="AG107" s="308"/>
      <c r="AH107" s="308"/>
      <c r="AI107" s="308"/>
      <c r="AJ107" s="313"/>
    </row>
    <row r="108" spans="1:36" x14ac:dyDescent="0.25">
      <c r="A108" s="324"/>
      <c r="B108" s="324"/>
      <c r="C108" s="323"/>
      <c r="D108" s="323"/>
      <c r="E108" s="323"/>
      <c r="F108" s="323"/>
      <c r="G108" s="323"/>
      <c r="H108" s="323"/>
      <c r="I108" s="323"/>
      <c r="J108" s="323"/>
      <c r="K108" s="323"/>
      <c r="L108" s="323"/>
      <c r="M108" s="323"/>
      <c r="N108" s="308"/>
      <c r="O108" s="307"/>
      <c r="P108" s="307"/>
      <c r="Q108" s="307"/>
      <c r="R108" s="307"/>
      <c r="S108" s="307"/>
      <c r="T108" s="308"/>
      <c r="U108" s="308"/>
      <c r="V108" s="308"/>
      <c r="W108" s="308"/>
      <c r="X108" s="308"/>
      <c r="Y108" s="308"/>
      <c r="Z108" s="308"/>
      <c r="AA108" s="308"/>
      <c r="AB108" s="308"/>
      <c r="AC108" s="308"/>
      <c r="AD108" s="308"/>
      <c r="AE108" s="308"/>
      <c r="AF108" s="308"/>
      <c r="AG108" s="308"/>
      <c r="AH108" s="308"/>
      <c r="AI108" s="308"/>
      <c r="AJ108" s="313"/>
    </row>
    <row r="109" spans="1:36" x14ac:dyDescent="0.25">
      <c r="A109" s="324"/>
      <c r="B109" s="324"/>
      <c r="C109" s="323"/>
      <c r="D109" s="323"/>
      <c r="E109" s="323"/>
      <c r="F109" s="323"/>
      <c r="G109" s="323"/>
      <c r="H109" s="323"/>
      <c r="I109" s="323"/>
      <c r="J109" s="323"/>
      <c r="K109" s="323"/>
      <c r="L109" s="323"/>
      <c r="M109" s="323"/>
      <c r="N109" s="308"/>
      <c r="O109" s="307"/>
      <c r="P109" s="307"/>
      <c r="Q109" s="307"/>
      <c r="R109" s="307"/>
      <c r="S109" s="307"/>
      <c r="T109" s="308"/>
      <c r="U109" s="308"/>
      <c r="V109" s="308"/>
      <c r="W109" s="308"/>
      <c r="X109" s="308"/>
      <c r="Y109" s="308"/>
      <c r="Z109" s="308"/>
      <c r="AA109" s="308"/>
      <c r="AB109" s="308"/>
      <c r="AC109" s="308"/>
      <c r="AD109" s="308"/>
      <c r="AE109" s="308"/>
      <c r="AF109" s="308"/>
      <c r="AG109" s="308"/>
      <c r="AH109" s="308"/>
      <c r="AI109" s="308"/>
      <c r="AJ109" s="313"/>
    </row>
    <row r="110" spans="1:36" x14ac:dyDescent="0.25">
      <c r="A110" s="324"/>
      <c r="B110" s="324"/>
      <c r="C110" s="323"/>
      <c r="D110" s="323"/>
      <c r="E110" s="323"/>
      <c r="F110" s="323"/>
      <c r="G110" s="323"/>
      <c r="H110" s="323"/>
      <c r="I110" s="323"/>
      <c r="J110" s="323"/>
      <c r="K110" s="323"/>
      <c r="L110" s="323"/>
      <c r="M110" s="323"/>
      <c r="N110" s="308"/>
      <c r="O110" s="307"/>
      <c r="P110" s="307"/>
      <c r="Q110" s="307"/>
      <c r="R110" s="307"/>
      <c r="S110" s="307"/>
      <c r="T110" s="308"/>
      <c r="U110" s="308"/>
      <c r="V110" s="308"/>
      <c r="W110" s="308"/>
      <c r="X110" s="308"/>
      <c r="Y110" s="308"/>
      <c r="Z110" s="308"/>
      <c r="AA110" s="308"/>
      <c r="AB110" s="308"/>
      <c r="AC110" s="308"/>
      <c r="AD110" s="308"/>
      <c r="AE110" s="308"/>
      <c r="AF110" s="308"/>
      <c r="AG110" s="308"/>
      <c r="AH110" s="308"/>
      <c r="AI110" s="308"/>
      <c r="AJ110" s="313"/>
    </row>
    <row r="111" spans="1:36" x14ac:dyDescent="0.25">
      <c r="A111" s="324"/>
      <c r="B111" s="324"/>
      <c r="C111" s="323"/>
      <c r="D111" s="323"/>
      <c r="E111" s="323"/>
      <c r="F111" s="323"/>
      <c r="G111" s="323"/>
      <c r="H111" s="323"/>
      <c r="I111" s="323"/>
      <c r="J111" s="323"/>
      <c r="K111" s="323"/>
      <c r="L111" s="323"/>
      <c r="M111" s="323"/>
      <c r="N111" s="308"/>
      <c r="O111" s="307"/>
      <c r="P111" s="307"/>
      <c r="Q111" s="307"/>
      <c r="R111" s="307"/>
      <c r="S111" s="307"/>
      <c r="T111" s="308"/>
      <c r="U111" s="308"/>
      <c r="V111" s="308"/>
      <c r="W111" s="308"/>
      <c r="X111" s="308"/>
      <c r="Y111" s="308"/>
      <c r="Z111" s="308"/>
      <c r="AA111" s="308"/>
      <c r="AB111" s="308"/>
      <c r="AC111" s="308"/>
      <c r="AD111" s="308"/>
      <c r="AE111" s="308"/>
      <c r="AF111" s="308"/>
      <c r="AG111" s="308"/>
      <c r="AH111" s="308"/>
      <c r="AI111" s="308"/>
      <c r="AJ111" s="313"/>
    </row>
    <row r="112" spans="1:36" x14ac:dyDescent="0.25">
      <c r="A112" s="324"/>
      <c r="B112" s="324"/>
      <c r="C112" s="323"/>
      <c r="D112" s="323"/>
      <c r="E112" s="323"/>
      <c r="F112" s="323"/>
      <c r="G112" s="323"/>
      <c r="H112" s="323"/>
      <c r="I112" s="323"/>
      <c r="J112" s="323"/>
      <c r="K112" s="323"/>
      <c r="L112" s="323"/>
      <c r="M112" s="323"/>
      <c r="N112" s="308"/>
      <c r="O112" s="307"/>
      <c r="P112" s="307"/>
      <c r="Q112" s="307"/>
      <c r="R112" s="307"/>
      <c r="S112" s="307"/>
      <c r="T112" s="308"/>
      <c r="U112" s="308"/>
      <c r="V112" s="308"/>
      <c r="W112" s="308"/>
      <c r="X112" s="308"/>
      <c r="Y112" s="308"/>
      <c r="Z112" s="308"/>
      <c r="AA112" s="308"/>
      <c r="AB112" s="308"/>
      <c r="AC112" s="308"/>
      <c r="AD112" s="308"/>
      <c r="AE112" s="308"/>
      <c r="AF112" s="308"/>
      <c r="AG112" s="308"/>
      <c r="AH112" s="308"/>
      <c r="AI112" s="308"/>
      <c r="AJ112" s="313"/>
    </row>
    <row r="113" spans="1:36" x14ac:dyDescent="0.25">
      <c r="A113" s="313"/>
      <c r="B113" s="308"/>
      <c r="C113" s="313"/>
      <c r="D113" s="313"/>
      <c r="E113" s="313"/>
      <c r="F113" s="313"/>
      <c r="G113" s="313"/>
      <c r="H113" s="313"/>
      <c r="I113" s="313"/>
      <c r="J113" s="313"/>
      <c r="K113" s="313"/>
      <c r="L113" s="313"/>
      <c r="M113" s="313"/>
      <c r="N113" s="411"/>
      <c r="O113" s="411"/>
      <c r="P113" s="411"/>
      <c r="Q113" s="411"/>
      <c r="R113" s="411"/>
      <c r="S113" s="411"/>
      <c r="T113" s="411"/>
      <c r="U113" s="411"/>
      <c r="V113" s="411"/>
      <c r="W113" s="411"/>
      <c r="X113" s="411"/>
      <c r="Y113" s="411"/>
      <c r="Z113" s="411"/>
      <c r="AA113" s="411"/>
      <c r="AB113" s="411"/>
      <c r="AC113" s="411"/>
      <c r="AD113" s="411"/>
      <c r="AE113" s="411"/>
      <c r="AF113" s="411"/>
      <c r="AG113" s="411"/>
      <c r="AH113" s="411"/>
      <c r="AI113" s="411"/>
      <c r="AJ113" s="313"/>
    </row>
    <row r="114" spans="1:36" x14ac:dyDescent="0.25">
      <c r="A114" s="313"/>
      <c r="B114" s="308"/>
      <c r="C114" s="313"/>
      <c r="D114" s="313"/>
      <c r="E114" s="313"/>
      <c r="F114" s="313"/>
      <c r="G114" s="313"/>
      <c r="H114" s="313"/>
      <c r="I114" s="313"/>
      <c r="J114" s="313"/>
      <c r="K114" s="313"/>
      <c r="L114" s="313"/>
      <c r="M114" s="313"/>
      <c r="N114" s="411"/>
      <c r="O114" s="411"/>
      <c r="P114" s="411"/>
      <c r="Q114" s="411"/>
      <c r="R114" s="411"/>
      <c r="S114" s="411"/>
      <c r="T114" s="411"/>
      <c r="U114" s="411"/>
      <c r="V114" s="411"/>
      <c r="W114" s="411"/>
      <c r="X114" s="411"/>
      <c r="Y114" s="411"/>
      <c r="Z114" s="411"/>
      <c r="AA114" s="411"/>
      <c r="AB114" s="411"/>
      <c r="AC114" s="411"/>
      <c r="AD114" s="411"/>
      <c r="AE114" s="411"/>
      <c r="AF114" s="411"/>
      <c r="AG114" s="411"/>
      <c r="AH114" s="411"/>
      <c r="AI114" s="411"/>
      <c r="AJ114" s="313"/>
    </row>
  </sheetData>
  <sheetProtection formatCells="0" formatColumns="0" formatRows="0" insertRows="0" insertHyperlinks="0" deleteRows="0" sort="0" autoFilter="0" pivotTables="0"/>
  <protectedRanges>
    <protectedRange sqref="A1:AI3 A30:AI30 A11:B26 A27:C27 A28:B29 A31:B31 K31:AI31 A32:AI33 A4 H4:AI4 A35:AI35 A34:B34 K34:AI34 A36:C36 A5:AI10 A39:AI39 A37:B38 K36:AI38 A40:B44 A45:C45 A46:B59 A60:AI188 K40:AI59 K18:AI29 K17:S17 K11:T16 V11:AI17 U11:U15" name="Intervalo1"/>
    <protectedRange sqref="E11:J11" name="Intervalo1_2"/>
    <protectedRange sqref="C11" name="Intervalo1_2_1"/>
    <protectedRange sqref="D11" name="Intervalo1_8"/>
    <protectedRange sqref="E12:J14" name="Intervalo1_2_2"/>
    <protectedRange sqref="C12:C14" name="Intervalo1_2_1_1"/>
    <protectedRange sqref="D12:D14" name="Intervalo1_8_1"/>
    <protectedRange sqref="E15:J16" name="Intervalo1_2_3"/>
    <protectedRange sqref="C15:C16" name="Intervalo1_2_1_2"/>
    <protectedRange sqref="D15:D16" name="Intervalo1_8_2"/>
    <protectedRange sqref="E17:J18" name="Intervalo1_2_4"/>
    <protectedRange sqref="C17:C18" name="Intervalo1_2_1_3"/>
    <protectedRange sqref="D17:D18" name="Intervalo1_8_3"/>
    <protectedRange sqref="E19:J19" name="Intervalo1_2_5"/>
    <protectedRange sqref="C19" name="Intervalo1_2_1_4"/>
    <protectedRange sqref="D19" name="Intervalo1_8_4"/>
    <protectedRange sqref="D20:J20" name="Intervalo1_3"/>
    <protectedRange sqref="C20" name="Intervalo1_3_1"/>
    <protectedRange sqref="D21:J21" name="Intervalo1_3_2"/>
    <protectedRange sqref="C21" name="Intervalo1_3_1_1"/>
    <protectedRange sqref="D22:J22" name="Intervalo1_3_3"/>
    <protectedRange sqref="C22" name="Intervalo1_3_1_2"/>
    <protectedRange sqref="E23:J23" name="Intervalo1_3_4"/>
    <protectedRange sqref="C23" name="Intervalo1_3_1_3"/>
    <protectedRange sqref="D23" name="Intervalo1_4"/>
    <protectedRange sqref="D24:J25" name="Intervalo1_3_5"/>
    <protectedRange sqref="C24:C25" name="Intervalo1_3_1_4"/>
    <protectedRange sqref="D26:J26" name="Intervalo1_3_6"/>
    <protectedRange sqref="C26" name="Intervalo1_3_1_5"/>
    <protectedRange sqref="D27:J27" name="Intervalo1_5"/>
    <protectedRange sqref="D28:J28" name="Intervalo1_5_1"/>
    <protectedRange sqref="C28" name="Intervalo1_4_1"/>
    <protectedRange sqref="D29:J29" name="Intervalo1_5_2"/>
    <protectedRange sqref="C29" name="Intervalo1_4_1_1"/>
    <protectedRange sqref="D31:H31" name="Intervalo1_6"/>
    <protectedRange sqref="C31" name="Intervalo1_4_2"/>
    <protectedRange sqref="I31:J31" name="Intervalo1_10"/>
    <protectedRange sqref="H36 H34" name="Intervalo1_7_1"/>
    <protectedRange sqref="D34:G34 I34:J34" name="Intervalo1_9"/>
    <protectedRange sqref="C34" name="Intervalo1_5_1_1"/>
    <protectedRange sqref="D36:G36 I36:J36" name="Intervalo1_9_1"/>
    <protectedRange sqref="D37:J37" name="Intervalo1_11"/>
    <protectedRange sqref="C37" name="Intervalo1_6_1"/>
    <protectedRange sqref="D38:J38" name="Intervalo1_11_1"/>
    <protectedRange sqref="C38" name="Intervalo1_6_1_1"/>
    <protectedRange sqref="D40:J40" name="Intervalo1_12"/>
    <protectedRange sqref="C40" name="Intervalo1_6_2"/>
    <protectedRange sqref="H46:H59" name="Intervalo1_12_1"/>
    <protectedRange sqref="D41:J44" name="Intervalo1_13"/>
    <protectedRange sqref="C41:C44" name="Intervalo1_7_1_1"/>
    <protectedRange sqref="D45:J45" name="Intervalo1_13_1"/>
    <protectedRange sqref="I46:J59 D46:G59" name="Intervalo1_13_2"/>
    <protectedRange sqref="C46:C59" name="Intervalo1_7_1_2"/>
    <protectedRange sqref="B4:G4" name="Intervalo1_1"/>
  </protectedRanges>
  <mergeCells count="92">
    <mergeCell ref="K102:L102"/>
    <mergeCell ref="M102:M103"/>
    <mergeCell ref="A102:A103"/>
    <mergeCell ref="B102:B103"/>
    <mergeCell ref="C102:C103"/>
    <mergeCell ref="D102:D103"/>
    <mergeCell ref="E102:E103"/>
    <mergeCell ref="F102:G102"/>
    <mergeCell ref="F90:G90"/>
    <mergeCell ref="H90:H91"/>
    <mergeCell ref="I90:I91"/>
    <mergeCell ref="J90:J91"/>
    <mergeCell ref="H102:H103"/>
    <mergeCell ref="I102:I103"/>
    <mergeCell ref="J102:J103"/>
    <mergeCell ref="K90:L90"/>
    <mergeCell ref="M90:M91"/>
    <mergeCell ref="H78:H79"/>
    <mergeCell ref="I78:I79"/>
    <mergeCell ref="J78:J79"/>
    <mergeCell ref="K78:L78"/>
    <mergeCell ref="M78:M79"/>
    <mergeCell ref="A90:A91"/>
    <mergeCell ref="B90:B91"/>
    <mergeCell ref="C90:C91"/>
    <mergeCell ref="D90:D91"/>
    <mergeCell ref="E90:E91"/>
    <mergeCell ref="A78:A79"/>
    <mergeCell ref="B78:B79"/>
    <mergeCell ref="C78:C79"/>
    <mergeCell ref="D78:D79"/>
    <mergeCell ref="E78:E79"/>
    <mergeCell ref="F78:G78"/>
    <mergeCell ref="F66:G66"/>
    <mergeCell ref="H66:H67"/>
    <mergeCell ref="I66:I67"/>
    <mergeCell ref="J66:J67"/>
    <mergeCell ref="F9:G9"/>
    <mergeCell ref="H9:H10"/>
    <mergeCell ref="K66:L66"/>
    <mergeCell ref="M66:M67"/>
    <mergeCell ref="A66:A67"/>
    <mergeCell ref="B66:B67"/>
    <mergeCell ref="C66:C67"/>
    <mergeCell ref="D66:D67"/>
    <mergeCell ref="E66:E67"/>
    <mergeCell ref="A47:A51"/>
    <mergeCell ref="A9:A10"/>
    <mergeCell ref="B9:B10"/>
    <mergeCell ref="C9:C10"/>
    <mergeCell ref="D9:D10"/>
    <mergeCell ref="E9:E10"/>
    <mergeCell ref="A11:A19"/>
    <mergeCell ref="AB9:AB10"/>
    <mergeCell ref="AC9:AC10"/>
    <mergeCell ref="AD9:AD10"/>
    <mergeCell ref="U9:U10"/>
    <mergeCell ref="V9:V10"/>
    <mergeCell ref="W9:W10"/>
    <mergeCell ref="T9:T10"/>
    <mergeCell ref="I9:I10"/>
    <mergeCell ref="J9:J10"/>
    <mergeCell ref="K9:L9"/>
    <mergeCell ref="AA9:AA10"/>
    <mergeCell ref="N9:N10"/>
    <mergeCell ref="O9:O10"/>
    <mergeCell ref="P9:P10"/>
    <mergeCell ref="Q9:Q10"/>
    <mergeCell ref="R9:R10"/>
    <mergeCell ref="S9:S10"/>
    <mergeCell ref="M9:M10"/>
    <mergeCell ref="X9:X10"/>
    <mergeCell ref="Y9:Y10"/>
    <mergeCell ref="Z9:Z10"/>
    <mergeCell ref="A1:AI1"/>
    <mergeCell ref="A2:AI2"/>
    <mergeCell ref="B4:G4"/>
    <mergeCell ref="B6:C6"/>
    <mergeCell ref="A8:M8"/>
    <mergeCell ref="N8:X8"/>
    <mergeCell ref="Y8:AI8"/>
    <mergeCell ref="AG9:AG10"/>
    <mergeCell ref="AH9:AH10"/>
    <mergeCell ref="AI9:AI10"/>
    <mergeCell ref="AE9:AE10"/>
    <mergeCell ref="AF9:AF10"/>
    <mergeCell ref="A20:A26"/>
    <mergeCell ref="A27:A32"/>
    <mergeCell ref="A33:A36"/>
    <mergeCell ref="A37:A40"/>
    <mergeCell ref="A52:A59"/>
    <mergeCell ref="A41:A46"/>
  </mergeCells>
  <conditionalFormatting sqref="N11:N59">
    <cfRule type="cellIs" dxfId="13" priority="8" stopIfTrue="1" operator="equal">
      <formula>"x"</formula>
    </cfRule>
  </conditionalFormatting>
  <conditionalFormatting sqref="O11:O59">
    <cfRule type="cellIs" dxfId="12" priority="7" operator="equal">
      <formula>"x"</formula>
    </cfRule>
  </conditionalFormatting>
  <conditionalFormatting sqref="P11:P59">
    <cfRule type="cellIs" dxfId="11" priority="6" operator="equal">
      <formula>"x"</formula>
    </cfRule>
  </conditionalFormatting>
  <conditionalFormatting sqref="Q11:Q59">
    <cfRule type="cellIs" dxfId="10" priority="5" stopIfTrue="1" operator="equal">
      <formula>"x"</formula>
    </cfRule>
  </conditionalFormatting>
  <conditionalFormatting sqref="R11:R59">
    <cfRule type="cellIs" dxfId="9" priority="4" operator="equal">
      <formula>"x"</formula>
    </cfRule>
  </conditionalFormatting>
  <conditionalFormatting sqref="S11:S59">
    <cfRule type="cellIs" dxfId="8" priority="1" stopIfTrue="1" operator="equal">
      <formula>$AN$7</formula>
    </cfRule>
    <cfRule type="cellIs" dxfId="7" priority="2" stopIfTrue="1" operator="equal">
      <formula>$AN$6</formula>
    </cfRule>
  </conditionalFormatting>
  <conditionalFormatting sqref="AN6:AN7">
    <cfRule type="cellIs" dxfId="6" priority="9" stopIfTrue="1" operator="equal">
      <formula>$AN$6</formula>
    </cfRule>
  </conditionalFormatting>
  <dataValidations count="1">
    <dataValidation type="list" allowBlank="1" showInputMessage="1" showErrorMessage="1" sqref="S11:S59" xr:uid="{00000000-0002-0000-0600-000000000000}">
      <formula1>$AN$6:$AN$7</formula1>
    </dataValidation>
  </dataValidations>
  <pageMargins left="0.25" right="0.25" top="0.75" bottom="0.75" header="0.3" footer="0.3"/>
  <pageSetup scale="11" orientation="portrait"/>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3"/>
  <sheetViews>
    <sheetView showGridLines="0" topLeftCell="G21" zoomScale="150" zoomScaleNormal="150" zoomScalePageLayoutView="150" workbookViewId="0">
      <selection activeCell="G21" sqref="G21"/>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7" max="29" width="4.140625" customWidth="1"/>
  </cols>
  <sheetData>
    <row r="1" spans="1:28" x14ac:dyDescent="0.25">
      <c r="A1" s="10"/>
      <c r="B1" s="514" t="s">
        <v>8</v>
      </c>
      <c r="C1" s="514"/>
      <c r="D1" s="514"/>
      <c r="E1" s="514"/>
      <c r="F1" s="514"/>
      <c r="G1" s="514"/>
      <c r="H1" s="514"/>
      <c r="I1" s="514"/>
      <c r="J1" s="514"/>
      <c r="K1" s="514"/>
      <c r="L1" s="514"/>
      <c r="M1" s="514"/>
      <c r="N1" s="514"/>
      <c r="O1" s="514"/>
      <c r="P1" s="514"/>
      <c r="Q1" s="514"/>
      <c r="R1" s="514"/>
      <c r="S1" s="514"/>
      <c r="T1" s="514"/>
      <c r="U1" s="514"/>
      <c r="V1" s="514"/>
      <c r="W1" s="514"/>
      <c r="X1" s="10"/>
    </row>
    <row r="2" spans="1:28" s="14" customFormat="1" ht="21" customHeight="1" x14ac:dyDescent="0.25">
      <c r="A2" s="15"/>
      <c r="B2" s="514"/>
      <c r="C2" s="514"/>
      <c r="D2" s="514"/>
      <c r="E2" s="514"/>
      <c r="F2" s="514"/>
      <c r="G2" s="514"/>
      <c r="H2" s="514"/>
      <c r="I2" s="514"/>
      <c r="J2" s="514"/>
      <c r="K2" s="514"/>
      <c r="L2" s="514"/>
      <c r="M2" s="514"/>
      <c r="N2" s="514"/>
      <c r="O2" s="514"/>
      <c r="P2" s="514"/>
      <c r="Q2" s="514"/>
      <c r="R2" s="514"/>
      <c r="S2" s="514"/>
      <c r="T2" s="514"/>
      <c r="U2" s="514"/>
      <c r="V2" s="514"/>
      <c r="W2" s="514"/>
      <c r="X2" s="15"/>
    </row>
    <row r="3" spans="1:28" ht="33.75" customHeight="1" x14ac:dyDescent="0.35">
      <c r="A3" s="10"/>
      <c r="B3" s="520">
        <f>'Monitoria Anual - 4'!A2</f>
        <v>0</v>
      </c>
      <c r="C3" s="520"/>
      <c r="D3" s="520"/>
      <c r="E3" s="520"/>
      <c r="F3" s="520"/>
      <c r="G3" s="520"/>
      <c r="H3" s="520"/>
      <c r="I3" s="520"/>
      <c r="J3" s="520"/>
      <c r="K3" s="520"/>
      <c r="L3" s="520"/>
      <c r="M3" s="520"/>
      <c r="N3" s="520"/>
      <c r="O3" s="520"/>
      <c r="P3" s="520"/>
      <c r="Q3" s="520"/>
      <c r="R3" s="520"/>
      <c r="S3" s="520"/>
      <c r="T3" s="520"/>
      <c r="U3" s="520"/>
      <c r="V3" s="520"/>
      <c r="W3" s="520"/>
      <c r="X3" s="10"/>
    </row>
    <row r="4" spans="1:28" x14ac:dyDescent="0.25">
      <c r="A4" s="10"/>
      <c r="J4" s="11"/>
      <c r="K4" s="11"/>
      <c r="L4" s="11"/>
      <c r="M4" s="11"/>
      <c r="N4" s="11"/>
      <c r="O4" s="11"/>
      <c r="X4" s="10"/>
    </row>
    <row r="5" spans="1:28" s="2" customFormat="1" ht="45" customHeight="1" x14ac:dyDescent="0.25">
      <c r="A5" s="17"/>
      <c r="B5" s="525" t="s">
        <v>2</v>
      </c>
      <c r="C5" s="525"/>
      <c r="D5" s="526" t="str">
        <f>'Monitoria Anual - 4'!B4</f>
        <v>Promover a conservação do sauim-de-coleira e de seu habitat, implementando ações para reverter a atual tendência de declínio populacional da espécie.</v>
      </c>
      <c r="E5" s="526"/>
      <c r="F5" s="526"/>
      <c r="G5" s="526"/>
      <c r="H5" s="526"/>
      <c r="I5" s="526"/>
      <c r="J5" s="526"/>
      <c r="K5" s="526"/>
      <c r="L5" s="526"/>
      <c r="M5" s="527"/>
      <c r="N5" s="12"/>
      <c r="O5" s="12"/>
      <c r="P5" s="12"/>
      <c r="Q5" s="12"/>
      <c r="R5" s="12"/>
      <c r="X5" s="17"/>
    </row>
    <row r="6" spans="1:28" x14ac:dyDescent="0.25">
      <c r="A6" s="10"/>
      <c r="J6" s="11"/>
      <c r="K6" s="11"/>
      <c r="L6" s="11"/>
      <c r="M6" s="11"/>
      <c r="N6" s="11"/>
      <c r="O6" s="11"/>
      <c r="X6" s="10"/>
    </row>
    <row r="7" spans="1:28" ht="26.25" customHeight="1" x14ac:dyDescent="0.25">
      <c r="A7" s="10"/>
      <c r="B7" s="525" t="s">
        <v>4</v>
      </c>
      <c r="C7" s="525"/>
      <c r="D7" s="515" t="str">
        <f>'Monitoria Anual - 4'!B6</f>
        <v>17 e 18/11/2022</v>
      </c>
      <c r="E7" s="515"/>
      <c r="F7" s="515"/>
      <c r="G7" s="516"/>
      <c r="H7" s="2"/>
      <c r="I7" s="13"/>
      <c r="J7" s="11"/>
      <c r="K7" s="11"/>
      <c r="L7" s="11"/>
      <c r="M7" s="11"/>
      <c r="N7" s="11"/>
      <c r="O7" s="11"/>
      <c r="X7" s="10"/>
    </row>
    <row r="8" spans="1:28" x14ac:dyDescent="0.25">
      <c r="A8" s="10"/>
      <c r="X8" s="10"/>
    </row>
    <row r="9" spans="1:28" ht="31.5" customHeight="1" x14ac:dyDescent="0.25">
      <c r="A9" s="10"/>
      <c r="B9" s="514" t="s">
        <v>432</v>
      </c>
      <c r="C9" s="514"/>
      <c r="D9" s="514"/>
      <c r="E9" s="514"/>
      <c r="F9" s="514"/>
      <c r="G9" s="514"/>
      <c r="H9" s="514"/>
      <c r="I9" s="514"/>
      <c r="J9" s="514"/>
      <c r="K9" s="514"/>
      <c r="L9" s="514"/>
      <c r="M9" s="514"/>
      <c r="N9" s="514"/>
      <c r="O9" s="514"/>
      <c r="P9" s="514"/>
      <c r="Q9" s="514"/>
      <c r="R9" s="514"/>
      <c r="S9" s="514"/>
      <c r="T9" s="514"/>
      <c r="U9" s="514"/>
      <c r="V9" s="514"/>
      <c r="W9" s="514"/>
      <c r="X9" s="10"/>
    </row>
    <row r="10" spans="1:28" x14ac:dyDescent="0.25">
      <c r="A10" s="10"/>
      <c r="G10" s="9"/>
      <c r="H10" s="9"/>
      <c r="I10" s="9"/>
      <c r="X10" s="10"/>
    </row>
    <row r="11" spans="1:28" ht="15.75" x14ac:dyDescent="0.25">
      <c r="A11" s="10"/>
      <c r="B11" s="515" t="s">
        <v>433</v>
      </c>
      <c r="C11" s="516"/>
      <c r="D11" s="308"/>
      <c r="E11" s="308"/>
      <c r="F11" s="308"/>
      <c r="G11" s="308"/>
      <c r="H11" s="308"/>
      <c r="I11" s="308"/>
      <c r="J11" s="308"/>
      <c r="K11" s="308"/>
      <c r="L11" s="308"/>
      <c r="M11" s="308"/>
      <c r="N11" s="308"/>
      <c r="O11" s="308"/>
      <c r="P11" s="308"/>
      <c r="Q11" s="308"/>
      <c r="R11" s="308"/>
      <c r="S11" s="308"/>
      <c r="T11" s="308"/>
      <c r="U11" s="308"/>
      <c r="V11" s="308"/>
      <c r="W11" s="308"/>
      <c r="X11" s="10"/>
    </row>
    <row r="12" spans="1:28" ht="15.75" thickBot="1" x14ac:dyDescent="0.3">
      <c r="A12" s="10"/>
      <c r="F12" s="521"/>
      <c r="G12" s="521"/>
      <c r="H12" s="201"/>
      <c r="X12" s="10"/>
    </row>
    <row r="13" spans="1:28" ht="33.75" customHeight="1" thickBot="1" x14ac:dyDescent="0.3">
      <c r="A13" s="10"/>
      <c r="C13" s="522" t="s">
        <v>1161</v>
      </c>
      <c r="D13" s="523"/>
      <c r="E13" s="523"/>
      <c r="F13" s="523"/>
      <c r="G13" s="524"/>
      <c r="H13" s="3"/>
      <c r="X13" s="10"/>
    </row>
    <row r="14" spans="1:28" s="2" customFormat="1" ht="34.5" customHeight="1" thickBot="1" x14ac:dyDescent="0.3">
      <c r="A14" s="17"/>
      <c r="C14" s="25" t="s">
        <v>435</v>
      </c>
      <c r="D14" s="6" t="s">
        <v>436</v>
      </c>
      <c r="E14" s="7" t="s">
        <v>437</v>
      </c>
      <c r="F14" s="6" t="s">
        <v>438</v>
      </c>
      <c r="G14" s="8" t="s">
        <v>437</v>
      </c>
      <c r="H14" s="5"/>
      <c r="X14" s="17"/>
    </row>
    <row r="15" spans="1:28" ht="15.75" x14ac:dyDescent="0.25">
      <c r="A15" s="10"/>
      <c r="C15" s="72" t="s">
        <v>439</v>
      </c>
      <c r="D15" s="82"/>
      <c r="E15" s="83"/>
      <c r="F15" s="79">
        <f>COUNTA('Monitoria Anual - 4'!S11:S897)</f>
        <v>1</v>
      </c>
      <c r="G15" s="26">
        <f t="shared" ref="G15:G21" si="0">F15/$F$22</f>
        <v>2.1276595744680851E-2</v>
      </c>
      <c r="H15" s="330"/>
      <c r="X15" s="10"/>
    </row>
    <row r="16" spans="1:28" ht="15.75" x14ac:dyDescent="0.25">
      <c r="A16" s="10"/>
      <c r="C16" s="73" t="s">
        <v>440</v>
      </c>
      <c r="D16" s="84">
        <f>COUNTA('Monitoria Anual - 4'!N11:N59)</f>
        <v>0</v>
      </c>
      <c r="E16" s="28">
        <f>D16/$D$22</f>
        <v>0</v>
      </c>
      <c r="F16" s="80">
        <f>D16-AB16</f>
        <v>0</v>
      </c>
      <c r="G16" s="28">
        <f t="shared" si="0"/>
        <v>0</v>
      </c>
      <c r="H16" s="330"/>
      <c r="X16" s="10"/>
      <c r="Z16">
        <f>COUNTIFS('Monitoria Anual - 4'!N:N,"x",'Monitoria Anual - 4'!S:S,"Excluída")</f>
        <v>0</v>
      </c>
      <c r="AA16">
        <f>COUNTIFS('Monitoria Anual - 4'!N:N,"x",'Monitoria Anual - 4'!S:S,"Agrupada")</f>
        <v>0</v>
      </c>
      <c r="AB16">
        <f>Z16+AA16</f>
        <v>0</v>
      </c>
    </row>
    <row r="17" spans="1:28" ht="15.75" x14ac:dyDescent="0.25">
      <c r="A17" s="10"/>
      <c r="C17" s="74" t="s">
        <v>441</v>
      </c>
      <c r="D17" s="84">
        <f>COUNTA('Monitoria Anual - 4'!O11:O59)</f>
        <v>7</v>
      </c>
      <c r="E17" s="28">
        <f>D17/$D$22</f>
        <v>0.14583333333333334</v>
      </c>
      <c r="F17" s="80">
        <f>D17-AB17</f>
        <v>6</v>
      </c>
      <c r="G17" s="28">
        <f t="shared" si="0"/>
        <v>0.1276595744680851</v>
      </c>
      <c r="H17" s="330"/>
      <c r="X17" s="10"/>
      <c r="Z17">
        <f t="array" ref="Z17">COUNTIFS('Monitoria Anual - 4'!O:O,"x",'Monitoria Anual - 4'!S:S,"Excluída")</f>
        <v>1</v>
      </c>
      <c r="AA17">
        <f t="array" ref="AA17">COUNTIFS('Monitoria Anual - 4'!O:O,"x",'Monitoria Anual - 4'!S:S,"Agrupada")</f>
        <v>0</v>
      </c>
      <c r="AB17">
        <f>Z17+AA17</f>
        <v>1</v>
      </c>
    </row>
    <row r="18" spans="1:28" ht="15.75" x14ac:dyDescent="0.25">
      <c r="A18" s="10"/>
      <c r="C18" s="75" t="s">
        <v>442</v>
      </c>
      <c r="D18" s="84">
        <f>COUNTA('Monitoria Anual - 4'!P11:P59)</f>
        <v>15</v>
      </c>
      <c r="E18" s="28">
        <f>D18/$D$22</f>
        <v>0.3125</v>
      </c>
      <c r="F18" s="80">
        <f>D18-AB18</f>
        <v>15</v>
      </c>
      <c r="G18" s="28">
        <f t="shared" si="0"/>
        <v>0.31914893617021278</v>
      </c>
      <c r="H18" s="330"/>
      <c r="X18" s="10"/>
      <c r="Z18">
        <f t="array" ref="Z18">COUNTIFS('Monitoria Anual - 4'!P:P,"x",'Monitoria Anual - 4'!S:S,"Excluída")</f>
        <v>0</v>
      </c>
      <c r="AA18">
        <f t="array" ref="AA18">COUNTIFS('Monitoria Anual - 4'!P:P,"x",'Monitoria Anual - 4'!S:S,"Agrupada")</f>
        <v>0</v>
      </c>
      <c r="AB18">
        <f>Z18+AA18</f>
        <v>0</v>
      </c>
    </row>
    <row r="19" spans="1:28" ht="15.75" x14ac:dyDescent="0.25">
      <c r="A19" s="10"/>
      <c r="C19" s="76" t="s">
        <v>443</v>
      </c>
      <c r="D19" s="84">
        <f>COUNTA('Monitoria Anual - 4'!Q11:Q897)</f>
        <v>22</v>
      </c>
      <c r="E19" s="28">
        <f>D19/$D$22</f>
        <v>0.45833333333333331</v>
      </c>
      <c r="F19" s="80">
        <f t="shared" ref="F19:F20" si="1">D19-AB19</f>
        <v>22</v>
      </c>
      <c r="G19" s="28">
        <f t="shared" si="0"/>
        <v>0.46808510638297873</v>
      </c>
      <c r="H19" s="330"/>
      <c r="X19" s="10"/>
      <c r="Z19">
        <f t="array" ref="Z19">COUNTIFS('Monitoria Anual - 4'!Q:Q,"x",'Monitoria Anual - 4'!S:S,"Excluída")</f>
        <v>0</v>
      </c>
      <c r="AA19">
        <f t="array" ref="AA19">COUNTIFS('Monitoria Anual - 4'!Q:Q,"x",'Monitoria Anual - 4'!S:S,"Agrupada")</f>
        <v>0</v>
      </c>
      <c r="AB19">
        <f>Z19+AA19</f>
        <v>0</v>
      </c>
    </row>
    <row r="20" spans="1:28" ht="15.75" x14ac:dyDescent="0.25">
      <c r="A20" s="10"/>
      <c r="C20" s="77" t="s">
        <v>444</v>
      </c>
      <c r="D20" s="84">
        <f>COUNTA('Monitoria Anual - 4'!R11:R59)</f>
        <v>4</v>
      </c>
      <c r="E20" s="28">
        <f>D20/$D$22</f>
        <v>8.3333333333333329E-2</v>
      </c>
      <c r="F20" s="80">
        <f t="shared" si="1"/>
        <v>4</v>
      </c>
      <c r="G20" s="28">
        <f t="shared" si="0"/>
        <v>8.5106382978723402E-2</v>
      </c>
      <c r="H20" s="330"/>
      <c r="X20" s="10"/>
      <c r="Z20">
        <f t="array" ref="Z20">COUNTIFS('Monitoria Anual - 4'!R:R,"x",'Monitoria Anual - 4'!S:S,"Excluída")</f>
        <v>0</v>
      </c>
      <c r="AA20">
        <f t="array" ref="AA20">COUNTIFS('Monitoria Anual - 4'!R:R,"x",'Monitoria Anual - 4'!S:S,"Agrupada")</f>
        <v>0</v>
      </c>
      <c r="AB20">
        <f>Z20+AA20</f>
        <v>0</v>
      </c>
    </row>
    <row r="21" spans="1:28" ht="16.5" thickBot="1" x14ac:dyDescent="0.3">
      <c r="A21" s="10"/>
      <c r="C21" s="78" t="s">
        <v>445</v>
      </c>
      <c r="D21" s="85"/>
      <c r="E21" s="86"/>
      <c r="F21" s="81">
        <f>'Monitoria Anual - 4'!C64</f>
        <v>0</v>
      </c>
      <c r="G21" s="29">
        <f t="shared" si="0"/>
        <v>0</v>
      </c>
      <c r="H21" s="330"/>
      <c r="X21" s="10"/>
    </row>
    <row r="22" spans="1:28" ht="16.5" thickBot="1" x14ac:dyDescent="0.3">
      <c r="A22" s="10"/>
      <c r="C22" s="87" t="s">
        <v>446</v>
      </c>
      <c r="D22" s="89">
        <f>SUM(D16:D20)</f>
        <v>48</v>
      </c>
      <c r="E22" s="31">
        <f>SUM(E15:E21)</f>
        <v>1</v>
      </c>
      <c r="F22" s="88">
        <f>SUM(F16:F21)</f>
        <v>47</v>
      </c>
      <c r="G22" s="31">
        <f>SUM(G16:G21)</f>
        <v>1</v>
      </c>
      <c r="H22" s="330"/>
      <c r="X22" s="10"/>
    </row>
    <row r="23" spans="1:28" ht="15.75" thickBot="1" x14ac:dyDescent="0.3">
      <c r="A23" s="10"/>
      <c r="C23" s="68" t="s">
        <v>447</v>
      </c>
      <c r="D23" s="517">
        <f>COUNTIF('Monitoria Anual - 4'!S11:S897,"Agrupada")</f>
        <v>0</v>
      </c>
      <c r="E23" s="518"/>
      <c r="F23" s="518"/>
      <c r="G23" s="519"/>
      <c r="H23" s="4"/>
      <c r="X23" s="10"/>
    </row>
    <row r="24" spans="1:28" ht="15.75" thickBot="1" x14ac:dyDescent="0.3">
      <c r="A24" s="10"/>
      <c r="C24" s="67" t="s">
        <v>448</v>
      </c>
      <c r="D24" s="517">
        <f>COUNTIF('Monitoria Anual - 4'!S11:S60,"Excluída")</f>
        <v>1</v>
      </c>
      <c r="E24" s="518"/>
      <c r="F24" s="518"/>
      <c r="G24" s="519"/>
      <c r="X24" s="10"/>
    </row>
    <row r="25" spans="1:28" x14ac:dyDescent="0.25">
      <c r="A25" s="10"/>
      <c r="X25" s="10"/>
    </row>
    <row r="26" spans="1:28" x14ac:dyDescent="0.25">
      <c r="A26" s="10"/>
      <c r="X26" s="10"/>
    </row>
    <row r="27" spans="1:28" ht="15.75" x14ac:dyDescent="0.25">
      <c r="A27" s="10"/>
      <c r="B27" s="515" t="s">
        <v>449</v>
      </c>
      <c r="C27" s="516"/>
      <c r="D27" s="308"/>
      <c r="E27" s="308"/>
      <c r="F27" s="308"/>
      <c r="G27" s="308"/>
      <c r="X27" s="10"/>
    </row>
    <row r="28" spans="1:28" ht="16.5" thickBot="1" x14ac:dyDescent="0.3">
      <c r="A28" s="10"/>
      <c r="B28" s="308"/>
      <c r="C28" s="16"/>
      <c r="D28" s="16"/>
      <c r="E28" s="16"/>
      <c r="F28" s="16"/>
      <c r="G28" s="16"/>
      <c r="H28" s="308"/>
      <c r="I28" s="308"/>
      <c r="J28" s="308"/>
      <c r="K28" s="308"/>
      <c r="L28" s="308"/>
      <c r="M28" s="308"/>
      <c r="N28" s="308"/>
      <c r="O28" s="308"/>
      <c r="P28" s="308"/>
      <c r="Q28" s="308"/>
      <c r="R28" s="308"/>
      <c r="S28" s="308"/>
      <c r="T28" s="308"/>
      <c r="U28" s="308"/>
      <c r="V28" s="308"/>
      <c r="W28" s="308"/>
      <c r="X28" s="10"/>
    </row>
    <row r="29" spans="1:28" ht="16.5" thickBot="1" x14ac:dyDescent="0.3">
      <c r="A29" s="10"/>
      <c r="B29" s="16"/>
      <c r="C29" s="32" t="s">
        <v>450</v>
      </c>
      <c r="D29" s="61">
        <f>COUNTA('Monitoria Anual - 4'!A11:A59)</f>
        <v>8</v>
      </c>
      <c r="H29" s="16"/>
      <c r="I29" s="16"/>
      <c r="J29" s="16"/>
      <c r="K29" s="16"/>
      <c r="L29" s="16"/>
      <c r="M29" s="16"/>
      <c r="N29" s="16"/>
      <c r="O29" s="16"/>
      <c r="P29" s="16"/>
      <c r="Q29" s="16"/>
      <c r="R29" s="16"/>
      <c r="S29" s="16"/>
      <c r="T29" s="16"/>
      <c r="U29" s="16"/>
      <c r="V29" s="16"/>
      <c r="W29" s="16"/>
      <c r="X29" s="10"/>
    </row>
    <row r="30" spans="1:28" ht="15.75" thickBot="1" x14ac:dyDescent="0.3">
      <c r="A30" s="10"/>
      <c r="X30" s="10"/>
    </row>
    <row r="31" spans="1:28" ht="15.75" thickBot="1" x14ac:dyDescent="0.3">
      <c r="A31" s="10"/>
      <c r="C31" s="71" t="s">
        <v>451</v>
      </c>
      <c r="D31" s="71" t="s">
        <v>452</v>
      </c>
      <c r="E31" s="18"/>
      <c r="F31" s="19"/>
      <c r="G31" s="20"/>
      <c r="H31" s="22"/>
      <c r="I31" s="23"/>
      <c r="J31" s="24"/>
      <c r="W31" s="1"/>
      <c r="X31" s="10"/>
    </row>
    <row r="32" spans="1:28" x14ac:dyDescent="0.25">
      <c r="A32" s="10"/>
      <c r="C32" s="69" t="s">
        <v>453</v>
      </c>
      <c r="D32" s="92">
        <f>SUM(F32:J32)</f>
        <v>8</v>
      </c>
      <c r="E32" s="33">
        <f>COUNTA('Monitoria Anual - 4'!S11:S19)</f>
        <v>0</v>
      </c>
      <c r="F32" s="59">
        <f>COUNTA('Monitoria Anual - 4'!N11:N19)</f>
        <v>0</v>
      </c>
      <c r="G32" s="59">
        <f>COUNTA('Monitoria Anual - 4'!O11:O19)</f>
        <v>3</v>
      </c>
      <c r="H32" s="59">
        <f>COUNTA('Monitoria Anual - 4'!P11:P19)</f>
        <v>3</v>
      </c>
      <c r="I32" s="59">
        <f>COUNTA('Monitoria Anual - 4'!Q11:Q19)</f>
        <v>1</v>
      </c>
      <c r="J32" s="60">
        <f>COUNTA('Monitoria Anual - 4'!R11:R19)</f>
        <v>1</v>
      </c>
      <c r="W32" s="1"/>
      <c r="X32" s="10"/>
    </row>
    <row r="33" spans="1:24" x14ac:dyDescent="0.25">
      <c r="A33" s="10"/>
      <c r="C33" s="70" t="s">
        <v>454</v>
      </c>
      <c r="D33" s="69">
        <f>SUM(F33:J33)</f>
        <v>7</v>
      </c>
      <c r="E33" s="34">
        <f>COUNTA('Monitoria Anual - 4'!S20:S26)</f>
        <v>0</v>
      </c>
      <c r="F33" s="35">
        <f>COUNTA('Monitoria Anual - 4'!N20:N26)</f>
        <v>0</v>
      </c>
      <c r="G33" s="35">
        <f>COUNTA('Monitoria Anual - 4'!O20:O26)</f>
        <v>0</v>
      </c>
      <c r="H33" s="35">
        <f>COUNTA('Monitoria Anual - 4'!P20:P26)</f>
        <v>5</v>
      </c>
      <c r="I33" s="35">
        <f>COUNTA('Monitoria Anual - 4'!Q20:Q26)</f>
        <v>1</v>
      </c>
      <c r="J33" s="36">
        <f>COUNTA('Monitoria Anual - 4'!R20:R26)</f>
        <v>1</v>
      </c>
      <c r="W33" s="1"/>
      <c r="X33" s="10"/>
    </row>
    <row r="34" spans="1:24" x14ac:dyDescent="0.25">
      <c r="A34" s="10"/>
      <c r="C34" s="70" t="s">
        <v>455</v>
      </c>
      <c r="D34" s="69">
        <f t="shared" ref="D34:D39" si="2">SUM(F34:J34)</f>
        <v>6</v>
      </c>
      <c r="E34" s="34">
        <f>COUNTA('Monitoria Anual - 4'!S27:S32)</f>
        <v>1</v>
      </c>
      <c r="F34" s="35">
        <f>COUNTA('Monitoria Anual - 4'!N27:N32)</f>
        <v>0</v>
      </c>
      <c r="G34" s="35">
        <f>COUNTA('Monitoria Anual - 4'!O27:O32)</f>
        <v>2</v>
      </c>
      <c r="H34" s="35">
        <f>COUNTA('Monitoria Anual - 4'!P27:P32)</f>
        <v>2</v>
      </c>
      <c r="I34" s="35">
        <f>COUNTA('Monitoria Anual - 4'!Q27:Q32)</f>
        <v>2</v>
      </c>
      <c r="J34" s="36">
        <f>COUNTA('Monitoria Anual - 4'!R27:R32)</f>
        <v>0</v>
      </c>
      <c r="W34" s="1"/>
      <c r="X34" s="10"/>
    </row>
    <row r="35" spans="1:24" x14ac:dyDescent="0.25">
      <c r="A35" s="10"/>
      <c r="C35" s="70" t="s">
        <v>456</v>
      </c>
      <c r="D35" s="69">
        <f t="shared" si="2"/>
        <v>4</v>
      </c>
      <c r="E35" s="34">
        <f>COUNTA('Monitoria Anual - 4'!S33:S36)</f>
        <v>0</v>
      </c>
      <c r="F35" s="35">
        <f>COUNTA('Monitoria Anual - 4'!N33:N36)</f>
        <v>0</v>
      </c>
      <c r="G35" s="35">
        <f>COUNTA('Monitoria Anual - 4'!O33:O36)</f>
        <v>1</v>
      </c>
      <c r="H35" s="35">
        <f>COUNTA('Monitoria Anual - 4'!P33:P36)</f>
        <v>0</v>
      </c>
      <c r="I35" s="35">
        <f>COUNTA('Monitoria Anual - 4'!Q33:Q36)</f>
        <v>3</v>
      </c>
      <c r="J35" s="36">
        <f>COUNTA('Monitoria Anual - 4'!R33:R36)</f>
        <v>0</v>
      </c>
      <c r="W35" s="1"/>
      <c r="X35" s="10"/>
    </row>
    <row r="36" spans="1:24" x14ac:dyDescent="0.25">
      <c r="A36" s="10"/>
      <c r="C36" s="70" t="s">
        <v>457</v>
      </c>
      <c r="D36" s="69">
        <f t="shared" si="2"/>
        <v>4</v>
      </c>
      <c r="E36" s="34">
        <f>COUNTA('Monitoria Anual - 4'!S37:S40)</f>
        <v>0</v>
      </c>
      <c r="F36" s="35">
        <f>COUNTA('Monitoria Anual - 4'!N37:N40)</f>
        <v>0</v>
      </c>
      <c r="G36" s="35">
        <f>COUNTA('Monitoria Anual - 4'!O37:O40)</f>
        <v>0</v>
      </c>
      <c r="H36" s="35">
        <f>COUNTA('Monitoria Anual - 4'!P37:P40)</f>
        <v>2</v>
      </c>
      <c r="I36" s="35">
        <f>COUNTA('Monitoria Anual - 4'!Q37:Q40)</f>
        <v>2</v>
      </c>
      <c r="J36" s="36">
        <f>COUNTA('Monitoria Anual - 4'!R37:R40)</f>
        <v>0</v>
      </c>
      <c r="W36" s="1"/>
      <c r="X36" s="10"/>
    </row>
    <row r="37" spans="1:24" x14ac:dyDescent="0.25">
      <c r="A37" s="10"/>
      <c r="C37" s="70" t="s">
        <v>458</v>
      </c>
      <c r="D37" s="69">
        <f t="shared" si="2"/>
        <v>6</v>
      </c>
      <c r="E37" s="34">
        <f>COUNTA('Monitoria Anual - 4'!S41:S46)</f>
        <v>0</v>
      </c>
      <c r="F37" s="35">
        <f>COUNTA('Monitoria Anual - 4'!N41:N46)</f>
        <v>0</v>
      </c>
      <c r="G37" s="35">
        <f>COUNTA('Monitoria Anual - 4'!O41:O46)</f>
        <v>1</v>
      </c>
      <c r="H37" s="35">
        <f>COUNTA('Monitoria Anual - 4'!P41:P46)</f>
        <v>1</v>
      </c>
      <c r="I37" s="35">
        <f>COUNTA('Monitoria Anual - 4'!Q41:Q46)</f>
        <v>4</v>
      </c>
      <c r="J37" s="36">
        <f>COUNTA('Monitoria Anual - 4'!R41:R46)</f>
        <v>0</v>
      </c>
      <c r="W37" s="1"/>
      <c r="X37" s="10"/>
    </row>
    <row r="38" spans="1:24" x14ac:dyDescent="0.25">
      <c r="A38" s="10"/>
      <c r="C38" s="70" t="s">
        <v>459</v>
      </c>
      <c r="D38" s="69">
        <f t="shared" si="2"/>
        <v>5</v>
      </c>
      <c r="E38" s="34">
        <f>COUNTA('Monitoria Anual - 4'!S47:S51)</f>
        <v>0</v>
      </c>
      <c r="F38" s="35">
        <f>COUNTA('Monitoria Anual - 4'!N47:N51)</f>
        <v>0</v>
      </c>
      <c r="G38" s="35">
        <f>COUNTA('Monitoria Anual - 4'!O47:O51)</f>
        <v>0</v>
      </c>
      <c r="H38" s="35">
        <f>COUNTA('Monitoria Anual - 4'!P47:P51)</f>
        <v>1</v>
      </c>
      <c r="I38" s="35">
        <f>COUNTA('Monitoria Anual - 4'!Q47:Q51)</f>
        <v>4</v>
      </c>
      <c r="J38" s="35">
        <f>COUNTA('Monitoria Anual - 4'!R47:R51)</f>
        <v>0</v>
      </c>
      <c r="W38" s="1"/>
      <c r="X38" s="10"/>
    </row>
    <row r="39" spans="1:24" x14ac:dyDescent="0.25">
      <c r="A39" s="10"/>
      <c r="C39" s="70" t="s">
        <v>460</v>
      </c>
      <c r="D39" s="69">
        <f t="shared" si="2"/>
        <v>8</v>
      </c>
      <c r="E39" s="34">
        <f>COUNTA('Monitoria Anual - 4'!S52:S59)</f>
        <v>0</v>
      </c>
      <c r="F39" s="35">
        <f>COUNTA('Monitoria Anual - 4'!N52:N59)</f>
        <v>0</v>
      </c>
      <c r="G39" s="35">
        <f>COUNTA('Monitoria Anual - 4'!O52:O59)</f>
        <v>0</v>
      </c>
      <c r="H39" s="35">
        <f>COUNTA('Monitoria Anual - 4'!P52:P59)</f>
        <v>1</v>
      </c>
      <c r="I39" s="35">
        <f>COUNTA('Monitoria Anual - 4'!Q52:Q59)</f>
        <v>5</v>
      </c>
      <c r="J39" s="35">
        <f>COUNTA('Monitoria Anual - 4'!R52:R59)</f>
        <v>2</v>
      </c>
      <c r="W39" s="1"/>
      <c r="X39" s="10"/>
    </row>
    <row r="40" spans="1:24" x14ac:dyDescent="0.25">
      <c r="A40" s="10"/>
      <c r="W40" s="1"/>
      <c r="X40" s="10"/>
    </row>
    <row r="41" spans="1:24" x14ac:dyDescent="0.25">
      <c r="A41" s="10"/>
      <c r="C41" s="10"/>
      <c r="D41" s="10"/>
      <c r="E41" s="10"/>
      <c r="F41" s="10"/>
      <c r="G41" s="10"/>
      <c r="H41" s="10"/>
      <c r="I41" s="10"/>
      <c r="J41" s="10"/>
      <c r="W41" s="1"/>
      <c r="X41" s="10"/>
    </row>
    <row r="42" spans="1:24" x14ac:dyDescent="0.25">
      <c r="A42" s="10"/>
      <c r="X42" s="10"/>
    </row>
    <row r="43" spans="1:24" x14ac:dyDescent="0.25">
      <c r="A43" s="10"/>
      <c r="B43" s="10"/>
      <c r="K43" s="10"/>
      <c r="L43" s="10"/>
      <c r="M43" s="10"/>
      <c r="N43" s="10"/>
      <c r="O43" s="10"/>
      <c r="P43" s="10"/>
      <c r="Q43" s="10"/>
      <c r="R43" s="10"/>
      <c r="S43" s="10"/>
      <c r="T43" s="10"/>
      <c r="U43" s="10"/>
      <c r="V43" s="10"/>
      <c r="W43" s="10"/>
      <c r="X43" s="10"/>
    </row>
  </sheetData>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9 F33:F39">
    <cfRule type="cellIs" dxfId="5" priority="1" stopIfTrue="1" operator="equal">
      <formula>0</formula>
    </cfRule>
  </conditionalFormatting>
  <pageMargins left="0.25" right="0.25" top="0.75" bottom="0.75" header="0.3" footer="0.3"/>
  <pageSetup paperSize="9" scale="51" fitToHeight="0" orientation="landscape"/>
  <colBreaks count="1" manualBreakCount="1">
    <brk id="11" max="1048575" man="1"/>
  </colBreaks>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223"/>
  <sheetViews>
    <sheetView showGridLines="0" tabSelected="1" zoomScale="60" zoomScaleNormal="60" zoomScalePageLayoutView="125" workbookViewId="0">
      <pane xSplit="3" ySplit="10" topLeftCell="D11" activePane="bottomRight" state="frozen"/>
      <selection pane="topRight" activeCell="D1" sqref="D1"/>
      <selection pane="bottomLeft" activeCell="A11" sqref="A11"/>
      <selection pane="bottomRight" activeCell="C11" sqref="C11"/>
    </sheetView>
  </sheetViews>
  <sheetFormatPr defaultColWidth="8.7109375" defaultRowHeight="18.75" x14ac:dyDescent="0.25"/>
  <cols>
    <col min="1" max="1" width="24.140625" style="417" customWidth="1"/>
    <col min="2" max="2" width="4.7109375" style="417" customWidth="1"/>
    <col min="3" max="3" width="33.42578125" style="417" customWidth="1"/>
    <col min="4" max="4" width="32.42578125" style="417" customWidth="1"/>
    <col min="5" max="5" width="23.7109375" style="417" customWidth="1"/>
    <col min="6" max="6" width="11" style="417" customWidth="1"/>
    <col min="7" max="7" width="10.7109375" style="417" customWidth="1"/>
    <col min="8" max="8" width="20" style="417" customWidth="1"/>
    <col min="9" max="9" width="18.7109375" style="417" customWidth="1"/>
    <col min="10" max="10" width="34.28515625" style="417" customWidth="1"/>
    <col min="11" max="11" width="22.7109375" style="417" customWidth="1"/>
    <col min="12" max="12" width="21.42578125" style="417" customWidth="1"/>
    <col min="13" max="13" width="46.7109375" style="417" customWidth="1"/>
    <col min="14" max="16" width="26.7109375" style="420" customWidth="1"/>
    <col min="17" max="17" width="91" style="417" customWidth="1"/>
    <col min="18" max="18" width="56.7109375" style="417" customWidth="1"/>
    <col min="19" max="19" width="58.7109375" style="417" customWidth="1"/>
    <col min="20" max="20" width="44.7109375" style="417" customWidth="1"/>
    <col min="21" max="21" width="99.140625" style="417" customWidth="1"/>
    <col min="22" max="22" width="2.7109375" style="417" customWidth="1"/>
    <col min="23" max="25" width="8.7109375" style="417"/>
    <col min="26" max="26" width="8.7109375" style="417" hidden="1" customWidth="1"/>
    <col min="27" max="16384" width="8.7109375" style="417"/>
  </cols>
  <sheetData>
    <row r="1" spans="1:26" ht="33.75" hidden="1" customHeight="1" x14ac:dyDescent="0.25">
      <c r="A1" s="629" t="s">
        <v>8</v>
      </c>
      <c r="B1" s="629"/>
      <c r="C1" s="629"/>
      <c r="D1" s="629"/>
      <c r="E1" s="629"/>
      <c r="F1" s="629"/>
      <c r="G1" s="629"/>
      <c r="H1" s="629"/>
      <c r="I1" s="629"/>
      <c r="J1" s="629"/>
      <c r="K1" s="629"/>
      <c r="L1" s="629"/>
      <c r="M1" s="629"/>
      <c r="N1" s="415"/>
      <c r="O1" s="415"/>
      <c r="P1" s="415"/>
      <c r="Q1" s="416"/>
      <c r="R1" s="416"/>
      <c r="S1" s="416"/>
      <c r="T1" s="416"/>
      <c r="U1" s="416"/>
      <c r="V1" s="416"/>
      <c r="W1" s="416"/>
    </row>
    <row r="2" spans="1:26" ht="33.75" hidden="1" customHeight="1" thickBot="1" x14ac:dyDescent="0.3">
      <c r="A2" s="630" t="s">
        <v>1</v>
      </c>
      <c r="B2" s="630"/>
      <c r="C2" s="630"/>
      <c r="D2" s="630"/>
      <c r="E2" s="630"/>
      <c r="F2" s="630"/>
      <c r="G2" s="630"/>
      <c r="H2" s="630"/>
      <c r="I2" s="630"/>
      <c r="J2" s="630"/>
      <c r="K2" s="630"/>
      <c r="L2" s="630"/>
      <c r="M2" s="630"/>
      <c r="N2" s="418"/>
      <c r="O2" s="418"/>
      <c r="P2" s="418"/>
      <c r="Q2" s="418"/>
      <c r="R2" s="418"/>
      <c r="S2" s="418"/>
      <c r="T2" s="419"/>
      <c r="U2" s="419"/>
      <c r="W2" s="416"/>
    </row>
    <row r="3" spans="1:26" hidden="1" x14ac:dyDescent="0.25">
      <c r="W3" s="416"/>
    </row>
    <row r="4" spans="1:26" ht="45" hidden="1" customHeight="1" x14ac:dyDescent="0.25">
      <c r="A4" s="49" t="s">
        <v>9</v>
      </c>
      <c r="B4" s="449" t="s">
        <v>3</v>
      </c>
      <c r="C4" s="449"/>
      <c r="D4" s="449"/>
      <c r="E4" s="449"/>
      <c r="F4" s="449"/>
      <c r="G4" s="450"/>
      <c r="H4" s="12"/>
      <c r="I4" s="12"/>
      <c r="J4" s="12"/>
      <c r="K4" s="12"/>
      <c r="L4" s="12"/>
      <c r="M4" s="12"/>
      <c r="N4" s="12"/>
      <c r="O4" s="12"/>
      <c r="P4" s="12"/>
      <c r="W4" s="416"/>
    </row>
    <row r="5" spans="1:26" hidden="1" x14ac:dyDescent="0.25">
      <c r="W5" s="416"/>
    </row>
    <row r="6" spans="1:26" ht="27" hidden="1" customHeight="1" x14ac:dyDescent="0.25">
      <c r="A6" s="49" t="s">
        <v>4</v>
      </c>
      <c r="B6" s="528" t="s">
        <v>1162</v>
      </c>
      <c r="C6" s="452"/>
      <c r="M6" s="420"/>
      <c r="W6" s="416"/>
      <c r="Z6" s="417" t="s">
        <v>5</v>
      </c>
    </row>
    <row r="7" spans="1:26" hidden="1" x14ac:dyDescent="0.25">
      <c r="W7" s="416"/>
      <c r="Z7" s="421" t="s">
        <v>7</v>
      </c>
    </row>
    <row r="8" spans="1:26" ht="27" hidden="1" customHeight="1" thickBot="1" x14ac:dyDescent="0.3">
      <c r="A8" s="631" t="s">
        <v>10</v>
      </c>
      <c r="B8" s="632"/>
      <c r="C8" s="632"/>
      <c r="D8" s="632"/>
      <c r="E8" s="632"/>
      <c r="F8" s="632"/>
      <c r="G8" s="632"/>
      <c r="H8" s="632"/>
      <c r="I8" s="632"/>
      <c r="J8" s="632"/>
      <c r="K8" s="632"/>
      <c r="L8" s="632"/>
      <c r="M8" s="633"/>
      <c r="N8" s="638" t="s">
        <v>11</v>
      </c>
      <c r="O8" s="639"/>
      <c r="P8" s="639"/>
      <c r="Q8" s="639"/>
      <c r="R8" s="639"/>
      <c r="S8" s="639"/>
      <c r="T8" s="639"/>
      <c r="U8" s="640"/>
      <c r="W8" s="416"/>
    </row>
    <row r="9" spans="1:26" s="296" customFormat="1" x14ac:dyDescent="0.25">
      <c r="A9" s="625" t="s">
        <v>13</v>
      </c>
      <c r="B9" s="621" t="s">
        <v>14</v>
      </c>
      <c r="C9" s="621" t="s">
        <v>15</v>
      </c>
      <c r="D9" s="621" t="s">
        <v>16</v>
      </c>
      <c r="E9" s="624" t="s">
        <v>17</v>
      </c>
      <c r="F9" s="621" t="s">
        <v>18</v>
      </c>
      <c r="G9" s="621"/>
      <c r="H9" s="621" t="s">
        <v>19</v>
      </c>
      <c r="I9" s="623" t="s">
        <v>20</v>
      </c>
      <c r="J9" s="621" t="s">
        <v>21</v>
      </c>
      <c r="K9" s="643" t="s">
        <v>22</v>
      </c>
      <c r="L9" s="644"/>
      <c r="M9" s="621" t="s">
        <v>23</v>
      </c>
      <c r="N9" s="645" t="s">
        <v>1163</v>
      </c>
      <c r="O9" s="636" t="s">
        <v>1164</v>
      </c>
      <c r="P9" s="641" t="s">
        <v>28</v>
      </c>
      <c r="Q9" s="634" t="s">
        <v>30</v>
      </c>
      <c r="R9" s="634" t="s">
        <v>31</v>
      </c>
      <c r="S9" s="634" t="s">
        <v>32</v>
      </c>
      <c r="T9" s="634" t="s">
        <v>33</v>
      </c>
      <c r="U9" s="634" t="s">
        <v>34</v>
      </c>
      <c r="W9" s="297"/>
    </row>
    <row r="10" spans="1:26" s="296" customFormat="1" ht="31.9" customHeight="1" thickBot="1" x14ac:dyDescent="0.3">
      <c r="A10" s="626"/>
      <c r="B10" s="627"/>
      <c r="C10" s="622"/>
      <c r="D10" s="622"/>
      <c r="E10" s="628"/>
      <c r="F10" s="298" t="s">
        <v>46</v>
      </c>
      <c r="G10" s="298" t="s">
        <v>47</v>
      </c>
      <c r="H10" s="622"/>
      <c r="I10" s="624"/>
      <c r="J10" s="622"/>
      <c r="K10" s="299" t="s">
        <v>48</v>
      </c>
      <c r="L10" s="299" t="s">
        <v>49</v>
      </c>
      <c r="M10" s="622"/>
      <c r="N10" s="646"/>
      <c r="O10" s="637"/>
      <c r="P10" s="642"/>
      <c r="Q10" s="635"/>
      <c r="R10" s="635"/>
      <c r="S10" s="635"/>
      <c r="T10" s="635"/>
      <c r="U10" s="635"/>
      <c r="W10" s="297"/>
    </row>
    <row r="11" spans="1:26" ht="225" x14ac:dyDescent="0.25">
      <c r="A11" s="650" t="s">
        <v>1165</v>
      </c>
      <c r="B11" s="422" t="s">
        <v>51</v>
      </c>
      <c r="C11" s="423" t="s">
        <v>52</v>
      </c>
      <c r="D11" s="423" t="s">
        <v>53</v>
      </c>
      <c r="E11" s="424"/>
      <c r="F11" s="425">
        <v>43191</v>
      </c>
      <c r="G11" s="425">
        <v>44986</v>
      </c>
      <c r="H11" s="423" t="s">
        <v>468</v>
      </c>
      <c r="I11" s="423">
        <v>0</v>
      </c>
      <c r="J11" s="423" t="s">
        <v>696</v>
      </c>
      <c r="K11" s="424"/>
      <c r="L11" s="424"/>
      <c r="M11" s="423" t="s">
        <v>963</v>
      </c>
      <c r="N11" s="426"/>
      <c r="O11" s="427"/>
      <c r="P11" s="427" t="s">
        <v>57</v>
      </c>
      <c r="Q11" s="428" t="s">
        <v>1166</v>
      </c>
      <c r="R11" s="428" t="s">
        <v>1167</v>
      </c>
      <c r="S11" s="424"/>
      <c r="T11" s="428" t="s">
        <v>700</v>
      </c>
      <c r="U11" s="428" t="s">
        <v>1168</v>
      </c>
      <c r="V11" s="429"/>
      <c r="W11" s="416"/>
    </row>
    <row r="12" spans="1:26" ht="300" x14ac:dyDescent="0.25">
      <c r="A12" s="648"/>
      <c r="B12" s="430" t="s">
        <v>62</v>
      </c>
      <c r="C12" s="423" t="s">
        <v>63</v>
      </c>
      <c r="D12" s="423" t="s">
        <v>64</v>
      </c>
      <c r="E12" s="424"/>
      <c r="F12" s="425">
        <v>43191</v>
      </c>
      <c r="G12" s="425">
        <v>44986</v>
      </c>
      <c r="H12" s="423" t="s">
        <v>700</v>
      </c>
      <c r="I12" s="431">
        <v>20000</v>
      </c>
      <c r="J12" s="423" t="s">
        <v>702</v>
      </c>
      <c r="K12" s="423" t="s">
        <v>67</v>
      </c>
      <c r="L12" s="423" t="s">
        <v>67</v>
      </c>
      <c r="M12" s="423" t="s">
        <v>703</v>
      </c>
      <c r="N12" s="427"/>
      <c r="O12" s="427" t="s">
        <v>57</v>
      </c>
      <c r="P12" s="427"/>
      <c r="Q12" s="428" t="s">
        <v>1169</v>
      </c>
      <c r="R12" s="428" t="s">
        <v>1170</v>
      </c>
      <c r="S12" s="428" t="s">
        <v>1171</v>
      </c>
      <c r="T12" s="428" t="s">
        <v>700</v>
      </c>
      <c r="U12" s="428" t="s">
        <v>1172</v>
      </c>
      <c r="V12" s="429"/>
      <c r="W12" s="416"/>
    </row>
    <row r="13" spans="1:26" ht="262.5" x14ac:dyDescent="0.25">
      <c r="A13" s="648"/>
      <c r="B13" s="430" t="s">
        <v>73</v>
      </c>
      <c r="C13" s="423" t="s">
        <v>475</v>
      </c>
      <c r="D13" s="423" t="s">
        <v>75</v>
      </c>
      <c r="E13" s="424"/>
      <c r="F13" s="425">
        <v>43191</v>
      </c>
      <c r="G13" s="425">
        <v>44986</v>
      </c>
      <c r="H13" s="423" t="s">
        <v>76</v>
      </c>
      <c r="I13" s="423">
        <v>0</v>
      </c>
      <c r="J13" s="423" t="s">
        <v>706</v>
      </c>
      <c r="K13" s="424"/>
      <c r="L13" s="424"/>
      <c r="M13" s="424"/>
      <c r="N13" s="427"/>
      <c r="O13" s="427"/>
      <c r="P13" s="427" t="s">
        <v>57</v>
      </c>
      <c r="Q13" s="428" t="s">
        <v>1173</v>
      </c>
      <c r="R13" s="428" t="s">
        <v>1174</v>
      </c>
      <c r="S13" s="432" t="s">
        <v>1175</v>
      </c>
      <c r="T13" s="428" t="s">
        <v>1176</v>
      </c>
      <c r="U13" s="432" t="s">
        <v>1177</v>
      </c>
      <c r="V13" s="429"/>
      <c r="W13" s="416"/>
    </row>
    <row r="14" spans="1:26" ht="225" x14ac:dyDescent="0.25">
      <c r="A14" s="648"/>
      <c r="B14" s="430" t="s">
        <v>82</v>
      </c>
      <c r="C14" s="423" t="s">
        <v>479</v>
      </c>
      <c r="D14" s="423" t="s">
        <v>709</v>
      </c>
      <c r="E14" s="423" t="s">
        <v>710</v>
      </c>
      <c r="F14" s="425">
        <v>43191</v>
      </c>
      <c r="G14" s="425">
        <v>44986</v>
      </c>
      <c r="H14" s="423" t="s">
        <v>468</v>
      </c>
      <c r="I14" s="423">
        <v>0</v>
      </c>
      <c r="J14" s="423" t="s">
        <v>975</v>
      </c>
      <c r="K14" s="424"/>
      <c r="L14" s="424"/>
      <c r="M14" s="423" t="s">
        <v>482</v>
      </c>
      <c r="N14" s="427" t="s">
        <v>57</v>
      </c>
      <c r="O14" s="427"/>
      <c r="P14" s="427"/>
      <c r="Q14" s="428" t="s">
        <v>1178</v>
      </c>
      <c r="R14" s="424"/>
      <c r="S14" s="428" t="s">
        <v>1179</v>
      </c>
      <c r="T14" s="428" t="s">
        <v>468</v>
      </c>
      <c r="U14" s="424"/>
      <c r="V14" s="429"/>
      <c r="W14" s="416"/>
    </row>
    <row r="15" spans="1:26" ht="243.75" x14ac:dyDescent="0.25">
      <c r="A15" s="648"/>
      <c r="B15" s="430" t="s">
        <v>93</v>
      </c>
      <c r="C15" s="423" t="s">
        <v>979</v>
      </c>
      <c r="D15" s="423" t="s">
        <v>980</v>
      </c>
      <c r="E15" s="423" t="s">
        <v>717</v>
      </c>
      <c r="F15" s="425">
        <v>43191</v>
      </c>
      <c r="G15" s="425">
        <v>44986</v>
      </c>
      <c r="H15" s="423" t="s">
        <v>984</v>
      </c>
      <c r="I15" s="423">
        <v>0</v>
      </c>
      <c r="J15" s="423" t="s">
        <v>981</v>
      </c>
      <c r="K15" s="423" t="s">
        <v>206</v>
      </c>
      <c r="L15" s="424"/>
      <c r="M15" s="424"/>
      <c r="N15" s="427"/>
      <c r="O15" s="427" t="s">
        <v>57</v>
      </c>
      <c r="P15" s="427"/>
      <c r="Q15" s="428" t="s">
        <v>1180</v>
      </c>
      <c r="R15" s="424"/>
      <c r="S15" s="432" t="s">
        <v>1181</v>
      </c>
      <c r="T15" s="432" t="s">
        <v>984</v>
      </c>
      <c r="U15" s="432" t="s">
        <v>1182</v>
      </c>
      <c r="V15" s="429"/>
      <c r="W15" s="416"/>
    </row>
    <row r="16" spans="1:26" ht="243.75" x14ac:dyDescent="0.25">
      <c r="A16" s="648"/>
      <c r="B16" s="430" t="s">
        <v>98</v>
      </c>
      <c r="C16" s="423" t="s">
        <v>99</v>
      </c>
      <c r="D16" s="423" t="s">
        <v>100</v>
      </c>
      <c r="E16" s="424"/>
      <c r="F16" s="425">
        <v>43191</v>
      </c>
      <c r="G16" s="425">
        <v>43374</v>
      </c>
      <c r="H16" s="423" t="s">
        <v>101</v>
      </c>
      <c r="I16" s="423">
        <v>0</v>
      </c>
      <c r="J16" s="423" t="s">
        <v>985</v>
      </c>
      <c r="K16" s="424"/>
      <c r="L16" s="424"/>
      <c r="M16" s="423" t="s">
        <v>986</v>
      </c>
      <c r="N16" s="427"/>
      <c r="O16" s="427"/>
      <c r="P16" s="427" t="s">
        <v>57</v>
      </c>
      <c r="Q16" s="433" t="s">
        <v>1183</v>
      </c>
      <c r="R16" s="434" t="s">
        <v>1184</v>
      </c>
      <c r="S16" s="424"/>
      <c r="T16" s="424"/>
      <c r="U16" s="428" t="s">
        <v>1185</v>
      </c>
      <c r="V16" s="429"/>
      <c r="W16" s="416"/>
    </row>
    <row r="17" spans="1:23" ht="243.75" x14ac:dyDescent="0.25">
      <c r="A17" s="648"/>
      <c r="B17" s="430" t="s">
        <v>106</v>
      </c>
      <c r="C17" s="423" t="s">
        <v>989</v>
      </c>
      <c r="D17" s="423" t="s">
        <v>725</v>
      </c>
      <c r="E17" s="424"/>
      <c r="F17" s="425">
        <v>43191</v>
      </c>
      <c r="G17" s="425">
        <v>44986</v>
      </c>
      <c r="H17" s="423" t="s">
        <v>728</v>
      </c>
      <c r="I17" s="423">
        <v>0</v>
      </c>
      <c r="J17" s="423" t="s">
        <v>1186</v>
      </c>
      <c r="K17" s="424"/>
      <c r="L17" s="424"/>
      <c r="M17" s="423" t="s">
        <v>990</v>
      </c>
      <c r="N17" s="427"/>
      <c r="O17" s="427"/>
      <c r="P17" s="427"/>
      <c r="Q17" s="424"/>
      <c r="R17" s="424"/>
      <c r="S17" s="424"/>
      <c r="T17" s="424"/>
      <c r="U17" s="424"/>
      <c r="V17" s="429"/>
      <c r="W17" s="416"/>
    </row>
    <row r="18" spans="1:23" ht="281.25" x14ac:dyDescent="0.25">
      <c r="A18" s="648"/>
      <c r="B18" s="430" t="s">
        <v>114</v>
      </c>
      <c r="C18" s="423" t="s">
        <v>502</v>
      </c>
      <c r="D18" s="423" t="s">
        <v>991</v>
      </c>
      <c r="E18" s="424"/>
      <c r="F18" s="425">
        <v>43922</v>
      </c>
      <c r="G18" s="425">
        <v>44986</v>
      </c>
      <c r="H18" s="423" t="s">
        <v>700</v>
      </c>
      <c r="I18" s="423">
        <v>0</v>
      </c>
      <c r="J18" s="423" t="s">
        <v>975</v>
      </c>
      <c r="K18" s="424"/>
      <c r="L18" s="424"/>
      <c r="M18" s="423" t="s">
        <v>992</v>
      </c>
      <c r="N18" s="427"/>
      <c r="O18" s="427"/>
      <c r="P18" s="427" t="s">
        <v>57</v>
      </c>
      <c r="Q18" s="428" t="s">
        <v>1187</v>
      </c>
      <c r="R18" s="428" t="s">
        <v>1188</v>
      </c>
      <c r="S18" s="428" t="s">
        <v>1189</v>
      </c>
      <c r="T18" s="428" t="s">
        <v>700</v>
      </c>
      <c r="U18" s="428" t="s">
        <v>1190</v>
      </c>
      <c r="V18" s="429"/>
      <c r="W18" s="416"/>
    </row>
    <row r="19" spans="1:23" ht="356.25" x14ac:dyDescent="0.25">
      <c r="A19" s="649"/>
      <c r="B19" s="435" t="s">
        <v>955</v>
      </c>
      <c r="C19" s="423" t="s">
        <v>995</v>
      </c>
      <c r="D19" s="423" t="s">
        <v>957</v>
      </c>
      <c r="E19" s="424"/>
      <c r="F19" s="425">
        <v>44378</v>
      </c>
      <c r="G19" s="425">
        <v>44986</v>
      </c>
      <c r="H19" s="423" t="s">
        <v>959</v>
      </c>
      <c r="I19" s="423">
        <v>0</v>
      </c>
      <c r="J19" s="424"/>
      <c r="K19" s="424"/>
      <c r="L19" s="424"/>
      <c r="M19" s="423" t="s">
        <v>1191</v>
      </c>
      <c r="N19" s="427"/>
      <c r="O19" s="427" t="s">
        <v>57</v>
      </c>
      <c r="P19" s="427"/>
      <c r="Q19" s="428" t="s">
        <v>1192</v>
      </c>
      <c r="R19" s="428" t="s">
        <v>1193</v>
      </c>
      <c r="S19" s="428" t="s">
        <v>998</v>
      </c>
      <c r="T19" s="428" t="s">
        <v>1194</v>
      </c>
      <c r="U19" s="432" t="s">
        <v>1195</v>
      </c>
      <c r="V19" s="429"/>
      <c r="W19" s="416"/>
    </row>
    <row r="20" spans="1:23" ht="206.25" x14ac:dyDescent="0.25">
      <c r="A20" s="647" t="s">
        <v>1196</v>
      </c>
      <c r="B20" s="430" t="s">
        <v>122</v>
      </c>
      <c r="C20" s="423" t="s">
        <v>123</v>
      </c>
      <c r="D20" s="423" t="s">
        <v>734</v>
      </c>
      <c r="E20" s="424"/>
      <c r="F20" s="425">
        <v>43191</v>
      </c>
      <c r="G20" s="425">
        <v>44986</v>
      </c>
      <c r="H20" s="423" t="s">
        <v>818</v>
      </c>
      <c r="I20" s="423">
        <v>0</v>
      </c>
      <c r="J20" s="423" t="s">
        <v>1197</v>
      </c>
      <c r="K20" s="424"/>
      <c r="L20" s="424"/>
      <c r="M20" s="424"/>
      <c r="N20" s="436"/>
      <c r="O20" s="436" t="s">
        <v>57</v>
      </c>
      <c r="P20" s="436"/>
      <c r="Q20" s="428" t="s">
        <v>1198</v>
      </c>
      <c r="R20" s="424"/>
      <c r="S20" s="428" t="s">
        <v>1199</v>
      </c>
      <c r="T20" s="428" t="s">
        <v>1011</v>
      </c>
      <c r="U20" s="428" t="s">
        <v>1200</v>
      </c>
      <c r="W20" s="416"/>
    </row>
    <row r="21" spans="1:23" ht="409.5" x14ac:dyDescent="0.25">
      <c r="A21" s="648"/>
      <c r="B21" s="430" t="s">
        <v>131</v>
      </c>
      <c r="C21" s="423" t="s">
        <v>132</v>
      </c>
      <c r="D21" s="423" t="s">
        <v>133</v>
      </c>
      <c r="E21" s="424"/>
      <c r="F21" s="425">
        <v>43191</v>
      </c>
      <c r="G21" s="425">
        <v>44986</v>
      </c>
      <c r="H21" s="423" t="s">
        <v>818</v>
      </c>
      <c r="I21" s="431">
        <v>50000</v>
      </c>
      <c r="J21" s="423" t="s">
        <v>1002</v>
      </c>
      <c r="K21" s="424"/>
      <c r="L21" s="424"/>
      <c r="M21" s="423" t="s">
        <v>136</v>
      </c>
      <c r="N21" s="436"/>
      <c r="O21" s="436" t="s">
        <v>57</v>
      </c>
      <c r="P21" s="436"/>
      <c r="Q21" s="428" t="s">
        <v>1201</v>
      </c>
      <c r="R21" s="428" t="s">
        <v>1202</v>
      </c>
      <c r="S21" s="424"/>
      <c r="T21" s="432" t="s">
        <v>1203</v>
      </c>
      <c r="U21" s="428" t="s">
        <v>1204</v>
      </c>
      <c r="W21" s="416"/>
    </row>
    <row r="22" spans="1:23" ht="375" x14ac:dyDescent="0.25">
      <c r="A22" s="648"/>
      <c r="B22" s="430" t="s">
        <v>141</v>
      </c>
      <c r="C22" s="423" t="s">
        <v>142</v>
      </c>
      <c r="D22" s="423" t="s">
        <v>1008</v>
      </c>
      <c r="E22" s="424"/>
      <c r="F22" s="425">
        <v>43191</v>
      </c>
      <c r="G22" s="425">
        <v>44986</v>
      </c>
      <c r="H22" s="423" t="s">
        <v>468</v>
      </c>
      <c r="I22" s="431">
        <v>20000</v>
      </c>
      <c r="J22" s="423" t="s">
        <v>1205</v>
      </c>
      <c r="K22" s="424"/>
      <c r="L22" s="424"/>
      <c r="M22" s="423" t="s">
        <v>146</v>
      </c>
      <c r="N22" s="436"/>
      <c r="O22" s="436"/>
      <c r="P22" s="436" t="s">
        <v>57</v>
      </c>
      <c r="Q22" s="428" t="s">
        <v>1206</v>
      </c>
      <c r="R22" s="428" t="s">
        <v>1207</v>
      </c>
      <c r="S22" s="424"/>
      <c r="T22" s="428" t="s">
        <v>1208</v>
      </c>
      <c r="U22" s="432" t="s">
        <v>1209</v>
      </c>
      <c r="W22" s="416"/>
    </row>
    <row r="23" spans="1:23" ht="262.5" x14ac:dyDescent="0.25">
      <c r="A23" s="648"/>
      <c r="B23" s="430" t="s">
        <v>152</v>
      </c>
      <c r="C23" s="423" t="s">
        <v>153</v>
      </c>
      <c r="D23" s="423" t="s">
        <v>748</v>
      </c>
      <c r="E23" s="424"/>
      <c r="F23" s="425">
        <v>43191</v>
      </c>
      <c r="G23" s="425">
        <v>44986</v>
      </c>
      <c r="H23" s="423" t="s">
        <v>801</v>
      </c>
      <c r="I23" s="431">
        <v>20000</v>
      </c>
      <c r="J23" s="423" t="s">
        <v>1013</v>
      </c>
      <c r="K23" s="424"/>
      <c r="L23" s="424"/>
      <c r="M23" s="423" t="s">
        <v>157</v>
      </c>
      <c r="N23" s="436"/>
      <c r="O23" s="436"/>
      <c r="P23" s="436" t="s">
        <v>57</v>
      </c>
      <c r="Q23" s="428" t="s">
        <v>1210</v>
      </c>
      <c r="R23" s="424"/>
      <c r="S23" s="428" t="s">
        <v>1211</v>
      </c>
      <c r="T23" s="428" t="s">
        <v>818</v>
      </c>
      <c r="U23" s="432" t="s">
        <v>1212</v>
      </c>
      <c r="W23" s="416"/>
    </row>
    <row r="24" spans="1:23" ht="409.5" x14ac:dyDescent="0.25">
      <c r="A24" s="648"/>
      <c r="B24" s="430" t="s">
        <v>160</v>
      </c>
      <c r="C24" s="423" t="s">
        <v>526</v>
      </c>
      <c r="D24" s="423" t="s">
        <v>754</v>
      </c>
      <c r="E24" s="424"/>
      <c r="F24" s="425">
        <v>43191</v>
      </c>
      <c r="G24" s="425">
        <v>44986</v>
      </c>
      <c r="H24" s="423" t="s">
        <v>818</v>
      </c>
      <c r="I24" s="423">
        <v>0</v>
      </c>
      <c r="J24" s="423" t="s">
        <v>1213</v>
      </c>
      <c r="K24" s="424"/>
      <c r="L24" s="424"/>
      <c r="M24" s="424"/>
      <c r="N24" s="436"/>
      <c r="O24" s="436" t="s">
        <v>57</v>
      </c>
      <c r="P24" s="436"/>
      <c r="Q24" s="428" t="s">
        <v>1214</v>
      </c>
      <c r="R24" s="424"/>
      <c r="S24" s="424"/>
      <c r="T24" s="428" t="s">
        <v>1215</v>
      </c>
      <c r="U24" s="432" t="s">
        <v>1216</v>
      </c>
      <c r="W24" s="416"/>
    </row>
    <row r="25" spans="1:23" ht="150" x14ac:dyDescent="0.25">
      <c r="A25" s="648"/>
      <c r="B25" s="430" t="s">
        <v>166</v>
      </c>
      <c r="C25" s="423" t="s">
        <v>167</v>
      </c>
      <c r="D25" s="423" t="s">
        <v>760</v>
      </c>
      <c r="E25" s="424"/>
      <c r="F25" s="425">
        <v>43191</v>
      </c>
      <c r="G25" s="425">
        <v>44986</v>
      </c>
      <c r="H25" s="423" t="s">
        <v>468</v>
      </c>
      <c r="I25" s="423">
        <v>0</v>
      </c>
      <c r="J25" s="423" t="s">
        <v>761</v>
      </c>
      <c r="K25" s="424"/>
      <c r="L25" s="424"/>
      <c r="M25" s="423" t="s">
        <v>697</v>
      </c>
      <c r="N25" s="436"/>
      <c r="O25" s="436" t="s">
        <v>57</v>
      </c>
      <c r="P25" s="436"/>
      <c r="Q25" s="428" t="s">
        <v>1217</v>
      </c>
      <c r="R25" s="424"/>
      <c r="S25" s="432" t="s">
        <v>1218</v>
      </c>
      <c r="T25" s="424"/>
      <c r="U25" s="432" t="s">
        <v>1219</v>
      </c>
      <c r="W25" s="416"/>
    </row>
    <row r="26" spans="1:23" ht="206.25" x14ac:dyDescent="0.25">
      <c r="A26" s="649"/>
      <c r="B26" s="430" t="s">
        <v>171</v>
      </c>
      <c r="C26" s="423" t="s">
        <v>172</v>
      </c>
      <c r="D26" s="423" t="s">
        <v>763</v>
      </c>
      <c r="E26" s="424"/>
      <c r="F26" s="425">
        <v>43191</v>
      </c>
      <c r="G26" s="425">
        <v>44986</v>
      </c>
      <c r="H26" s="423" t="s">
        <v>534</v>
      </c>
      <c r="I26" s="423">
        <v>0</v>
      </c>
      <c r="J26" s="423" t="s">
        <v>764</v>
      </c>
      <c r="K26" s="423" t="s">
        <v>176</v>
      </c>
      <c r="L26" s="424"/>
      <c r="M26" s="423" t="s">
        <v>535</v>
      </c>
      <c r="N26" s="436"/>
      <c r="O26" s="436" t="s">
        <v>57</v>
      </c>
      <c r="P26" s="436"/>
      <c r="Q26" s="428" t="s">
        <v>1220</v>
      </c>
      <c r="R26" s="424"/>
      <c r="S26" s="428" t="s">
        <v>1221</v>
      </c>
      <c r="T26" s="428" t="s">
        <v>534</v>
      </c>
      <c r="U26" s="428" t="s">
        <v>1222</v>
      </c>
      <c r="W26" s="416"/>
    </row>
    <row r="27" spans="1:23" ht="281.25" x14ac:dyDescent="0.25">
      <c r="A27" s="647" t="s">
        <v>539</v>
      </c>
      <c r="B27" s="430" t="s">
        <v>183</v>
      </c>
      <c r="C27" s="423" t="s">
        <v>184</v>
      </c>
      <c r="D27" s="423" t="s">
        <v>1026</v>
      </c>
      <c r="E27" s="423" t="s">
        <v>186</v>
      </c>
      <c r="F27" s="425">
        <v>44317</v>
      </c>
      <c r="G27" s="425">
        <v>44986</v>
      </c>
      <c r="H27" s="423" t="s">
        <v>187</v>
      </c>
      <c r="I27" s="431">
        <v>50000</v>
      </c>
      <c r="J27" s="423" t="s">
        <v>767</v>
      </c>
      <c r="K27" s="424"/>
      <c r="L27" s="424"/>
      <c r="M27" s="423" t="s">
        <v>771</v>
      </c>
      <c r="N27" s="436"/>
      <c r="O27" s="436" t="s">
        <v>57</v>
      </c>
      <c r="P27" s="436"/>
      <c r="Q27" s="428" t="s">
        <v>1223</v>
      </c>
      <c r="R27" s="428" t="s">
        <v>1224</v>
      </c>
      <c r="S27" s="428" t="s">
        <v>1225</v>
      </c>
      <c r="T27" s="428" t="s">
        <v>187</v>
      </c>
      <c r="U27" s="428" t="s">
        <v>1226</v>
      </c>
      <c r="W27" s="416"/>
    </row>
    <row r="28" spans="1:23" ht="393.75" x14ac:dyDescent="0.25">
      <c r="A28" s="648"/>
      <c r="B28" s="430" t="s">
        <v>192</v>
      </c>
      <c r="C28" s="423" t="s">
        <v>551</v>
      </c>
      <c r="D28" s="423" t="s">
        <v>1031</v>
      </c>
      <c r="E28" s="423" t="s">
        <v>773</v>
      </c>
      <c r="F28" s="425">
        <v>43191</v>
      </c>
      <c r="G28" s="425">
        <v>44986</v>
      </c>
      <c r="H28" s="423" t="s">
        <v>728</v>
      </c>
      <c r="I28" s="431">
        <v>50000</v>
      </c>
      <c r="J28" s="423" t="s">
        <v>1227</v>
      </c>
      <c r="K28" s="424"/>
      <c r="L28" s="424"/>
      <c r="M28" s="423" t="s">
        <v>1033</v>
      </c>
      <c r="N28" s="436"/>
      <c r="O28" s="436"/>
      <c r="P28" s="436" t="s">
        <v>57</v>
      </c>
      <c r="Q28" s="428" t="s">
        <v>1228</v>
      </c>
      <c r="R28" s="424"/>
      <c r="S28" s="428" t="s">
        <v>1229</v>
      </c>
      <c r="T28" s="428" t="s">
        <v>700</v>
      </c>
      <c r="U28" s="428" t="s">
        <v>1230</v>
      </c>
      <c r="W28" s="416"/>
    </row>
    <row r="29" spans="1:23" ht="131.25" x14ac:dyDescent="0.25">
      <c r="A29" s="648"/>
      <c r="B29" s="430" t="s">
        <v>201</v>
      </c>
      <c r="C29" s="423" t="s">
        <v>202</v>
      </c>
      <c r="D29" s="423" t="s">
        <v>780</v>
      </c>
      <c r="E29" s="423" t="s">
        <v>204</v>
      </c>
      <c r="F29" s="425">
        <v>43191</v>
      </c>
      <c r="G29" s="425">
        <v>44986</v>
      </c>
      <c r="H29" s="423" t="s">
        <v>700</v>
      </c>
      <c r="I29" s="431">
        <v>100000</v>
      </c>
      <c r="J29" s="423" t="s">
        <v>1038</v>
      </c>
      <c r="K29" s="423" t="s">
        <v>206</v>
      </c>
      <c r="L29" s="424"/>
      <c r="M29" s="423" t="s">
        <v>785</v>
      </c>
      <c r="N29" s="436"/>
      <c r="O29" s="436"/>
      <c r="P29" s="436" t="s">
        <v>57</v>
      </c>
      <c r="Q29" s="428" t="s">
        <v>1231</v>
      </c>
      <c r="R29" s="428" t="s">
        <v>1232</v>
      </c>
      <c r="S29" s="428" t="s">
        <v>1233</v>
      </c>
      <c r="T29" s="428" t="s">
        <v>1234</v>
      </c>
      <c r="U29" s="428" t="s">
        <v>1235</v>
      </c>
      <c r="W29" s="416"/>
    </row>
    <row r="30" spans="1:23" ht="168.75" x14ac:dyDescent="0.25">
      <c r="A30" s="648"/>
      <c r="B30" s="430" t="s">
        <v>211</v>
      </c>
      <c r="C30" s="423" t="s">
        <v>212</v>
      </c>
      <c r="D30" s="423" t="s">
        <v>787</v>
      </c>
      <c r="E30" s="423" t="s">
        <v>773</v>
      </c>
      <c r="F30" s="425">
        <v>43191</v>
      </c>
      <c r="G30" s="425">
        <v>44986</v>
      </c>
      <c r="H30" s="423" t="s">
        <v>1041</v>
      </c>
      <c r="I30" s="431">
        <v>100000</v>
      </c>
      <c r="J30" s="423" t="s">
        <v>1042</v>
      </c>
      <c r="K30" s="424"/>
      <c r="L30" s="424"/>
      <c r="M30" s="424"/>
      <c r="N30" s="436"/>
      <c r="O30" s="436" t="s">
        <v>57</v>
      </c>
      <c r="P30" s="436"/>
      <c r="Q30" s="428" t="s">
        <v>1236</v>
      </c>
      <c r="R30" s="424"/>
      <c r="S30" s="428" t="s">
        <v>1237</v>
      </c>
      <c r="T30" s="432" t="s">
        <v>1238</v>
      </c>
      <c r="U30" s="424"/>
      <c r="W30" s="416"/>
    </row>
    <row r="31" spans="1:23" ht="206.25" x14ac:dyDescent="0.25">
      <c r="A31" s="648"/>
      <c r="B31" s="430" t="s">
        <v>218</v>
      </c>
      <c r="C31" s="423" t="s">
        <v>219</v>
      </c>
      <c r="D31" s="423" t="s">
        <v>1046</v>
      </c>
      <c r="E31" s="423" t="s">
        <v>794</v>
      </c>
      <c r="F31" s="425">
        <v>43191</v>
      </c>
      <c r="G31" s="425">
        <v>44986</v>
      </c>
      <c r="H31" s="423" t="s">
        <v>187</v>
      </c>
      <c r="I31" s="423">
        <v>0</v>
      </c>
      <c r="J31" s="423" t="s">
        <v>795</v>
      </c>
      <c r="K31" s="424"/>
      <c r="L31" s="424"/>
      <c r="M31" s="423" t="s">
        <v>798</v>
      </c>
      <c r="N31" s="436"/>
      <c r="O31" s="436" t="s">
        <v>57</v>
      </c>
      <c r="P31" s="436"/>
      <c r="Q31" s="428" t="s">
        <v>1239</v>
      </c>
      <c r="R31" s="428" t="s">
        <v>1240</v>
      </c>
      <c r="S31" s="428" t="s">
        <v>1241</v>
      </c>
      <c r="T31" s="428" t="s">
        <v>187</v>
      </c>
      <c r="U31" s="428" t="s">
        <v>1242</v>
      </c>
      <c r="W31" s="416"/>
    </row>
    <row r="32" spans="1:23" ht="112.5" x14ac:dyDescent="0.25">
      <c r="A32" s="649"/>
      <c r="B32" s="430" t="s">
        <v>225</v>
      </c>
      <c r="C32" s="423" t="s">
        <v>1243</v>
      </c>
      <c r="D32" s="423" t="s">
        <v>799</v>
      </c>
      <c r="E32" s="423" t="s">
        <v>800</v>
      </c>
      <c r="F32" s="425">
        <v>43191</v>
      </c>
      <c r="G32" s="425">
        <v>44986</v>
      </c>
      <c r="H32" s="423" t="s">
        <v>174</v>
      </c>
      <c r="I32" s="423">
        <v>0</v>
      </c>
      <c r="J32" s="423" t="s">
        <v>801</v>
      </c>
      <c r="K32" s="423" t="s">
        <v>176</v>
      </c>
      <c r="L32" s="424"/>
      <c r="M32" s="423" t="s">
        <v>805</v>
      </c>
      <c r="N32" s="436"/>
      <c r="O32" s="436"/>
      <c r="P32" s="436"/>
      <c r="Q32" s="424"/>
      <c r="R32" s="424"/>
      <c r="S32" s="424"/>
      <c r="T32" s="424"/>
      <c r="U32" s="424"/>
      <c r="W32" s="416"/>
    </row>
    <row r="33" spans="1:23" ht="356.25" x14ac:dyDescent="0.25">
      <c r="A33" s="647" t="s">
        <v>233</v>
      </c>
      <c r="B33" s="430" t="s">
        <v>234</v>
      </c>
      <c r="C33" s="423" t="s">
        <v>806</v>
      </c>
      <c r="D33" s="423" t="s">
        <v>573</v>
      </c>
      <c r="E33" s="423" t="s">
        <v>237</v>
      </c>
      <c r="F33" s="425">
        <v>43191</v>
      </c>
      <c r="G33" s="425">
        <v>44986</v>
      </c>
      <c r="H33" s="423" t="s">
        <v>187</v>
      </c>
      <c r="I33" s="423">
        <v>0</v>
      </c>
      <c r="J33" s="423" t="s">
        <v>807</v>
      </c>
      <c r="K33" s="424"/>
      <c r="L33" s="424"/>
      <c r="M33" s="423" t="s">
        <v>809</v>
      </c>
      <c r="N33" s="436"/>
      <c r="O33" s="436" t="s">
        <v>57</v>
      </c>
      <c r="P33" s="436"/>
      <c r="Q33" s="428" t="s">
        <v>1244</v>
      </c>
      <c r="R33" s="424"/>
      <c r="S33" s="428" t="s">
        <v>1245</v>
      </c>
      <c r="T33" s="428" t="s">
        <v>187</v>
      </c>
      <c r="U33" s="428" t="s">
        <v>1246</v>
      </c>
      <c r="W33" s="416"/>
    </row>
    <row r="34" spans="1:23" ht="243.75" x14ac:dyDescent="0.25">
      <c r="A34" s="648"/>
      <c r="B34" s="430" t="s">
        <v>242</v>
      </c>
      <c r="C34" s="423" t="s">
        <v>243</v>
      </c>
      <c r="D34" s="423" t="s">
        <v>811</v>
      </c>
      <c r="E34" s="423" t="s">
        <v>1055</v>
      </c>
      <c r="F34" s="425">
        <v>43191</v>
      </c>
      <c r="G34" s="425">
        <v>44986</v>
      </c>
      <c r="H34" s="423" t="s">
        <v>818</v>
      </c>
      <c r="I34" s="431">
        <v>8000</v>
      </c>
      <c r="J34" s="423" t="s">
        <v>1247</v>
      </c>
      <c r="K34" s="424"/>
      <c r="L34" s="424"/>
      <c r="M34" s="423" t="s">
        <v>1056</v>
      </c>
      <c r="N34" s="436" t="s">
        <v>57</v>
      </c>
      <c r="O34" s="436"/>
      <c r="P34" s="436"/>
      <c r="Q34" s="428" t="s">
        <v>1248</v>
      </c>
      <c r="R34" s="424"/>
      <c r="S34" s="424"/>
      <c r="T34" s="428" t="s">
        <v>1011</v>
      </c>
      <c r="U34" s="424"/>
      <c r="W34" s="416"/>
    </row>
    <row r="35" spans="1:23" ht="337.5" x14ac:dyDescent="0.25">
      <c r="A35" s="648"/>
      <c r="B35" s="430" t="s">
        <v>252</v>
      </c>
      <c r="C35" s="423" t="s">
        <v>253</v>
      </c>
      <c r="D35" s="423" t="s">
        <v>816</v>
      </c>
      <c r="E35" s="423" t="s">
        <v>817</v>
      </c>
      <c r="F35" s="425">
        <v>43191</v>
      </c>
      <c r="G35" s="425">
        <v>44986</v>
      </c>
      <c r="H35" s="423" t="s">
        <v>728</v>
      </c>
      <c r="I35" s="423">
        <v>0</v>
      </c>
      <c r="J35" s="423" t="s">
        <v>818</v>
      </c>
      <c r="K35" s="424"/>
      <c r="L35" s="424"/>
      <c r="M35" s="437" t="s">
        <v>1062</v>
      </c>
      <c r="N35" s="436"/>
      <c r="O35" s="436" t="s">
        <v>57</v>
      </c>
      <c r="P35" s="436"/>
      <c r="Q35" s="428" t="s">
        <v>1249</v>
      </c>
      <c r="R35" s="424"/>
      <c r="S35" s="432" t="s">
        <v>1250</v>
      </c>
      <c r="T35" s="428" t="s">
        <v>700</v>
      </c>
      <c r="U35" s="432" t="s">
        <v>1251</v>
      </c>
      <c r="W35" s="416"/>
    </row>
    <row r="36" spans="1:23" ht="356.25" x14ac:dyDescent="0.25">
      <c r="A36" s="649"/>
      <c r="B36" s="430" t="s">
        <v>258</v>
      </c>
      <c r="C36" s="423" t="s">
        <v>259</v>
      </c>
      <c r="D36" s="423" t="s">
        <v>1067</v>
      </c>
      <c r="E36" s="423" t="s">
        <v>822</v>
      </c>
      <c r="F36" s="425">
        <v>43191</v>
      </c>
      <c r="G36" s="425">
        <v>44986</v>
      </c>
      <c r="H36" s="423" t="s">
        <v>187</v>
      </c>
      <c r="I36" s="431">
        <v>20000</v>
      </c>
      <c r="J36" s="423" t="s">
        <v>823</v>
      </c>
      <c r="K36" s="424"/>
      <c r="L36" s="424"/>
      <c r="M36" s="423" t="s">
        <v>1068</v>
      </c>
      <c r="N36" s="436"/>
      <c r="O36" s="436"/>
      <c r="P36" s="436" t="s">
        <v>57</v>
      </c>
      <c r="Q36" s="428" t="s">
        <v>1252</v>
      </c>
      <c r="R36" s="428" t="s">
        <v>1253</v>
      </c>
      <c r="S36" s="428" t="s">
        <v>1254</v>
      </c>
      <c r="T36" s="428" t="s">
        <v>187</v>
      </c>
      <c r="U36" s="428" t="s">
        <v>1255</v>
      </c>
      <c r="W36" s="416"/>
    </row>
    <row r="37" spans="1:23" ht="131.25" x14ac:dyDescent="0.25">
      <c r="A37" s="647" t="s">
        <v>264</v>
      </c>
      <c r="B37" s="430" t="s">
        <v>265</v>
      </c>
      <c r="C37" s="423" t="s">
        <v>266</v>
      </c>
      <c r="D37" s="423" t="s">
        <v>825</v>
      </c>
      <c r="E37" s="423" t="s">
        <v>826</v>
      </c>
      <c r="F37" s="425">
        <v>43191</v>
      </c>
      <c r="G37" s="425">
        <v>44986</v>
      </c>
      <c r="H37" s="423" t="s">
        <v>1011</v>
      </c>
      <c r="I37" s="431">
        <v>20000</v>
      </c>
      <c r="J37" s="423" t="s">
        <v>807</v>
      </c>
      <c r="K37" s="424"/>
      <c r="L37" s="424"/>
      <c r="M37" s="424"/>
      <c r="N37" s="436" t="s">
        <v>57</v>
      </c>
      <c r="O37" s="436"/>
      <c r="P37" s="436"/>
      <c r="Q37" s="428" t="s">
        <v>1256</v>
      </c>
      <c r="R37" s="424"/>
      <c r="S37" s="424"/>
      <c r="T37" s="432" t="s">
        <v>1011</v>
      </c>
      <c r="U37" s="424"/>
      <c r="W37" s="416"/>
    </row>
    <row r="38" spans="1:23" ht="131.25" x14ac:dyDescent="0.25">
      <c r="A38" s="648"/>
      <c r="B38" s="430" t="s">
        <v>276</v>
      </c>
      <c r="C38" s="423" t="s">
        <v>277</v>
      </c>
      <c r="D38" s="423" t="s">
        <v>831</v>
      </c>
      <c r="E38" s="423" t="s">
        <v>832</v>
      </c>
      <c r="F38" s="425">
        <v>43191</v>
      </c>
      <c r="G38" s="425">
        <v>44986</v>
      </c>
      <c r="H38" s="423" t="s">
        <v>187</v>
      </c>
      <c r="I38" s="431">
        <v>20000</v>
      </c>
      <c r="J38" s="423" t="s">
        <v>813</v>
      </c>
      <c r="K38" s="424"/>
      <c r="L38" s="424"/>
      <c r="M38" s="424"/>
      <c r="N38" s="436"/>
      <c r="O38" s="436" t="s">
        <v>57</v>
      </c>
      <c r="P38" s="436"/>
      <c r="Q38" s="428" t="s">
        <v>1257</v>
      </c>
      <c r="R38" s="428" t="s">
        <v>1258</v>
      </c>
      <c r="S38" s="428" t="s">
        <v>1259</v>
      </c>
      <c r="T38" s="428" t="s">
        <v>187</v>
      </c>
      <c r="U38" s="428" t="s">
        <v>1260</v>
      </c>
      <c r="W38" s="416"/>
    </row>
    <row r="39" spans="1:23" ht="131.25" x14ac:dyDescent="0.25">
      <c r="A39" s="648"/>
      <c r="B39" s="430" t="s">
        <v>285</v>
      </c>
      <c r="C39" s="423" t="s">
        <v>286</v>
      </c>
      <c r="D39" s="423" t="s">
        <v>1076</v>
      </c>
      <c r="E39" s="423" t="s">
        <v>838</v>
      </c>
      <c r="F39" s="425">
        <v>43191</v>
      </c>
      <c r="G39" s="425">
        <v>44986</v>
      </c>
      <c r="H39" s="423" t="s">
        <v>187</v>
      </c>
      <c r="I39" s="431">
        <v>10000</v>
      </c>
      <c r="J39" s="423" t="s">
        <v>818</v>
      </c>
      <c r="K39" s="424"/>
      <c r="L39" s="424"/>
      <c r="M39" s="424"/>
      <c r="N39" s="436"/>
      <c r="O39" s="436" t="s">
        <v>57</v>
      </c>
      <c r="P39" s="436"/>
      <c r="Q39" s="438" t="s">
        <v>1261</v>
      </c>
      <c r="R39" s="428"/>
      <c r="S39" s="428" t="s">
        <v>1262</v>
      </c>
      <c r="T39" s="428" t="s">
        <v>187</v>
      </c>
      <c r="U39" s="428" t="s">
        <v>1263</v>
      </c>
      <c r="W39" s="416"/>
    </row>
    <row r="40" spans="1:23" ht="262.5" x14ac:dyDescent="0.25">
      <c r="A40" s="648"/>
      <c r="B40" s="430" t="s">
        <v>293</v>
      </c>
      <c r="C40" s="423" t="s">
        <v>294</v>
      </c>
      <c r="D40" s="423" t="s">
        <v>1081</v>
      </c>
      <c r="E40" s="423" t="s">
        <v>845</v>
      </c>
      <c r="F40" s="425">
        <v>43191</v>
      </c>
      <c r="G40" s="425">
        <v>44986</v>
      </c>
      <c r="H40" s="423" t="s">
        <v>1011</v>
      </c>
      <c r="I40" s="431">
        <v>20000</v>
      </c>
      <c r="J40" s="423" t="s">
        <v>823</v>
      </c>
      <c r="K40" s="424"/>
      <c r="L40" s="424"/>
      <c r="M40" s="424"/>
      <c r="N40" s="436" t="s">
        <v>57</v>
      </c>
      <c r="O40" s="436"/>
      <c r="P40" s="436"/>
      <c r="Q40" s="432" t="s">
        <v>1264</v>
      </c>
      <c r="R40" s="424"/>
      <c r="S40" s="424"/>
      <c r="T40" s="424"/>
      <c r="U40" s="424"/>
      <c r="W40" s="416"/>
    </row>
    <row r="41" spans="1:23" ht="168.75" x14ac:dyDescent="0.25">
      <c r="A41" s="647" t="s">
        <v>303</v>
      </c>
      <c r="B41" s="430" t="s">
        <v>304</v>
      </c>
      <c r="C41" s="423" t="s">
        <v>607</v>
      </c>
      <c r="D41" s="423" t="s">
        <v>851</v>
      </c>
      <c r="E41" s="423" t="s">
        <v>1085</v>
      </c>
      <c r="F41" s="425">
        <v>43191</v>
      </c>
      <c r="G41" s="425">
        <v>44986</v>
      </c>
      <c r="H41" s="423" t="s">
        <v>187</v>
      </c>
      <c r="I41" s="431">
        <v>250000</v>
      </c>
      <c r="J41" s="423" t="s">
        <v>853</v>
      </c>
      <c r="K41" s="424"/>
      <c r="L41" s="424"/>
      <c r="M41" s="423" t="s">
        <v>1086</v>
      </c>
      <c r="N41" s="436"/>
      <c r="O41" s="436"/>
      <c r="P41" s="436" t="s">
        <v>57</v>
      </c>
      <c r="Q41" s="428" t="s">
        <v>1265</v>
      </c>
      <c r="R41" s="428" t="s">
        <v>1266</v>
      </c>
      <c r="S41" s="428" t="s">
        <v>1267</v>
      </c>
      <c r="T41" s="428" t="s">
        <v>187</v>
      </c>
      <c r="U41" s="428" t="s">
        <v>1268</v>
      </c>
      <c r="W41" s="416"/>
    </row>
    <row r="42" spans="1:23" ht="93.75" x14ac:dyDescent="0.25">
      <c r="A42" s="648"/>
      <c r="B42" s="430" t="s">
        <v>311</v>
      </c>
      <c r="C42" s="423" t="s">
        <v>312</v>
      </c>
      <c r="D42" s="423" t="s">
        <v>851</v>
      </c>
      <c r="E42" s="424"/>
      <c r="F42" s="425">
        <v>43191</v>
      </c>
      <c r="G42" s="425">
        <v>44986</v>
      </c>
      <c r="H42" s="423" t="s">
        <v>187</v>
      </c>
      <c r="I42" s="431">
        <v>100000</v>
      </c>
      <c r="J42" s="423" t="s">
        <v>859</v>
      </c>
      <c r="K42" s="424"/>
      <c r="L42" s="424"/>
      <c r="M42" s="424"/>
      <c r="N42" s="436"/>
      <c r="O42" s="436" t="s">
        <v>57</v>
      </c>
      <c r="P42" s="436"/>
      <c r="Q42" s="428" t="s">
        <v>1091</v>
      </c>
      <c r="R42" s="428"/>
      <c r="S42" s="428" t="s">
        <v>1269</v>
      </c>
      <c r="T42" s="428" t="s">
        <v>187</v>
      </c>
      <c r="U42" s="424"/>
      <c r="W42" s="416"/>
    </row>
    <row r="43" spans="1:23" ht="243.75" x14ac:dyDescent="0.25">
      <c r="A43" s="648"/>
      <c r="B43" s="430" t="s">
        <v>316</v>
      </c>
      <c r="C43" s="423" t="s">
        <v>617</v>
      </c>
      <c r="D43" s="423" t="s">
        <v>851</v>
      </c>
      <c r="E43" s="424"/>
      <c r="F43" s="425">
        <v>43191</v>
      </c>
      <c r="G43" s="425">
        <v>44986</v>
      </c>
      <c r="H43" s="423" t="s">
        <v>76</v>
      </c>
      <c r="I43" s="431">
        <v>50000</v>
      </c>
      <c r="J43" s="423" t="s">
        <v>861</v>
      </c>
      <c r="K43" s="424"/>
      <c r="L43" s="424"/>
      <c r="M43" s="424"/>
      <c r="N43" s="436"/>
      <c r="O43" s="436"/>
      <c r="P43" s="436" t="s">
        <v>57</v>
      </c>
      <c r="Q43" s="428" t="s">
        <v>1270</v>
      </c>
      <c r="R43" s="428" t="s">
        <v>1094</v>
      </c>
      <c r="S43" s="424"/>
      <c r="T43" s="432" t="s">
        <v>76</v>
      </c>
      <c r="U43" s="424"/>
      <c r="W43" s="416"/>
    </row>
    <row r="44" spans="1:23" ht="112.5" x14ac:dyDescent="0.25">
      <c r="A44" s="648"/>
      <c r="B44" s="430" t="s">
        <v>323</v>
      </c>
      <c r="C44" s="423" t="s">
        <v>622</v>
      </c>
      <c r="D44" s="423" t="s">
        <v>851</v>
      </c>
      <c r="E44" s="424"/>
      <c r="F44" s="425">
        <v>43191</v>
      </c>
      <c r="G44" s="425">
        <v>44986</v>
      </c>
      <c r="H44" s="423" t="s">
        <v>187</v>
      </c>
      <c r="I44" s="431">
        <v>50000</v>
      </c>
      <c r="J44" s="423" t="s">
        <v>325</v>
      </c>
      <c r="K44" s="424"/>
      <c r="L44" s="424"/>
      <c r="M44" s="423" t="s">
        <v>1096</v>
      </c>
      <c r="N44" s="436"/>
      <c r="O44" s="436" t="s">
        <v>57</v>
      </c>
      <c r="P44" s="436"/>
      <c r="Q44" s="428" t="s">
        <v>1271</v>
      </c>
      <c r="R44" s="424"/>
      <c r="S44" s="428" t="s">
        <v>1269</v>
      </c>
      <c r="T44" s="428" t="s">
        <v>187</v>
      </c>
      <c r="U44" s="424"/>
      <c r="W44" s="416"/>
    </row>
    <row r="45" spans="1:23" ht="187.5" x14ac:dyDescent="0.25">
      <c r="A45" s="648"/>
      <c r="B45" s="430" t="s">
        <v>327</v>
      </c>
      <c r="C45" s="423" t="s">
        <v>1099</v>
      </c>
      <c r="D45" s="423" t="s">
        <v>851</v>
      </c>
      <c r="E45" s="424"/>
      <c r="F45" s="425">
        <v>43191</v>
      </c>
      <c r="G45" s="425">
        <v>44986</v>
      </c>
      <c r="H45" s="423" t="s">
        <v>329</v>
      </c>
      <c r="I45" s="431">
        <v>15000</v>
      </c>
      <c r="J45" s="423" t="s">
        <v>870</v>
      </c>
      <c r="K45" s="424"/>
      <c r="L45" s="424"/>
      <c r="M45" s="423" t="s">
        <v>874</v>
      </c>
      <c r="N45" s="436"/>
      <c r="O45" s="436" t="s">
        <v>57</v>
      </c>
      <c r="P45" s="436"/>
      <c r="Q45" s="432" t="s">
        <v>1272</v>
      </c>
      <c r="R45" s="424"/>
      <c r="S45" s="424"/>
      <c r="T45" s="432" t="s">
        <v>1273</v>
      </c>
      <c r="U45" s="424"/>
      <c r="W45" s="416"/>
    </row>
    <row r="46" spans="1:23" ht="409.5" x14ac:dyDescent="0.25">
      <c r="A46" s="648"/>
      <c r="B46" s="430" t="s">
        <v>334</v>
      </c>
      <c r="C46" s="423" t="s">
        <v>1107</v>
      </c>
      <c r="D46" s="423" t="s">
        <v>875</v>
      </c>
      <c r="E46" s="423" t="s">
        <v>337</v>
      </c>
      <c r="F46" s="425">
        <v>43191</v>
      </c>
      <c r="G46" s="425">
        <v>44986</v>
      </c>
      <c r="H46" s="423" t="s">
        <v>65</v>
      </c>
      <c r="I46" s="423">
        <v>0</v>
      </c>
      <c r="J46" s="423" t="s">
        <v>876</v>
      </c>
      <c r="K46" s="424"/>
      <c r="L46" s="424"/>
      <c r="M46" s="424"/>
      <c r="N46" s="436"/>
      <c r="O46" s="436"/>
      <c r="P46" s="436" t="s">
        <v>57</v>
      </c>
      <c r="Q46" s="439" t="s">
        <v>1274</v>
      </c>
      <c r="R46" s="440" t="s">
        <v>1275</v>
      </c>
      <c r="S46" s="441"/>
      <c r="T46" s="442" t="s">
        <v>1276</v>
      </c>
      <c r="U46" s="442" t="s">
        <v>1277</v>
      </c>
      <c r="W46" s="416"/>
    </row>
    <row r="47" spans="1:23" ht="409.5" x14ac:dyDescent="0.25">
      <c r="A47" s="647" t="s">
        <v>342</v>
      </c>
      <c r="B47" s="430" t="s">
        <v>343</v>
      </c>
      <c r="C47" s="423" t="s">
        <v>344</v>
      </c>
      <c r="D47" s="423" t="s">
        <v>880</v>
      </c>
      <c r="E47" s="423" t="s">
        <v>881</v>
      </c>
      <c r="F47" s="425">
        <v>43191</v>
      </c>
      <c r="G47" s="425">
        <v>44986</v>
      </c>
      <c r="H47" s="423" t="s">
        <v>801</v>
      </c>
      <c r="I47" s="423">
        <v>0</v>
      </c>
      <c r="J47" s="423" t="s">
        <v>1108</v>
      </c>
      <c r="K47" s="424"/>
      <c r="L47" s="424"/>
      <c r="M47" s="423" t="s">
        <v>888</v>
      </c>
      <c r="N47" s="436"/>
      <c r="O47" s="436"/>
      <c r="P47" s="436" t="s">
        <v>57</v>
      </c>
      <c r="Q47" s="428" t="s">
        <v>1278</v>
      </c>
      <c r="R47" s="443"/>
      <c r="S47" s="428" t="s">
        <v>1279</v>
      </c>
      <c r="T47" s="428" t="s">
        <v>1280</v>
      </c>
      <c r="U47" s="428" t="s">
        <v>1281</v>
      </c>
      <c r="W47" s="416"/>
    </row>
    <row r="48" spans="1:23" ht="409.5" x14ac:dyDescent="0.25">
      <c r="A48" s="648"/>
      <c r="B48" s="430" t="s">
        <v>351</v>
      </c>
      <c r="C48" s="423" t="s">
        <v>352</v>
      </c>
      <c r="D48" s="423" t="s">
        <v>889</v>
      </c>
      <c r="E48" s="423" t="s">
        <v>890</v>
      </c>
      <c r="F48" s="425">
        <v>43191</v>
      </c>
      <c r="G48" s="425">
        <v>44986</v>
      </c>
      <c r="H48" s="423" t="s">
        <v>801</v>
      </c>
      <c r="I48" s="423">
        <v>0</v>
      </c>
      <c r="J48" s="423" t="s">
        <v>1111</v>
      </c>
      <c r="K48" s="424"/>
      <c r="L48" s="424"/>
      <c r="M48" s="423" t="s">
        <v>895</v>
      </c>
      <c r="N48" s="436"/>
      <c r="O48" s="436"/>
      <c r="P48" s="436" t="s">
        <v>57</v>
      </c>
      <c r="Q48" s="428" t="s">
        <v>1282</v>
      </c>
      <c r="R48" s="428" t="s">
        <v>1283</v>
      </c>
      <c r="S48" s="428" t="s">
        <v>1284</v>
      </c>
      <c r="T48" s="428" t="s">
        <v>1285</v>
      </c>
      <c r="U48" s="428" t="s">
        <v>1286</v>
      </c>
      <c r="W48" s="416"/>
    </row>
    <row r="49" spans="1:23" ht="225" x14ac:dyDescent="0.25">
      <c r="A49" s="648"/>
      <c r="B49" s="430" t="s">
        <v>361</v>
      </c>
      <c r="C49" s="423" t="s">
        <v>642</v>
      </c>
      <c r="D49" s="423" t="s">
        <v>897</v>
      </c>
      <c r="E49" s="423" t="s">
        <v>898</v>
      </c>
      <c r="F49" s="425">
        <v>43191</v>
      </c>
      <c r="G49" s="425">
        <v>44986</v>
      </c>
      <c r="H49" s="423" t="s">
        <v>801</v>
      </c>
      <c r="I49" s="431">
        <v>350000</v>
      </c>
      <c r="J49" s="423" t="s">
        <v>1116</v>
      </c>
      <c r="K49" s="424"/>
      <c r="L49" s="424"/>
      <c r="M49" s="423" t="s">
        <v>903</v>
      </c>
      <c r="N49" s="436"/>
      <c r="O49" s="436"/>
      <c r="P49" s="436" t="s">
        <v>57</v>
      </c>
      <c r="Q49" s="428" t="s">
        <v>1287</v>
      </c>
      <c r="R49" s="428" t="s">
        <v>1288</v>
      </c>
      <c r="S49" s="428" t="s">
        <v>1289</v>
      </c>
      <c r="T49" s="428" t="s">
        <v>1290</v>
      </c>
      <c r="U49" s="428" t="s">
        <v>1291</v>
      </c>
      <c r="W49" s="416"/>
    </row>
    <row r="50" spans="1:23" ht="206.25" x14ac:dyDescent="0.25">
      <c r="A50" s="648"/>
      <c r="B50" s="430" t="s">
        <v>369</v>
      </c>
      <c r="C50" s="423" t="s">
        <v>647</v>
      </c>
      <c r="D50" s="423" t="s">
        <v>1121</v>
      </c>
      <c r="E50" s="424"/>
      <c r="F50" s="425">
        <v>43191</v>
      </c>
      <c r="G50" s="425">
        <v>44986</v>
      </c>
      <c r="H50" s="423" t="s">
        <v>801</v>
      </c>
      <c r="I50" s="431">
        <v>15000</v>
      </c>
      <c r="J50" s="423" t="s">
        <v>1122</v>
      </c>
      <c r="K50" s="424"/>
      <c r="L50" s="424"/>
      <c r="M50" s="423" t="s">
        <v>908</v>
      </c>
      <c r="N50" s="436"/>
      <c r="O50" s="436" t="s">
        <v>57</v>
      </c>
      <c r="P50" s="436"/>
      <c r="Q50" s="428" t="s">
        <v>1292</v>
      </c>
      <c r="R50" s="428" t="s">
        <v>1293</v>
      </c>
      <c r="S50" s="428" t="s">
        <v>1294</v>
      </c>
      <c r="T50" s="428" t="s">
        <v>1290</v>
      </c>
      <c r="U50" s="428" t="s">
        <v>1295</v>
      </c>
      <c r="W50" s="416"/>
    </row>
    <row r="51" spans="1:23" ht="206.25" x14ac:dyDescent="0.25">
      <c r="A51" s="649"/>
      <c r="B51" s="430" t="s">
        <v>374</v>
      </c>
      <c r="C51" s="423" t="s">
        <v>654</v>
      </c>
      <c r="D51" s="423" t="s">
        <v>910</v>
      </c>
      <c r="E51" s="423" t="s">
        <v>911</v>
      </c>
      <c r="F51" s="425">
        <v>43191</v>
      </c>
      <c r="G51" s="425">
        <v>44986</v>
      </c>
      <c r="H51" s="423" t="s">
        <v>728</v>
      </c>
      <c r="I51" s="423">
        <v>0</v>
      </c>
      <c r="J51" s="423" t="s">
        <v>1124</v>
      </c>
      <c r="K51" s="424"/>
      <c r="L51" s="424"/>
      <c r="M51" s="424"/>
      <c r="N51" s="436"/>
      <c r="O51" s="436" t="s">
        <v>57</v>
      </c>
      <c r="P51" s="436"/>
      <c r="Q51" s="428" t="s">
        <v>1296</v>
      </c>
      <c r="R51" s="428"/>
      <c r="S51" s="428" t="s">
        <v>1297</v>
      </c>
      <c r="T51" s="428" t="s">
        <v>1290</v>
      </c>
      <c r="U51" s="428" t="s">
        <v>1298</v>
      </c>
      <c r="W51" s="416"/>
    </row>
    <row r="52" spans="1:23" ht="131.25" x14ac:dyDescent="0.25">
      <c r="A52" s="647" t="s">
        <v>382</v>
      </c>
      <c r="B52" s="430" t="s">
        <v>383</v>
      </c>
      <c r="C52" s="423" t="s">
        <v>657</v>
      </c>
      <c r="D52" s="423" t="s">
        <v>915</v>
      </c>
      <c r="E52" s="424"/>
      <c r="F52" s="425">
        <v>43191</v>
      </c>
      <c r="G52" s="425">
        <v>43525</v>
      </c>
      <c r="H52" s="423" t="s">
        <v>174</v>
      </c>
      <c r="I52" s="423">
        <v>0</v>
      </c>
      <c r="J52" s="423" t="s">
        <v>916</v>
      </c>
      <c r="K52" s="424"/>
      <c r="L52" s="424"/>
      <c r="M52" s="423" t="s">
        <v>1129</v>
      </c>
      <c r="N52" s="436"/>
      <c r="O52" s="436"/>
      <c r="P52" s="436" t="s">
        <v>57</v>
      </c>
      <c r="Q52" s="428" t="s">
        <v>1299</v>
      </c>
      <c r="R52" s="428"/>
      <c r="S52" s="428" t="s">
        <v>1300</v>
      </c>
      <c r="T52" s="428" t="s">
        <v>1301</v>
      </c>
      <c r="U52" s="428"/>
      <c r="W52" s="416"/>
    </row>
    <row r="53" spans="1:23" ht="112.5" x14ac:dyDescent="0.25">
      <c r="A53" s="648"/>
      <c r="B53" s="430" t="s">
        <v>390</v>
      </c>
      <c r="C53" s="423" t="s">
        <v>658</v>
      </c>
      <c r="D53" s="444" t="s">
        <v>921</v>
      </c>
      <c r="E53" s="424"/>
      <c r="F53" s="425">
        <v>43191</v>
      </c>
      <c r="G53" s="425">
        <v>43525</v>
      </c>
      <c r="H53" s="423" t="s">
        <v>801</v>
      </c>
      <c r="I53" s="431">
        <v>100000</v>
      </c>
      <c r="J53" s="423" t="s">
        <v>1132</v>
      </c>
      <c r="K53" s="424"/>
      <c r="L53" s="424"/>
      <c r="M53" s="424"/>
      <c r="N53" s="436"/>
      <c r="O53" s="436"/>
      <c r="P53" s="436" t="s">
        <v>57</v>
      </c>
      <c r="Q53" s="428" t="s">
        <v>1302</v>
      </c>
      <c r="R53" s="424"/>
      <c r="S53" s="424"/>
      <c r="T53" s="424"/>
      <c r="U53" s="424"/>
      <c r="W53" s="416"/>
    </row>
    <row r="54" spans="1:23" ht="243.75" x14ac:dyDescent="0.25">
      <c r="A54" s="648"/>
      <c r="B54" s="430" t="s">
        <v>1134</v>
      </c>
      <c r="C54" s="423" t="s">
        <v>398</v>
      </c>
      <c r="D54" s="423" t="s">
        <v>923</v>
      </c>
      <c r="E54" s="423" t="s">
        <v>661</v>
      </c>
      <c r="F54" s="425">
        <v>43191</v>
      </c>
      <c r="G54" s="425">
        <v>44986</v>
      </c>
      <c r="H54" s="423" t="s">
        <v>174</v>
      </c>
      <c r="I54" s="423">
        <v>0</v>
      </c>
      <c r="J54" s="423" t="s">
        <v>924</v>
      </c>
      <c r="K54" s="424"/>
      <c r="L54" s="424"/>
      <c r="M54" s="423" t="s">
        <v>928</v>
      </c>
      <c r="N54" s="436"/>
      <c r="O54" s="436" t="s">
        <v>57</v>
      </c>
      <c r="P54" s="436"/>
      <c r="Q54" s="428" t="s">
        <v>1303</v>
      </c>
      <c r="R54" s="445" t="s">
        <v>1304</v>
      </c>
      <c r="S54" s="428" t="s">
        <v>1305</v>
      </c>
      <c r="T54" s="428" t="s">
        <v>1306</v>
      </c>
      <c r="U54" s="428" t="s">
        <v>1307</v>
      </c>
      <c r="W54" s="416"/>
    </row>
    <row r="55" spans="1:23" ht="168.75" x14ac:dyDescent="0.25">
      <c r="A55" s="648"/>
      <c r="B55" s="430" t="s">
        <v>404</v>
      </c>
      <c r="C55" s="423" t="s">
        <v>405</v>
      </c>
      <c r="D55" s="423" t="s">
        <v>930</v>
      </c>
      <c r="E55" s="424"/>
      <c r="F55" s="425">
        <v>43191</v>
      </c>
      <c r="G55" s="425">
        <v>44986</v>
      </c>
      <c r="H55" s="423" t="s">
        <v>65</v>
      </c>
      <c r="I55" s="423">
        <v>0</v>
      </c>
      <c r="J55" s="423" t="s">
        <v>1308</v>
      </c>
      <c r="K55" s="424"/>
      <c r="L55" s="424"/>
      <c r="M55" s="424"/>
      <c r="N55" s="436"/>
      <c r="O55" s="436" t="s">
        <v>57</v>
      </c>
      <c r="P55" s="436"/>
      <c r="Q55" s="428" t="s">
        <v>1309</v>
      </c>
      <c r="R55" s="424"/>
      <c r="S55" s="428" t="s">
        <v>1310</v>
      </c>
      <c r="T55" s="428" t="s">
        <v>700</v>
      </c>
      <c r="U55" s="428" t="s">
        <v>1311</v>
      </c>
      <c r="W55" s="416"/>
    </row>
    <row r="56" spans="1:23" ht="150" x14ac:dyDescent="0.25">
      <c r="A56" s="648"/>
      <c r="B56" s="430" t="s">
        <v>410</v>
      </c>
      <c r="C56" s="423" t="s">
        <v>670</v>
      </c>
      <c r="D56" s="423" t="s">
        <v>851</v>
      </c>
      <c r="E56" s="424"/>
      <c r="F56" s="425">
        <v>43191</v>
      </c>
      <c r="G56" s="425">
        <v>44986</v>
      </c>
      <c r="H56" s="423" t="s">
        <v>187</v>
      </c>
      <c r="I56" s="431">
        <v>100000</v>
      </c>
      <c r="J56" s="423" t="s">
        <v>934</v>
      </c>
      <c r="K56" s="424"/>
      <c r="L56" s="424"/>
      <c r="M56" s="423" t="s">
        <v>937</v>
      </c>
      <c r="N56" s="436"/>
      <c r="O56" s="436" t="s">
        <v>57</v>
      </c>
      <c r="P56" s="436"/>
      <c r="Q56" s="428" t="s">
        <v>1312</v>
      </c>
      <c r="R56" s="428"/>
      <c r="S56" s="428" t="s">
        <v>1313</v>
      </c>
      <c r="T56" s="428" t="s">
        <v>1314</v>
      </c>
      <c r="U56" s="428" t="s">
        <v>1315</v>
      </c>
      <c r="W56" s="416"/>
    </row>
    <row r="57" spans="1:23" ht="409.5" x14ac:dyDescent="0.25">
      <c r="A57" s="648"/>
      <c r="B57" s="430" t="s">
        <v>414</v>
      </c>
      <c r="C57" s="423" t="s">
        <v>674</v>
      </c>
      <c r="D57" s="423" t="s">
        <v>851</v>
      </c>
      <c r="E57" s="424"/>
      <c r="F57" s="425">
        <v>43191</v>
      </c>
      <c r="G57" s="425">
        <v>44986</v>
      </c>
      <c r="H57" s="423" t="s">
        <v>329</v>
      </c>
      <c r="I57" s="431">
        <v>100000</v>
      </c>
      <c r="J57" s="423" t="s">
        <v>1316</v>
      </c>
      <c r="K57" s="424"/>
      <c r="L57" s="424"/>
      <c r="M57" s="424"/>
      <c r="N57" s="436"/>
      <c r="O57" s="436"/>
      <c r="P57" s="436" t="s">
        <v>57</v>
      </c>
      <c r="Q57" s="428" t="s">
        <v>1317</v>
      </c>
      <c r="R57" s="428" t="s">
        <v>1318</v>
      </c>
      <c r="S57" s="424"/>
      <c r="T57" s="428" t="s">
        <v>1319</v>
      </c>
      <c r="U57" s="428" t="s">
        <v>1320</v>
      </c>
      <c r="W57" s="416"/>
    </row>
    <row r="58" spans="1:23" ht="168.75" x14ac:dyDescent="0.25">
      <c r="A58" s="648"/>
      <c r="B58" s="430" t="s">
        <v>421</v>
      </c>
      <c r="C58" s="423" t="s">
        <v>942</v>
      </c>
      <c r="D58" s="423" t="s">
        <v>943</v>
      </c>
      <c r="E58" s="424"/>
      <c r="F58" s="425">
        <v>43191</v>
      </c>
      <c r="G58" s="425">
        <v>44986</v>
      </c>
      <c r="H58" s="423" t="s">
        <v>1154</v>
      </c>
      <c r="I58" s="423">
        <v>0</v>
      </c>
      <c r="J58" s="423" t="s">
        <v>1321</v>
      </c>
      <c r="K58" s="424"/>
      <c r="L58" s="424"/>
      <c r="M58" s="424"/>
      <c r="N58" s="436"/>
      <c r="O58" s="436"/>
      <c r="P58" s="436" t="s">
        <v>57</v>
      </c>
      <c r="Q58" s="439" t="s">
        <v>1322</v>
      </c>
      <c r="R58" s="428" t="s">
        <v>1323</v>
      </c>
      <c r="S58" s="424"/>
      <c r="T58" s="428" t="s">
        <v>1324</v>
      </c>
      <c r="U58" s="424"/>
      <c r="W58" s="416"/>
    </row>
    <row r="59" spans="1:23" ht="112.5" x14ac:dyDescent="0.25">
      <c r="A59" s="649"/>
      <c r="B59" s="430" t="s">
        <v>682</v>
      </c>
      <c r="C59" s="423" t="s">
        <v>948</v>
      </c>
      <c r="D59" s="423" t="s">
        <v>949</v>
      </c>
      <c r="E59" s="424"/>
      <c r="F59" s="423" t="s">
        <v>1156</v>
      </c>
      <c r="G59" s="423" t="s">
        <v>1157</v>
      </c>
      <c r="H59" s="423" t="s">
        <v>468</v>
      </c>
      <c r="I59" s="423">
        <v>0</v>
      </c>
      <c r="J59" s="423" t="s">
        <v>952</v>
      </c>
      <c r="K59" s="424"/>
      <c r="L59" s="424"/>
      <c r="M59" s="424"/>
      <c r="N59" s="436"/>
      <c r="O59" s="436"/>
      <c r="P59" s="436" t="s">
        <v>57</v>
      </c>
      <c r="Q59" s="428" t="s">
        <v>1325</v>
      </c>
      <c r="R59" s="446" t="s">
        <v>1326</v>
      </c>
      <c r="S59" s="424"/>
      <c r="T59" s="428" t="s">
        <v>1327</v>
      </c>
      <c r="U59" s="424"/>
      <c r="W59" s="416"/>
    </row>
    <row r="60" spans="1:23" x14ac:dyDescent="0.25">
      <c r="W60" s="416"/>
    </row>
    <row r="61" spans="1:23" x14ac:dyDescent="0.25">
      <c r="A61" s="416"/>
      <c r="B61" s="416"/>
      <c r="C61" s="416"/>
      <c r="D61" s="416"/>
      <c r="E61" s="416"/>
      <c r="F61" s="416"/>
      <c r="G61" s="416"/>
      <c r="H61" s="416"/>
      <c r="I61" s="416"/>
      <c r="J61" s="416"/>
      <c r="K61" s="416"/>
      <c r="L61" s="416"/>
      <c r="M61" s="416"/>
      <c r="N61" s="415"/>
      <c r="O61" s="415"/>
      <c r="P61" s="415"/>
      <c r="Q61" s="416"/>
      <c r="R61" s="416"/>
      <c r="S61" s="416"/>
      <c r="T61" s="416"/>
      <c r="U61" s="416"/>
      <c r="V61" s="416"/>
      <c r="W61" s="416"/>
    </row>
    <row r="62" spans="1:23" x14ac:dyDescent="0.25">
      <c r="A62" s="415"/>
      <c r="B62" s="415"/>
      <c r="C62" s="415"/>
      <c r="D62" s="416"/>
      <c r="E62" s="416"/>
      <c r="F62" s="416"/>
      <c r="G62" s="416"/>
      <c r="H62" s="416"/>
      <c r="I62" s="416"/>
      <c r="J62" s="416"/>
      <c r="K62" s="416"/>
      <c r="L62" s="416"/>
      <c r="M62" s="416"/>
      <c r="N62" s="416"/>
      <c r="O62" s="416"/>
      <c r="P62" s="416"/>
      <c r="Q62" s="416"/>
      <c r="R62" s="416"/>
      <c r="S62" s="416"/>
      <c r="T62" s="416"/>
      <c r="U62" s="416"/>
      <c r="V62" s="416"/>
      <c r="W62" s="416"/>
    </row>
    <row r="63" spans="1:23" x14ac:dyDescent="0.25">
      <c r="A63" s="420"/>
      <c r="B63" s="420"/>
      <c r="C63" s="420"/>
      <c r="N63" s="417"/>
      <c r="O63" s="417"/>
      <c r="P63" s="417"/>
    </row>
    <row r="64" spans="1:23" ht="26.25" customHeight="1" x14ac:dyDescent="0.25">
      <c r="A64" s="420"/>
      <c r="B64" s="420"/>
      <c r="C64" s="420"/>
      <c r="N64" s="417"/>
      <c r="O64" s="417"/>
      <c r="P64" s="417"/>
    </row>
    <row r="65" spans="1:16" ht="26.25" customHeight="1" x14ac:dyDescent="0.25">
      <c r="A65" s="420"/>
      <c r="B65" s="420"/>
      <c r="C65" s="420"/>
      <c r="N65" s="417"/>
      <c r="O65" s="417"/>
      <c r="P65" s="417"/>
    </row>
    <row r="66" spans="1:16" ht="43.5" customHeight="1" x14ac:dyDescent="0.25">
      <c r="A66" s="420"/>
      <c r="B66" s="420"/>
      <c r="C66" s="420"/>
      <c r="N66" s="417"/>
      <c r="O66" s="417"/>
      <c r="P66" s="417"/>
    </row>
    <row r="67" spans="1:16" x14ac:dyDescent="0.25">
      <c r="A67" s="420"/>
      <c r="B67" s="420"/>
      <c r="C67" s="420"/>
      <c r="N67" s="417"/>
      <c r="O67" s="417"/>
      <c r="P67" s="417"/>
    </row>
    <row r="68" spans="1:16" ht="15.75" customHeight="1" x14ac:dyDescent="0.25">
      <c r="A68" s="420"/>
      <c r="B68" s="420"/>
      <c r="C68" s="420"/>
      <c r="N68" s="417"/>
      <c r="O68" s="417"/>
      <c r="P68" s="417"/>
    </row>
    <row r="69" spans="1:16" x14ac:dyDescent="0.25">
      <c r="A69" s="420"/>
      <c r="B69" s="420"/>
      <c r="C69" s="420"/>
      <c r="N69" s="417"/>
      <c r="O69" s="417"/>
      <c r="P69" s="417"/>
    </row>
    <row r="70" spans="1:16" x14ac:dyDescent="0.25">
      <c r="A70" s="420"/>
      <c r="B70" s="420"/>
      <c r="C70" s="420"/>
      <c r="N70" s="417"/>
      <c r="O70" s="417"/>
      <c r="P70" s="417"/>
    </row>
    <row r="71" spans="1:16" x14ac:dyDescent="0.25">
      <c r="A71" s="420"/>
      <c r="B71" s="420"/>
      <c r="C71" s="420"/>
      <c r="N71" s="417"/>
      <c r="O71" s="417"/>
      <c r="P71" s="417"/>
    </row>
    <row r="72" spans="1:16" x14ac:dyDescent="0.25">
      <c r="A72" s="420"/>
      <c r="B72" s="420"/>
      <c r="C72" s="420"/>
      <c r="N72" s="417"/>
      <c r="O72" s="417"/>
      <c r="P72" s="417"/>
    </row>
    <row r="73" spans="1:16" x14ac:dyDescent="0.25">
      <c r="A73" s="420"/>
      <c r="B73" s="420"/>
      <c r="C73" s="420"/>
      <c r="N73" s="417"/>
      <c r="O73" s="417"/>
      <c r="P73" s="417"/>
    </row>
    <row r="74" spans="1:16" x14ac:dyDescent="0.25">
      <c r="A74" s="420"/>
      <c r="B74" s="420"/>
      <c r="C74" s="420"/>
      <c r="N74" s="417"/>
      <c r="O74" s="417"/>
      <c r="P74" s="417"/>
    </row>
    <row r="75" spans="1:16" x14ac:dyDescent="0.25">
      <c r="A75" s="420"/>
      <c r="B75" s="420"/>
      <c r="C75" s="420"/>
      <c r="N75" s="417"/>
      <c r="O75" s="417"/>
      <c r="P75" s="417"/>
    </row>
    <row r="76" spans="1:16" x14ac:dyDescent="0.25">
      <c r="A76" s="420"/>
      <c r="B76" s="420"/>
      <c r="C76" s="420"/>
      <c r="N76" s="417"/>
      <c r="O76" s="417"/>
      <c r="P76" s="417"/>
    </row>
    <row r="77" spans="1:16" x14ac:dyDescent="0.25">
      <c r="A77" s="420"/>
      <c r="B77" s="420"/>
      <c r="C77" s="420"/>
      <c r="N77" s="417"/>
      <c r="O77" s="417"/>
      <c r="P77" s="417"/>
    </row>
    <row r="78" spans="1:16" x14ac:dyDescent="0.25">
      <c r="A78" s="420"/>
      <c r="B78" s="420"/>
      <c r="C78" s="420"/>
      <c r="N78" s="417"/>
      <c r="O78" s="417"/>
      <c r="P78" s="417"/>
    </row>
    <row r="79" spans="1:16" x14ac:dyDescent="0.25">
      <c r="A79" s="420"/>
      <c r="B79" s="420"/>
      <c r="C79" s="420"/>
      <c r="N79" s="417"/>
      <c r="O79" s="417"/>
      <c r="P79" s="417"/>
    </row>
    <row r="80" spans="1:16" ht="15.75" customHeight="1" x14ac:dyDescent="0.25">
      <c r="A80" s="420"/>
      <c r="B80" s="420"/>
      <c r="C80" s="420"/>
      <c r="N80" s="417"/>
      <c r="O80" s="417"/>
      <c r="P80" s="417"/>
    </row>
    <row r="81" spans="1:16" ht="15" customHeight="1" x14ac:dyDescent="0.25">
      <c r="A81" s="420"/>
      <c r="B81" s="420"/>
      <c r="C81" s="420"/>
      <c r="N81" s="417"/>
      <c r="O81" s="417"/>
      <c r="P81" s="417"/>
    </row>
    <row r="82" spans="1:16" x14ac:dyDescent="0.25">
      <c r="A82" s="420"/>
      <c r="B82" s="420"/>
      <c r="C82" s="420"/>
      <c r="N82" s="417"/>
      <c r="O82" s="417"/>
      <c r="P82" s="417"/>
    </row>
    <row r="83" spans="1:16" x14ac:dyDescent="0.25">
      <c r="A83" s="420"/>
      <c r="B83" s="420"/>
      <c r="C83" s="420"/>
      <c r="N83" s="417"/>
      <c r="O83" s="417"/>
      <c r="P83" s="417"/>
    </row>
    <row r="84" spans="1:16" x14ac:dyDescent="0.25">
      <c r="A84" s="420"/>
      <c r="B84" s="420"/>
      <c r="C84" s="420"/>
      <c r="N84" s="417"/>
      <c r="O84" s="417"/>
      <c r="P84" s="417"/>
    </row>
    <row r="85" spans="1:16" x14ac:dyDescent="0.25">
      <c r="A85" s="420"/>
      <c r="B85" s="420"/>
      <c r="C85" s="420"/>
      <c r="N85" s="417"/>
      <c r="O85" s="417"/>
      <c r="P85" s="417"/>
    </row>
    <row r="86" spans="1:16" x14ac:dyDescent="0.25">
      <c r="A86" s="420"/>
      <c r="B86" s="420"/>
      <c r="C86" s="420"/>
      <c r="N86" s="417"/>
      <c r="O86" s="417"/>
      <c r="P86" s="417"/>
    </row>
    <row r="87" spans="1:16" x14ac:dyDescent="0.25">
      <c r="A87" s="420"/>
      <c r="B87" s="420"/>
      <c r="C87" s="420"/>
      <c r="N87" s="417"/>
      <c r="O87" s="417"/>
      <c r="P87" s="417"/>
    </row>
    <row r="88" spans="1:16" x14ac:dyDescent="0.25">
      <c r="A88" s="420"/>
      <c r="B88" s="420"/>
      <c r="C88" s="420"/>
      <c r="N88" s="417"/>
      <c r="O88" s="417"/>
      <c r="P88" s="417"/>
    </row>
    <row r="89" spans="1:16" x14ac:dyDescent="0.25">
      <c r="A89" s="420"/>
      <c r="B89" s="420"/>
      <c r="C89" s="420"/>
      <c r="N89" s="417"/>
      <c r="O89" s="417"/>
      <c r="P89" s="417"/>
    </row>
    <row r="90" spans="1:16" x14ac:dyDescent="0.25">
      <c r="A90" s="420"/>
      <c r="B90" s="420"/>
      <c r="C90" s="420"/>
      <c r="N90" s="417"/>
      <c r="O90" s="417"/>
      <c r="P90" s="417"/>
    </row>
    <row r="91" spans="1:16" x14ac:dyDescent="0.25">
      <c r="A91" s="420"/>
      <c r="B91" s="420"/>
      <c r="C91" s="420"/>
      <c r="N91" s="417"/>
      <c r="O91" s="417"/>
      <c r="P91" s="417"/>
    </row>
    <row r="92" spans="1:16" ht="15.75" customHeight="1" x14ac:dyDescent="0.25">
      <c r="A92" s="420"/>
      <c r="B92" s="420"/>
      <c r="C92" s="420"/>
      <c r="N92" s="417"/>
      <c r="O92" s="417"/>
      <c r="P92" s="417"/>
    </row>
    <row r="93" spans="1:16" ht="15" customHeight="1" x14ac:dyDescent="0.25">
      <c r="A93" s="420"/>
      <c r="B93" s="420"/>
      <c r="C93" s="420"/>
      <c r="N93" s="417"/>
      <c r="O93" s="417"/>
      <c r="P93" s="417"/>
    </row>
    <row r="94" spans="1:16" x14ac:dyDescent="0.25">
      <c r="A94" s="420"/>
      <c r="B94" s="420"/>
      <c r="C94" s="420"/>
      <c r="N94" s="417"/>
      <c r="O94" s="417"/>
      <c r="P94" s="417"/>
    </row>
    <row r="95" spans="1:16" x14ac:dyDescent="0.25">
      <c r="A95" s="420"/>
      <c r="B95" s="420"/>
      <c r="C95" s="420"/>
      <c r="N95" s="417"/>
      <c r="O95" s="417"/>
      <c r="P95" s="417"/>
    </row>
    <row r="96" spans="1:16" x14ac:dyDescent="0.25">
      <c r="A96" s="420"/>
      <c r="B96" s="420"/>
      <c r="C96" s="420"/>
      <c r="N96" s="417"/>
      <c r="O96" s="417"/>
      <c r="P96" s="417"/>
    </row>
    <row r="97" spans="1:16" x14ac:dyDescent="0.25">
      <c r="A97" s="420"/>
      <c r="B97" s="420"/>
      <c r="C97" s="420"/>
      <c r="N97" s="417"/>
      <c r="O97" s="417"/>
      <c r="P97" s="417"/>
    </row>
    <row r="98" spans="1:16" x14ac:dyDescent="0.25">
      <c r="A98" s="420"/>
      <c r="B98" s="420"/>
      <c r="C98" s="420"/>
      <c r="N98" s="417"/>
      <c r="O98" s="417"/>
      <c r="P98" s="417"/>
    </row>
    <row r="99" spans="1:16" x14ac:dyDescent="0.25">
      <c r="A99" s="420"/>
      <c r="B99" s="420"/>
      <c r="C99" s="420"/>
      <c r="N99" s="417"/>
      <c r="O99" s="417"/>
      <c r="P99" s="417"/>
    </row>
    <row r="100" spans="1:16" x14ac:dyDescent="0.25">
      <c r="A100" s="420"/>
      <c r="B100" s="420"/>
      <c r="C100" s="420"/>
      <c r="N100" s="417"/>
      <c r="O100" s="417"/>
      <c r="P100" s="417"/>
    </row>
    <row r="101" spans="1:16" x14ac:dyDescent="0.25">
      <c r="A101" s="420"/>
      <c r="B101" s="420"/>
      <c r="C101" s="420"/>
      <c r="N101" s="417"/>
      <c r="O101" s="417"/>
      <c r="P101" s="417"/>
    </row>
    <row r="102" spans="1:16" x14ac:dyDescent="0.25">
      <c r="A102" s="420"/>
      <c r="B102" s="420"/>
      <c r="C102" s="420"/>
      <c r="N102" s="417"/>
      <c r="O102" s="417"/>
      <c r="P102" s="417"/>
    </row>
    <row r="103" spans="1:16" x14ac:dyDescent="0.25">
      <c r="A103" s="420"/>
      <c r="B103" s="420"/>
      <c r="C103" s="420"/>
      <c r="N103" s="417"/>
      <c r="O103" s="417"/>
      <c r="P103" s="417"/>
    </row>
    <row r="104" spans="1:16" ht="15.75" customHeight="1" x14ac:dyDescent="0.25">
      <c r="A104" s="420"/>
      <c r="B104" s="420"/>
      <c r="C104" s="420"/>
      <c r="N104" s="417"/>
      <c r="O104" s="417"/>
      <c r="P104" s="417"/>
    </row>
    <row r="105" spans="1:16" x14ac:dyDescent="0.25">
      <c r="A105" s="420"/>
      <c r="B105" s="420"/>
      <c r="C105" s="420"/>
      <c r="N105" s="417"/>
      <c r="O105" s="417"/>
      <c r="P105" s="417"/>
    </row>
    <row r="106" spans="1:16" x14ac:dyDescent="0.25">
      <c r="A106" s="420"/>
      <c r="B106" s="420"/>
      <c r="C106" s="420"/>
      <c r="N106" s="417"/>
      <c r="O106" s="417"/>
      <c r="P106" s="417"/>
    </row>
    <row r="107" spans="1:16" x14ac:dyDescent="0.25">
      <c r="A107" s="420"/>
      <c r="B107" s="420"/>
      <c r="C107" s="420"/>
      <c r="N107" s="417"/>
      <c r="O107" s="417"/>
      <c r="P107" s="417"/>
    </row>
    <row r="108" spans="1:16" x14ac:dyDescent="0.25">
      <c r="A108" s="420"/>
      <c r="B108" s="420"/>
      <c r="C108" s="420"/>
      <c r="N108" s="417"/>
      <c r="O108" s="417"/>
      <c r="P108" s="417"/>
    </row>
    <row r="109" spans="1:16" x14ac:dyDescent="0.25">
      <c r="A109" s="420"/>
      <c r="B109" s="420"/>
      <c r="C109" s="420"/>
      <c r="N109" s="417"/>
      <c r="O109" s="417"/>
      <c r="P109" s="417"/>
    </row>
    <row r="110" spans="1:16" x14ac:dyDescent="0.25">
      <c r="A110" s="420"/>
      <c r="B110" s="420"/>
      <c r="C110" s="420"/>
      <c r="N110" s="417"/>
      <c r="O110" s="417"/>
      <c r="P110" s="417"/>
    </row>
    <row r="111" spans="1:16" x14ac:dyDescent="0.25">
      <c r="A111" s="420"/>
      <c r="B111" s="420"/>
      <c r="C111" s="420"/>
      <c r="N111" s="417"/>
      <c r="O111" s="417"/>
      <c r="P111" s="417"/>
    </row>
    <row r="112" spans="1:16" x14ac:dyDescent="0.25">
      <c r="A112" s="420"/>
      <c r="B112" s="420"/>
      <c r="C112" s="420"/>
      <c r="N112" s="417"/>
      <c r="O112" s="417"/>
      <c r="P112" s="417"/>
    </row>
    <row r="113" spans="1:16" x14ac:dyDescent="0.25">
      <c r="A113" s="420"/>
      <c r="B113" s="420"/>
      <c r="C113" s="420"/>
      <c r="N113" s="417"/>
      <c r="O113" s="417"/>
      <c r="P113" s="417"/>
    </row>
    <row r="114" spans="1:16" x14ac:dyDescent="0.25">
      <c r="A114" s="420"/>
      <c r="B114" s="420"/>
      <c r="C114" s="420"/>
      <c r="N114" s="417"/>
      <c r="O114" s="417"/>
      <c r="P114" s="417"/>
    </row>
    <row r="115" spans="1:16" x14ac:dyDescent="0.25">
      <c r="A115" s="420"/>
      <c r="B115" s="420"/>
      <c r="C115" s="420"/>
      <c r="N115" s="417"/>
      <c r="O115" s="417"/>
      <c r="P115" s="417"/>
    </row>
    <row r="116" spans="1:16" x14ac:dyDescent="0.25">
      <c r="A116" s="420"/>
      <c r="B116" s="420"/>
      <c r="C116" s="420"/>
      <c r="N116" s="417"/>
      <c r="O116" s="417"/>
      <c r="P116" s="417"/>
    </row>
    <row r="117" spans="1:16" x14ac:dyDescent="0.25">
      <c r="A117" s="420"/>
      <c r="B117" s="420"/>
      <c r="C117" s="420"/>
      <c r="N117" s="417"/>
      <c r="O117" s="417"/>
      <c r="P117" s="417"/>
    </row>
    <row r="118" spans="1:16" x14ac:dyDescent="0.25">
      <c r="A118" s="420"/>
      <c r="B118" s="420"/>
      <c r="C118" s="420"/>
      <c r="N118" s="417"/>
      <c r="O118" s="417"/>
      <c r="P118" s="417"/>
    </row>
    <row r="119" spans="1:16" x14ac:dyDescent="0.25">
      <c r="A119" s="420"/>
      <c r="B119" s="420"/>
      <c r="C119" s="420"/>
      <c r="N119" s="417"/>
      <c r="O119" s="417"/>
      <c r="P119" s="417"/>
    </row>
    <row r="120" spans="1:16" x14ac:dyDescent="0.25">
      <c r="A120" s="420"/>
      <c r="B120" s="420"/>
      <c r="C120" s="420"/>
      <c r="N120" s="417"/>
      <c r="O120" s="417"/>
      <c r="P120" s="417"/>
    </row>
    <row r="121" spans="1:16" x14ac:dyDescent="0.25">
      <c r="A121" s="420"/>
      <c r="B121" s="420"/>
      <c r="C121" s="420"/>
      <c r="N121" s="417"/>
      <c r="O121" s="417"/>
      <c r="P121" s="417"/>
    </row>
    <row r="122" spans="1:16" x14ac:dyDescent="0.25">
      <c r="A122" s="420"/>
      <c r="B122" s="420"/>
      <c r="C122" s="420"/>
      <c r="N122" s="417"/>
      <c r="O122" s="417"/>
      <c r="P122" s="417"/>
    </row>
    <row r="123" spans="1:16" x14ac:dyDescent="0.25">
      <c r="A123" s="420"/>
      <c r="B123" s="420"/>
      <c r="C123" s="420"/>
      <c r="N123" s="417"/>
      <c r="O123" s="417"/>
      <c r="P123" s="417"/>
    </row>
    <row r="124" spans="1:16" x14ac:dyDescent="0.25">
      <c r="A124" s="420"/>
      <c r="B124" s="420"/>
      <c r="C124" s="420"/>
      <c r="N124" s="417"/>
      <c r="O124" s="417"/>
      <c r="P124" s="417"/>
    </row>
    <row r="125" spans="1:16" x14ac:dyDescent="0.25">
      <c r="A125" s="420"/>
      <c r="B125" s="420"/>
      <c r="C125" s="420"/>
      <c r="N125" s="417"/>
      <c r="O125" s="417"/>
      <c r="P125" s="417"/>
    </row>
    <row r="126" spans="1:16" x14ac:dyDescent="0.25">
      <c r="A126" s="420"/>
      <c r="B126" s="420"/>
      <c r="C126" s="420"/>
      <c r="N126" s="417"/>
      <c r="O126" s="417"/>
      <c r="P126" s="417"/>
    </row>
    <row r="127" spans="1:16" x14ac:dyDescent="0.25">
      <c r="A127" s="420"/>
      <c r="B127" s="420"/>
      <c r="C127" s="420"/>
      <c r="N127" s="417"/>
      <c r="O127" s="417"/>
      <c r="P127" s="417"/>
    </row>
    <row r="128" spans="1:16" x14ac:dyDescent="0.25">
      <c r="A128" s="420"/>
      <c r="B128" s="420"/>
      <c r="C128" s="420"/>
      <c r="N128" s="417"/>
      <c r="O128" s="417"/>
      <c r="P128" s="417"/>
    </row>
    <row r="129" spans="1:16" x14ac:dyDescent="0.25">
      <c r="A129" s="420"/>
      <c r="B129" s="420"/>
      <c r="C129" s="420"/>
      <c r="N129" s="417"/>
      <c r="O129" s="417"/>
      <c r="P129" s="417"/>
    </row>
    <row r="130" spans="1:16" x14ac:dyDescent="0.25">
      <c r="A130" s="420"/>
      <c r="B130" s="420"/>
      <c r="C130" s="420"/>
      <c r="N130" s="417"/>
      <c r="O130" s="417"/>
      <c r="P130" s="417"/>
    </row>
    <row r="131" spans="1:16" x14ac:dyDescent="0.25">
      <c r="A131" s="420"/>
      <c r="B131" s="420"/>
      <c r="C131" s="420"/>
      <c r="N131" s="417"/>
      <c r="O131" s="417"/>
      <c r="P131" s="417"/>
    </row>
    <row r="132" spans="1:16" x14ac:dyDescent="0.25">
      <c r="A132" s="420"/>
      <c r="B132" s="420"/>
      <c r="C132" s="420"/>
      <c r="N132" s="417"/>
      <c r="O132" s="417"/>
      <c r="P132" s="417"/>
    </row>
    <row r="133" spans="1:16" x14ac:dyDescent="0.25">
      <c r="A133" s="420"/>
      <c r="B133" s="420"/>
      <c r="C133" s="420"/>
      <c r="N133" s="417"/>
      <c r="O133" s="417"/>
      <c r="P133" s="417"/>
    </row>
    <row r="134" spans="1:16" x14ac:dyDescent="0.25">
      <c r="A134" s="420"/>
      <c r="B134" s="420"/>
      <c r="C134" s="420"/>
      <c r="N134" s="417"/>
      <c r="O134" s="417"/>
      <c r="P134" s="417"/>
    </row>
    <row r="135" spans="1:16" x14ac:dyDescent="0.25">
      <c r="A135" s="420"/>
      <c r="B135" s="420"/>
      <c r="C135" s="420"/>
      <c r="N135" s="417"/>
      <c r="O135" s="417"/>
      <c r="P135" s="417"/>
    </row>
    <row r="136" spans="1:16" x14ac:dyDescent="0.25">
      <c r="A136" s="420"/>
      <c r="B136" s="420"/>
      <c r="C136" s="420"/>
      <c r="N136" s="417"/>
      <c r="O136" s="417"/>
      <c r="P136" s="417"/>
    </row>
    <row r="137" spans="1:16" x14ac:dyDescent="0.25">
      <c r="A137" s="420"/>
      <c r="B137" s="420"/>
      <c r="C137" s="420"/>
      <c r="N137" s="417"/>
      <c r="O137" s="417"/>
      <c r="P137" s="417"/>
    </row>
    <row r="138" spans="1:16" x14ac:dyDescent="0.25">
      <c r="A138" s="420"/>
      <c r="B138" s="420"/>
      <c r="C138" s="420"/>
      <c r="N138" s="417"/>
      <c r="O138" s="417"/>
      <c r="P138" s="417"/>
    </row>
    <row r="139" spans="1:16" x14ac:dyDescent="0.25">
      <c r="A139" s="420"/>
      <c r="B139" s="420"/>
      <c r="C139" s="420"/>
      <c r="N139" s="417"/>
      <c r="O139" s="417"/>
      <c r="P139" s="417"/>
    </row>
    <row r="140" spans="1:16" x14ac:dyDescent="0.25">
      <c r="A140" s="420"/>
      <c r="B140" s="420"/>
      <c r="C140" s="420"/>
      <c r="N140" s="417"/>
      <c r="O140" s="417"/>
      <c r="P140" s="417"/>
    </row>
    <row r="141" spans="1:16" x14ac:dyDescent="0.25">
      <c r="A141" s="420"/>
      <c r="B141" s="420"/>
      <c r="C141" s="420"/>
      <c r="N141" s="417"/>
      <c r="O141" s="417"/>
      <c r="P141" s="417"/>
    </row>
    <row r="142" spans="1:16" x14ac:dyDescent="0.25">
      <c r="A142" s="420"/>
      <c r="B142" s="420"/>
      <c r="C142" s="420"/>
      <c r="N142" s="417"/>
      <c r="O142" s="417"/>
      <c r="P142" s="417"/>
    </row>
    <row r="143" spans="1:16" x14ac:dyDescent="0.25">
      <c r="A143" s="420"/>
      <c r="B143" s="420"/>
      <c r="C143" s="420"/>
      <c r="N143" s="417"/>
      <c r="O143" s="417"/>
      <c r="P143" s="417"/>
    </row>
    <row r="144" spans="1:16" x14ac:dyDescent="0.25">
      <c r="A144" s="420"/>
      <c r="B144" s="420"/>
      <c r="C144" s="420"/>
      <c r="N144" s="417"/>
      <c r="O144" s="417"/>
      <c r="P144" s="417"/>
    </row>
    <row r="145" spans="1:16" x14ac:dyDescent="0.25">
      <c r="A145" s="420"/>
      <c r="B145" s="420"/>
      <c r="C145" s="420"/>
      <c r="N145" s="417"/>
      <c r="O145" s="417"/>
      <c r="P145" s="417"/>
    </row>
    <row r="146" spans="1:16" x14ac:dyDescent="0.25">
      <c r="A146" s="420"/>
      <c r="B146" s="420"/>
      <c r="C146" s="420"/>
      <c r="N146" s="417"/>
      <c r="O146" s="417"/>
      <c r="P146" s="417"/>
    </row>
    <row r="147" spans="1:16" x14ac:dyDescent="0.25">
      <c r="A147" s="420"/>
      <c r="B147" s="420"/>
      <c r="C147" s="420"/>
      <c r="N147" s="417"/>
      <c r="O147" s="417"/>
      <c r="P147" s="417"/>
    </row>
    <row r="148" spans="1:16" x14ac:dyDescent="0.25">
      <c r="A148" s="420"/>
      <c r="B148" s="420"/>
      <c r="C148" s="420"/>
      <c r="N148" s="417"/>
      <c r="O148" s="417"/>
      <c r="P148" s="417"/>
    </row>
    <row r="149" spans="1:16" x14ac:dyDescent="0.25">
      <c r="A149" s="420"/>
      <c r="B149" s="420"/>
      <c r="C149" s="420"/>
      <c r="N149" s="417"/>
      <c r="O149" s="417"/>
      <c r="P149" s="417"/>
    </row>
    <row r="150" spans="1:16" x14ac:dyDescent="0.25">
      <c r="A150" s="420"/>
      <c r="B150" s="420"/>
      <c r="C150" s="420"/>
      <c r="N150" s="417"/>
      <c r="O150" s="417"/>
      <c r="P150" s="417"/>
    </row>
    <row r="151" spans="1:16" x14ac:dyDescent="0.25">
      <c r="A151" s="420"/>
      <c r="B151" s="420"/>
      <c r="C151" s="420"/>
      <c r="N151" s="417"/>
      <c r="O151" s="417"/>
      <c r="P151" s="417"/>
    </row>
    <row r="152" spans="1:16" x14ac:dyDescent="0.25">
      <c r="A152" s="420"/>
      <c r="B152" s="420"/>
      <c r="C152" s="420"/>
      <c r="N152" s="417"/>
      <c r="O152" s="417"/>
      <c r="P152" s="417"/>
    </row>
    <row r="153" spans="1:16" x14ac:dyDescent="0.25">
      <c r="A153" s="420"/>
      <c r="B153" s="420"/>
      <c r="C153" s="420"/>
      <c r="N153" s="417"/>
      <c r="O153" s="417"/>
      <c r="P153" s="417"/>
    </row>
    <row r="154" spans="1:16" x14ac:dyDescent="0.25">
      <c r="A154" s="420"/>
      <c r="B154" s="420"/>
      <c r="C154" s="420"/>
      <c r="N154" s="417"/>
      <c r="O154" s="417"/>
      <c r="P154" s="417"/>
    </row>
    <row r="155" spans="1:16" x14ac:dyDescent="0.25">
      <c r="A155" s="420"/>
      <c r="B155" s="420"/>
      <c r="C155" s="420"/>
      <c r="N155" s="417"/>
      <c r="O155" s="417"/>
      <c r="P155" s="417"/>
    </row>
    <row r="156" spans="1:16" x14ac:dyDescent="0.25">
      <c r="A156" s="420"/>
      <c r="B156" s="420"/>
      <c r="C156" s="420"/>
      <c r="N156" s="417"/>
      <c r="O156" s="417"/>
      <c r="P156" s="417"/>
    </row>
    <row r="157" spans="1:16" x14ac:dyDescent="0.25">
      <c r="A157" s="420"/>
      <c r="B157" s="420"/>
      <c r="C157" s="420"/>
      <c r="N157" s="417"/>
      <c r="O157" s="417"/>
      <c r="P157" s="417"/>
    </row>
    <row r="158" spans="1:16" x14ac:dyDescent="0.25">
      <c r="A158" s="420"/>
      <c r="B158" s="420"/>
      <c r="C158" s="420"/>
      <c r="N158" s="417"/>
      <c r="O158" s="417"/>
      <c r="P158" s="417"/>
    </row>
    <row r="159" spans="1:16" x14ac:dyDescent="0.25">
      <c r="A159" s="420"/>
      <c r="B159" s="420"/>
      <c r="C159" s="420"/>
      <c r="N159" s="417"/>
      <c r="O159" s="417"/>
      <c r="P159" s="417"/>
    </row>
    <row r="160" spans="1:16" x14ac:dyDescent="0.25">
      <c r="A160" s="420"/>
      <c r="B160" s="420"/>
      <c r="C160" s="420"/>
      <c r="N160" s="417"/>
      <c r="O160" s="417"/>
      <c r="P160" s="417"/>
    </row>
    <row r="161" spans="1:16" x14ac:dyDescent="0.25">
      <c r="A161" s="420"/>
      <c r="B161" s="420"/>
      <c r="C161" s="420"/>
      <c r="N161" s="417"/>
      <c r="O161" s="417"/>
      <c r="P161" s="417"/>
    </row>
    <row r="162" spans="1:16" x14ac:dyDescent="0.25">
      <c r="A162" s="420"/>
      <c r="B162" s="420"/>
      <c r="C162" s="420"/>
      <c r="N162" s="417"/>
      <c r="O162" s="417"/>
      <c r="P162" s="417"/>
    </row>
    <row r="163" spans="1:16" x14ac:dyDescent="0.25">
      <c r="A163" s="420"/>
      <c r="B163" s="420"/>
      <c r="C163" s="420"/>
      <c r="N163" s="417"/>
      <c r="O163" s="417"/>
      <c r="P163" s="417"/>
    </row>
    <row r="164" spans="1:16" x14ac:dyDescent="0.25">
      <c r="A164" s="420"/>
      <c r="B164" s="420"/>
      <c r="C164" s="420"/>
      <c r="N164" s="417"/>
      <c r="O164" s="417"/>
      <c r="P164" s="417"/>
    </row>
    <row r="165" spans="1:16" x14ac:dyDescent="0.25">
      <c r="A165" s="420"/>
      <c r="B165" s="420"/>
      <c r="C165" s="420"/>
      <c r="N165" s="417"/>
      <c r="O165" s="417"/>
      <c r="P165" s="417"/>
    </row>
    <row r="166" spans="1:16" x14ac:dyDescent="0.25">
      <c r="A166" s="420"/>
      <c r="B166" s="420"/>
      <c r="C166" s="420"/>
      <c r="N166" s="417"/>
      <c r="O166" s="417"/>
      <c r="P166" s="417"/>
    </row>
    <row r="167" spans="1:16" x14ac:dyDescent="0.25">
      <c r="A167" s="420"/>
      <c r="B167" s="420"/>
      <c r="C167" s="420"/>
      <c r="N167" s="417"/>
      <c r="O167" s="417"/>
      <c r="P167" s="417"/>
    </row>
    <row r="168" spans="1:16" x14ac:dyDescent="0.25">
      <c r="A168" s="420"/>
      <c r="B168" s="420"/>
      <c r="C168" s="420"/>
      <c r="N168" s="417"/>
      <c r="O168" s="417"/>
      <c r="P168" s="417"/>
    </row>
    <row r="169" spans="1:16" x14ac:dyDescent="0.25">
      <c r="A169" s="420"/>
      <c r="B169" s="420"/>
      <c r="C169" s="420"/>
      <c r="N169" s="417"/>
      <c r="O169" s="417"/>
      <c r="P169" s="417"/>
    </row>
    <row r="170" spans="1:16" x14ac:dyDescent="0.25">
      <c r="A170" s="420"/>
      <c r="B170" s="420"/>
      <c r="C170" s="420"/>
      <c r="N170" s="417"/>
      <c r="O170" s="417"/>
      <c r="P170" s="417"/>
    </row>
    <row r="171" spans="1:16" x14ac:dyDescent="0.25">
      <c r="A171" s="420"/>
      <c r="B171" s="420"/>
      <c r="C171" s="420"/>
      <c r="N171" s="417"/>
      <c r="O171" s="417"/>
      <c r="P171" s="417"/>
    </row>
    <row r="172" spans="1:16" x14ac:dyDescent="0.25">
      <c r="A172" s="420"/>
      <c r="B172" s="420"/>
      <c r="C172" s="420"/>
      <c r="N172" s="417"/>
      <c r="O172" s="417"/>
      <c r="P172" s="417"/>
    </row>
    <row r="173" spans="1:16" x14ac:dyDescent="0.25">
      <c r="A173" s="420"/>
      <c r="B173" s="420"/>
      <c r="C173" s="420"/>
      <c r="N173" s="417"/>
      <c r="O173" s="417"/>
      <c r="P173" s="417"/>
    </row>
    <row r="174" spans="1:16" x14ac:dyDescent="0.25">
      <c r="A174" s="420"/>
      <c r="B174" s="420"/>
      <c r="C174" s="420"/>
      <c r="N174" s="417"/>
      <c r="O174" s="417"/>
      <c r="P174" s="417"/>
    </row>
    <row r="175" spans="1:16" x14ac:dyDescent="0.25">
      <c r="A175" s="420"/>
      <c r="B175" s="420"/>
      <c r="C175" s="420"/>
      <c r="N175" s="417"/>
      <c r="O175" s="417"/>
      <c r="P175" s="417"/>
    </row>
    <row r="176" spans="1:16" x14ac:dyDescent="0.25">
      <c r="A176" s="420"/>
      <c r="B176" s="420"/>
      <c r="C176" s="420"/>
      <c r="N176" s="417"/>
      <c r="O176" s="417"/>
      <c r="P176" s="417"/>
    </row>
    <row r="177" spans="1:16" x14ac:dyDescent="0.25">
      <c r="A177" s="420"/>
      <c r="B177" s="420"/>
      <c r="C177" s="420"/>
      <c r="N177" s="417"/>
      <c r="O177" s="417"/>
      <c r="P177" s="417"/>
    </row>
    <row r="178" spans="1:16" x14ac:dyDescent="0.25">
      <c r="A178" s="420"/>
      <c r="B178" s="420"/>
      <c r="C178" s="420"/>
      <c r="N178" s="417"/>
      <c r="O178" s="417"/>
      <c r="P178" s="417"/>
    </row>
    <row r="179" spans="1:16" x14ac:dyDescent="0.25">
      <c r="A179" s="420"/>
      <c r="B179" s="420"/>
      <c r="C179" s="420"/>
      <c r="N179" s="417"/>
      <c r="O179" s="417"/>
      <c r="P179" s="417"/>
    </row>
    <row r="180" spans="1:16" x14ac:dyDescent="0.25">
      <c r="A180" s="420"/>
      <c r="B180" s="420"/>
      <c r="C180" s="420"/>
      <c r="N180" s="417"/>
      <c r="O180" s="417"/>
      <c r="P180" s="417"/>
    </row>
    <row r="181" spans="1:16" x14ac:dyDescent="0.25">
      <c r="A181" s="420"/>
      <c r="B181" s="420"/>
      <c r="C181" s="420"/>
      <c r="N181" s="417"/>
      <c r="O181" s="417"/>
      <c r="P181" s="417"/>
    </row>
    <row r="182" spans="1:16" x14ac:dyDescent="0.25">
      <c r="A182" s="420"/>
      <c r="B182" s="420"/>
      <c r="C182" s="420"/>
      <c r="N182" s="417"/>
      <c r="O182" s="417"/>
      <c r="P182" s="417"/>
    </row>
    <row r="183" spans="1:16" x14ac:dyDescent="0.25">
      <c r="A183" s="420"/>
      <c r="B183" s="420"/>
      <c r="C183" s="420"/>
      <c r="N183" s="417"/>
      <c r="O183" s="417"/>
      <c r="P183" s="417"/>
    </row>
    <row r="184" spans="1:16" x14ac:dyDescent="0.25">
      <c r="A184" s="420"/>
      <c r="B184" s="420"/>
      <c r="C184" s="420"/>
      <c r="N184" s="417"/>
      <c r="O184" s="417"/>
      <c r="P184" s="417"/>
    </row>
    <row r="185" spans="1:16" x14ac:dyDescent="0.25">
      <c r="A185" s="420"/>
      <c r="B185" s="420"/>
      <c r="C185" s="420"/>
      <c r="N185" s="417"/>
      <c r="O185" s="417"/>
      <c r="P185" s="417"/>
    </row>
    <row r="186" spans="1:16" x14ac:dyDescent="0.25">
      <c r="A186" s="420"/>
      <c r="B186" s="420"/>
      <c r="C186" s="420"/>
      <c r="N186" s="417"/>
      <c r="O186" s="417"/>
      <c r="P186" s="417"/>
    </row>
    <row r="187" spans="1:16" x14ac:dyDescent="0.25">
      <c r="A187" s="420"/>
      <c r="B187" s="420"/>
      <c r="C187" s="420"/>
      <c r="N187" s="417"/>
      <c r="O187" s="417"/>
      <c r="P187" s="417"/>
    </row>
    <row r="188" spans="1:16" x14ac:dyDescent="0.25">
      <c r="A188" s="420"/>
      <c r="B188" s="420"/>
      <c r="C188" s="420"/>
      <c r="N188" s="417"/>
      <c r="O188" s="417"/>
      <c r="P188" s="417"/>
    </row>
    <row r="189" spans="1:16" x14ac:dyDescent="0.25">
      <c r="A189" s="420"/>
      <c r="B189" s="420"/>
      <c r="C189" s="420"/>
      <c r="N189" s="417"/>
      <c r="O189" s="417"/>
      <c r="P189" s="417"/>
    </row>
    <row r="190" spans="1:16" x14ac:dyDescent="0.25">
      <c r="A190" s="420"/>
      <c r="B190" s="420"/>
      <c r="C190" s="420"/>
      <c r="N190" s="417"/>
      <c r="O190" s="417"/>
      <c r="P190" s="417"/>
    </row>
    <row r="191" spans="1:16" x14ac:dyDescent="0.25">
      <c r="A191" s="420"/>
      <c r="B191" s="420"/>
      <c r="C191" s="420"/>
      <c r="N191" s="417"/>
      <c r="O191" s="417"/>
      <c r="P191" s="417"/>
    </row>
    <row r="192" spans="1:16" x14ac:dyDescent="0.25">
      <c r="A192" s="420"/>
      <c r="B192" s="420"/>
      <c r="C192" s="420"/>
      <c r="N192" s="417"/>
      <c r="O192" s="417"/>
      <c r="P192" s="417"/>
    </row>
    <row r="193" spans="1:16" x14ac:dyDescent="0.25">
      <c r="A193" s="420"/>
      <c r="B193" s="420"/>
      <c r="C193" s="420"/>
      <c r="N193" s="417"/>
      <c r="O193" s="417"/>
      <c r="P193" s="417"/>
    </row>
    <row r="194" spans="1:16" x14ac:dyDescent="0.25">
      <c r="A194" s="420"/>
      <c r="B194" s="420"/>
      <c r="C194" s="420"/>
      <c r="N194" s="417"/>
      <c r="O194" s="417"/>
      <c r="P194" s="417"/>
    </row>
    <row r="195" spans="1:16" x14ac:dyDescent="0.25">
      <c r="A195" s="420"/>
      <c r="B195" s="420"/>
      <c r="C195" s="420"/>
      <c r="N195" s="417"/>
      <c r="O195" s="417"/>
      <c r="P195" s="417"/>
    </row>
    <row r="196" spans="1:16" x14ac:dyDescent="0.25">
      <c r="A196" s="420"/>
      <c r="B196" s="420"/>
      <c r="C196" s="420"/>
      <c r="N196" s="417"/>
      <c r="O196" s="417"/>
      <c r="P196" s="417"/>
    </row>
    <row r="197" spans="1:16" x14ac:dyDescent="0.25">
      <c r="A197" s="420"/>
      <c r="B197" s="420"/>
      <c r="C197" s="420"/>
      <c r="N197" s="417"/>
      <c r="O197" s="417"/>
      <c r="P197" s="417"/>
    </row>
    <row r="198" spans="1:16" x14ac:dyDescent="0.25">
      <c r="A198" s="420"/>
      <c r="B198" s="420"/>
      <c r="C198" s="420"/>
      <c r="N198" s="417"/>
      <c r="O198" s="417"/>
      <c r="P198" s="417"/>
    </row>
    <row r="199" spans="1:16" x14ac:dyDescent="0.25">
      <c r="A199" s="420"/>
      <c r="B199" s="420"/>
      <c r="C199" s="420"/>
      <c r="N199" s="417"/>
      <c r="O199" s="417"/>
      <c r="P199" s="417"/>
    </row>
    <row r="200" spans="1:16" x14ac:dyDescent="0.25">
      <c r="A200" s="420"/>
      <c r="B200" s="420"/>
      <c r="C200" s="420"/>
      <c r="N200" s="417"/>
      <c r="O200" s="417"/>
      <c r="P200" s="417"/>
    </row>
    <row r="201" spans="1:16" x14ac:dyDescent="0.25">
      <c r="A201" s="420"/>
      <c r="B201" s="420"/>
      <c r="C201" s="420"/>
      <c r="N201" s="417"/>
      <c r="O201" s="417"/>
      <c r="P201" s="417"/>
    </row>
    <row r="202" spans="1:16" x14ac:dyDescent="0.25">
      <c r="A202" s="420"/>
      <c r="B202" s="420"/>
      <c r="C202" s="420"/>
      <c r="N202" s="417"/>
      <c r="O202" s="417"/>
      <c r="P202" s="417"/>
    </row>
    <row r="203" spans="1:16" x14ac:dyDescent="0.25">
      <c r="A203" s="420"/>
      <c r="B203" s="420"/>
      <c r="C203" s="420"/>
      <c r="N203" s="417"/>
      <c r="O203" s="417"/>
      <c r="P203" s="417"/>
    </row>
    <row r="204" spans="1:16" x14ac:dyDescent="0.25">
      <c r="A204" s="420"/>
      <c r="B204" s="420"/>
      <c r="C204" s="420"/>
      <c r="N204" s="417"/>
      <c r="O204" s="417"/>
      <c r="P204" s="417"/>
    </row>
    <row r="205" spans="1:16" x14ac:dyDescent="0.25">
      <c r="A205" s="420"/>
      <c r="B205" s="420"/>
      <c r="C205" s="420"/>
      <c r="N205" s="417"/>
      <c r="O205" s="417"/>
      <c r="P205" s="417"/>
    </row>
    <row r="206" spans="1:16" x14ac:dyDescent="0.25">
      <c r="A206" s="420"/>
      <c r="B206" s="420"/>
      <c r="C206" s="420"/>
      <c r="N206" s="417"/>
      <c r="O206" s="417"/>
      <c r="P206" s="417"/>
    </row>
    <row r="207" spans="1:16" x14ac:dyDescent="0.25">
      <c r="A207" s="420"/>
      <c r="B207" s="420"/>
      <c r="C207" s="420"/>
      <c r="N207" s="417"/>
      <c r="O207" s="417"/>
      <c r="P207" s="417"/>
    </row>
    <row r="208" spans="1:16" x14ac:dyDescent="0.25">
      <c r="A208" s="420"/>
      <c r="B208" s="420"/>
      <c r="C208" s="420"/>
      <c r="N208" s="417"/>
      <c r="O208" s="417"/>
      <c r="P208" s="417"/>
    </row>
    <row r="209" spans="1:16" x14ac:dyDescent="0.25">
      <c r="A209" s="420"/>
      <c r="B209" s="420"/>
      <c r="C209" s="420"/>
      <c r="N209" s="417"/>
      <c r="O209" s="417"/>
      <c r="P209" s="417"/>
    </row>
    <row r="210" spans="1:16" x14ac:dyDescent="0.25">
      <c r="A210" s="420"/>
      <c r="B210" s="420"/>
      <c r="C210" s="420"/>
      <c r="N210" s="417"/>
      <c r="O210" s="417"/>
      <c r="P210" s="417"/>
    </row>
    <row r="211" spans="1:16" x14ac:dyDescent="0.25">
      <c r="A211" s="420"/>
      <c r="B211" s="420"/>
      <c r="C211" s="420"/>
      <c r="N211" s="417"/>
      <c r="O211" s="417"/>
      <c r="P211" s="417"/>
    </row>
    <row r="212" spans="1:16" x14ac:dyDescent="0.25">
      <c r="A212" s="420"/>
      <c r="B212" s="420"/>
      <c r="C212" s="420"/>
      <c r="N212" s="417"/>
      <c r="O212" s="417"/>
      <c r="P212" s="417"/>
    </row>
    <row r="213" spans="1:16" x14ac:dyDescent="0.25">
      <c r="A213" s="420"/>
      <c r="B213" s="420"/>
      <c r="C213" s="420"/>
      <c r="N213" s="417"/>
      <c r="O213" s="417"/>
      <c r="P213" s="417"/>
    </row>
    <row r="214" spans="1:16" x14ac:dyDescent="0.25">
      <c r="A214" s="420"/>
      <c r="B214" s="420"/>
      <c r="C214" s="420"/>
      <c r="N214" s="417"/>
      <c r="O214" s="417"/>
      <c r="P214" s="417"/>
    </row>
    <row r="215" spans="1:16" x14ac:dyDescent="0.25">
      <c r="A215" s="420"/>
      <c r="B215" s="420"/>
      <c r="C215" s="420"/>
      <c r="N215" s="417"/>
      <c r="O215" s="417"/>
      <c r="P215" s="417"/>
    </row>
    <row r="216" spans="1:16" x14ac:dyDescent="0.25">
      <c r="A216" s="420"/>
      <c r="B216" s="420"/>
      <c r="C216" s="420"/>
      <c r="N216" s="417"/>
      <c r="O216" s="417"/>
      <c r="P216" s="417"/>
    </row>
    <row r="217" spans="1:16" x14ac:dyDescent="0.25">
      <c r="A217" s="420"/>
      <c r="B217" s="420"/>
      <c r="C217" s="420"/>
      <c r="N217" s="417"/>
      <c r="O217" s="417"/>
      <c r="P217" s="417"/>
    </row>
    <row r="218" spans="1:16" x14ac:dyDescent="0.25">
      <c r="A218" s="420"/>
      <c r="B218" s="420"/>
      <c r="C218" s="420"/>
      <c r="N218" s="417"/>
      <c r="O218" s="417"/>
      <c r="P218" s="417"/>
    </row>
    <row r="219" spans="1:16" x14ac:dyDescent="0.25">
      <c r="A219" s="420"/>
      <c r="B219" s="420"/>
      <c r="C219" s="420"/>
      <c r="N219" s="417"/>
      <c r="O219" s="417"/>
      <c r="P219" s="417"/>
    </row>
    <row r="220" spans="1:16" x14ac:dyDescent="0.25">
      <c r="A220" s="420"/>
      <c r="B220" s="420"/>
      <c r="C220" s="420"/>
      <c r="N220" s="417"/>
      <c r="O220" s="417"/>
      <c r="P220" s="417"/>
    </row>
    <row r="221" spans="1:16" x14ac:dyDescent="0.25">
      <c r="A221" s="420"/>
      <c r="B221" s="420"/>
      <c r="C221" s="420"/>
      <c r="N221" s="417"/>
      <c r="O221" s="417"/>
      <c r="P221" s="417"/>
    </row>
    <row r="222" spans="1:16" x14ac:dyDescent="0.25">
      <c r="A222" s="420"/>
      <c r="B222" s="420"/>
      <c r="C222" s="420"/>
      <c r="N222" s="417"/>
      <c r="O222" s="417"/>
      <c r="P222" s="417"/>
    </row>
    <row r="223" spans="1:16" x14ac:dyDescent="0.25">
      <c r="A223" s="420"/>
      <c r="B223" s="420"/>
      <c r="C223" s="420"/>
      <c r="N223" s="417"/>
      <c r="O223" s="417"/>
      <c r="P223" s="417"/>
    </row>
  </sheetData>
  <sheetProtection formatCells="0" formatColumns="0" formatRows="0" insertRows="0" insertHyperlinks="0" deleteRows="0" sort="0" autoFilter="0" pivotTables="0"/>
  <protectedRanges>
    <protectedRange sqref="A1:M167" name="Intervalo1"/>
  </protectedRanges>
  <mergeCells count="33">
    <mergeCell ref="A41:A46"/>
    <mergeCell ref="A47:A51"/>
    <mergeCell ref="A52:A59"/>
    <mergeCell ref="A11:A19"/>
    <mergeCell ref="A20:A26"/>
    <mergeCell ref="A27:A32"/>
    <mergeCell ref="A33:A36"/>
    <mergeCell ref="A37:A40"/>
    <mergeCell ref="S9:S10"/>
    <mergeCell ref="O9:O10"/>
    <mergeCell ref="N8:U8"/>
    <mergeCell ref="J9:J10"/>
    <mergeCell ref="T9:T10"/>
    <mergeCell ref="U9:U10"/>
    <mergeCell ref="P9:P10"/>
    <mergeCell ref="K9:L9"/>
    <mergeCell ref="M9:M10"/>
    <mergeCell ref="N9:N10"/>
    <mergeCell ref="Q9:Q10"/>
    <mergeCell ref="R9:R10"/>
    <mergeCell ref="A1:M1"/>
    <mergeCell ref="A2:M2"/>
    <mergeCell ref="B4:G4"/>
    <mergeCell ref="B6:C6"/>
    <mergeCell ref="A8:M8"/>
    <mergeCell ref="F9:G9"/>
    <mergeCell ref="H9:H10"/>
    <mergeCell ref="I9:I10"/>
    <mergeCell ref="A9:A10"/>
    <mergeCell ref="B9:B10"/>
    <mergeCell ref="C9:C10"/>
    <mergeCell ref="D9:D10"/>
    <mergeCell ref="E9:E10"/>
  </mergeCells>
  <conditionalFormatting sqref="N11:N59">
    <cfRule type="cellIs" dxfId="4" priority="8" operator="equal">
      <formula>"x"</formula>
    </cfRule>
  </conditionalFormatting>
  <conditionalFormatting sqref="O11:O59">
    <cfRule type="cellIs" dxfId="3" priority="1" operator="equal">
      <formula>"x"</formula>
    </cfRule>
  </conditionalFormatting>
  <conditionalFormatting sqref="P11:P59">
    <cfRule type="cellIs" dxfId="2" priority="5" operator="equal">
      <formula>"x"</formula>
    </cfRule>
  </conditionalFormatting>
  <conditionalFormatting sqref="Z6:Z7">
    <cfRule type="cellIs" dxfId="1" priority="10" stopIfTrue="1" operator="equal">
      <formula>$Z$6</formula>
    </cfRule>
  </conditionalFormatting>
  <hyperlinks>
    <hyperlink ref="R16" r:id="rId1" xr:uid="{00000000-0004-0000-0800-000000000000}"/>
  </hyperlinks>
  <pageMargins left="0.511811024" right="0.511811024" top="0.78740157499999996" bottom="0.78740157499999996" header="0.31496062000000002" footer="0.31496062000000002"/>
  <pageSetup orientation="portrait"/>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1F33B18B94B0674D9ED76A8BD7EBD141" ma:contentTypeVersion="13" ma:contentTypeDescription="Crie um novo documento." ma:contentTypeScope="" ma:versionID="eb349e703583c7cebdd3736fc7d4a36a">
  <xsd:schema xmlns:xsd="http://www.w3.org/2001/XMLSchema" xmlns:xs="http://www.w3.org/2001/XMLSchema" xmlns:p="http://schemas.microsoft.com/office/2006/metadata/properties" xmlns:ns2="98e91a1e-db5a-4f26-8226-7e93fd29af31" xmlns:ns3="47cf7998-2173-4278-aea0-5aa766b9efbe" targetNamespace="http://schemas.microsoft.com/office/2006/metadata/properties" ma:root="true" ma:fieldsID="383f61c93615f3f7f0f7c3d3649d898a" ns2:_="" ns3:_="">
    <xsd:import namespace="98e91a1e-db5a-4f26-8226-7e93fd29af31"/>
    <xsd:import namespace="47cf7998-2173-4278-aea0-5aa766b9efbe"/>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e91a1e-db5a-4f26-8226-7e93fd29af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cf7998-2173-4278-aea0-5aa766b9efbe"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9bc98fe-b26f-4997-ac0f-feb18fe59fc3}" ma:internalName="TaxCatchAll" ma:showField="CatchAllData" ma:web="47cf7998-2173-4278-aea0-5aa766b9efbe">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8e91a1e-db5a-4f26-8226-7e93fd29af31">
      <Terms xmlns="http://schemas.microsoft.com/office/infopath/2007/PartnerControls"/>
    </lcf76f155ced4ddcb4097134ff3c332f>
    <TaxCatchAll xmlns="47cf7998-2173-4278-aea0-5aa766b9efbe" xsi:nil="true"/>
  </documentManagement>
</p:properties>
</file>

<file path=customXml/itemProps1.xml><?xml version="1.0" encoding="utf-8"?>
<ds:datastoreItem xmlns:ds="http://schemas.openxmlformats.org/officeDocument/2006/customXml" ds:itemID="{2F7A2461-BBAF-456C-8740-B81E41FCC5DE}">
  <ds:schemaRefs>
    <ds:schemaRef ds:uri="http://schemas.microsoft.com/sharepoint/v3/contenttype/forms"/>
  </ds:schemaRefs>
</ds:datastoreItem>
</file>

<file path=customXml/itemProps2.xml><?xml version="1.0" encoding="utf-8"?>
<ds:datastoreItem xmlns:ds="http://schemas.openxmlformats.org/officeDocument/2006/customXml" ds:itemID="{AA3850F9-77E5-46FF-9B88-3E5D84188C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e91a1e-db5a-4f26-8226-7e93fd29af31"/>
    <ds:schemaRef ds:uri="47cf7998-2173-4278-aea0-5aa766b9ef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4B3EB71-E5D6-4E03-8DE5-A81CD9818156}">
  <ds:schemaRefs>
    <ds:schemaRef ds:uri="http://schemas.microsoft.com/office/2006/metadata/properties"/>
    <ds:schemaRef ds:uri="http://schemas.microsoft.com/office/infopath/2007/PartnerControls"/>
    <ds:schemaRef ds:uri="98e91a1e-db5a-4f26-8226-7e93fd29af31"/>
    <ds:schemaRef ds:uri="47cf7998-2173-4278-aea0-5aa766b9ef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Joana Mendes Ferraz</cp:lastModifiedBy>
  <cp:revision/>
  <dcterms:created xsi:type="dcterms:W3CDTF">2012-07-30T00:05:19Z</dcterms:created>
  <dcterms:modified xsi:type="dcterms:W3CDTF">2024-06-19T14:10:00Z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cf347896-1498-4b9d-b345-86e824d06a11</vt:lpwstr>
  </property>
  <property fmtid="{D5CDD505-2E9C-101B-9397-08002B2CF9AE}" pid="3" name="ContentTypeId">
    <vt:lpwstr>0x0101001F33B18B94B0674D9ED76A8BD7EBD141</vt:lpwstr>
  </property>
  <property fmtid="{D5CDD505-2E9C-101B-9397-08002B2CF9AE}" pid="4" name="MSIP_Label_3738d5ca-cd4e-433d-8f2a-eee77df5cad2_Enabled">
    <vt:lpwstr>true</vt:lpwstr>
  </property>
  <property fmtid="{D5CDD505-2E9C-101B-9397-08002B2CF9AE}" pid="5" name="MSIP_Label_3738d5ca-cd4e-433d-8f2a-eee77df5cad2_SetDate">
    <vt:lpwstr>2023-03-01T13:16:40Z</vt:lpwstr>
  </property>
  <property fmtid="{D5CDD505-2E9C-101B-9397-08002B2CF9AE}" pid="6" name="MSIP_Label_3738d5ca-cd4e-433d-8f2a-eee77df5cad2_Method">
    <vt:lpwstr>Standard</vt:lpwstr>
  </property>
  <property fmtid="{D5CDD505-2E9C-101B-9397-08002B2CF9AE}" pid="7" name="MSIP_Label_3738d5ca-cd4e-433d-8f2a-eee77df5cad2_Name">
    <vt:lpwstr>defa4170-0d19-0005-0004-bc88714345d2</vt:lpwstr>
  </property>
  <property fmtid="{D5CDD505-2E9C-101B-9397-08002B2CF9AE}" pid="8" name="MSIP_Label_3738d5ca-cd4e-433d-8f2a-eee77df5cad2_SiteId">
    <vt:lpwstr>c14e2b56-c5bc-43bd-ad9c-408cf6cc3560</vt:lpwstr>
  </property>
  <property fmtid="{D5CDD505-2E9C-101B-9397-08002B2CF9AE}" pid="9" name="MSIP_Label_3738d5ca-cd4e-433d-8f2a-eee77df5cad2_ActionId">
    <vt:lpwstr>b3db0e0f-df7e-4cc2-8647-687e926b0287</vt:lpwstr>
  </property>
  <property fmtid="{D5CDD505-2E9C-101B-9397-08002B2CF9AE}" pid="10" name="MSIP_Label_3738d5ca-cd4e-433d-8f2a-eee77df5cad2_ContentBits">
    <vt:lpwstr>0</vt:lpwstr>
  </property>
  <property fmtid="{D5CDD505-2E9C-101B-9397-08002B2CF9AE}" pid="11" name="MediaServiceImageTags">
    <vt:lpwstr/>
  </property>
</Properties>
</file>